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yon.sharepoint.com/teams/Controlling-Group/Shared Documents/Consolidation/Management reporting/2021/External Reporting/Q1 2021/"/>
    </mc:Choice>
  </mc:AlternateContent>
  <xr:revisionPtr revIDLastSave="565" documentId="8_{67B254CA-1AD7-4472-BC97-B28A9EE33229}" xr6:coauthVersionLast="46" xr6:coauthVersionMax="46" xr10:uidLastSave="{F951843E-6D54-470A-BC66-BE43F5568F44}"/>
  <bookViews>
    <workbookView xWindow="-28920" yWindow="-2010" windowWidth="29040" windowHeight="17640" tabRatio="826" activeTab="2" xr2:uid="{00000000-000D-0000-FFFF-FFFF00000000}"/>
  </bookViews>
  <sheets>
    <sheet name="Income Statement" sheetId="1" r:id="rId1"/>
    <sheet name="Balance Sheet" sheetId="9" r:id="rId2"/>
    <sheet name="Cash Flow Statement" sheetId="3" r:id="rId3"/>
    <sheet name="Income Statement-Market Cluster" sheetId="4" r:id="rId4"/>
    <sheet name="Income Statement-Business Area" sheetId="5" r:id="rId5"/>
    <sheet name="Revenue - MC by BA" sheetId="6" r:id="rId6"/>
    <sheet name="Gross Profit - MC by BA" sheetId="7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3" l="1"/>
  <c r="U23" i="3" l="1"/>
  <c r="V32" i="7"/>
  <c r="V30" i="7"/>
  <c r="V29" i="7"/>
  <c r="V28" i="7"/>
  <c r="V26" i="7"/>
  <c r="V21" i="7"/>
  <c r="V16" i="7"/>
  <c r="V11" i="7"/>
  <c r="V6" i="7"/>
  <c r="V30" i="6"/>
  <c r="V29" i="6"/>
  <c r="V28" i="6"/>
  <c r="V26" i="6"/>
  <c r="V21" i="6"/>
  <c r="V16" i="6"/>
  <c r="V11" i="6"/>
  <c r="V6" i="6"/>
  <c r="V26" i="5"/>
  <c r="V18" i="5"/>
  <c r="V10" i="5"/>
  <c r="V26" i="4"/>
  <c r="V18" i="4"/>
  <c r="V10" i="4"/>
  <c r="V14" i="3"/>
  <c r="V24" i="3"/>
  <c r="V9" i="3"/>
  <c r="V26" i="3" s="1"/>
  <c r="O43" i="9"/>
  <c r="O44" i="9" s="1"/>
  <c r="O45" i="9" s="1"/>
  <c r="O36" i="9"/>
  <c r="O26" i="9"/>
  <c r="O28" i="9" s="1"/>
  <c r="O30" i="9" s="1"/>
  <c r="O20" i="9"/>
  <c r="O13" i="9"/>
  <c r="O15" i="9" s="1"/>
  <c r="O9" i="9"/>
  <c r="T27" i="1"/>
  <c r="V27" i="1"/>
  <c r="V22" i="1"/>
  <c r="V20" i="1"/>
  <c r="V19" i="1"/>
  <c r="V16" i="1"/>
  <c r="V15" i="1"/>
  <c r="V11" i="1"/>
  <c r="V9" i="1"/>
  <c r="V6" i="1"/>
  <c r="V5" i="1"/>
  <c r="V3" i="1"/>
  <c r="T10" i="1"/>
  <c r="V33" i="6" l="1"/>
  <c r="O21" i="9"/>
  <c r="V10" i="1"/>
  <c r="V24" i="1"/>
  <c r="V26" i="1" s="1"/>
  <c r="T3" i="1" l="1"/>
  <c r="T9" i="3" l="1"/>
  <c r="T4" i="1"/>
  <c r="T18" i="1" l="1"/>
  <c r="T8" i="1"/>
  <c r="T7" i="1"/>
  <c r="N20" i="9" l="1"/>
  <c r="T21" i="1"/>
  <c r="U25" i="1" l="1"/>
  <c r="U21" i="1"/>
  <c r="U17" i="1"/>
  <c r="U2" i="1"/>
  <c r="U28" i="3"/>
  <c r="U20" i="3"/>
  <c r="U19" i="3"/>
  <c r="U12" i="3"/>
  <c r="U14" i="3" s="1"/>
  <c r="U5" i="3"/>
  <c r="U6" i="3"/>
  <c r="U7" i="3"/>
  <c r="U8" i="3"/>
  <c r="T18" i="3"/>
  <c r="T14" i="3"/>
  <c r="N36" i="9"/>
  <c r="N43" i="9"/>
  <c r="N26" i="9"/>
  <c r="N28" i="9" s="1"/>
  <c r="N30" i="9" s="1"/>
  <c r="N13" i="9"/>
  <c r="N9" i="9"/>
  <c r="U18" i="3" l="1"/>
  <c r="T24" i="3"/>
  <c r="N44" i="9"/>
  <c r="N45" i="9" s="1"/>
  <c r="N15" i="9"/>
  <c r="T26" i="3"/>
  <c r="N21" i="9"/>
  <c r="U31" i="7"/>
  <c r="U25" i="7"/>
  <c r="U24" i="7"/>
  <c r="U23" i="7"/>
  <c r="U20" i="7"/>
  <c r="U19" i="7"/>
  <c r="U18" i="7"/>
  <c r="U21" i="7" s="1"/>
  <c r="U15" i="7"/>
  <c r="U14" i="7"/>
  <c r="U13" i="7"/>
  <c r="U10" i="7"/>
  <c r="U9" i="7"/>
  <c r="U8" i="7"/>
  <c r="U11" i="7" s="1"/>
  <c r="U4" i="7"/>
  <c r="U5" i="7"/>
  <c r="U3" i="7"/>
  <c r="U6" i="7" s="1"/>
  <c r="T28" i="7"/>
  <c r="T29" i="7"/>
  <c r="T30" i="7"/>
  <c r="T26" i="7"/>
  <c r="T21" i="7"/>
  <c r="T16" i="7"/>
  <c r="T11" i="7"/>
  <c r="T6" i="7"/>
  <c r="U31" i="6"/>
  <c r="U25" i="6"/>
  <c r="U24" i="6"/>
  <c r="U23" i="6"/>
  <c r="U26" i="6" s="1"/>
  <c r="U20" i="6"/>
  <c r="U19" i="6"/>
  <c r="U18" i="6"/>
  <c r="U21" i="6" s="1"/>
  <c r="U15" i="6"/>
  <c r="U14" i="6"/>
  <c r="U13" i="6"/>
  <c r="U9" i="6"/>
  <c r="U10" i="6"/>
  <c r="U8" i="6"/>
  <c r="U11" i="6" s="1"/>
  <c r="U4" i="6"/>
  <c r="U5" i="6"/>
  <c r="U3" i="6"/>
  <c r="U6" i="6" s="1"/>
  <c r="T30" i="6"/>
  <c r="T29" i="6"/>
  <c r="T28" i="6"/>
  <c r="T26" i="6"/>
  <c r="T21" i="6"/>
  <c r="T16" i="6"/>
  <c r="T11" i="6"/>
  <c r="T6" i="6"/>
  <c r="T26" i="5"/>
  <c r="U25" i="5"/>
  <c r="U24" i="5"/>
  <c r="U23" i="5"/>
  <c r="U22" i="5"/>
  <c r="U21" i="5"/>
  <c r="U20" i="5"/>
  <c r="U12" i="5"/>
  <c r="U17" i="5"/>
  <c r="U16" i="5"/>
  <c r="U15" i="5"/>
  <c r="U14" i="5"/>
  <c r="U13" i="5"/>
  <c r="T18" i="5"/>
  <c r="T10" i="5"/>
  <c r="U4" i="5"/>
  <c r="U5" i="5"/>
  <c r="U6" i="5"/>
  <c r="U7" i="5"/>
  <c r="U8" i="5"/>
  <c r="U9" i="5"/>
  <c r="U3" i="5"/>
  <c r="U21" i="4"/>
  <c r="U22" i="4"/>
  <c r="U23" i="4"/>
  <c r="U24" i="4"/>
  <c r="U20" i="4"/>
  <c r="U26" i="4" s="1"/>
  <c r="U13" i="4"/>
  <c r="U14" i="4"/>
  <c r="U15" i="4"/>
  <c r="U16" i="4"/>
  <c r="U17" i="4"/>
  <c r="U12" i="4"/>
  <c r="U4" i="4"/>
  <c r="U5" i="4"/>
  <c r="U6" i="4"/>
  <c r="U7" i="4"/>
  <c r="U8" i="4"/>
  <c r="U9" i="4"/>
  <c r="U3" i="4"/>
  <c r="U10" i="4" s="1"/>
  <c r="T26" i="4"/>
  <c r="T18" i="4"/>
  <c r="T10" i="4"/>
  <c r="T19" i="1"/>
  <c r="T13" i="1"/>
  <c r="T12" i="1"/>
  <c r="T9" i="1"/>
  <c r="T5" i="1"/>
  <c r="U18" i="4" l="1"/>
  <c r="U16" i="6"/>
  <c r="U16" i="7"/>
  <c r="U26" i="7"/>
  <c r="T32" i="7"/>
  <c r="T33" i="6"/>
  <c r="T6" i="1"/>
  <c r="U26" i="5"/>
  <c r="U10" i="5"/>
  <c r="U18" i="5"/>
  <c r="S28" i="7"/>
  <c r="S29" i="7"/>
  <c r="S30" i="7"/>
  <c r="S32" i="7"/>
  <c r="S26" i="7"/>
  <c r="S21" i="7"/>
  <c r="S16" i="7"/>
  <c r="S11" i="7"/>
  <c r="S6" i="7"/>
  <c r="S26" i="6"/>
  <c r="S21" i="6"/>
  <c r="S16" i="6"/>
  <c r="S11" i="6"/>
  <c r="S6" i="6"/>
  <c r="S28" i="6"/>
  <c r="S29" i="6"/>
  <c r="S30" i="6"/>
  <c r="S26" i="5"/>
  <c r="S18" i="5"/>
  <c r="S10" i="5"/>
  <c r="S26" i="4"/>
  <c r="S18" i="4"/>
  <c r="S10" i="4"/>
  <c r="S24" i="3"/>
  <c r="S14" i="3"/>
  <c r="S9" i="3"/>
  <c r="S26" i="3"/>
  <c r="M43" i="9"/>
  <c r="M36" i="9"/>
  <c r="M44" i="9"/>
  <c r="M26" i="9"/>
  <c r="M28" i="9"/>
  <c r="M30" i="9"/>
  <c r="M45" i="9"/>
  <c r="M20" i="9"/>
  <c r="M13" i="9"/>
  <c r="M9" i="9"/>
  <c r="M15" i="9"/>
  <c r="M21" i="9"/>
  <c r="S5" i="1"/>
  <c r="S9" i="1"/>
  <c r="S10" i="1"/>
  <c r="S11" i="1" s="1"/>
  <c r="S24" i="1"/>
  <c r="S26" i="1"/>
  <c r="S27" i="1"/>
  <c r="S15" i="1"/>
  <c r="S19" i="1"/>
  <c r="S20" i="1"/>
  <c r="S22" i="1"/>
  <c r="S16" i="1"/>
  <c r="S6" i="1"/>
  <c r="S3" i="1"/>
  <c r="P25" i="1"/>
  <c r="H42" i="9"/>
  <c r="R9" i="3"/>
  <c r="R24" i="3"/>
  <c r="R14" i="3"/>
  <c r="U17" i="3"/>
  <c r="Q21" i="3"/>
  <c r="U21" i="3" s="1"/>
  <c r="Q22" i="3"/>
  <c r="U22" i="3" s="1"/>
  <c r="Q24" i="3"/>
  <c r="Q14" i="3"/>
  <c r="Q3" i="3"/>
  <c r="U3" i="3" s="1"/>
  <c r="Q4" i="3"/>
  <c r="U4" i="3" s="1"/>
  <c r="Q9" i="3"/>
  <c r="R28" i="7"/>
  <c r="R29" i="7"/>
  <c r="R30" i="7"/>
  <c r="R32" i="7"/>
  <c r="R26" i="6"/>
  <c r="R21" i="6"/>
  <c r="R16" i="6"/>
  <c r="R11" i="6"/>
  <c r="R6" i="6"/>
  <c r="R28" i="6"/>
  <c r="R29" i="6"/>
  <c r="R30" i="6"/>
  <c r="R26" i="5"/>
  <c r="R18" i="5"/>
  <c r="R10" i="5"/>
  <c r="R26" i="4"/>
  <c r="R18" i="4"/>
  <c r="R10" i="4"/>
  <c r="L36" i="9"/>
  <c r="L26" i="9"/>
  <c r="L28" i="9"/>
  <c r="L30" i="9"/>
  <c r="L43" i="9"/>
  <c r="L20" i="9"/>
  <c r="L13" i="9"/>
  <c r="L9" i="9"/>
  <c r="L15" i="9"/>
  <c r="R19" i="1"/>
  <c r="R9" i="1"/>
  <c r="R5" i="1"/>
  <c r="R10" i="1"/>
  <c r="R24" i="1"/>
  <c r="R26" i="1"/>
  <c r="R27" i="1"/>
  <c r="R6" i="1"/>
  <c r="R3" i="1"/>
  <c r="R26" i="7"/>
  <c r="R21" i="7"/>
  <c r="R16" i="7"/>
  <c r="R11" i="7"/>
  <c r="R6" i="7"/>
  <c r="R33" i="6"/>
  <c r="L44" i="9"/>
  <c r="L45" i="9"/>
  <c r="L21" i="9"/>
  <c r="R11" i="1"/>
  <c r="R15" i="1"/>
  <c r="R16" i="1"/>
  <c r="R20" i="1"/>
  <c r="R22" i="1"/>
  <c r="Q26" i="5"/>
  <c r="Q18" i="1"/>
  <c r="U18" i="1" s="1"/>
  <c r="Q19" i="1"/>
  <c r="U19" i="1" s="1"/>
  <c r="Q30" i="7"/>
  <c r="U30" i="7" s="1"/>
  <c r="Q29" i="7"/>
  <c r="U29" i="7" s="1"/>
  <c r="Q28" i="7"/>
  <c r="U28" i="7" s="1"/>
  <c r="U32" i="7" s="1"/>
  <c r="Q26" i="7"/>
  <c r="Q21" i="7"/>
  <c r="Q16" i="7"/>
  <c r="Q11" i="7"/>
  <c r="Q6" i="7"/>
  <c r="P31" i="7"/>
  <c r="P31" i="6"/>
  <c r="Q26" i="6"/>
  <c r="Q21" i="6"/>
  <c r="Q16" i="6"/>
  <c r="Q11" i="6"/>
  <c r="Q6" i="6"/>
  <c r="Q30" i="6"/>
  <c r="U30" i="6" s="1"/>
  <c r="Q29" i="6"/>
  <c r="U29" i="6" s="1"/>
  <c r="Q28" i="6"/>
  <c r="U28" i="6" s="1"/>
  <c r="Q18" i="5"/>
  <c r="Q10" i="5"/>
  <c r="Q26" i="4"/>
  <c r="Q18" i="4"/>
  <c r="Q10" i="4"/>
  <c r="L28" i="6"/>
  <c r="M9" i="3"/>
  <c r="P27" i="3"/>
  <c r="N9" i="3"/>
  <c r="L24" i="3"/>
  <c r="M24" i="3"/>
  <c r="K43" i="9"/>
  <c r="K36" i="9"/>
  <c r="K44" i="9"/>
  <c r="K29" i="9"/>
  <c r="K27" i="9"/>
  <c r="K26" i="9"/>
  <c r="K28" i="9"/>
  <c r="K30" i="9"/>
  <c r="K20" i="9"/>
  <c r="K13" i="9"/>
  <c r="K9" i="9"/>
  <c r="P17" i="1"/>
  <c r="Q13" i="1"/>
  <c r="U13" i="1" s="1"/>
  <c r="Q12" i="1"/>
  <c r="U12" i="1" s="1"/>
  <c r="Q3" i="1"/>
  <c r="Q8" i="1"/>
  <c r="U8" i="1" s="1"/>
  <c r="Q7" i="1"/>
  <c r="U7" i="1" s="1"/>
  <c r="Q9" i="1"/>
  <c r="U9" i="1" s="1"/>
  <c r="Q4" i="1"/>
  <c r="U4" i="1" s="1"/>
  <c r="Q5" i="1"/>
  <c r="U5" i="1" s="1"/>
  <c r="U6" i="1" s="1"/>
  <c r="Q33" i="6"/>
  <c r="Q6" i="1"/>
  <c r="Q10" i="1"/>
  <c r="K15" i="9"/>
  <c r="K21" i="9"/>
  <c r="K45" i="9"/>
  <c r="Q32" i="7"/>
  <c r="Q15" i="1"/>
  <c r="Q24" i="1"/>
  <c r="Q26" i="1"/>
  <c r="Q27" i="1"/>
  <c r="Q11" i="1"/>
  <c r="K21" i="1"/>
  <c r="O7" i="1"/>
  <c r="O13" i="1"/>
  <c r="O12" i="1"/>
  <c r="L5" i="1"/>
  <c r="L6" i="1"/>
  <c r="Q16" i="1"/>
  <c r="Q20" i="1"/>
  <c r="Q22" i="1"/>
  <c r="F5" i="6"/>
  <c r="F4" i="6"/>
  <c r="F3" i="6"/>
  <c r="F12" i="4"/>
  <c r="P23" i="6"/>
  <c r="P3" i="6"/>
  <c r="P25" i="7"/>
  <c r="P24" i="7"/>
  <c r="P23" i="7"/>
  <c r="P20" i="7"/>
  <c r="P19" i="7"/>
  <c r="P18" i="7"/>
  <c r="P21" i="7"/>
  <c r="P15" i="7"/>
  <c r="P14" i="7"/>
  <c r="P13" i="7"/>
  <c r="P10" i="7"/>
  <c r="P9" i="7"/>
  <c r="P8" i="7"/>
  <c r="P5" i="7"/>
  <c r="P4" i="7"/>
  <c r="P3" i="7"/>
  <c r="P7" i="4"/>
  <c r="P42" i="6"/>
  <c r="P25" i="6"/>
  <c r="P24" i="6"/>
  <c r="P20" i="6"/>
  <c r="P19" i="6"/>
  <c r="P18" i="6"/>
  <c r="P15" i="6"/>
  <c r="P14" i="6"/>
  <c r="P13" i="6"/>
  <c r="P10" i="6"/>
  <c r="P9" i="6"/>
  <c r="P8" i="6"/>
  <c r="P5" i="6"/>
  <c r="P4" i="6"/>
  <c r="P25" i="5"/>
  <c r="P24" i="5"/>
  <c r="P23" i="5"/>
  <c r="P22" i="5"/>
  <c r="P21" i="5"/>
  <c r="P20" i="5"/>
  <c r="P17" i="5"/>
  <c r="P16" i="5"/>
  <c r="P15" i="5"/>
  <c r="P14" i="5"/>
  <c r="P13" i="5"/>
  <c r="P12" i="5"/>
  <c r="P18" i="5" s="1"/>
  <c r="P9" i="5"/>
  <c r="P62" i="6" s="1"/>
  <c r="P69" i="6" s="1"/>
  <c r="P8" i="5"/>
  <c r="P61" i="6" s="1"/>
  <c r="P68" i="6" s="1"/>
  <c r="P7" i="5"/>
  <c r="P60" i="6"/>
  <c r="P67" i="6" s="1"/>
  <c r="P6" i="5"/>
  <c r="P5" i="5"/>
  <c r="P59" i="6" s="1"/>
  <c r="P66" i="6" s="1"/>
  <c r="P4" i="5"/>
  <c r="P3" i="5"/>
  <c r="P10" i="5" s="1"/>
  <c r="P25" i="4"/>
  <c r="P24" i="4"/>
  <c r="P23" i="4"/>
  <c r="P22" i="4"/>
  <c r="P21" i="4"/>
  <c r="P20" i="4"/>
  <c r="P17" i="4"/>
  <c r="P43" i="7"/>
  <c r="P16" i="4"/>
  <c r="P42" i="7"/>
  <c r="P15" i="4"/>
  <c r="P41" i="7"/>
  <c r="P14" i="4"/>
  <c r="P13" i="4"/>
  <c r="P12" i="4"/>
  <c r="P9" i="4"/>
  <c r="P44" i="6"/>
  <c r="P8" i="4"/>
  <c r="P43" i="6"/>
  <c r="P6" i="4"/>
  <c r="P41" i="6"/>
  <c r="P5" i="4"/>
  <c r="P4" i="4"/>
  <c r="P3" i="4"/>
  <c r="P6" i="6"/>
  <c r="P11" i="7"/>
  <c r="P48" i="7"/>
  <c r="P30" i="6"/>
  <c r="P16" i="7"/>
  <c r="P49" i="7"/>
  <c r="P10" i="4"/>
  <c r="P45" i="6"/>
  <c r="P26" i="4"/>
  <c r="P11" i="6"/>
  <c r="P49" i="6"/>
  <c r="P16" i="6"/>
  <c r="P50" i="6"/>
  <c r="P6" i="7"/>
  <c r="P47" i="7"/>
  <c r="P50" i="7"/>
  <c r="P18" i="4"/>
  <c r="P44" i="7"/>
  <c r="P48" i="6"/>
  <c r="P21" i="6"/>
  <c r="P51" i="6"/>
  <c r="P26" i="7"/>
  <c r="P51" i="7"/>
  <c r="P26" i="6"/>
  <c r="P52" i="6"/>
  <c r="P28" i="6"/>
  <c r="P29" i="6"/>
  <c r="P14" i="1"/>
  <c r="P8" i="1"/>
  <c r="P4" i="1"/>
  <c r="P2" i="1"/>
  <c r="U3" i="1" s="1"/>
  <c r="P5" i="1"/>
  <c r="P12" i="3"/>
  <c r="P3" i="3"/>
  <c r="P28" i="3"/>
  <c r="P23" i="3"/>
  <c r="P22" i="3"/>
  <c r="P21" i="3"/>
  <c r="P20" i="3"/>
  <c r="P19" i="3"/>
  <c r="P18" i="3"/>
  <c r="P17" i="3"/>
  <c r="P13" i="3"/>
  <c r="P8" i="3"/>
  <c r="P7" i="3"/>
  <c r="P6" i="3"/>
  <c r="P5" i="3"/>
  <c r="P4" i="3"/>
  <c r="N14" i="3"/>
  <c r="M14" i="3"/>
  <c r="M26" i="3"/>
  <c r="L14" i="3"/>
  <c r="L26" i="3"/>
  <c r="P6" i="1"/>
  <c r="O24" i="3"/>
  <c r="F25" i="7"/>
  <c r="F24" i="7"/>
  <c r="F23" i="7"/>
  <c r="F20" i="7"/>
  <c r="F19" i="7"/>
  <c r="F18" i="7"/>
  <c r="F15" i="7"/>
  <c r="F14" i="7"/>
  <c r="F13" i="7"/>
  <c r="F10" i="7"/>
  <c r="F9" i="7"/>
  <c r="F8" i="7"/>
  <c r="F4" i="7"/>
  <c r="F3" i="7"/>
  <c r="B30" i="6"/>
  <c r="B29" i="6"/>
  <c r="B28" i="6"/>
  <c r="F25" i="6"/>
  <c r="F24" i="6"/>
  <c r="F23" i="6"/>
  <c r="F20" i="6"/>
  <c r="F19" i="6"/>
  <c r="F18" i="6"/>
  <c r="F15" i="6"/>
  <c r="F14" i="6"/>
  <c r="F13" i="6"/>
  <c r="F10" i="6"/>
  <c r="F9" i="6"/>
  <c r="F8" i="6"/>
  <c r="B33" i="6"/>
  <c r="F11" i="7"/>
  <c r="J28" i="7"/>
  <c r="K25" i="7"/>
  <c r="K24" i="7"/>
  <c r="K23" i="7"/>
  <c r="K20" i="7"/>
  <c r="K19" i="7"/>
  <c r="K18" i="7"/>
  <c r="K15" i="7"/>
  <c r="K14" i="7"/>
  <c r="K13" i="7"/>
  <c r="K10" i="7"/>
  <c r="K9" i="7"/>
  <c r="K8" i="7"/>
  <c r="K5" i="7"/>
  <c r="K4" i="7"/>
  <c r="K3" i="7"/>
  <c r="K6" i="7"/>
  <c r="J43" i="9"/>
  <c r="J36" i="9"/>
  <c r="J26" i="9"/>
  <c r="J28" i="9"/>
  <c r="J30" i="9"/>
  <c r="B13" i="9"/>
  <c r="C13" i="9"/>
  <c r="D13" i="9"/>
  <c r="E13" i="9"/>
  <c r="F13" i="9"/>
  <c r="G13" i="9"/>
  <c r="H13" i="9"/>
  <c r="I13" i="9"/>
  <c r="B9" i="9"/>
  <c r="C9" i="9"/>
  <c r="D9" i="9"/>
  <c r="E9" i="9"/>
  <c r="F9" i="9"/>
  <c r="G9" i="9"/>
  <c r="H9" i="9"/>
  <c r="I9" i="9"/>
  <c r="J20" i="9"/>
  <c r="J13" i="9"/>
  <c r="J9" i="9"/>
  <c r="J44" i="9"/>
  <c r="D15" i="9"/>
  <c r="I15" i="9"/>
  <c r="E15" i="9"/>
  <c r="J45" i="9"/>
  <c r="J15" i="9"/>
  <c r="J21" i="9"/>
  <c r="H15" i="9"/>
  <c r="G15" i="9"/>
  <c r="C15" i="9"/>
  <c r="B15" i="9"/>
  <c r="H20" i="9"/>
  <c r="F15" i="9"/>
  <c r="F20" i="9"/>
  <c r="F21" i="9"/>
  <c r="E20" i="9"/>
  <c r="E21" i="9"/>
  <c r="E26" i="9"/>
  <c r="E28" i="9"/>
  <c r="E30" i="9"/>
  <c r="B20" i="9"/>
  <c r="B21" i="9"/>
  <c r="D20" i="9"/>
  <c r="D21" i="9"/>
  <c r="C20" i="9"/>
  <c r="C21" i="9"/>
  <c r="H21" i="9"/>
  <c r="H26" i="9"/>
  <c r="G20" i="9"/>
  <c r="G21" i="9"/>
  <c r="I20" i="9"/>
  <c r="B26" i="9"/>
  <c r="E36" i="9"/>
  <c r="C26" i="9"/>
  <c r="D26" i="9"/>
  <c r="H28" i="9"/>
  <c r="H30" i="9"/>
  <c r="I21" i="9"/>
  <c r="G26" i="9"/>
  <c r="F26" i="9"/>
  <c r="B28" i="9"/>
  <c r="B30" i="9"/>
  <c r="E43" i="9"/>
  <c r="C28" i="9"/>
  <c r="C30" i="9"/>
  <c r="D28" i="9"/>
  <c r="D30" i="9"/>
  <c r="H36" i="9"/>
  <c r="G28" i="9"/>
  <c r="G30" i="9"/>
  <c r="I26" i="9"/>
  <c r="F28" i="9"/>
  <c r="F30" i="9"/>
  <c r="B36" i="9"/>
  <c r="E44" i="9"/>
  <c r="D36" i="9"/>
  <c r="C36" i="9"/>
  <c r="H43" i="9"/>
  <c r="H44" i="9"/>
  <c r="H45" i="9"/>
  <c r="I28" i="9"/>
  <c r="I30" i="9"/>
  <c r="G36" i="9"/>
  <c r="B43" i="9"/>
  <c r="C43" i="9"/>
  <c r="D43" i="9"/>
  <c r="E45" i="9"/>
  <c r="F36" i="9"/>
  <c r="B44" i="9"/>
  <c r="D44" i="9"/>
  <c r="C44" i="9"/>
  <c r="I36" i="9"/>
  <c r="B45" i="9"/>
  <c r="C45" i="9"/>
  <c r="D45" i="9"/>
  <c r="G43" i="9"/>
  <c r="I43" i="9"/>
  <c r="I44" i="9"/>
  <c r="I45" i="9"/>
  <c r="G44" i="9"/>
  <c r="F43" i="9"/>
  <c r="G45" i="9"/>
  <c r="F44" i="9"/>
  <c r="F45" i="9"/>
  <c r="P52" i="7"/>
  <c r="O28" i="7"/>
  <c r="O29" i="7"/>
  <c r="O30" i="7"/>
  <c r="O26" i="7"/>
  <c r="O6" i="7"/>
  <c r="O11" i="7"/>
  <c r="O16" i="7"/>
  <c r="O21" i="7"/>
  <c r="K20" i="6"/>
  <c r="K19" i="6"/>
  <c r="K18" i="6"/>
  <c r="K3" i="6"/>
  <c r="J6" i="6"/>
  <c r="K25" i="6"/>
  <c r="K24" i="6"/>
  <c r="K23" i="6"/>
  <c r="K15" i="6"/>
  <c r="K14" i="6"/>
  <c r="K13" i="6"/>
  <c r="K10" i="6"/>
  <c r="K9" i="6"/>
  <c r="K8" i="6"/>
  <c r="K5" i="6"/>
  <c r="K4" i="6"/>
  <c r="L30" i="6"/>
  <c r="L29" i="6"/>
  <c r="J28" i="6"/>
  <c r="I28" i="6"/>
  <c r="H28" i="6"/>
  <c r="G28" i="6"/>
  <c r="G6" i="6"/>
  <c r="O32" i="7"/>
  <c r="K28" i="6"/>
  <c r="K6" i="6"/>
  <c r="L33" i="6"/>
  <c r="O28" i="6"/>
  <c r="O26" i="6"/>
  <c r="O21" i="6"/>
  <c r="O30" i="6"/>
  <c r="O29" i="6"/>
  <c r="O16" i="6"/>
  <c r="O11" i="6"/>
  <c r="O6" i="6"/>
  <c r="O26" i="5"/>
  <c r="O18" i="5"/>
  <c r="O10" i="5"/>
  <c r="K3" i="5"/>
  <c r="K4" i="5"/>
  <c r="K5" i="5"/>
  <c r="K6" i="5"/>
  <c r="K7" i="5"/>
  <c r="K8" i="5"/>
  <c r="K9" i="5"/>
  <c r="K3" i="4"/>
  <c r="O26" i="4"/>
  <c r="O18" i="4"/>
  <c r="O10" i="4"/>
  <c r="O14" i="3"/>
  <c r="O9" i="3"/>
  <c r="P14" i="3"/>
  <c r="O26" i="3"/>
  <c r="O29" i="3"/>
  <c r="O33" i="6"/>
  <c r="P54" i="6"/>
  <c r="P13" i="1"/>
  <c r="O9" i="1"/>
  <c r="O5" i="1"/>
  <c r="O3" i="1"/>
  <c r="O21" i="1"/>
  <c r="P21" i="1"/>
  <c r="O18" i="1"/>
  <c r="P18" i="1"/>
  <c r="P12" i="1"/>
  <c r="P7" i="1"/>
  <c r="P9" i="1"/>
  <c r="P10" i="1"/>
  <c r="P11" i="1"/>
  <c r="O10" i="1"/>
  <c r="O11" i="1"/>
  <c r="O6" i="1"/>
  <c r="O19" i="1"/>
  <c r="P24" i="1"/>
  <c r="P26" i="1"/>
  <c r="P15" i="1"/>
  <c r="O15" i="1"/>
  <c r="O20" i="1"/>
  <c r="O22" i="1"/>
  <c r="O24" i="1"/>
  <c r="O26" i="1"/>
  <c r="O27" i="1"/>
  <c r="P16" i="1"/>
  <c r="P27" i="1"/>
  <c r="M26" i="4"/>
  <c r="O16" i="1"/>
  <c r="K7" i="3"/>
  <c r="J3" i="1"/>
  <c r="L3" i="1"/>
  <c r="N30" i="6"/>
  <c r="N29" i="6"/>
  <c r="N28" i="6"/>
  <c r="N6" i="6"/>
  <c r="M30" i="6"/>
  <c r="M29" i="6"/>
  <c r="M28" i="6"/>
  <c r="N33" i="6"/>
  <c r="P53" i="6"/>
  <c r="P33" i="6"/>
  <c r="P55" i="6"/>
  <c r="M33" i="6"/>
  <c r="N28" i="7"/>
  <c r="N29" i="7"/>
  <c r="N30" i="7"/>
  <c r="N24" i="3"/>
  <c r="N26" i="3"/>
  <c r="P26" i="3"/>
  <c r="P29" i="3"/>
  <c r="U27" i="3" s="1"/>
  <c r="N29" i="3"/>
  <c r="N32" i="7"/>
  <c r="N26" i="7"/>
  <c r="N21" i="7"/>
  <c r="N16" i="7"/>
  <c r="N11" i="7"/>
  <c r="N6" i="7"/>
  <c r="N26" i="6"/>
  <c r="N21" i="6"/>
  <c r="N16" i="6"/>
  <c r="N11" i="6"/>
  <c r="N26" i="5"/>
  <c r="N18" i="5"/>
  <c r="N10" i="5"/>
  <c r="N10" i="4"/>
  <c r="N18" i="4"/>
  <c r="N26" i="4"/>
  <c r="N3" i="1"/>
  <c r="N5" i="1"/>
  <c r="N6" i="1"/>
  <c r="N9" i="1"/>
  <c r="N19" i="1"/>
  <c r="N10" i="1"/>
  <c r="M30" i="7"/>
  <c r="M29" i="7"/>
  <c r="M28" i="7"/>
  <c r="M26" i="7"/>
  <c r="M21" i="7"/>
  <c r="M16" i="7"/>
  <c r="M11" i="7"/>
  <c r="M6" i="7"/>
  <c r="M6" i="6"/>
  <c r="M11" i="6"/>
  <c r="M16" i="6"/>
  <c r="M21" i="6"/>
  <c r="M26" i="6"/>
  <c r="M10" i="5"/>
  <c r="M18" i="5"/>
  <c r="M26" i="5"/>
  <c r="M10" i="4"/>
  <c r="M18" i="4"/>
  <c r="M29" i="3"/>
  <c r="P24" i="3"/>
  <c r="P9" i="3"/>
  <c r="K9" i="3"/>
  <c r="M5" i="1"/>
  <c r="M9" i="1"/>
  <c r="M3" i="1"/>
  <c r="M19" i="1"/>
  <c r="K2" i="1"/>
  <c r="F2" i="1"/>
  <c r="F3" i="1"/>
  <c r="F6" i="6"/>
  <c r="F48" i="6"/>
  <c r="F11" i="6"/>
  <c r="F49" i="6"/>
  <c r="F16" i="6"/>
  <c r="F21" i="6"/>
  <c r="F26" i="6"/>
  <c r="F3" i="5"/>
  <c r="F4" i="5"/>
  <c r="F5" i="5"/>
  <c r="F6" i="5"/>
  <c r="F7" i="5"/>
  <c r="F60" i="6"/>
  <c r="F67" i="6"/>
  <c r="F8" i="5"/>
  <c r="F61" i="6"/>
  <c r="F68" i="6"/>
  <c r="E6" i="6"/>
  <c r="E11" i="6"/>
  <c r="E49" i="6"/>
  <c r="E16" i="6"/>
  <c r="E50" i="6"/>
  <c r="E21" i="6"/>
  <c r="E26" i="6"/>
  <c r="E10" i="5"/>
  <c r="E63" i="6"/>
  <c r="D6" i="6"/>
  <c r="D48" i="6"/>
  <c r="D11" i="6"/>
  <c r="D16" i="6"/>
  <c r="D50" i="6"/>
  <c r="D21" i="6"/>
  <c r="D26" i="6"/>
  <c r="D10" i="5"/>
  <c r="D63" i="6"/>
  <c r="C6" i="6"/>
  <c r="C48" i="6"/>
  <c r="C11" i="6"/>
  <c r="C49" i="6"/>
  <c r="C16" i="6"/>
  <c r="C21" i="6"/>
  <c r="C26" i="6"/>
  <c r="C10" i="5"/>
  <c r="C63" i="6"/>
  <c r="B6" i="6"/>
  <c r="B48" i="6"/>
  <c r="B11" i="6"/>
  <c r="B49" i="6"/>
  <c r="B16" i="6"/>
  <c r="B21" i="6"/>
  <c r="B26" i="6"/>
  <c r="B10" i="5"/>
  <c r="B63" i="6"/>
  <c r="F19" i="3"/>
  <c r="K62" i="6"/>
  <c r="K69" i="6" s="1"/>
  <c r="B62" i="6"/>
  <c r="B69" i="6"/>
  <c r="C62" i="6"/>
  <c r="C69" i="6"/>
  <c r="D62" i="6"/>
  <c r="D69" i="6"/>
  <c r="E62" i="6"/>
  <c r="E69" i="6"/>
  <c r="F62" i="6"/>
  <c r="F69" i="6"/>
  <c r="I62" i="6"/>
  <c r="I69" i="6"/>
  <c r="J62" i="6"/>
  <c r="J69" i="6"/>
  <c r="L62" i="6"/>
  <c r="L69" i="6" s="1"/>
  <c r="L61" i="6"/>
  <c r="L68" i="6"/>
  <c r="E61" i="6"/>
  <c r="E68" i="6"/>
  <c r="D61" i="6"/>
  <c r="D68" i="6"/>
  <c r="C61" i="6"/>
  <c r="C68" i="6"/>
  <c r="B61" i="6"/>
  <c r="B68" i="6"/>
  <c r="C58" i="6"/>
  <c r="C65" i="6"/>
  <c r="D58" i="6"/>
  <c r="D65" i="6"/>
  <c r="E58" i="6"/>
  <c r="E65" i="6"/>
  <c r="G58" i="6"/>
  <c r="H58" i="6"/>
  <c r="H65" i="6"/>
  <c r="I58" i="6"/>
  <c r="I65" i="6"/>
  <c r="J58" i="6"/>
  <c r="J65" i="6"/>
  <c r="L58" i="6"/>
  <c r="L65" i="6"/>
  <c r="C59" i="6"/>
  <c r="C66" i="6"/>
  <c r="D59" i="6"/>
  <c r="E59" i="6"/>
  <c r="E66" i="6"/>
  <c r="G59" i="6"/>
  <c r="G66" i="6"/>
  <c r="H59" i="6"/>
  <c r="H66" i="6"/>
  <c r="I59" i="6"/>
  <c r="I66" i="6"/>
  <c r="J59" i="6"/>
  <c r="J66" i="6"/>
  <c r="L59" i="6"/>
  <c r="L66" i="6" s="1"/>
  <c r="C60" i="6"/>
  <c r="C67" i="6"/>
  <c r="D60" i="6"/>
  <c r="D67" i="6"/>
  <c r="E60" i="6"/>
  <c r="E67" i="6"/>
  <c r="G60" i="6"/>
  <c r="G67" i="6"/>
  <c r="H60" i="6"/>
  <c r="H67" i="6"/>
  <c r="I60" i="6"/>
  <c r="I67" i="6"/>
  <c r="J60" i="6"/>
  <c r="J67" i="6"/>
  <c r="L60" i="6"/>
  <c r="L67" i="6" s="1"/>
  <c r="G61" i="6"/>
  <c r="G68" i="6"/>
  <c r="H61" i="6"/>
  <c r="H68" i="6"/>
  <c r="I61" i="6"/>
  <c r="I68" i="6"/>
  <c r="J61" i="6"/>
  <c r="J68" i="6"/>
  <c r="G62" i="6"/>
  <c r="G69" i="6"/>
  <c r="H62" i="6"/>
  <c r="H69" i="6"/>
  <c r="L10" i="5"/>
  <c r="L63" i="6" s="1"/>
  <c r="B59" i="6"/>
  <c r="B66" i="6"/>
  <c r="D66" i="6"/>
  <c r="B60" i="6"/>
  <c r="B67" i="6"/>
  <c r="G65" i="6"/>
  <c r="B58" i="6"/>
  <c r="B65" i="6"/>
  <c r="G6" i="7"/>
  <c r="G47" i="7"/>
  <c r="J6" i="7"/>
  <c r="J47" i="7"/>
  <c r="K12" i="4"/>
  <c r="K47" i="7"/>
  <c r="E11" i="7"/>
  <c r="E48" i="7"/>
  <c r="F13" i="4"/>
  <c r="C16" i="7"/>
  <c r="C49" i="7"/>
  <c r="F14" i="4"/>
  <c r="F16" i="7"/>
  <c r="F49" i="7"/>
  <c r="G16" i="7"/>
  <c r="G49" i="7"/>
  <c r="K14" i="4"/>
  <c r="K16" i="7"/>
  <c r="K49" i="7"/>
  <c r="C41" i="7"/>
  <c r="D41" i="7"/>
  <c r="D21" i="7"/>
  <c r="E41" i="7"/>
  <c r="E21" i="7"/>
  <c r="F15" i="4"/>
  <c r="F41" i="7"/>
  <c r="G41" i="7"/>
  <c r="H41" i="7"/>
  <c r="I41" i="7"/>
  <c r="I21" i="7"/>
  <c r="J41" i="7"/>
  <c r="K15" i="4"/>
  <c r="K41" i="7"/>
  <c r="L41" i="7"/>
  <c r="L21" i="7"/>
  <c r="C42" i="7"/>
  <c r="C26" i="7"/>
  <c r="D42" i="7"/>
  <c r="E42" i="7"/>
  <c r="F16" i="4"/>
  <c r="F42" i="7"/>
  <c r="G42" i="7"/>
  <c r="G26" i="7"/>
  <c r="H42" i="7"/>
  <c r="I42" i="7"/>
  <c r="J42" i="7"/>
  <c r="J26" i="7"/>
  <c r="K16" i="4"/>
  <c r="K42" i="7"/>
  <c r="K26" i="7"/>
  <c r="L42" i="7"/>
  <c r="C43" i="7"/>
  <c r="C52" i="7"/>
  <c r="D43" i="7"/>
  <c r="D52" i="7"/>
  <c r="E43" i="7"/>
  <c r="E52" i="7"/>
  <c r="F17" i="4"/>
  <c r="F43" i="7"/>
  <c r="F52" i="7"/>
  <c r="G43" i="7"/>
  <c r="H43" i="7"/>
  <c r="H52" i="7"/>
  <c r="I43" i="7"/>
  <c r="I52" i="7"/>
  <c r="J43" i="7"/>
  <c r="J52" i="7"/>
  <c r="K17" i="4"/>
  <c r="K43" i="7"/>
  <c r="K52" i="7"/>
  <c r="L43" i="7"/>
  <c r="L52" i="7"/>
  <c r="C18" i="4"/>
  <c r="C44" i="7"/>
  <c r="C28" i="7"/>
  <c r="C29" i="7"/>
  <c r="D18" i="4"/>
  <c r="D44" i="7"/>
  <c r="E18" i="4"/>
  <c r="E44" i="7"/>
  <c r="L18" i="4"/>
  <c r="D6" i="7"/>
  <c r="D47" i="7"/>
  <c r="H6" i="7"/>
  <c r="H47" i="7"/>
  <c r="I6" i="7"/>
  <c r="I47" i="7"/>
  <c r="L6" i="7"/>
  <c r="L47" i="7"/>
  <c r="C11" i="7"/>
  <c r="C48" i="7"/>
  <c r="D11" i="7"/>
  <c r="D48" i="7"/>
  <c r="F48" i="7"/>
  <c r="L11" i="7"/>
  <c r="L48" i="7"/>
  <c r="D16" i="7"/>
  <c r="D49" i="7"/>
  <c r="E16" i="7"/>
  <c r="E49" i="7"/>
  <c r="H16" i="7"/>
  <c r="H49" i="7"/>
  <c r="I16" i="7"/>
  <c r="I49" i="7"/>
  <c r="J16" i="7"/>
  <c r="J49" i="7"/>
  <c r="L16" i="7"/>
  <c r="L49" i="7"/>
  <c r="C21" i="7"/>
  <c r="F21" i="7"/>
  <c r="G21" i="7"/>
  <c r="H21" i="7"/>
  <c r="J21" i="7"/>
  <c r="J50" i="7"/>
  <c r="K21" i="7"/>
  <c r="D26" i="7"/>
  <c r="D51" i="7"/>
  <c r="E26" i="7"/>
  <c r="E51" i="7"/>
  <c r="F26" i="7"/>
  <c r="H26" i="7"/>
  <c r="I26" i="7"/>
  <c r="L26" i="7"/>
  <c r="G52" i="7"/>
  <c r="D28" i="7"/>
  <c r="D29" i="7"/>
  <c r="D30" i="7"/>
  <c r="L28" i="7"/>
  <c r="P28" i="7"/>
  <c r="L29" i="7"/>
  <c r="P29" i="7"/>
  <c r="L30" i="7"/>
  <c r="P30" i="7"/>
  <c r="B28" i="7"/>
  <c r="B29" i="7"/>
  <c r="B30" i="7"/>
  <c r="B18" i="4"/>
  <c r="B44" i="7"/>
  <c r="B43" i="7"/>
  <c r="B52" i="7"/>
  <c r="B26" i="7"/>
  <c r="B42" i="7"/>
  <c r="B21" i="7"/>
  <c r="B41" i="7"/>
  <c r="B16" i="7"/>
  <c r="B49" i="7"/>
  <c r="B11" i="7"/>
  <c r="B48" i="7"/>
  <c r="B6" i="7"/>
  <c r="B47" i="7"/>
  <c r="E48" i="6"/>
  <c r="F3" i="4"/>
  <c r="G48" i="6"/>
  <c r="H6" i="6"/>
  <c r="H48" i="6"/>
  <c r="I6" i="6"/>
  <c r="I48" i="6"/>
  <c r="J48" i="6"/>
  <c r="D49" i="6"/>
  <c r="F4" i="4"/>
  <c r="L11" i="6"/>
  <c r="L49" i="6"/>
  <c r="C50" i="6"/>
  <c r="F5" i="4"/>
  <c r="G16" i="6"/>
  <c r="G50" i="6"/>
  <c r="H16" i="6"/>
  <c r="H50" i="6"/>
  <c r="I16" i="6"/>
  <c r="I50" i="6"/>
  <c r="J16" i="6"/>
  <c r="J50" i="6"/>
  <c r="K16" i="6"/>
  <c r="K50" i="6"/>
  <c r="K5" i="4"/>
  <c r="L16" i="6"/>
  <c r="L50" i="6"/>
  <c r="C41" i="6"/>
  <c r="D41" i="6"/>
  <c r="E41" i="6"/>
  <c r="F6" i="4"/>
  <c r="F41" i="6"/>
  <c r="G21" i="6"/>
  <c r="G41" i="6"/>
  <c r="I21" i="6"/>
  <c r="I41" i="6"/>
  <c r="J21" i="6"/>
  <c r="J41" i="6"/>
  <c r="L21" i="6"/>
  <c r="L41" i="6"/>
  <c r="C42" i="6"/>
  <c r="D42" i="6"/>
  <c r="E42" i="6"/>
  <c r="F7" i="4"/>
  <c r="F42" i="6"/>
  <c r="G42" i="6"/>
  <c r="G26" i="6"/>
  <c r="H42" i="6"/>
  <c r="H26" i="6"/>
  <c r="I42" i="6"/>
  <c r="I26" i="6"/>
  <c r="J42" i="6"/>
  <c r="J26" i="6"/>
  <c r="K7" i="4"/>
  <c r="K42" i="6"/>
  <c r="K26" i="6"/>
  <c r="L42" i="6"/>
  <c r="L26" i="6"/>
  <c r="C43" i="6"/>
  <c r="C53" i="6"/>
  <c r="D43" i="6"/>
  <c r="D53" i="6"/>
  <c r="E43" i="6"/>
  <c r="E53" i="6"/>
  <c r="F8" i="4"/>
  <c r="F43" i="6"/>
  <c r="F53" i="6"/>
  <c r="G43" i="6"/>
  <c r="G53" i="6"/>
  <c r="H43" i="6"/>
  <c r="H53" i="6"/>
  <c r="L43" i="6"/>
  <c r="L53" i="6"/>
  <c r="C44" i="6"/>
  <c r="C54" i="6"/>
  <c r="D44" i="6"/>
  <c r="D54" i="6"/>
  <c r="E44" i="6"/>
  <c r="E54" i="6"/>
  <c r="F44" i="6"/>
  <c r="F54" i="6"/>
  <c r="J44" i="6"/>
  <c r="J54" i="6"/>
  <c r="L44" i="6"/>
  <c r="L54" i="6"/>
  <c r="C28" i="6"/>
  <c r="C29" i="6"/>
  <c r="C30" i="6"/>
  <c r="C10" i="4"/>
  <c r="C45" i="6"/>
  <c r="D28" i="6"/>
  <c r="D29" i="6"/>
  <c r="D30" i="6"/>
  <c r="D10" i="4"/>
  <c r="D45" i="6"/>
  <c r="E28" i="6"/>
  <c r="E29" i="6"/>
  <c r="E30" i="6"/>
  <c r="E10" i="4"/>
  <c r="E45" i="6"/>
  <c r="F28" i="6"/>
  <c r="F29" i="6"/>
  <c r="F30" i="6"/>
  <c r="B10" i="4"/>
  <c r="B45" i="6"/>
  <c r="B44" i="6"/>
  <c r="B54" i="6"/>
  <c r="B43" i="6"/>
  <c r="B53" i="6"/>
  <c r="B42" i="6"/>
  <c r="B41" i="6"/>
  <c r="B50" i="6"/>
  <c r="K48" i="6"/>
  <c r="H41" i="6"/>
  <c r="K6" i="4"/>
  <c r="K41" i="6"/>
  <c r="I43" i="6"/>
  <c r="I53" i="6"/>
  <c r="J43" i="6"/>
  <c r="J53" i="6"/>
  <c r="G44" i="6"/>
  <c r="G54" i="6"/>
  <c r="H44" i="6"/>
  <c r="H54" i="6"/>
  <c r="I44" i="6"/>
  <c r="I54" i="6"/>
  <c r="L10" i="4"/>
  <c r="L45" i="6"/>
  <c r="C18" i="5"/>
  <c r="D18" i="5"/>
  <c r="E18" i="5"/>
  <c r="F12" i="5"/>
  <c r="F13" i="5"/>
  <c r="F14" i="5"/>
  <c r="F15" i="5"/>
  <c r="F16" i="5"/>
  <c r="F17" i="5"/>
  <c r="F4" i="1"/>
  <c r="L18" i="5"/>
  <c r="C5" i="1"/>
  <c r="C6" i="1"/>
  <c r="D5" i="1"/>
  <c r="D9" i="1"/>
  <c r="D10" i="1"/>
  <c r="E5" i="1"/>
  <c r="E6" i="1"/>
  <c r="L9" i="1"/>
  <c r="L10" i="1"/>
  <c r="L24" i="1"/>
  <c r="C26" i="5"/>
  <c r="C9" i="1"/>
  <c r="D26" i="5"/>
  <c r="E26" i="5"/>
  <c r="F20" i="5"/>
  <c r="F21" i="5"/>
  <c r="F22" i="5"/>
  <c r="F23" i="5"/>
  <c r="F24" i="5"/>
  <c r="F25" i="5"/>
  <c r="F7" i="1"/>
  <c r="F8" i="1"/>
  <c r="F25" i="1"/>
  <c r="G26" i="5"/>
  <c r="H26" i="5"/>
  <c r="I26" i="5"/>
  <c r="J26" i="5"/>
  <c r="J5" i="1"/>
  <c r="J6" i="1"/>
  <c r="J9" i="1"/>
  <c r="K20" i="5"/>
  <c r="K21" i="5"/>
  <c r="K22" i="5"/>
  <c r="K23" i="5"/>
  <c r="K24" i="5"/>
  <c r="K25" i="5"/>
  <c r="L26" i="5"/>
  <c r="E9" i="1"/>
  <c r="G5" i="1"/>
  <c r="G6" i="1"/>
  <c r="G9" i="1"/>
  <c r="H5" i="1"/>
  <c r="H9" i="1"/>
  <c r="H10" i="1"/>
  <c r="H24" i="1"/>
  <c r="H26" i="1"/>
  <c r="H27" i="1"/>
  <c r="I5" i="1"/>
  <c r="I9" i="1"/>
  <c r="B26" i="5"/>
  <c r="B5" i="1"/>
  <c r="B9" i="1"/>
  <c r="B10" i="1"/>
  <c r="B18" i="5"/>
  <c r="C26" i="4"/>
  <c r="D26" i="4"/>
  <c r="E26" i="4"/>
  <c r="F20" i="4"/>
  <c r="F21" i="4"/>
  <c r="F22" i="4"/>
  <c r="F23" i="4"/>
  <c r="F24" i="4"/>
  <c r="F25" i="4"/>
  <c r="G26" i="4"/>
  <c r="H26" i="4"/>
  <c r="I26" i="4"/>
  <c r="J26" i="4"/>
  <c r="K20" i="4"/>
  <c r="K21" i="4"/>
  <c r="K22" i="4"/>
  <c r="K23" i="4"/>
  <c r="K24" i="4"/>
  <c r="K25" i="4"/>
  <c r="L26" i="4"/>
  <c r="B26" i="4"/>
  <c r="K21" i="3"/>
  <c r="F23" i="3"/>
  <c r="K23" i="3"/>
  <c r="K20" i="3"/>
  <c r="K19" i="3"/>
  <c r="L19" i="1"/>
  <c r="J19" i="1"/>
  <c r="I19" i="1"/>
  <c r="H19" i="1"/>
  <c r="G19" i="1"/>
  <c r="E19" i="1"/>
  <c r="D19" i="1"/>
  <c r="C19" i="1"/>
  <c r="B19" i="1"/>
  <c r="K26" i="3"/>
  <c r="K27" i="3"/>
  <c r="K28" i="3"/>
  <c r="F26" i="3"/>
  <c r="F27" i="3"/>
  <c r="F28" i="3"/>
  <c r="I28" i="7"/>
  <c r="H29" i="7"/>
  <c r="G30" i="7"/>
  <c r="J11" i="7"/>
  <c r="J48" i="7"/>
  <c r="H28" i="7"/>
  <c r="E30" i="7"/>
  <c r="H11" i="7"/>
  <c r="H48" i="7"/>
  <c r="I11" i="7"/>
  <c r="I48" i="7"/>
  <c r="I29" i="7"/>
  <c r="H30" i="7"/>
  <c r="I30" i="7"/>
  <c r="J30" i="7"/>
  <c r="J29" i="7"/>
  <c r="E28" i="7"/>
  <c r="G28" i="7"/>
  <c r="E29" i="7"/>
  <c r="G29" i="7"/>
  <c r="E6" i="7"/>
  <c r="E47" i="7"/>
  <c r="G11" i="7"/>
  <c r="G48" i="7"/>
  <c r="H11" i="6"/>
  <c r="H49" i="6"/>
  <c r="J30" i="6"/>
  <c r="K11" i="7"/>
  <c r="K48" i="7"/>
  <c r="G29" i="6"/>
  <c r="H29" i="6"/>
  <c r="G30" i="6"/>
  <c r="J11" i="6"/>
  <c r="H21" i="6"/>
  <c r="L6" i="6"/>
  <c r="L48" i="6"/>
  <c r="J29" i="6"/>
  <c r="I30" i="6"/>
  <c r="H30" i="6"/>
  <c r="I29" i="6"/>
  <c r="G11" i="6"/>
  <c r="G49" i="6"/>
  <c r="I11" i="6"/>
  <c r="I49" i="6"/>
  <c r="J49" i="6"/>
  <c r="K29" i="6"/>
  <c r="K11" i="6"/>
  <c r="K49" i="6"/>
  <c r="K30" i="6"/>
  <c r="K21" i="6"/>
  <c r="G18" i="5"/>
  <c r="H18" i="5"/>
  <c r="I18" i="5"/>
  <c r="J18" i="5"/>
  <c r="G10" i="5"/>
  <c r="H10" i="5"/>
  <c r="I10" i="5"/>
  <c r="I63" i="6"/>
  <c r="J10" i="5"/>
  <c r="K17" i="5"/>
  <c r="K16" i="5"/>
  <c r="K15" i="5"/>
  <c r="K14" i="5"/>
  <c r="K13" i="5"/>
  <c r="K12" i="5"/>
  <c r="K61" i="6"/>
  <c r="K68" i="6" s="1"/>
  <c r="K60" i="6"/>
  <c r="K67" i="6"/>
  <c r="K59" i="6"/>
  <c r="K66" i="6" s="1"/>
  <c r="K58" i="6"/>
  <c r="K65" i="6" s="1"/>
  <c r="G18" i="4"/>
  <c r="G44" i="7"/>
  <c r="H18" i="4"/>
  <c r="I18" i="4"/>
  <c r="I44" i="7"/>
  <c r="J18" i="4"/>
  <c r="J44" i="7"/>
  <c r="G10" i="4"/>
  <c r="H10" i="4"/>
  <c r="I10" i="4"/>
  <c r="I45" i="6"/>
  <c r="J10" i="4"/>
  <c r="J45" i="6"/>
  <c r="K13" i="4"/>
  <c r="K9" i="4"/>
  <c r="K44" i="6"/>
  <c r="K54" i="6"/>
  <c r="K8" i="4"/>
  <c r="K43" i="6"/>
  <c r="K53" i="6"/>
  <c r="K4" i="4"/>
  <c r="K18" i="3"/>
  <c r="K22" i="3"/>
  <c r="K24" i="3"/>
  <c r="K17" i="3"/>
  <c r="F18" i="3"/>
  <c r="F20" i="3"/>
  <c r="F21" i="3"/>
  <c r="F22" i="3"/>
  <c r="F24" i="3"/>
  <c r="F17" i="3"/>
  <c r="K14" i="3"/>
  <c r="K13" i="3"/>
  <c r="F13" i="3"/>
  <c r="F14" i="3"/>
  <c r="K4" i="3"/>
  <c r="K5" i="3"/>
  <c r="K6" i="3"/>
  <c r="K8" i="3"/>
  <c r="K3" i="3"/>
  <c r="F4" i="3"/>
  <c r="F5" i="3"/>
  <c r="F6" i="3"/>
  <c r="F7" i="3"/>
  <c r="F8" i="3"/>
  <c r="F9" i="3"/>
  <c r="F3" i="3"/>
  <c r="H3" i="1"/>
  <c r="I3" i="1"/>
  <c r="G3" i="1"/>
  <c r="K25" i="1"/>
  <c r="K18" i="1"/>
  <c r="K17" i="1"/>
  <c r="K14" i="1"/>
  <c r="K13" i="1"/>
  <c r="K12" i="1"/>
  <c r="K8" i="1"/>
  <c r="K7" i="1"/>
  <c r="K9" i="1"/>
  <c r="K4" i="1"/>
  <c r="F21" i="1"/>
  <c r="F18" i="1"/>
  <c r="F17" i="1"/>
  <c r="F19" i="1"/>
  <c r="F14" i="1"/>
  <c r="F13" i="1"/>
  <c r="F12" i="1"/>
  <c r="B6" i="1"/>
  <c r="E10" i="1"/>
  <c r="F51" i="6"/>
  <c r="F58" i="6"/>
  <c r="F65" i="6"/>
  <c r="K19" i="1"/>
  <c r="H6" i="1"/>
  <c r="G63" i="6"/>
  <c r="M10" i="1"/>
  <c r="M24" i="1"/>
  <c r="M26" i="1"/>
  <c r="M27" i="1"/>
  <c r="D24" i="1"/>
  <c r="D26" i="1"/>
  <c r="D27" i="1"/>
  <c r="D11" i="1"/>
  <c r="D15" i="1"/>
  <c r="E24" i="1"/>
  <c r="E26" i="1"/>
  <c r="E27" i="1"/>
  <c r="E15" i="1"/>
  <c r="E11" i="1"/>
  <c r="D52" i="6"/>
  <c r="H11" i="1"/>
  <c r="F9" i="1"/>
  <c r="F5" i="1"/>
  <c r="F10" i="1"/>
  <c r="B52" i="6"/>
  <c r="C52" i="6"/>
  <c r="H51" i="7"/>
  <c r="I10" i="1"/>
  <c r="I11" i="1"/>
  <c r="K5" i="1"/>
  <c r="K6" i="1"/>
  <c r="P32" i="7"/>
  <c r="P53" i="7"/>
  <c r="M6" i="1"/>
  <c r="H45" i="6"/>
  <c r="G10" i="1"/>
  <c r="G15" i="1"/>
  <c r="D6" i="1"/>
  <c r="K28" i="7"/>
  <c r="F18" i="4"/>
  <c r="C10" i="1"/>
  <c r="I6" i="1"/>
  <c r="K18" i="4"/>
  <c r="K50" i="7"/>
  <c r="F6" i="1"/>
  <c r="K10" i="1"/>
  <c r="B11" i="1"/>
  <c r="B24" i="1"/>
  <c r="B26" i="1"/>
  <c r="B27" i="1"/>
  <c r="B15" i="1"/>
  <c r="C24" i="1"/>
  <c r="C26" i="1"/>
  <c r="C27" i="1"/>
  <c r="C15" i="1"/>
  <c r="C11" i="1"/>
  <c r="I15" i="1"/>
  <c r="G24" i="1"/>
  <c r="G26" i="1"/>
  <c r="G27" i="1"/>
  <c r="L15" i="1"/>
  <c r="L26" i="1"/>
  <c r="L27" i="1"/>
  <c r="L11" i="1"/>
  <c r="H15" i="1"/>
  <c r="K26" i="4"/>
  <c r="J10" i="1"/>
  <c r="F33" i="6"/>
  <c r="F10" i="4"/>
  <c r="M32" i="7"/>
  <c r="K33" i="6"/>
  <c r="K26" i="5"/>
  <c r="F10" i="5"/>
  <c r="F63" i="6"/>
  <c r="P3" i="1"/>
  <c r="K3" i="1"/>
  <c r="K10" i="4"/>
  <c r="K45" i="6"/>
  <c r="B50" i="7"/>
  <c r="L44" i="7"/>
  <c r="F59" i="6"/>
  <c r="F66" i="6"/>
  <c r="N15" i="1"/>
  <c r="N16" i="1"/>
  <c r="N11" i="1"/>
  <c r="N24" i="1"/>
  <c r="N26" i="1"/>
  <c r="N27" i="1"/>
  <c r="B51" i="7"/>
  <c r="E52" i="6"/>
  <c r="G50" i="7"/>
  <c r="G32" i="7"/>
  <c r="F52" i="6"/>
  <c r="L51" i="6"/>
  <c r="L55" i="6"/>
  <c r="G51" i="6"/>
  <c r="G70" i="6"/>
  <c r="F26" i="5"/>
  <c r="K18" i="5"/>
  <c r="F18" i="5"/>
  <c r="J63" i="6"/>
  <c r="J70" i="6"/>
  <c r="K10" i="5"/>
  <c r="K63" i="6" s="1"/>
  <c r="K70" i="6" s="1"/>
  <c r="F26" i="4"/>
  <c r="K44" i="7"/>
  <c r="H44" i="7"/>
  <c r="I50" i="7"/>
  <c r="F50" i="7"/>
  <c r="G45" i="6"/>
  <c r="K52" i="6"/>
  <c r="D33" i="6"/>
  <c r="D55" i="6"/>
  <c r="H63" i="6"/>
  <c r="H70" i="6"/>
  <c r="K51" i="6"/>
  <c r="H51" i="6"/>
  <c r="I70" i="6"/>
  <c r="G52" i="6"/>
  <c r="K51" i="7"/>
  <c r="F51" i="7"/>
  <c r="C70" i="6"/>
  <c r="E70" i="6"/>
  <c r="L32" i="7"/>
  <c r="J51" i="7"/>
  <c r="I51" i="7"/>
  <c r="C51" i="7"/>
  <c r="L51" i="7"/>
  <c r="G51" i="7"/>
  <c r="E50" i="7"/>
  <c r="D50" i="7"/>
  <c r="H32" i="7"/>
  <c r="H50" i="7"/>
  <c r="C50" i="7"/>
  <c r="D32" i="7"/>
  <c r="D53" i="7"/>
  <c r="L50" i="7"/>
  <c r="F28" i="7"/>
  <c r="F29" i="7"/>
  <c r="E32" i="7"/>
  <c r="E53" i="7"/>
  <c r="K30" i="7"/>
  <c r="G53" i="7"/>
  <c r="B32" i="7"/>
  <c r="B53" i="7"/>
  <c r="K29" i="7"/>
  <c r="K32" i="7"/>
  <c r="I32" i="7"/>
  <c r="I53" i="7"/>
  <c r="J32" i="7"/>
  <c r="J53" i="7"/>
  <c r="I33" i="6"/>
  <c r="I55" i="6"/>
  <c r="D70" i="6"/>
  <c r="J33" i="6"/>
  <c r="J55" i="6"/>
  <c r="F70" i="6"/>
  <c r="F50" i="6"/>
  <c r="B70" i="6"/>
  <c r="C33" i="6"/>
  <c r="C55" i="6"/>
  <c r="B51" i="6"/>
  <c r="B55" i="6"/>
  <c r="E33" i="6"/>
  <c r="E55" i="6"/>
  <c r="J51" i="6"/>
  <c r="E51" i="6"/>
  <c r="G33" i="6"/>
  <c r="G55" i="6"/>
  <c r="D51" i="6"/>
  <c r="H33" i="6"/>
  <c r="H55" i="6"/>
  <c r="I51" i="6"/>
  <c r="C51" i="6"/>
  <c r="I52" i="6"/>
  <c r="J52" i="6"/>
  <c r="L52" i="6"/>
  <c r="H52" i="6"/>
  <c r="F29" i="3"/>
  <c r="K29" i="3"/>
  <c r="L53" i="7"/>
  <c r="M11" i="1"/>
  <c r="M15" i="1"/>
  <c r="F44" i="7"/>
  <c r="G11" i="1"/>
  <c r="E16" i="1"/>
  <c r="E20" i="1"/>
  <c r="E22" i="1"/>
  <c r="D16" i="1"/>
  <c r="D20" i="1"/>
  <c r="D22" i="1"/>
  <c r="I24" i="1"/>
  <c r="I26" i="1"/>
  <c r="K55" i="6"/>
  <c r="L16" i="1"/>
  <c r="L20" i="1"/>
  <c r="L22" i="1"/>
  <c r="G16" i="1"/>
  <c r="G20" i="1"/>
  <c r="G22" i="1"/>
  <c r="H53" i="7"/>
  <c r="C20" i="1"/>
  <c r="C22" i="1"/>
  <c r="C16" i="1"/>
  <c r="F24" i="1"/>
  <c r="F26" i="1"/>
  <c r="F27" i="1"/>
  <c r="F11" i="1"/>
  <c r="F15" i="1"/>
  <c r="J11" i="1"/>
  <c r="J24" i="1"/>
  <c r="J26" i="1"/>
  <c r="J15" i="1"/>
  <c r="H16" i="1"/>
  <c r="H20" i="1"/>
  <c r="H22" i="1"/>
  <c r="I20" i="1"/>
  <c r="I22" i="1"/>
  <c r="I16" i="1"/>
  <c r="B16" i="1"/>
  <c r="B20" i="1"/>
  <c r="B22" i="1"/>
  <c r="K24" i="1"/>
  <c r="K26" i="1"/>
  <c r="K15" i="1"/>
  <c r="K11" i="1"/>
  <c r="F45" i="6"/>
  <c r="F55" i="6"/>
  <c r="K53" i="7"/>
  <c r="M16" i="1"/>
  <c r="M20" i="1"/>
  <c r="M22" i="1" s="1"/>
  <c r="I27" i="1"/>
  <c r="K20" i="1"/>
  <c r="K22" i="1"/>
  <c r="K16" i="1"/>
  <c r="J20" i="1"/>
  <c r="J22" i="1"/>
  <c r="J16" i="1"/>
  <c r="K27" i="1"/>
  <c r="J27" i="1"/>
  <c r="F20" i="1"/>
  <c r="F22" i="1"/>
  <c r="F16" i="1"/>
  <c r="F5" i="7"/>
  <c r="F6" i="7"/>
  <c r="F47" i="7"/>
  <c r="C6" i="7"/>
  <c r="C47" i="7"/>
  <c r="C30" i="7"/>
  <c r="F30" i="7"/>
  <c r="F32" i="7"/>
  <c r="F53" i="7"/>
  <c r="C32" i="7"/>
  <c r="C53" i="7"/>
  <c r="Q26" i="3" l="1"/>
  <c r="Q29" i="3" s="1"/>
  <c r="R27" i="3" s="1"/>
  <c r="L70" i="6"/>
  <c r="N20" i="1"/>
  <c r="N22" i="1" s="1"/>
  <c r="P58" i="6"/>
  <c r="P65" i="6" s="1"/>
  <c r="P26" i="5"/>
  <c r="U33" i="6"/>
  <c r="U9" i="3"/>
  <c r="U24" i="3"/>
  <c r="R26" i="3"/>
  <c r="P19" i="1"/>
  <c r="P20" i="1" s="1"/>
  <c r="P22" i="1" s="1"/>
  <c r="U10" i="1"/>
  <c r="U11" i="1" s="1"/>
  <c r="T15" i="1"/>
  <c r="T24" i="1"/>
  <c r="T11" i="1"/>
  <c r="P63" i="6"/>
  <c r="P70" i="6" s="1"/>
  <c r="S33" i="6"/>
  <c r="R29" i="3" l="1"/>
  <c r="S27" i="3" s="1"/>
  <c r="S29" i="3" s="1"/>
  <c r="T27" i="3" s="1"/>
  <c r="T29" i="3" s="1"/>
  <c r="U26" i="3"/>
  <c r="U29" i="3" s="1"/>
  <c r="V27" i="3" s="1"/>
  <c r="V29" i="3" s="1"/>
  <c r="U24" i="1"/>
  <c r="T26" i="1"/>
  <c r="T16" i="1"/>
  <c r="U15" i="1"/>
  <c r="U16" i="1" s="1"/>
  <c r="T20" i="1"/>
  <c r="U20" i="1" l="1"/>
  <c r="T22" i="1"/>
  <c r="U22" i="1" s="1"/>
  <c r="U26" i="1"/>
  <c r="U27" i="1" s="1"/>
</calcChain>
</file>

<file path=xl/sharedStrings.xml><?xml version="1.0" encoding="utf-8"?>
<sst xmlns="http://schemas.openxmlformats.org/spreadsheetml/2006/main" count="371" uniqueCount="157">
  <si>
    <t>NOK (Millions)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</si>
  <si>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</si>
  <si>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</si>
  <si>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</si>
  <si>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</si>
  <si>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</si>
  <si>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</si>
  <si>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</si>
  <si>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</si>
  <si>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</si>
  <si>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</si>
  <si>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</si>
  <si>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</si>
  <si>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</si>
  <si>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</si>
  <si>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</si>
  <si>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</si>
  <si>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Operating revenue</t>
  </si>
  <si>
    <t>Growth</t>
  </si>
  <si>
    <t>Cost of sales</t>
  </si>
  <si>
    <t>Gross profit</t>
  </si>
  <si>
    <t>Gross margin</t>
  </si>
  <si>
    <t>Payroll and related costs</t>
  </si>
  <si>
    <t>Other operating expenses</t>
  </si>
  <si>
    <t>Total operating expenses</t>
  </si>
  <si>
    <t>EBITDA</t>
  </si>
  <si>
    <t>EBITDA margin</t>
  </si>
  <si>
    <t>Depreciation</t>
  </si>
  <si>
    <t>Amortisation</t>
  </si>
  <si>
    <t>Goodwill impairment</t>
  </si>
  <si>
    <t>EBIT</t>
  </si>
  <si>
    <t>EBIT margin</t>
  </si>
  <si>
    <t>Financial income</t>
  </si>
  <si>
    <t>Financial expense</t>
  </si>
  <si>
    <t>Net financial expense</t>
  </si>
  <si>
    <t>Net income before tax</t>
  </si>
  <si>
    <t>Income tax expense on net income</t>
  </si>
  <si>
    <t>Net income</t>
  </si>
  <si>
    <t>Adjusted EBITDA reconciliation</t>
  </si>
  <si>
    <t>Reported EBITDA</t>
  </si>
  <si>
    <t>Adjusted items</t>
  </si>
  <si>
    <t>Adjusted EBITDA</t>
  </si>
  <si>
    <t>Adj. EBITDA % of gross profit</t>
  </si>
  <si>
    <t>NOK (Milions)</t>
  </si>
  <si>
    <t>Assets</t>
  </si>
  <si>
    <t>Development Costs</t>
  </si>
  <si>
    <t>Technology and software</t>
  </si>
  <si>
    <t>Contracts</t>
  </si>
  <si>
    <t>Software licenses (IP)</t>
  </si>
  <si>
    <t>Goodwill</t>
  </si>
  <si>
    <t>Deferred tax asset</t>
  </si>
  <si>
    <t>Total intangible assets</t>
  </si>
  <si>
    <t>Equipment</t>
  </si>
  <si>
    <t>Right of use assets</t>
  </si>
  <si>
    <t>Investment in associates</t>
  </si>
  <si>
    <t>Total tangible assets</t>
  </si>
  <si>
    <t>Other long-term receivables</t>
  </si>
  <si>
    <t>Total non-current assets</t>
  </si>
  <si>
    <t>Inventory</t>
  </si>
  <si>
    <t>Accounts receivable</t>
  </si>
  <si>
    <t>Other receivables</t>
  </si>
  <si>
    <t>Cash &amp; cash equivalents</t>
  </si>
  <si>
    <t>Total current assets</t>
  </si>
  <si>
    <t>Total assets</t>
  </si>
  <si>
    <t>LIABILITIES AND SHAREHOLDERS' EQUITY</t>
  </si>
  <si>
    <t>Share capital</t>
  </si>
  <si>
    <t>Own shares</t>
  </si>
  <si>
    <t xml:space="preserve">Share premium </t>
  </si>
  <si>
    <t>Sum paid-in equity</t>
  </si>
  <si>
    <t>Retained Earnings</t>
  </si>
  <si>
    <t>Total equity attributable to parent company shareholders</t>
  </si>
  <si>
    <t>Non-controlling interests</t>
  </si>
  <si>
    <t>Total shareholders' equity</t>
  </si>
  <si>
    <t>Bond loan</t>
  </si>
  <si>
    <t>Derivative financial liabilities</t>
  </si>
  <si>
    <t>Deferred tax liabilities</t>
  </si>
  <si>
    <t>Lease liabilities</t>
  </si>
  <si>
    <t>Other long-term liabilities</t>
  </si>
  <si>
    <t>Total long-term liabilities</t>
  </si>
  <si>
    <t>Accounts payable</t>
  </si>
  <si>
    <t>Income taxes payable</t>
  </si>
  <si>
    <t>Public duties</t>
  </si>
  <si>
    <t>Current lease liabilities</t>
  </si>
  <si>
    <t>Other short-term interest bearing debt</t>
  </si>
  <si>
    <t>Other current liabilities</t>
  </si>
  <si>
    <t>Total current liabilities</t>
  </si>
  <si>
    <t>Total liabilities</t>
  </si>
  <si>
    <t>Total equity and liabilities</t>
  </si>
  <si>
    <t>Cash flow from operating activities</t>
  </si>
  <si>
    <t>Taxes paid</t>
  </si>
  <si>
    <t>Depreciation and amortisation</t>
  </si>
  <si>
    <t>Net interest to credit institutions and interest to bond loan</t>
  </si>
  <si>
    <t>Changes in inventory, accounts receivable/payable</t>
  </si>
  <si>
    <t>Changes in other current assets</t>
  </si>
  <si>
    <t>Net cash flow from operating activities</t>
  </si>
  <si>
    <t>Cash flow from investing activities</t>
  </si>
  <si>
    <t>Acquisition of assets</t>
  </si>
  <si>
    <t>Divestments</t>
  </si>
  <si>
    <t>Net cash flow from investing activities</t>
  </si>
  <si>
    <t>Cash flow from financing activities</t>
  </si>
  <si>
    <t>Net interest paid to credit institutions and interest to bond loan</t>
  </si>
  <si>
    <t>New equity</t>
  </si>
  <si>
    <t>Acquistion of non-controlling interests</t>
  </si>
  <si>
    <t>Proceeds from issuance of interest bearing debt</t>
  </si>
  <si>
    <t>Repayment of interest-bearing debt</t>
  </si>
  <si>
    <t>Change in other long-term debt</t>
  </si>
  <si>
    <t>Purchase of own shares</t>
  </si>
  <si>
    <t>Net cash (used in) provided by financing activities</t>
  </si>
  <si>
    <t>Net increase (decrease) in cash and cash equivalents</t>
  </si>
  <si>
    <t>Cash and cash equivalents at beginning of period</t>
  </si>
  <si>
    <t>Currency translation on cash and cash equivalents</t>
  </si>
  <si>
    <t>Cash and cash equivalents at end of period</t>
  </si>
  <si>
    <t>Operating Revenue</t>
  </si>
  <si>
    <t>Nordics</t>
  </si>
  <si>
    <t>Europe</t>
  </si>
  <si>
    <t>APAC &amp; MEA</t>
  </si>
  <si>
    <t>US</t>
  </si>
  <si>
    <t>HQ</t>
  </si>
  <si>
    <t>Eliminations</t>
  </si>
  <si>
    <t>Adjustments</t>
  </si>
  <si>
    <t>Total Operating Revenue</t>
  </si>
  <si>
    <t>Total gross profit</t>
  </si>
  <si>
    <t>Software &amp; Cloud Direct</t>
  </si>
  <si>
    <t>Software &amp; Cloud Channel</t>
  </si>
  <si>
    <t>Software &amp; Cloud Economics</t>
  </si>
  <si>
    <t>Consulting</t>
  </si>
  <si>
    <t>Admin</t>
  </si>
  <si>
    <t>Services</t>
  </si>
  <si>
    <t>Software</t>
  </si>
  <si>
    <t>Nordics revenue</t>
  </si>
  <si>
    <t>Europe revenue</t>
  </si>
  <si>
    <t>APAC &amp; MEA revenue</t>
  </si>
  <si>
    <t>US revenue</t>
  </si>
  <si>
    <t>HQ revenue</t>
  </si>
  <si>
    <t>Group</t>
  </si>
  <si>
    <t>Adjustment</t>
  </si>
  <si>
    <t>Group revenue</t>
  </si>
  <si>
    <t>Growth Markets revenue</t>
  </si>
  <si>
    <t>Start-Ups revenue</t>
  </si>
  <si>
    <t>USA revenue</t>
  </si>
  <si>
    <t>elim</t>
  </si>
  <si>
    <t>adjust</t>
  </si>
  <si>
    <t>Group rev</t>
  </si>
  <si>
    <t>Nordic Markets revenue</t>
  </si>
  <si>
    <t>Nordics gross profit</t>
  </si>
  <si>
    <t>Europe gross profit</t>
  </si>
  <si>
    <t>APAC &amp; MEA gross profit</t>
  </si>
  <si>
    <t>US gross profit</t>
  </si>
  <si>
    <t>HQ gross profit</t>
  </si>
  <si>
    <t>Group gross profit</t>
  </si>
  <si>
    <t>Growth Markets GP</t>
  </si>
  <si>
    <t>Start-Ups GP</t>
  </si>
  <si>
    <t>USA GP</t>
  </si>
  <si>
    <t>HQ GP</t>
  </si>
  <si>
    <t>Group GP</t>
  </si>
  <si>
    <t>Nordic Markets GP</t>
  </si>
  <si>
    <t>Q1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</si>
</sst>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-* #,##0.00_-;\-* #,##0.00_-;_-* &quot;-&quot;??_-;_-@_-"/>
    <numFmt numFmtId="165" formatCode="0.0"/>
    <numFmt numFmtId="166" formatCode="0.0\ %"/>
    <numFmt numFmtId="167" formatCode="_ * #,##0.0_ ;_ * \-#,##0.0_ ;_ * &quot;-&quot;??_ ;_ @_ "/>
    <numFmt numFmtId="168" formatCode="_ * #,##0_ ;_ * \-#,##0_ ;_ * &quot;-&quot;??_ ;_ @_ "/>
    <numFmt numFmtId="169" formatCode="_ * #,##0.0_ ;_ * \-#,##0.0_ ;_ * &quot;-&quot;?_ ;_ @_ "/>
    <numFmt numFmtId="170" formatCode="_ * #,##0.000_ ;_ * \-#,##0.000_ ;_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FFFFFF"/>
      <name val="Calibri"/>
      <family val="2"/>
    </font>
    <font>
      <sz val="11"/>
      <color theme="0"/>
      <name val="Calibri"/>
      <family val="2"/>
      <scheme val="minor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  <font>
      <i/>
      <sz val="9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447E94"/>
        <bgColor indexed="64"/>
      </patternFill>
    </fill>
    <fill>
      <patternFill patternType="solid">
        <fgColor rgb="FFD7E6EC"/>
        <bgColor indexed="64"/>
      </patternFill>
    </fill>
    <fill>
      <patternFill patternType="solid">
        <fgColor rgb="FF86C3EA"/>
        <bgColor indexed="64"/>
      </patternFill>
    </fill>
    <fill>
      <patternFill patternType="solid">
        <fgColor rgb="FFAFD4E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medium">
        <color rgb="FFFFFFF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thin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/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/>
      <right style="dotted">
        <color rgb="FFBFBFBF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19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4" borderId="0" applyNumberFormat="0" applyBorder="0" applyAlignment="0" applyProtection="0"/>
    <xf numFmtId="0" fontId="20" fillId="16" borderId="0" applyNumberFormat="0" applyBorder="0" applyAlignment="0" applyProtection="0"/>
    <xf numFmtId="0" fontId="20" fillId="10" borderId="0" applyNumberFormat="0" applyBorder="0" applyAlignment="0" applyProtection="0"/>
    <xf numFmtId="0" fontId="20" fillId="15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12" borderId="0" applyNumberFormat="0" applyBorder="0" applyAlignment="0" applyProtection="0"/>
    <xf numFmtId="0" fontId="20" fillId="20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0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18" borderId="0" applyNumberFormat="0" applyBorder="0" applyAlignment="0" applyProtection="0"/>
    <xf numFmtId="0" fontId="21" fillId="12" borderId="0" applyNumberFormat="0" applyBorder="0" applyAlignment="0" applyProtection="0"/>
    <xf numFmtId="0" fontId="21" fillId="20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4" borderId="0" applyNumberFormat="0" applyBorder="0" applyAlignment="0" applyProtection="0"/>
    <xf numFmtId="0" fontId="21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31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2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26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6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9" borderId="0" applyNumberFormat="0" applyBorder="0" applyAlignment="0" applyProtection="0"/>
    <xf numFmtId="0" fontId="21" fillId="24" borderId="0" applyNumberFormat="0" applyBorder="0" applyAlignment="0" applyProtection="0"/>
    <xf numFmtId="0" fontId="21" fillId="30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30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0" fillId="16" borderId="15" applyNumberFormat="0" applyFont="0" applyAlignment="0" applyProtection="0"/>
    <xf numFmtId="3" fontId="22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5" fillId="15" borderId="0" applyNumberFormat="0" applyBorder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4" fillId="20" borderId="16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0" fontId="26" fillId="32" borderId="1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90">
    <xf numFmtId="0" fontId="0" fillId="0" borderId="0" xfId="0"/>
    <xf numFmtId="0" fontId="3" fillId="2" borderId="7" xfId="0" applyFont="1" applyFill="1" applyBorder="1" applyAlignment="1">
      <alignment horizontal="left" vertical="center" readingOrder="1"/>
    </xf>
    <xf numFmtId="0" fontId="6" fillId="5" borderId="10" xfId="0" applyFont="1" applyFill="1" applyBorder="1" applyAlignment="1">
      <alignment horizontal="left" readingOrder="1"/>
    </xf>
    <xf numFmtId="0" fontId="2" fillId="5" borderId="4" xfId="0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readingOrder="1"/>
    </xf>
    <xf numFmtId="0" fontId="4" fillId="6" borderId="10" xfId="0" applyFont="1" applyFill="1" applyBorder="1" applyAlignment="1">
      <alignment horizontal="left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7" xfId="0" applyFont="1" applyFill="1" applyBorder="1" applyAlignment="1">
      <alignment horizontal="left" readingOrder="1"/>
    </xf>
    <xf numFmtId="167" fontId="5" fillId="0" borderId="4" xfId="1" applyNumberFormat="1" applyFont="1" applyBorder="1" applyAlignment="1">
      <alignment horizontal="right" readingOrder="1"/>
    </xf>
    <xf numFmtId="167" fontId="5" fillId="0" borderId="10" xfId="1" applyNumberFormat="1" applyFont="1" applyBorder="1" applyAlignment="1">
      <alignment horizontal="right" readingOrder="1"/>
    </xf>
    <xf numFmtId="167" fontId="4" fillId="6" borderId="10" xfId="1" applyNumberFormat="1" applyFont="1" applyFill="1" applyBorder="1" applyAlignment="1">
      <alignment horizontal="right" readingOrder="1"/>
    </xf>
    <xf numFmtId="167" fontId="6" fillId="5" borderId="10" xfId="1" applyNumberFormat="1" applyFont="1" applyFill="1" applyBorder="1" applyAlignment="1">
      <alignment horizontal="right" readingOrder="1"/>
    </xf>
    <xf numFmtId="167" fontId="4" fillId="6" borderId="13" xfId="1" applyNumberFormat="1" applyFont="1" applyFill="1" applyBorder="1" applyAlignment="1">
      <alignment horizontal="right" readingOrder="1"/>
    </xf>
    <xf numFmtId="0" fontId="7" fillId="9" borderId="0" xfId="0" applyFont="1" applyFill="1"/>
    <xf numFmtId="167" fontId="7" fillId="9" borderId="0" xfId="1" applyNumberFormat="1" applyFont="1" applyFill="1"/>
    <xf numFmtId="169" fontId="7" fillId="9" borderId="0" xfId="0" applyNumberFormat="1" applyFont="1" applyFill="1"/>
    <xf numFmtId="0" fontId="8" fillId="9" borderId="10" xfId="0" applyFont="1" applyFill="1" applyBorder="1" applyAlignment="1">
      <alignment horizontal="left" readingOrder="1"/>
    </xf>
    <xf numFmtId="0" fontId="8" fillId="9" borderId="14" xfId="0" applyFont="1" applyFill="1" applyBorder="1" applyAlignment="1">
      <alignment horizontal="left" readingOrder="1"/>
    </xf>
    <xf numFmtId="0" fontId="9" fillId="9" borderId="12" xfId="0" applyFont="1" applyFill="1" applyBorder="1" applyAlignment="1">
      <alignment horizontal="left" readingOrder="1"/>
    </xf>
    <xf numFmtId="0" fontId="0" fillId="9" borderId="0" xfId="0" applyFill="1"/>
    <xf numFmtId="165" fontId="0" fillId="9" borderId="0" xfId="0" applyNumberFormat="1" applyFill="1"/>
    <xf numFmtId="169" fontId="0" fillId="9" borderId="0" xfId="0" applyNumberFormat="1" applyFill="1"/>
    <xf numFmtId="0" fontId="7" fillId="9" borderId="0" xfId="0" applyFont="1" applyFill="1" applyBorder="1"/>
    <xf numFmtId="0" fontId="9" fillId="9" borderId="0" xfId="0" applyFont="1" applyFill="1" applyBorder="1" applyAlignment="1">
      <alignment horizontal="left" readingOrder="1"/>
    </xf>
    <xf numFmtId="167" fontId="9" fillId="9" borderId="0" xfId="1" applyNumberFormat="1" applyFont="1" applyFill="1" applyBorder="1" applyAlignment="1">
      <alignment horizontal="right" readingOrder="1"/>
    </xf>
    <xf numFmtId="169" fontId="7" fillId="9" borderId="0" xfId="0" applyNumberFormat="1" applyFont="1" applyFill="1" applyBorder="1"/>
    <xf numFmtId="0" fontId="3" fillId="2" borderId="8" xfId="0" applyFont="1" applyFill="1" applyBorder="1" applyAlignment="1">
      <alignment horizontal="right" readingOrder="1"/>
    </xf>
    <xf numFmtId="165" fontId="5" fillId="0" borderId="10" xfId="0" applyNumberFormat="1" applyFont="1" applyBorder="1" applyAlignment="1">
      <alignment horizontal="right" readingOrder="1"/>
    </xf>
    <xf numFmtId="165" fontId="4" fillId="6" borderId="10" xfId="0" applyNumberFormat="1" applyFont="1" applyFill="1" applyBorder="1" applyAlignment="1">
      <alignment horizontal="right" readingOrder="1"/>
    </xf>
    <xf numFmtId="0" fontId="2" fillId="0" borderId="11" xfId="0" applyFont="1" applyBorder="1" applyAlignment="1">
      <alignment vertical="center"/>
    </xf>
    <xf numFmtId="0" fontId="5" fillId="0" borderId="11" xfId="0" applyFont="1" applyBorder="1" applyAlignment="1">
      <alignment horizontal="left" readingOrder="1"/>
    </xf>
    <xf numFmtId="0" fontId="5" fillId="0" borderId="11" xfId="0" applyFont="1" applyBorder="1" applyAlignment="1">
      <alignment horizontal="right" readingOrder="1"/>
    </xf>
    <xf numFmtId="0" fontId="2" fillId="0" borderId="11" xfId="0" applyFont="1" applyBorder="1" applyAlignment="1">
      <alignment horizontal="right"/>
    </xf>
    <xf numFmtId="0" fontId="2" fillId="0" borderId="11" xfId="0" applyFont="1" applyBorder="1" applyAlignment="1">
      <alignment horizontal="right" vertical="center"/>
    </xf>
    <xf numFmtId="0" fontId="6" fillId="5" borderId="10" xfId="0" applyFont="1" applyFill="1" applyBorder="1" applyAlignment="1">
      <alignment horizontal="right" readingOrder="1"/>
    </xf>
    <xf numFmtId="0" fontId="4" fillId="7" borderId="10" xfId="0" applyFont="1" applyFill="1" applyBorder="1" applyAlignment="1">
      <alignment horizontal="left" readingOrder="1"/>
    </xf>
    <xf numFmtId="165" fontId="4" fillId="7" borderId="10" xfId="0" applyNumberFormat="1" applyFont="1" applyFill="1" applyBorder="1" applyAlignment="1">
      <alignment horizontal="right" readingOrder="1"/>
    </xf>
    <xf numFmtId="0" fontId="4" fillId="6" borderId="12" xfId="0" applyFont="1" applyFill="1" applyBorder="1" applyAlignment="1">
      <alignment horizontal="left" readingOrder="1"/>
    </xf>
    <xf numFmtId="165" fontId="4" fillId="6" borderId="12" xfId="0" applyNumberFormat="1" applyFont="1" applyFill="1" applyBorder="1" applyAlignment="1">
      <alignment horizontal="right" readingOrder="1"/>
    </xf>
    <xf numFmtId="0" fontId="2" fillId="5" borderId="4" xfId="0" applyFont="1" applyFill="1" applyBorder="1" applyAlignment="1">
      <alignment vertical="center"/>
    </xf>
    <xf numFmtId="168" fontId="6" fillId="5" borderId="10" xfId="1" applyNumberFormat="1" applyFont="1" applyFill="1" applyBorder="1" applyAlignment="1">
      <alignment horizontal="left" readingOrder="1"/>
    </xf>
    <xf numFmtId="167" fontId="5" fillId="0" borderId="10" xfId="1" applyNumberFormat="1" applyFont="1" applyBorder="1" applyAlignment="1">
      <alignment horizontal="left" readingOrder="1"/>
    </xf>
    <xf numFmtId="167" fontId="4" fillId="6" borderId="10" xfId="1" applyNumberFormat="1" applyFont="1" applyFill="1" applyBorder="1" applyAlignment="1">
      <alignment horizontal="left" readingOrder="1"/>
    </xf>
    <xf numFmtId="167" fontId="6" fillId="5" borderId="10" xfId="1" applyNumberFormat="1" applyFont="1" applyFill="1" applyBorder="1" applyAlignment="1">
      <alignment horizontal="left" readingOrder="1"/>
    </xf>
    <xf numFmtId="0" fontId="6" fillId="8" borderId="10" xfId="0" applyFont="1" applyFill="1" applyBorder="1" applyAlignment="1">
      <alignment horizontal="left" readingOrder="1"/>
    </xf>
    <xf numFmtId="167" fontId="6" fillId="8" borderId="10" xfId="1" applyNumberFormat="1" applyFont="1" applyFill="1" applyBorder="1" applyAlignment="1">
      <alignment horizontal="left" readingOrder="1"/>
    </xf>
    <xf numFmtId="167" fontId="4" fillId="6" borderId="12" xfId="1" applyNumberFormat="1" applyFont="1" applyFill="1" applyBorder="1" applyAlignment="1">
      <alignment horizontal="right" readingOrder="1"/>
    </xf>
    <xf numFmtId="10" fontId="7" fillId="9" borderId="0" xfId="0" applyNumberFormat="1" applyFont="1" applyFill="1"/>
    <xf numFmtId="0" fontId="10" fillId="9" borderId="0" xfId="0" applyFont="1" applyFill="1"/>
    <xf numFmtId="0" fontId="11" fillId="0" borderId="3" xfId="0" applyFont="1" applyBorder="1" applyAlignment="1">
      <alignment horizontal="lef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4" xfId="2" applyNumberFormat="1" applyFont="1" applyBorder="1" applyAlignment="1">
      <alignment horizontal="right" readingOrder="1"/>
    </xf>
    <xf numFmtId="167" fontId="11" fillId="0" borderId="4" xfId="1" applyNumberFormat="1" applyFont="1" applyBorder="1" applyAlignment="1">
      <alignment horizontal="right" readingOrder="1"/>
    </xf>
    <xf numFmtId="166" fontId="11" fillId="0" borderId="6" xfId="0" applyNumberFormat="1" applyFont="1" applyBorder="1" applyAlignment="1">
      <alignment horizontal="right" readingOrder="1"/>
    </xf>
    <xf numFmtId="0" fontId="12" fillId="9" borderId="0" xfId="0" applyFont="1" applyFill="1"/>
    <xf numFmtId="43" fontId="13" fillId="9" borderId="0" xfId="1" applyFont="1" applyFill="1"/>
    <xf numFmtId="167" fontId="0" fillId="9" borderId="0" xfId="0" applyNumberFormat="1" applyFill="1"/>
    <xf numFmtId="167" fontId="7" fillId="9" borderId="0" xfId="0" applyNumberFormat="1" applyFont="1" applyFill="1"/>
    <xf numFmtId="167" fontId="0" fillId="9" borderId="0" xfId="1" applyNumberFormat="1" applyFont="1" applyFill="1"/>
    <xf numFmtId="164" fontId="7" fillId="9" borderId="0" xfId="0" applyNumberFormat="1" applyFont="1" applyFill="1"/>
    <xf numFmtId="0" fontId="3" fillId="2" borderId="1" xfId="0" applyFont="1" applyFill="1" applyBorder="1" applyAlignment="1">
      <alignment horizontal="left" readingOrder="1"/>
    </xf>
    <xf numFmtId="0" fontId="3" fillId="2" borderId="2" xfId="0" applyFont="1" applyFill="1" applyBorder="1" applyAlignment="1">
      <alignment horizontal="center" vertical="center" readingOrder="1"/>
    </xf>
    <xf numFmtId="0" fontId="4" fillId="3" borderId="3" xfId="0" applyFont="1" applyFill="1" applyBorder="1" applyAlignment="1">
      <alignment horizontal="left" readingOrder="1"/>
    </xf>
    <xf numFmtId="167" fontId="4" fillId="3" borderId="4" xfId="1" applyNumberFormat="1" applyFont="1" applyFill="1" applyBorder="1" applyAlignment="1">
      <alignment horizontal="right" readingOrder="1"/>
    </xf>
    <xf numFmtId="0" fontId="5" fillId="0" borderId="3" xfId="0" applyFont="1" applyBorder="1" applyAlignment="1">
      <alignment horizontal="left" readingOrder="1"/>
    </xf>
    <xf numFmtId="0" fontId="4" fillId="0" borderId="3" xfId="0" applyFont="1" applyBorder="1" applyAlignment="1">
      <alignment horizontal="left" readingOrder="1"/>
    </xf>
    <xf numFmtId="167" fontId="4" fillId="0" borderId="4" xfId="1" applyNumberFormat="1" applyFont="1" applyBorder="1" applyAlignment="1">
      <alignment horizontal="right" readingOrder="1"/>
    </xf>
    <xf numFmtId="167" fontId="4" fillId="0" borderId="4" xfId="1" applyNumberFormat="1" applyFont="1" applyFill="1" applyBorder="1" applyAlignment="1">
      <alignment horizontal="right" readingOrder="1"/>
    </xf>
    <xf numFmtId="0" fontId="6" fillId="4" borderId="3" xfId="0" applyFont="1" applyFill="1" applyBorder="1" applyAlignment="1">
      <alignment horizontal="left" readingOrder="1"/>
    </xf>
    <xf numFmtId="167" fontId="5" fillId="4" borderId="4" xfId="1" applyNumberFormat="1" applyFont="1" applyFill="1" applyBorder="1" applyAlignment="1">
      <alignment horizontal="left" readingOrder="1"/>
    </xf>
    <xf numFmtId="165" fontId="7" fillId="9" borderId="0" xfId="0" applyNumberFormat="1" applyFont="1" applyFill="1"/>
    <xf numFmtId="170" fontId="4" fillId="3" borderId="4" xfId="1" applyNumberFormat="1" applyFont="1" applyFill="1" applyBorder="1" applyAlignment="1">
      <alignment horizontal="right" readingOrder="1"/>
    </xf>
    <xf numFmtId="0" fontId="14" fillId="0" borderId="10" xfId="0" applyFont="1" applyBorder="1" applyAlignment="1">
      <alignment horizontal="left" readingOrder="1"/>
    </xf>
    <xf numFmtId="167" fontId="14" fillId="0" borderId="4" xfId="1" applyNumberFormat="1" applyFont="1" applyBorder="1" applyAlignment="1">
      <alignment horizontal="right" vertical="center" readingOrder="1"/>
    </xf>
    <xf numFmtId="167" fontId="15" fillId="6" borderId="10" xfId="1" applyNumberFormat="1" applyFont="1" applyFill="1" applyBorder="1" applyAlignment="1">
      <alignment horizontal="left" readingOrder="1"/>
    </xf>
    <xf numFmtId="0" fontId="16" fillId="5" borderId="10" xfId="0" applyFont="1" applyFill="1" applyBorder="1" applyAlignment="1">
      <alignment horizontal="left" readingOrder="1"/>
    </xf>
    <xf numFmtId="167" fontId="16" fillId="5" borderId="10" xfId="1" applyNumberFormat="1" applyFont="1" applyFill="1" applyBorder="1" applyAlignment="1">
      <alignment horizontal="left" readingOrder="1"/>
    </xf>
    <xf numFmtId="0" fontId="16" fillId="8" borderId="10" xfId="0" applyFont="1" applyFill="1" applyBorder="1" applyAlignment="1">
      <alignment horizontal="left" readingOrder="1"/>
    </xf>
    <xf numFmtId="167" fontId="16" fillId="8" borderId="10" xfId="1" applyNumberFormat="1" applyFont="1" applyFill="1" applyBorder="1" applyAlignment="1">
      <alignment horizontal="left" readingOrder="1"/>
    </xf>
    <xf numFmtId="0" fontId="14" fillId="0" borderId="14" xfId="0" applyFont="1" applyFill="1" applyBorder="1" applyAlignment="1">
      <alignment horizontal="left" readingOrder="1"/>
    </xf>
    <xf numFmtId="167" fontId="4" fillId="6" borderId="10" xfId="1" applyNumberFormat="1" applyFont="1" applyFill="1" applyBorder="1" applyAlignment="1">
      <alignment horizontal="left" vertical="top" readingOrder="1"/>
    </xf>
    <xf numFmtId="166" fontId="0" fillId="9" borderId="0" xfId="2" applyNumberFormat="1" applyFont="1" applyFill="1"/>
    <xf numFmtId="165" fontId="14" fillId="0" borderId="10" xfId="0" applyNumberFormat="1" applyFont="1" applyBorder="1" applyAlignment="1">
      <alignment horizontal="right" readingOrder="1"/>
    </xf>
    <xf numFmtId="170" fontId="14" fillId="0" borderId="4" xfId="1" applyNumberFormat="1" applyFont="1" applyBorder="1" applyAlignment="1">
      <alignment horizontal="right" vertical="center" readingOrder="1"/>
    </xf>
    <xf numFmtId="9" fontId="0" fillId="9" borderId="0" xfId="2" applyFont="1" applyFill="1"/>
    <xf numFmtId="167" fontId="0" fillId="9" borderId="0" xfId="2" applyNumberFormat="1" applyFont="1" applyFill="1"/>
    <xf numFmtId="167" fontId="17" fillId="9" borderId="0" xfId="0" applyNumberFormat="1" applyFont="1" applyFill="1"/>
    <xf numFmtId="0" fontId="1" fillId="9" borderId="0" xfId="0" applyFont="1" applyFill="1"/>
  </cellXfs>
  <cellStyles count="21910">
    <cellStyle name="_x000a_shell=progma 2 2" xfId="4" xr:uid="{D349C881-62F1-49B1-A473-905FD4D150B2}"/>
    <cellStyle name="20% - Accent1 10" xfId="5" xr:uid="{DAA506EB-64A5-48B0-8DA8-5CBFCCFBD010}"/>
    <cellStyle name="20% - Accent1 10 2" xfId="6" xr:uid="{9A25DD2E-A410-41F2-9E19-1BA4FF91DA75}"/>
    <cellStyle name="20% - Accent1 10 3" xfId="7" xr:uid="{3FE36FD7-FF1A-4D26-AFEA-BB257BFCACC0}"/>
    <cellStyle name="20% - Accent1 11" xfId="8" xr:uid="{1F429A9E-D0AB-4EB8-AF4C-6426A7D7BEC5}"/>
    <cellStyle name="20% - Accent1 12" xfId="9" xr:uid="{2095B48C-F199-48FA-B4B5-2735FECDCC2D}"/>
    <cellStyle name="20% - Accent1 13" xfId="10" xr:uid="{66E7C699-6B45-4463-9FE7-2FF6AF25C0D8}"/>
    <cellStyle name="20% - Accent1 2" xfId="11" xr:uid="{60743301-B600-40D8-981D-49E9DC21B6E4}"/>
    <cellStyle name="20% - Accent1 2 2" xfId="12" xr:uid="{0B90113B-81E5-405F-95AB-798367ECFB07}"/>
    <cellStyle name="20% - Accent1 2 2 2" xfId="13" xr:uid="{7AF25526-113C-4286-B1B1-E8327FCC0B7A}"/>
    <cellStyle name="20% - Accent1 2 2 2 2" xfId="14" xr:uid="{DC9526FE-891F-4CD4-8F5B-7694FAFA3716}"/>
    <cellStyle name="20% - Accent1 2 2 2 2 2" xfId="15" xr:uid="{2840235B-5840-4272-81E3-149053289151}"/>
    <cellStyle name="20% - Accent1 2 2 2 2 3" xfId="16" xr:uid="{C7AAD7A0-1B15-4C55-B200-BC5B2D58FC5F}"/>
    <cellStyle name="20% - Accent1 2 2 2 3" xfId="17" xr:uid="{2CE37DD7-E905-491F-8BDF-87EAA609BF62}"/>
    <cellStyle name="20% - Accent1 2 2 2 4" xfId="18" xr:uid="{2D09CC98-5D93-4464-8F75-8809CC1E9870}"/>
    <cellStyle name="20% - Accent1 2 2 2 5" xfId="19" xr:uid="{77FAAEEF-F051-4F86-8249-2ABB1C580CD3}"/>
    <cellStyle name="20% - Accent1 2 2 2_ACT_NIBD EQ" xfId="20" xr:uid="{6FAE4A06-F0E4-47A3-8F7C-32B99F0B469C}"/>
    <cellStyle name="20% - Accent1 2 2 3" xfId="21" xr:uid="{F163C646-42CD-4684-A026-2BB636F79BE7}"/>
    <cellStyle name="20% - Accent1 2 2 3 2" xfId="22" xr:uid="{D52A1AE3-D32D-45A0-8ADF-1E97CAE37702}"/>
    <cellStyle name="20% - Accent1 2 2 3 2 2" xfId="23" xr:uid="{2E99959E-6E17-4E59-A799-55FE98336637}"/>
    <cellStyle name="20% - Accent1 2 2 3 2 3" xfId="24" xr:uid="{43D45749-5A87-4832-BD2C-15B286B2EB5B}"/>
    <cellStyle name="20% - Accent1 2 2 3 3" xfId="25" xr:uid="{B0639DC0-7ADF-4A20-AFCD-AC7F90EDF3E7}"/>
    <cellStyle name="20% - Accent1 2 2 3 4" xfId="26" xr:uid="{46ABFDCF-0CD5-4C8F-BF9B-45FA656CD80B}"/>
    <cellStyle name="20% - Accent1 2 2 3 5" xfId="27" xr:uid="{70EB3FB0-436C-4E7F-B323-7C8E89B09DF9}"/>
    <cellStyle name="20% - Accent1 2 2 3_ACT_NIBD EQ" xfId="28" xr:uid="{B7510038-6026-4AF9-BF41-4C0A2A3B0F7D}"/>
    <cellStyle name="20% - Accent1 2 2 4" xfId="29" xr:uid="{F968B56C-480A-40B9-B00C-58A988592345}"/>
    <cellStyle name="20% - Accent1 2 2 4 2" xfId="30" xr:uid="{991E857D-53CE-48B6-9DE4-7635908F6697}"/>
    <cellStyle name="20% - Accent1 2 2 4 3" xfId="31" xr:uid="{7C3F4B30-C1F4-43AF-8AF1-039AAD6BAEB9}"/>
    <cellStyle name="20% - Accent1 2 2 5" xfId="32" xr:uid="{7B94A332-62D6-4F07-8DE7-5BB388106483}"/>
    <cellStyle name="20% - Accent1 2 2 6" xfId="33" xr:uid="{FD8DB4B1-3630-4320-B7E1-64BE43323D9E}"/>
    <cellStyle name="20% - Accent1 2 2 7" xfId="34" xr:uid="{9479A5D2-EA77-43F3-892F-03FC2BB2CCB4}"/>
    <cellStyle name="20% - Accent1 2 2_ACT Segment adj EBITDA" xfId="35" xr:uid="{3A922C6A-2841-40CE-A123-5BCD4529565B}"/>
    <cellStyle name="20% - Accent1 2 3" xfId="36" xr:uid="{A24DC3EA-22EB-4ABE-9EB7-23AEF74ED43E}"/>
    <cellStyle name="20% - Accent1 2 3 2" xfId="37" xr:uid="{8C163326-4AAF-4012-A194-B806395AA9ED}"/>
    <cellStyle name="20% - Accent1 2 3 2 2" xfId="38" xr:uid="{66454B79-AD1C-44F9-B846-09ECB9258A01}"/>
    <cellStyle name="20% - Accent1 2 3 2 3" xfId="39" xr:uid="{F55CC297-DB45-4E60-933E-4FD6E48F96A7}"/>
    <cellStyle name="20% - Accent1 2 3 3" xfId="40" xr:uid="{E621957B-C128-4757-87AF-FD6013ADF0BB}"/>
    <cellStyle name="20% - Accent1 2 3 4" xfId="41" xr:uid="{4737825F-8143-457F-A5FB-4D2300B18E90}"/>
    <cellStyle name="20% - Accent1 2 3 5" xfId="42" xr:uid="{0E8E59C1-F94F-4240-94F4-F0D65AB07675}"/>
    <cellStyle name="20% - Accent1 2 3_ACT_NIBD EQ" xfId="43" xr:uid="{342D0E82-EE13-4AAC-92CF-EAA7E4ECFCE6}"/>
    <cellStyle name="20% - Accent1 2 4" xfId="44" xr:uid="{060CBB67-38EF-4484-BA0D-32251C362D8D}"/>
    <cellStyle name="20% - Accent1 2 4 2" xfId="45" xr:uid="{7CB7164A-C0A5-49D8-8011-5A807738C148}"/>
    <cellStyle name="20% - Accent1 2 4 2 2" xfId="46" xr:uid="{65C3CA21-1D8B-475B-ACA9-80FD3A370DCC}"/>
    <cellStyle name="20% - Accent1 2 4 2 3" xfId="47" xr:uid="{F6843526-1492-4495-98D8-26FFE61156F1}"/>
    <cellStyle name="20% - Accent1 2 4 3" xfId="48" xr:uid="{A60B5C27-E258-4C5C-8014-3C01F43EC460}"/>
    <cellStyle name="20% - Accent1 2 4 4" xfId="49" xr:uid="{9A02A940-E57C-4905-876E-3E6C16198A88}"/>
    <cellStyle name="20% - Accent1 2 4 5" xfId="50" xr:uid="{2BE5C8A5-BCCA-4277-BCD3-990EC1330EC5}"/>
    <cellStyle name="20% - Accent1 2 4_ACT_NIBD EQ" xfId="51" xr:uid="{EEF3A919-2397-455B-8BE4-4401B2855A1E}"/>
    <cellStyle name="20% - Accent1 2 5" xfId="52" xr:uid="{D821606F-876D-452B-A475-F7368C7399DB}"/>
    <cellStyle name="20% - Accent1 2 5 2" xfId="53" xr:uid="{91A17F77-3A36-4767-AFE3-ADE72D31DDB5}"/>
    <cellStyle name="20% - Accent1 2 5 3" xfId="54" xr:uid="{BC39EC6F-5217-40DA-BA26-1D915A234C01}"/>
    <cellStyle name="20% - Accent1 2 6" xfId="55" xr:uid="{0B3B0CD9-8CD4-4567-8678-ED5AFF107714}"/>
    <cellStyle name="20% - Accent1 2 7" xfId="56" xr:uid="{39783ABC-835D-489C-BB1B-B4A6F2E40DBE}"/>
    <cellStyle name="20% - Accent1 2 8" xfId="57" xr:uid="{88463538-9D7E-409C-8828-D6532044A844}"/>
    <cellStyle name="20% - Accent1 2_ACT Segment adj EBITDA" xfId="58" xr:uid="{92D6FF06-882B-4975-A7D8-0B0E347993D1}"/>
    <cellStyle name="20% - Accent1 3" xfId="59" xr:uid="{797B5EA9-A219-4C9B-94A8-6B06F249ACC0}"/>
    <cellStyle name="20% - Accent1 3 2" xfId="60" xr:uid="{07A3554C-C8A5-4C12-B48E-2313DE35ED5B}"/>
    <cellStyle name="20% - Accent1 3 2 2" xfId="61" xr:uid="{F3E20611-2ABB-4A87-A603-5D3B778712C5}"/>
    <cellStyle name="20% - Accent1 3 2 2 2" xfId="62" xr:uid="{D6F71694-0FFD-4E2D-AAD9-A4562EDFD765}"/>
    <cellStyle name="20% - Accent1 3 2 2 2 2" xfId="63" xr:uid="{8C434225-66AA-4CAD-AC8C-8EB9E5BD9365}"/>
    <cellStyle name="20% - Accent1 3 2 2 2 3" xfId="64" xr:uid="{6A4D6EC9-3D4D-404B-8FF3-7CF95677F659}"/>
    <cellStyle name="20% - Accent1 3 2 2 3" xfId="65" xr:uid="{A3C88602-86FC-4A52-863D-5FC1850035CE}"/>
    <cellStyle name="20% - Accent1 3 2 2 4" xfId="66" xr:uid="{35B093DE-C6D9-4089-9BC8-CDB273ADDED7}"/>
    <cellStyle name="20% - Accent1 3 2 2 5" xfId="67" xr:uid="{CD2652C4-813D-4FBE-A3CE-1EDE5880CFB8}"/>
    <cellStyle name="20% - Accent1 3 2 2_ACT_NIBD EQ" xfId="68" xr:uid="{5EE1F19C-36B9-4BF1-B1AA-0B4BEE79BED3}"/>
    <cellStyle name="20% - Accent1 3 2 3" xfId="69" xr:uid="{692CACFA-49D5-48E4-91DB-1F921FA8FF88}"/>
    <cellStyle name="20% - Accent1 3 2 3 2" xfId="70" xr:uid="{DC942EFA-7CD4-40C8-857A-D6C167D9882B}"/>
    <cellStyle name="20% - Accent1 3 2 3 2 2" xfId="71" xr:uid="{31F49ABD-98EE-4FCA-AD4E-45AADCE4D22D}"/>
    <cellStyle name="20% - Accent1 3 2 3 2 3" xfId="72" xr:uid="{084DAA06-B77B-42BA-A9FF-D1568B1FD734}"/>
    <cellStyle name="20% - Accent1 3 2 3 3" xfId="73" xr:uid="{0C45CD39-7C59-4AA3-9B4C-69C0D0BDC0DC}"/>
    <cellStyle name="20% - Accent1 3 2 3 4" xfId="74" xr:uid="{AA5C1489-4384-4F35-822E-8E7917B5B11A}"/>
    <cellStyle name="20% - Accent1 3 2 3 5" xfId="75" xr:uid="{65362796-0B8F-4B8A-82CC-4CD1B132B5A7}"/>
    <cellStyle name="20% - Accent1 3 2 3_ACT_NIBD EQ" xfId="76" xr:uid="{B88C7F4C-141A-4851-91B6-F81F9DA205B1}"/>
    <cellStyle name="20% - Accent1 3 2 4" xfId="77" xr:uid="{D77B8F46-25F3-460C-8266-4553DCE19765}"/>
    <cellStyle name="20% - Accent1 3 2 4 2" xfId="78" xr:uid="{83FFA73C-A934-45E3-8A12-1FA5D5BFC8DB}"/>
    <cellStyle name="20% - Accent1 3 2 4 3" xfId="79" xr:uid="{EC6EC1CB-A9E3-4DB8-A85D-03DC1DBD3C1D}"/>
    <cellStyle name="20% - Accent1 3 2 5" xfId="80" xr:uid="{A355D590-43B7-449F-B87F-775614854CFA}"/>
    <cellStyle name="20% - Accent1 3 2 6" xfId="81" xr:uid="{FAE80C76-C3D6-4B0A-9A19-F62AE0DB4C68}"/>
    <cellStyle name="20% - Accent1 3 2 7" xfId="82" xr:uid="{C7A94212-C312-4F61-82B1-E35296120A69}"/>
    <cellStyle name="20% - Accent1 3 2_ACT Segment adj EBITDA" xfId="83" xr:uid="{A01EFC73-40D2-4C6E-83EA-C143BAE0DAA9}"/>
    <cellStyle name="20% - Accent1 3 3" xfId="84" xr:uid="{610B9423-2650-4626-9C2C-65862B5C0755}"/>
    <cellStyle name="20% - Accent1 3 3 2" xfId="85" xr:uid="{79D394FD-D942-4D2C-B472-33B5402D22F2}"/>
    <cellStyle name="20% - Accent1 3 3 2 2" xfId="86" xr:uid="{3A0B07EA-9842-46D7-A579-325CF0AF25E5}"/>
    <cellStyle name="20% - Accent1 3 3 2 3" xfId="87" xr:uid="{ED7889AE-6039-46BF-98EF-4C586343626C}"/>
    <cellStyle name="20% - Accent1 3 3 3" xfId="88" xr:uid="{D503E675-0C12-483B-ACC0-7F1C1B6A878F}"/>
    <cellStyle name="20% - Accent1 3 3 4" xfId="89" xr:uid="{7E8EE514-3374-4309-A6E3-9409873D7592}"/>
    <cellStyle name="20% - Accent1 3 3 5" xfId="90" xr:uid="{F6C86ED5-168E-4047-8593-D939512D36BE}"/>
    <cellStyle name="20% - Accent1 3 3_ACT_NIBD EQ" xfId="91" xr:uid="{E24C6C2B-D955-4AC1-ADBA-062ACF6B7B68}"/>
    <cellStyle name="20% - Accent1 3 4" xfId="92" xr:uid="{83CE9A26-D78A-4E47-9AA1-684AE0A2CE81}"/>
    <cellStyle name="20% - Accent1 3 4 2" xfId="93" xr:uid="{8B88EE93-7F59-425C-BC0C-CB819E27FC77}"/>
    <cellStyle name="20% - Accent1 3 4 2 2" xfId="94" xr:uid="{A00979B6-816C-446B-A7FC-ACA86F8A5D13}"/>
    <cellStyle name="20% - Accent1 3 4 2 3" xfId="95" xr:uid="{8D86CC66-A276-485F-9428-B871C9DDFAE5}"/>
    <cellStyle name="20% - Accent1 3 4 3" xfId="96" xr:uid="{6AC2D927-6F0A-4E0E-A32A-BC1C328C60F9}"/>
    <cellStyle name="20% - Accent1 3 4 4" xfId="97" xr:uid="{19140B8C-56BD-4A35-B50A-3C04977107BA}"/>
    <cellStyle name="20% - Accent1 3 4 5" xfId="98" xr:uid="{10E0FFC2-470E-4DFE-814D-D5BA152B4005}"/>
    <cellStyle name="20% - Accent1 3 4_ACT_NIBD EQ" xfId="99" xr:uid="{AED51419-C2D4-4CD0-8BA0-7F4C02247075}"/>
    <cellStyle name="20% - Accent1 3 5" xfId="100" xr:uid="{0A663467-200C-4D2B-8B26-AB3AD8E1D736}"/>
    <cellStyle name="20% - Accent1 3 5 2" xfId="101" xr:uid="{6F3C5E86-0726-4C61-8CE8-3483F9D9A739}"/>
    <cellStyle name="20% - Accent1 3 5 3" xfId="102" xr:uid="{39F405F3-FF2F-4013-B278-CCE63C60D68F}"/>
    <cellStyle name="20% - Accent1 3 6" xfId="103" xr:uid="{7518970B-2995-4783-929A-263629131FF0}"/>
    <cellStyle name="20% - Accent1 3 7" xfId="104" xr:uid="{49E13106-1E1E-4C4A-9AC8-F9DEAB1ECAC0}"/>
    <cellStyle name="20% - Accent1 3 8" xfId="105" xr:uid="{6D81E30C-9719-4FE1-9268-56AF0C2332C8}"/>
    <cellStyle name="20% - Accent1 3_ACT Segment adj EBITDA" xfId="106" xr:uid="{6FFA627E-3D2E-41A0-A5DD-D1854D1F7D8D}"/>
    <cellStyle name="20% - Accent1 4" xfId="107" xr:uid="{DDC3BE93-CF9C-47D3-95B2-98D008FD3F12}"/>
    <cellStyle name="20% - Accent1 4 2" xfId="108" xr:uid="{E5A09AFC-DE1D-448F-BC32-87BDCE06714A}"/>
    <cellStyle name="20% - Accent1 4 2 2" xfId="109" xr:uid="{2133C51C-F198-4C36-BCCF-590BC2CD5199}"/>
    <cellStyle name="20% - Accent1 4 2 2 2" xfId="110" xr:uid="{01B34F53-E816-4349-87FB-C2808990C429}"/>
    <cellStyle name="20% - Accent1 4 2 2 3" xfId="111" xr:uid="{FDF5F5E8-D1D8-4805-9D28-66D0CAA0073A}"/>
    <cellStyle name="20% - Accent1 4 2 3" xfId="112" xr:uid="{D239802F-EC27-4947-825D-59CD2D408497}"/>
    <cellStyle name="20% - Accent1 4 2 4" xfId="113" xr:uid="{FE4F6666-E9D5-4DA4-8736-65EA060E38B4}"/>
    <cellStyle name="20% - Accent1 4 2 5" xfId="114" xr:uid="{ADA0086D-64A7-4484-8EF1-AB291BF7B911}"/>
    <cellStyle name="20% - Accent1 4 2_ACT_NIBD EQ" xfId="115" xr:uid="{06C3AE9A-F6C0-48B6-B361-6ED20C43275E}"/>
    <cellStyle name="20% - Accent1 4 3" xfId="116" xr:uid="{0BCF63F5-5561-4C18-9EC0-326007ACF257}"/>
    <cellStyle name="20% - Accent1 4 3 2" xfId="117" xr:uid="{EC1C2BC1-EE71-41CF-8349-ABE4AAA14716}"/>
    <cellStyle name="20% - Accent1 4 3 2 2" xfId="118" xr:uid="{D4CBB5E5-2A69-493F-A818-25E9A80D3F81}"/>
    <cellStyle name="20% - Accent1 4 3 2 3" xfId="119" xr:uid="{2A1630B0-D3B9-4932-B9FE-C88A3E61F274}"/>
    <cellStyle name="20% - Accent1 4 3 3" xfId="120" xr:uid="{6DAF616F-3B55-4248-B3B3-9B065DA82426}"/>
    <cellStyle name="20% - Accent1 4 3 4" xfId="121" xr:uid="{C5F3F259-D7E0-4A16-9AFF-2F44A1B58D75}"/>
    <cellStyle name="20% - Accent1 4 3 5" xfId="122" xr:uid="{C1ED8CF6-E678-4756-A6BD-86C061CFEA85}"/>
    <cellStyle name="20% - Accent1 4 3_ACT_NIBD EQ" xfId="123" xr:uid="{CEA6DC76-87B3-4B0F-A764-BD7DB8406E81}"/>
    <cellStyle name="20% - Accent1 4 4" xfId="124" xr:uid="{089824B2-693B-48FA-9086-B35454DA6A1F}"/>
    <cellStyle name="20% - Accent1 4 4 2" xfId="125" xr:uid="{682585C1-EF38-4BA9-A821-1D7E26DED413}"/>
    <cellStyle name="20% - Accent1 4 4 3" xfId="126" xr:uid="{DF050241-0EF1-4272-972B-1073DA8C6CA6}"/>
    <cellStyle name="20% - Accent1 4 5" xfId="127" xr:uid="{CA3560B9-1160-4EDB-B00D-6ED795408DC1}"/>
    <cellStyle name="20% - Accent1 4 6" xfId="128" xr:uid="{B06E1530-B0A2-4007-A9D6-3369C0B07737}"/>
    <cellStyle name="20% - Accent1 4 7" xfId="129" xr:uid="{598F5C4E-7330-4CEC-9431-D55C2C66BC23}"/>
    <cellStyle name="20% - Accent1 4_ACT Segment adj EBITDA" xfId="130" xr:uid="{A3B73E4C-470A-466A-82F8-FA988BBB7BDF}"/>
    <cellStyle name="20% - Accent1 5" xfId="131" xr:uid="{041DD074-1B7C-4D21-8DF5-60C187B859EE}"/>
    <cellStyle name="20% - Accent1 5 2" xfId="132" xr:uid="{11AC6961-8191-45BF-9107-AF4EEB91AA3C}"/>
    <cellStyle name="20% - Accent1 5 2 2" xfId="133" xr:uid="{B9015AD8-0703-4C04-BF6E-794631FE34B3}"/>
    <cellStyle name="20% - Accent1 5 2 3" xfId="134" xr:uid="{665F0509-85B4-4856-B1B5-FB96C192EBB5}"/>
    <cellStyle name="20% - Accent1 5 3" xfId="135" xr:uid="{6AC91206-A2E1-48AF-B6EF-5CEDA55BE666}"/>
    <cellStyle name="20% - Accent1 5 4" xfId="136" xr:uid="{4E1BC901-9F6D-49E5-B1CA-BB531CC52772}"/>
    <cellStyle name="20% - Accent1 5 5" xfId="137" xr:uid="{439A3335-0D97-4C0E-A910-B84F898608F8}"/>
    <cellStyle name="20% - Accent1 5_ACT Segment adj EBITDA" xfId="138" xr:uid="{BF854FDB-F210-4F0D-95C2-AC4DF129BD74}"/>
    <cellStyle name="20% - Accent1 6" xfId="139" xr:uid="{BC766DDC-1F5D-4DC2-909D-5AA964CB111A}"/>
    <cellStyle name="20% - Accent1 6 2" xfId="140" xr:uid="{DDEE0212-9DA3-4804-8D40-72C822A8304B}"/>
    <cellStyle name="20% - Accent1 6 2 2" xfId="141" xr:uid="{AFC51359-8F4C-4A63-8E1E-BB81355F2435}"/>
    <cellStyle name="20% - Accent1 6 2 3" xfId="142" xr:uid="{AA4A5698-4559-4C53-AEF7-B2EC5AC2EF48}"/>
    <cellStyle name="20% - Accent1 6 3" xfId="143" xr:uid="{DEDC617D-E5FE-48EC-BC6D-05BBD9098CAF}"/>
    <cellStyle name="20% - Accent1 6 4" xfId="144" xr:uid="{0581EC45-EA00-4885-9D67-1E02174BD35A}"/>
    <cellStyle name="20% - Accent1 6 5" xfId="145" xr:uid="{986E1265-E330-421E-9FA1-3A9057E902B9}"/>
    <cellStyle name="20% - Accent1 6_ACT_NIBD EQ" xfId="146" xr:uid="{DBEA03BC-89F3-4692-8337-0A40A2A6847F}"/>
    <cellStyle name="20% - Accent1 7" xfId="147" xr:uid="{E95E1A97-CE0C-4322-8BAC-B14D8486C49F}"/>
    <cellStyle name="20% - Accent1 7 2" xfId="148" xr:uid="{F553663C-B681-4D22-B236-05BF5AE4893B}"/>
    <cellStyle name="20% - Accent1 7 2 2" xfId="149" xr:uid="{6A1325A7-7DFD-4E8C-87DF-955815586CA9}"/>
    <cellStyle name="20% - Accent1 7 2 3" xfId="150" xr:uid="{84CAAB12-1CF8-4844-9A5F-0ED156F632BC}"/>
    <cellStyle name="20% - Accent1 7 3" xfId="151" xr:uid="{271AB9C2-20CA-4518-88B7-5A66ABD0D5AF}"/>
    <cellStyle name="20% - Accent1 7 4" xfId="152" xr:uid="{A35C0329-24F9-4681-B2B9-D8BD625A917C}"/>
    <cellStyle name="20% - Accent1 7 5" xfId="153" xr:uid="{4014B483-E99B-40A9-B428-0CDA6BD3CC85}"/>
    <cellStyle name="20% - Accent1 7_ACT_NIBD EQ" xfId="154" xr:uid="{DA8BFBEE-1526-4B21-9734-49A489BCA1A4}"/>
    <cellStyle name="20% - Accent1 8" xfId="155" xr:uid="{47B67DC1-76D0-47BD-A98B-D9863AB82157}"/>
    <cellStyle name="20% - Accent1 8 2" xfId="156" xr:uid="{25A1712F-9150-4F32-9634-BF3A65CFB9FB}"/>
    <cellStyle name="20% - Accent1 8 2 2" xfId="157" xr:uid="{20C05E31-464E-4C8E-B43A-153E58F749B0}"/>
    <cellStyle name="20% - Accent1 8 2 3" xfId="158" xr:uid="{78B086A9-E57C-4D0F-A383-F76BB4AAA99A}"/>
    <cellStyle name="20% - Accent1 8 3" xfId="159" xr:uid="{047CFD66-A057-443D-91D1-257D4189BB12}"/>
    <cellStyle name="20% - Accent1 8 4" xfId="160" xr:uid="{4A0064E8-1159-4DFD-B0B0-4ABCF2435425}"/>
    <cellStyle name="20% - Accent1 8 5" xfId="161" xr:uid="{540E6AF6-E250-4F39-B43C-2CDED4F2B6B1}"/>
    <cellStyle name="20% - Accent1 8_ACT_NIBD EQ" xfId="162" xr:uid="{7E585BFE-7AFF-4744-AD2A-16E8523FAFDE}"/>
    <cellStyle name="20% - Accent1 9" xfId="163" xr:uid="{FFB94A1B-C00A-447D-A7D3-DD13311EF3B5}"/>
    <cellStyle name="20% - Accent1 9 2" xfId="164" xr:uid="{3FA20FCF-5424-4C87-BC9B-6E378381B9BB}"/>
    <cellStyle name="20% - Accent1 9 2 2" xfId="165" xr:uid="{E4CF6D7E-4B48-4E10-8781-A960C174969A}"/>
    <cellStyle name="20% - Accent1 9 2 3" xfId="166" xr:uid="{5F5AB224-2B36-4C3E-AA22-F752C622AF53}"/>
    <cellStyle name="20% - Accent1 9 3" xfId="167" xr:uid="{1E62AB81-5023-46CC-9E08-85C65D26C051}"/>
    <cellStyle name="20% - Accent1 9 4" xfId="168" xr:uid="{C90363C4-8883-4139-9596-E8E13D9C7F03}"/>
    <cellStyle name="20% - Accent1 9 5" xfId="169" xr:uid="{DC2E4E04-E269-427E-9947-D664F9320F69}"/>
    <cellStyle name="20% - Accent1 9_ACT_NIBD EQ" xfId="170" xr:uid="{29BF2997-6AD2-46CC-A686-372F537ED211}"/>
    <cellStyle name="20% - Accent2 10" xfId="171" xr:uid="{F45E8924-66DE-48FC-A6F2-EE365523295D}"/>
    <cellStyle name="20% - Accent2 10 2" xfId="172" xr:uid="{31B0A986-C642-4BC0-83E9-487EA972E20D}"/>
    <cellStyle name="20% - Accent2 10 3" xfId="173" xr:uid="{0D326537-BF63-4684-A788-B865966E6CA9}"/>
    <cellStyle name="20% - Accent2 11" xfId="174" xr:uid="{84C855E6-008D-4FBA-8BFC-B48B8FDFFCE1}"/>
    <cellStyle name="20% - Accent2 12" xfId="175" xr:uid="{F63256C4-8D0F-46A1-9151-E74C338B4CCD}"/>
    <cellStyle name="20% - Accent2 13" xfId="176" xr:uid="{65533D9B-F203-4C29-9611-FFBBD659B982}"/>
    <cellStyle name="20% - Accent2 2" xfId="177" xr:uid="{3331FBDB-21B9-49EA-908F-B900958186E2}"/>
    <cellStyle name="20% - Accent2 2 2" xfId="178" xr:uid="{FEA1D92A-3C17-48CD-BFC7-B4620DAD30C5}"/>
    <cellStyle name="20% - Accent2 2 2 2" xfId="179" xr:uid="{9F40AFCC-A5B0-400F-9619-0EE7F105AFDB}"/>
    <cellStyle name="20% - Accent2 2 2 2 2" xfId="180" xr:uid="{8276CF75-920C-4C26-AFDB-4F288F2D74A1}"/>
    <cellStyle name="20% - Accent2 2 2 2 2 2" xfId="181" xr:uid="{5A235E3A-3B8B-4B11-9954-A064E4404CA4}"/>
    <cellStyle name="20% - Accent2 2 2 2 2 3" xfId="182" xr:uid="{06E4D144-6FB2-4AF7-B929-52D14A7A7F22}"/>
    <cellStyle name="20% - Accent2 2 2 2 3" xfId="183" xr:uid="{FC9EF030-68B4-4716-BD89-78776BA292F2}"/>
    <cellStyle name="20% - Accent2 2 2 2 4" xfId="184" xr:uid="{E1BC5015-10C7-490A-883F-5DA397F86F57}"/>
    <cellStyle name="20% - Accent2 2 2 2 5" xfId="185" xr:uid="{DA8199E4-7FA2-43A8-914E-E017EAF6AC27}"/>
    <cellStyle name="20% - Accent2 2 2 2_ACT_NIBD EQ" xfId="186" xr:uid="{C10583CD-E325-4A47-9BA1-595E8006C766}"/>
    <cellStyle name="20% - Accent2 2 2 3" xfId="187" xr:uid="{F5824C05-C553-49FF-89B3-16E7DA3E30AA}"/>
    <cellStyle name="20% - Accent2 2 2 3 2" xfId="188" xr:uid="{3A586129-4311-4193-8ABE-2FFC9E3A5B3C}"/>
    <cellStyle name="20% - Accent2 2 2 3 2 2" xfId="189" xr:uid="{46E9F97B-ED2B-4E9E-9321-CBA3AB58C239}"/>
    <cellStyle name="20% - Accent2 2 2 3 2 3" xfId="190" xr:uid="{C69E401B-481A-4905-92B5-B1F2671EEEC6}"/>
    <cellStyle name="20% - Accent2 2 2 3 3" xfId="191" xr:uid="{182BBD92-00F6-4790-9BE0-8C96DC24A57C}"/>
    <cellStyle name="20% - Accent2 2 2 3 4" xfId="192" xr:uid="{FE16FA05-C235-4035-9193-376CB186D22B}"/>
    <cellStyle name="20% - Accent2 2 2 3 5" xfId="193" xr:uid="{DFFF0C29-0106-4858-AD80-28BA6A389709}"/>
    <cellStyle name="20% - Accent2 2 2 3_ACT_NIBD EQ" xfId="194" xr:uid="{A840ED7B-F395-4109-AD67-333009497CF8}"/>
    <cellStyle name="20% - Accent2 2 2 4" xfId="195" xr:uid="{A048A29D-27FB-4FD2-B8AA-467C559A9CAD}"/>
    <cellStyle name="20% - Accent2 2 2 4 2" xfId="196" xr:uid="{90E7CF1F-929F-40EF-978C-401A01F339EB}"/>
    <cellStyle name="20% - Accent2 2 2 4 3" xfId="197" xr:uid="{72BE0411-F619-40C7-8452-7174D7F574DB}"/>
    <cellStyle name="20% - Accent2 2 2 5" xfId="198" xr:uid="{E84C30C6-A208-4802-B671-25F9351B8531}"/>
    <cellStyle name="20% - Accent2 2 2 6" xfId="199" xr:uid="{58F37545-1F6E-4C4F-AF2E-A889B9782F1E}"/>
    <cellStyle name="20% - Accent2 2 2 7" xfId="200" xr:uid="{928E69B3-1667-4F5D-B383-19B0466B3A25}"/>
    <cellStyle name="20% - Accent2 2 2_ACT Segment adj EBITDA" xfId="201" xr:uid="{1DE979A2-6C0A-4B64-99E8-44589A74D55B}"/>
    <cellStyle name="20% - Accent2 2 3" xfId="202" xr:uid="{6E0AD093-3EF5-4464-8C89-F9EF275200CF}"/>
    <cellStyle name="20% - Accent2 2 3 2" xfId="203" xr:uid="{95843BF4-87DF-46F9-9DA4-AF3C4A5E3383}"/>
    <cellStyle name="20% - Accent2 2 3 2 2" xfId="204" xr:uid="{C957131F-CF1C-45A6-83A3-AA2B0FF4E6B4}"/>
    <cellStyle name="20% - Accent2 2 3 2 3" xfId="205" xr:uid="{83FAB328-5D29-484D-916E-CB291C94E6A0}"/>
    <cellStyle name="20% - Accent2 2 3 3" xfId="206" xr:uid="{9C364E87-89BE-47B1-B904-22CB222FA23A}"/>
    <cellStyle name="20% - Accent2 2 3 4" xfId="207" xr:uid="{E78D8359-4819-4299-8BAB-51EBA8A6CF22}"/>
    <cellStyle name="20% - Accent2 2 3 5" xfId="208" xr:uid="{939BA865-1960-4375-9447-D791F553AFB0}"/>
    <cellStyle name="20% - Accent2 2 3_ACT_NIBD EQ" xfId="209" xr:uid="{4BD64F2A-35CD-42F9-A52E-C32F90E39DDC}"/>
    <cellStyle name="20% - Accent2 2 4" xfId="210" xr:uid="{6B0D7DE8-4769-4226-B2EA-C0A1CAF6E88B}"/>
    <cellStyle name="20% - Accent2 2 4 2" xfId="211" xr:uid="{25792695-AEAA-4629-9163-5FCFC8DE4D9C}"/>
    <cellStyle name="20% - Accent2 2 4 2 2" xfId="212" xr:uid="{1428A96E-FFBA-4679-AC25-1B72ABE14D81}"/>
    <cellStyle name="20% - Accent2 2 4 2 3" xfId="213" xr:uid="{BC550FE0-6B72-4EC4-BB0F-79FA58F68E2B}"/>
    <cellStyle name="20% - Accent2 2 4 3" xfId="214" xr:uid="{940E49A0-2116-4AC2-A059-F2B25E8FD64D}"/>
    <cellStyle name="20% - Accent2 2 4 4" xfId="215" xr:uid="{B71DB5CF-8C5B-4A41-9024-798238A1D2D2}"/>
    <cellStyle name="20% - Accent2 2 4 5" xfId="216" xr:uid="{1DFCB711-07C0-47E1-9250-4BFEFE56FEFA}"/>
    <cellStyle name="20% - Accent2 2 4_ACT_NIBD EQ" xfId="217" xr:uid="{64A190AD-A14C-4D47-B0B3-5AFEE1A5A19D}"/>
    <cellStyle name="20% - Accent2 2 5" xfId="218" xr:uid="{7A965F17-D97D-4346-8295-C01D2ADB5ABF}"/>
    <cellStyle name="20% - Accent2 2 5 2" xfId="219" xr:uid="{83B30183-915B-4583-9BEA-AA2E7A8827B0}"/>
    <cellStyle name="20% - Accent2 2 5 3" xfId="220" xr:uid="{5D7E27D0-B66E-49EA-8F99-5DF08C4104E1}"/>
    <cellStyle name="20% - Accent2 2 6" xfId="221" xr:uid="{8DE1F320-2E15-44C9-9457-D4E2BFBEB857}"/>
    <cellStyle name="20% - Accent2 2 7" xfId="222" xr:uid="{CDE918C2-0872-455E-A4CF-137711324104}"/>
    <cellStyle name="20% - Accent2 2 8" xfId="223" xr:uid="{37F46858-0EEA-4653-8AFF-F9FBA372FC7E}"/>
    <cellStyle name="20% - Accent2 2_ACT Segment adj EBITDA" xfId="224" xr:uid="{E67D6B87-76DE-43FC-84FD-9602559D9143}"/>
    <cellStyle name="20% - Accent2 3" xfId="225" xr:uid="{B28676A7-469D-4E49-AD4B-96ED0F22E5EA}"/>
    <cellStyle name="20% - Accent2 3 2" xfId="226" xr:uid="{09519F6E-1715-457A-BEC4-326A26B87C86}"/>
    <cellStyle name="20% - Accent2 3 2 2" xfId="227" xr:uid="{095FCF78-B632-4FC8-947C-51E4857A3078}"/>
    <cellStyle name="20% - Accent2 3 2 2 2" xfId="228" xr:uid="{093DCDDD-D1D5-4D99-B911-32185CAB2AEA}"/>
    <cellStyle name="20% - Accent2 3 2 2 2 2" xfId="229" xr:uid="{15C067CF-29E1-495C-B144-6AF20BCC9367}"/>
    <cellStyle name="20% - Accent2 3 2 2 2 3" xfId="230" xr:uid="{582E4B00-6F32-408A-A926-0ED2515D08A3}"/>
    <cellStyle name="20% - Accent2 3 2 2 3" xfId="231" xr:uid="{3E29AB60-3B42-48E0-8184-597BE36A3EA6}"/>
    <cellStyle name="20% - Accent2 3 2 2 4" xfId="232" xr:uid="{C943567C-E088-42C5-9815-1D7CD510E497}"/>
    <cellStyle name="20% - Accent2 3 2 2 5" xfId="233" xr:uid="{2F589BAD-581F-42F0-9488-621B7C07177A}"/>
    <cellStyle name="20% - Accent2 3 2 2_ACT_NIBD EQ" xfId="234" xr:uid="{2D4B36D1-01FB-4CBA-877F-3B60B2F5DA26}"/>
    <cellStyle name="20% - Accent2 3 2 3" xfId="235" xr:uid="{C6AFCA57-DC61-4C1B-B34B-4F65849F989D}"/>
    <cellStyle name="20% - Accent2 3 2 3 2" xfId="236" xr:uid="{3E5B49E4-144C-488E-8FF2-F303E052C3B5}"/>
    <cellStyle name="20% - Accent2 3 2 3 2 2" xfId="237" xr:uid="{57F51AE2-7C04-462E-B4E8-7F251BB17396}"/>
    <cellStyle name="20% - Accent2 3 2 3 2 3" xfId="238" xr:uid="{522F4117-C844-419E-8C02-76892402171A}"/>
    <cellStyle name="20% - Accent2 3 2 3 3" xfId="239" xr:uid="{586E77A3-78F7-4566-8FD3-5D397244AC99}"/>
    <cellStyle name="20% - Accent2 3 2 3 4" xfId="240" xr:uid="{5F80DF34-9FBC-454D-A506-779347D7D8F6}"/>
    <cellStyle name="20% - Accent2 3 2 3 5" xfId="241" xr:uid="{0C97F3FA-232A-453F-88DA-A2710ED0FEE6}"/>
    <cellStyle name="20% - Accent2 3 2 3_ACT_NIBD EQ" xfId="242" xr:uid="{4344BBC7-56BB-4029-AE88-AC43BDA3FBA7}"/>
    <cellStyle name="20% - Accent2 3 2 4" xfId="243" xr:uid="{03F50E84-7F67-4FFB-A9F4-48EF8EC52150}"/>
    <cellStyle name="20% - Accent2 3 2 4 2" xfId="244" xr:uid="{D2660D20-C8BE-4391-A28E-88736EDC8C63}"/>
    <cellStyle name="20% - Accent2 3 2 4 3" xfId="245" xr:uid="{944F34DF-BD1A-4471-9BC7-019EF67696F8}"/>
    <cellStyle name="20% - Accent2 3 2 5" xfId="246" xr:uid="{2B769936-A3F2-4BF3-B40C-92CA29B4C2CC}"/>
    <cellStyle name="20% - Accent2 3 2 6" xfId="247" xr:uid="{A57A7DD2-4C1F-42EA-BC64-EE97DCCDD78B}"/>
    <cellStyle name="20% - Accent2 3 2 7" xfId="248" xr:uid="{83F4FF12-A09E-4C14-9B27-DA7B54D6BDEA}"/>
    <cellStyle name="20% - Accent2 3 2_ACT Segment adj EBITDA" xfId="249" xr:uid="{F0669438-1F46-4DC9-B3D2-F30160E925F7}"/>
    <cellStyle name="20% - Accent2 3 3" xfId="250" xr:uid="{7A2A145F-AB8E-480F-8EA2-B8EB886FB712}"/>
    <cellStyle name="20% - Accent2 3 3 2" xfId="251" xr:uid="{C2FC2D01-DB9B-4E8E-8B14-8AC7FA562930}"/>
    <cellStyle name="20% - Accent2 3 3 2 2" xfId="252" xr:uid="{66C513B6-73C1-4C5C-8AC4-D1949974418B}"/>
    <cellStyle name="20% - Accent2 3 3 2 3" xfId="253" xr:uid="{B33B8A2D-B7F9-47E2-9678-07D1F25ECEDF}"/>
    <cellStyle name="20% - Accent2 3 3 3" xfId="254" xr:uid="{E7772FDC-B92D-47F9-83B5-1879C197E258}"/>
    <cellStyle name="20% - Accent2 3 3 4" xfId="255" xr:uid="{4C10F1B4-C7A3-4F7B-A051-D6779CBDCDCD}"/>
    <cellStyle name="20% - Accent2 3 3 5" xfId="256" xr:uid="{9132D996-CEA7-4AF2-AD71-6C37D8455D05}"/>
    <cellStyle name="20% - Accent2 3 3_ACT_NIBD EQ" xfId="257" xr:uid="{8AAAE9A3-C8E6-4D7A-8351-8B57C02F0898}"/>
    <cellStyle name="20% - Accent2 3 4" xfId="258" xr:uid="{00F2442D-2DD6-44E2-A29E-21EC2F8620D6}"/>
    <cellStyle name="20% - Accent2 3 4 2" xfId="259" xr:uid="{1F6BE45D-7E67-4F62-84B4-3F571439D6F4}"/>
    <cellStyle name="20% - Accent2 3 4 2 2" xfId="260" xr:uid="{2CB772EC-AD17-4C50-A37D-85A6C98618A1}"/>
    <cellStyle name="20% - Accent2 3 4 2 3" xfId="261" xr:uid="{FC46A1C3-9204-4B23-9E98-814CCEC4D4C0}"/>
    <cellStyle name="20% - Accent2 3 4 3" xfId="262" xr:uid="{604F9D48-C5EB-47E8-A86E-55DE8B198DCD}"/>
    <cellStyle name="20% - Accent2 3 4 4" xfId="263" xr:uid="{27704882-5E0A-457F-8B47-41D6EEAC451E}"/>
    <cellStyle name="20% - Accent2 3 4 5" xfId="264" xr:uid="{B8A76D45-32F3-48D6-A1AC-6B159327B1C9}"/>
    <cellStyle name="20% - Accent2 3 4_ACT_NIBD EQ" xfId="265" xr:uid="{7FCF79B2-9395-4888-84B2-D2268E05B650}"/>
    <cellStyle name="20% - Accent2 3 5" xfId="266" xr:uid="{96E104B6-B5BF-4A33-B1B9-34E61C0803E5}"/>
    <cellStyle name="20% - Accent2 3 5 2" xfId="267" xr:uid="{C8E66195-B62B-402A-B89E-7E6CB3A1FF42}"/>
    <cellStyle name="20% - Accent2 3 5 3" xfId="268" xr:uid="{814AC24C-8C38-4B72-9EFF-5D64683AC284}"/>
    <cellStyle name="20% - Accent2 3 6" xfId="269" xr:uid="{05D25A80-A082-49E7-9633-06FDB87D129A}"/>
    <cellStyle name="20% - Accent2 3 7" xfId="270" xr:uid="{7806BABD-B5AC-472C-A1E8-F07F4A829685}"/>
    <cellStyle name="20% - Accent2 3 8" xfId="271" xr:uid="{C5CCCBC9-F371-46A9-8CCE-3E0790DC2E0C}"/>
    <cellStyle name="20% - Accent2 3_ACT Segment adj EBITDA" xfId="272" xr:uid="{CC9E00B9-D468-4ACC-896D-15BC7157613B}"/>
    <cellStyle name="20% - Accent2 4" xfId="273" xr:uid="{8EC84438-9123-4DA6-A4B0-ACCA7B507324}"/>
    <cellStyle name="20% - Accent2 4 2" xfId="274" xr:uid="{AAF4F0BB-D4DB-498E-A35F-D1055F53AA2A}"/>
    <cellStyle name="20% - Accent2 4 2 2" xfId="275" xr:uid="{39B14B8E-15C6-4901-9956-3D0C324F734D}"/>
    <cellStyle name="20% - Accent2 4 2 2 2" xfId="276" xr:uid="{8B6C3A2F-FBBF-4076-8908-D8D0C2FB5642}"/>
    <cellStyle name="20% - Accent2 4 2 2 3" xfId="277" xr:uid="{0D00EE14-E31B-42C7-9911-8C9DDE1DC0A2}"/>
    <cellStyle name="20% - Accent2 4 2 3" xfId="278" xr:uid="{716C66D8-804C-4604-BFD3-BBC0F306B46A}"/>
    <cellStyle name="20% - Accent2 4 2 4" xfId="279" xr:uid="{95D47DE6-3688-417A-BEAB-F08D338340D2}"/>
    <cellStyle name="20% - Accent2 4 2 5" xfId="280" xr:uid="{F66F958B-8590-4E86-8E5A-1FB3CC5C6860}"/>
    <cellStyle name="20% - Accent2 4 2_ACT_NIBD EQ" xfId="281" xr:uid="{E0E3C0AB-15A3-4F20-80AE-96FEA9C909B6}"/>
    <cellStyle name="20% - Accent2 4 3" xfId="282" xr:uid="{CD4CC704-0AF6-4970-96E4-805D9C783F98}"/>
    <cellStyle name="20% - Accent2 4 3 2" xfId="283" xr:uid="{B9F3F134-E8CD-443C-92C8-2D2E932131FE}"/>
    <cellStyle name="20% - Accent2 4 3 2 2" xfId="284" xr:uid="{71477CDA-C90F-4757-911E-F9311DCDAB0D}"/>
    <cellStyle name="20% - Accent2 4 3 2 3" xfId="285" xr:uid="{00188D3C-2C8A-47BD-A812-A5912497FD0C}"/>
    <cellStyle name="20% - Accent2 4 3 3" xfId="286" xr:uid="{72E8A69D-BD90-4D2B-8349-DFE15B13DFF7}"/>
    <cellStyle name="20% - Accent2 4 3 4" xfId="287" xr:uid="{2AB173AF-09C9-4698-9C90-8FC530232942}"/>
    <cellStyle name="20% - Accent2 4 3 5" xfId="288" xr:uid="{6E7B4452-3B76-4900-B9A1-CCB8716A3981}"/>
    <cellStyle name="20% - Accent2 4 3_ACT_NIBD EQ" xfId="289" xr:uid="{171525C8-BB15-46D4-8F3C-BF739D9291AA}"/>
    <cellStyle name="20% - Accent2 4 4" xfId="290" xr:uid="{343668A3-A243-4A4B-9D00-FDF4B10DC0D7}"/>
    <cellStyle name="20% - Accent2 4 4 2" xfId="291" xr:uid="{5659B3E5-44ED-47EF-9B19-E20ED20B62BB}"/>
    <cellStyle name="20% - Accent2 4 4 3" xfId="292" xr:uid="{FE6D4709-966A-4EE0-9114-96EF954F4C35}"/>
    <cellStyle name="20% - Accent2 4 5" xfId="293" xr:uid="{FC3755C3-4A18-47A0-AA5A-6473A5162957}"/>
    <cellStyle name="20% - Accent2 4 6" xfId="294" xr:uid="{E0941856-5FE3-41DD-ADA7-84B1BDEBF6E8}"/>
    <cellStyle name="20% - Accent2 4 7" xfId="295" xr:uid="{95CA955F-417C-4D02-9EDB-34E7DD91EFBF}"/>
    <cellStyle name="20% - Accent2 4_ACT Segment adj EBITDA" xfId="296" xr:uid="{3B1B4092-B3C0-4C11-8C71-BE32C283BE7A}"/>
    <cellStyle name="20% - Accent2 5" xfId="297" xr:uid="{6A84AC02-C041-4422-BC6A-D00BBE75EFB8}"/>
    <cellStyle name="20% - Accent2 5 2" xfId="298" xr:uid="{737FBB2C-B304-400F-8C1D-7E1E94DC39E5}"/>
    <cellStyle name="20% - Accent2 5 2 2" xfId="299" xr:uid="{445A87DF-F9F7-47FE-9F14-332E0E0AEBEA}"/>
    <cellStyle name="20% - Accent2 5 2 3" xfId="300" xr:uid="{A4162B44-46E0-4529-948E-CAFA8CDAB8CC}"/>
    <cellStyle name="20% - Accent2 5 3" xfId="301" xr:uid="{219AD9DC-E851-43DB-BB0C-1C4EB3CE1B0B}"/>
    <cellStyle name="20% - Accent2 5 4" xfId="302" xr:uid="{60686E90-629A-459B-BCF2-37532DF561DE}"/>
    <cellStyle name="20% - Accent2 5 5" xfId="303" xr:uid="{11CB5B6C-8AF2-4D61-A881-0587093FD188}"/>
    <cellStyle name="20% - Accent2 5_ACT Segment adj EBITDA" xfId="304" xr:uid="{A8EDF458-35F2-4BD6-8651-71D0D5C07712}"/>
    <cellStyle name="20% - Accent2 6" xfId="305" xr:uid="{E7A403DB-DD73-4444-AEF6-6E54079CAC55}"/>
    <cellStyle name="20% - Accent2 6 2" xfId="306" xr:uid="{AD06DDD9-12DD-437A-84BE-C2455004449F}"/>
    <cellStyle name="20% - Accent2 6 2 2" xfId="307" xr:uid="{B6F3D3ED-13BE-4229-BE6F-B8AFFDD287C2}"/>
    <cellStyle name="20% - Accent2 6 2 3" xfId="308" xr:uid="{58F2F70F-75BD-4E23-B9A4-FDFA0DFB8245}"/>
    <cellStyle name="20% - Accent2 6 3" xfId="309" xr:uid="{415F9A5A-C01E-499B-8F64-B77B3FEFAE9A}"/>
    <cellStyle name="20% - Accent2 6 4" xfId="310" xr:uid="{58D482C2-D92C-4DD6-8B70-871B1A4B4FF2}"/>
    <cellStyle name="20% - Accent2 6 5" xfId="311" xr:uid="{BA624C64-C29D-4ACA-9CE5-DDAFA2F2427B}"/>
    <cellStyle name="20% - Accent2 6_ACT_NIBD EQ" xfId="312" xr:uid="{A1DED038-B11A-4173-A066-884C30272D32}"/>
    <cellStyle name="20% - Accent2 7" xfId="313" xr:uid="{6D5533EA-1E87-4934-8E47-7DC50E2A95E6}"/>
    <cellStyle name="20% - Accent2 7 2" xfId="314" xr:uid="{53AB5BDC-7D9B-4413-A9C0-C82E4B4321B2}"/>
    <cellStyle name="20% - Accent2 7 2 2" xfId="315" xr:uid="{EE998E97-6971-492E-BD3A-30833611BE30}"/>
    <cellStyle name="20% - Accent2 7 2 3" xfId="316" xr:uid="{F3C49B17-9D76-4333-A3C4-3FF8BB0F3C0A}"/>
    <cellStyle name="20% - Accent2 7 3" xfId="317" xr:uid="{08B14F29-D1C6-431F-A2AB-C3085F49E0EE}"/>
    <cellStyle name="20% - Accent2 7 4" xfId="318" xr:uid="{170CCDB1-EA4C-43BE-8A07-5421F1034366}"/>
    <cellStyle name="20% - Accent2 7 5" xfId="319" xr:uid="{94938E28-F231-46FB-B7DF-7B5391F86EC0}"/>
    <cellStyle name="20% - Accent2 7_ACT_NIBD EQ" xfId="320" xr:uid="{87C5EA50-6146-4662-B9A6-3A9387DF4B77}"/>
    <cellStyle name="20% - Accent2 8" xfId="321" xr:uid="{350B98F8-84E9-419E-8434-ED5670E503EF}"/>
    <cellStyle name="20% - Accent2 8 2" xfId="322" xr:uid="{445B9CDC-3BDB-47C2-8412-252000646069}"/>
    <cellStyle name="20% - Accent2 8 2 2" xfId="323" xr:uid="{3B0A6671-69C1-4EF4-8224-0C44732D5AEB}"/>
    <cellStyle name="20% - Accent2 8 2 3" xfId="324" xr:uid="{9309E2B9-A177-49DE-B363-AF1C94CF85BB}"/>
    <cellStyle name="20% - Accent2 8 3" xfId="325" xr:uid="{2C871CD2-6040-4CCE-BF24-065B0345A90F}"/>
    <cellStyle name="20% - Accent2 8 4" xfId="326" xr:uid="{012C2754-9A21-4855-BAC9-2463A7A0D011}"/>
    <cellStyle name="20% - Accent2 8 5" xfId="327" xr:uid="{DDC9389B-C6F9-4475-A7E7-93BD50D15D18}"/>
    <cellStyle name="20% - Accent2 8_ACT_NIBD EQ" xfId="328" xr:uid="{4751140A-7D08-4EA6-82C7-8DB1F7AA6F14}"/>
    <cellStyle name="20% - Accent2 9" xfId="329" xr:uid="{963FBABB-8E41-4765-9509-BFF9A9B0278C}"/>
    <cellStyle name="20% - Accent2 9 2" xfId="330" xr:uid="{0DA14C5C-A564-4EA5-9487-C5C40C8435CD}"/>
    <cellStyle name="20% - Accent2 9 2 2" xfId="331" xr:uid="{340EEFBB-9639-4A54-9310-5F12E1153C66}"/>
    <cellStyle name="20% - Accent2 9 2 3" xfId="332" xr:uid="{A7A147EB-C6AB-4935-B21E-30F776A69E6B}"/>
    <cellStyle name="20% - Accent2 9 3" xfId="333" xr:uid="{B56F7052-14FC-42D7-9B0B-E61765A4ADA0}"/>
    <cellStyle name="20% - Accent2 9 4" xfId="334" xr:uid="{0A537431-726B-4425-ACD0-024A88579615}"/>
    <cellStyle name="20% - Accent2 9 5" xfId="335" xr:uid="{938C77F9-DCC9-4E20-9308-4203C7AAF2C3}"/>
    <cellStyle name="20% - Accent2 9_ACT_NIBD EQ" xfId="336" xr:uid="{FACD7E04-3936-4F21-AD71-6A5E8D929141}"/>
    <cellStyle name="20% - Accent3 10" xfId="337" xr:uid="{EAE6596E-22E8-4568-94F3-037B194D453B}"/>
    <cellStyle name="20% - Accent3 10 2" xfId="338" xr:uid="{44DD5921-7D35-40A5-A133-46FAB59D073B}"/>
    <cellStyle name="20% - Accent3 10 3" xfId="339" xr:uid="{1599878A-EE56-4F12-A723-49D7E42EF1D3}"/>
    <cellStyle name="20% - Accent3 11" xfId="340" xr:uid="{747E2E2E-812F-499D-A542-6BB8C3E2AA1D}"/>
    <cellStyle name="20% - Accent3 12" xfId="341" xr:uid="{9A664A00-782F-4861-91F5-B436AB9C7CDF}"/>
    <cellStyle name="20% - Accent3 13" xfId="342" xr:uid="{CB221E5F-0FE0-487C-9C13-459175A995CF}"/>
    <cellStyle name="20% - Accent3 2" xfId="343" xr:uid="{E6BBF487-5C55-4771-9BBD-3674CE4B1951}"/>
    <cellStyle name="20% - Accent3 2 2" xfId="344" xr:uid="{4FED25A4-D4FB-43E0-BCAB-5418BED1497D}"/>
    <cellStyle name="20% - Accent3 2 2 2" xfId="345" xr:uid="{BBA13BFF-DB22-4146-8954-14D08B3E35C6}"/>
    <cellStyle name="20% - Accent3 2 2 2 2" xfId="346" xr:uid="{81DAC76D-AB0E-4031-97F2-3ADCE3F94198}"/>
    <cellStyle name="20% - Accent3 2 2 2 2 2" xfId="347" xr:uid="{684053FA-4A7D-4BC9-9AE0-45AC7910D1CB}"/>
    <cellStyle name="20% - Accent3 2 2 2 2 3" xfId="348" xr:uid="{8F811800-4961-4172-8998-E7F9412749E8}"/>
    <cellStyle name="20% - Accent3 2 2 2 3" xfId="349" xr:uid="{7AEF413F-0F9D-43C3-B1E5-111D7E6EC038}"/>
    <cellStyle name="20% - Accent3 2 2 2 4" xfId="350" xr:uid="{222C2231-F74F-4F8A-B466-B442DF2C7658}"/>
    <cellStyle name="20% - Accent3 2 2 2 5" xfId="351" xr:uid="{860EAA7D-847B-4A93-9A9D-A980B7A66F7E}"/>
    <cellStyle name="20% - Accent3 2 2 2_ACT_NIBD EQ" xfId="352" xr:uid="{0A93D0BD-4962-4439-85E6-155F8A74488A}"/>
    <cellStyle name="20% - Accent3 2 2 3" xfId="353" xr:uid="{71F6CF0E-16AE-4BC7-BC6B-F4270B2293B1}"/>
    <cellStyle name="20% - Accent3 2 2 3 2" xfId="354" xr:uid="{80F0DD7D-F12D-4A5B-B6E3-543F58821146}"/>
    <cellStyle name="20% - Accent3 2 2 3 2 2" xfId="355" xr:uid="{73D5A18C-2F7B-4E9C-9438-E48962D8CEC6}"/>
    <cellStyle name="20% - Accent3 2 2 3 2 3" xfId="356" xr:uid="{663E6B17-1FD8-40C3-98BE-BC6413DDA565}"/>
    <cellStyle name="20% - Accent3 2 2 3 3" xfId="357" xr:uid="{A1B16F98-2335-4188-84AD-65CB79784AA3}"/>
    <cellStyle name="20% - Accent3 2 2 3 4" xfId="358" xr:uid="{8B789D2D-8910-40BD-815B-00CEC21F3BAB}"/>
    <cellStyle name="20% - Accent3 2 2 3 5" xfId="359" xr:uid="{A99A6A48-6648-4A31-8B14-3AA5BD4639FA}"/>
    <cellStyle name="20% - Accent3 2 2 3_ACT_NIBD EQ" xfId="360" xr:uid="{5685EE03-652C-4DB7-B1BC-9B157480FE51}"/>
    <cellStyle name="20% - Accent3 2 2 4" xfId="361" xr:uid="{F5EEC392-3EAA-40D6-8469-757643FF6379}"/>
    <cellStyle name="20% - Accent3 2 2 4 2" xfId="362" xr:uid="{4B0DCD51-41DB-4E0E-9095-740AE68A995A}"/>
    <cellStyle name="20% - Accent3 2 2 4 3" xfId="363" xr:uid="{929ED07A-99B9-4482-8AB5-B0A39F2B8BE7}"/>
    <cellStyle name="20% - Accent3 2 2 5" xfId="364" xr:uid="{2EBBEC73-606E-493B-BD90-D36C37279422}"/>
    <cellStyle name="20% - Accent3 2 2 6" xfId="365" xr:uid="{3DA14E10-DA68-4013-BC85-FBB88B03641D}"/>
    <cellStyle name="20% - Accent3 2 2 7" xfId="366" xr:uid="{129572FA-F884-4789-8C81-4F567B9C48FC}"/>
    <cellStyle name="20% - Accent3 2 2_ACT Segment adj EBITDA" xfId="367" xr:uid="{74D2B716-14B5-4F44-AFEC-A0F451DB2DB3}"/>
    <cellStyle name="20% - Accent3 2 3" xfId="368" xr:uid="{33A92272-265C-4965-869A-07A3D958220E}"/>
    <cellStyle name="20% - Accent3 2 3 2" xfId="369" xr:uid="{88D41183-9235-46AF-9849-10AB48082B10}"/>
    <cellStyle name="20% - Accent3 2 3 2 2" xfId="370" xr:uid="{3AADDDD1-CB08-4C99-9AC7-E6FE06609F6A}"/>
    <cellStyle name="20% - Accent3 2 3 2 3" xfId="371" xr:uid="{71782F27-1F9A-4A1D-A158-DEE89E2F4E9B}"/>
    <cellStyle name="20% - Accent3 2 3 3" xfId="372" xr:uid="{D85BBA20-10EB-45FD-A877-DBD1C9F2D999}"/>
    <cellStyle name="20% - Accent3 2 3 4" xfId="373" xr:uid="{569DB6B9-88DF-4127-A4D5-09BF6FEC6109}"/>
    <cellStyle name="20% - Accent3 2 3 5" xfId="374" xr:uid="{5E0CC6A3-FD3E-4A87-B47D-64262F0C1042}"/>
    <cellStyle name="20% - Accent3 2 3_ACT_NIBD EQ" xfId="375" xr:uid="{2630ACAB-67C0-48D1-A7BD-E19F81166F20}"/>
    <cellStyle name="20% - Accent3 2 4" xfId="376" xr:uid="{190D4F5B-BBF9-4FB7-AC0F-E8E18352C4C8}"/>
    <cellStyle name="20% - Accent3 2 4 2" xfId="377" xr:uid="{39751FE2-A9CA-49AC-9CEA-146668118A4D}"/>
    <cellStyle name="20% - Accent3 2 4 2 2" xfId="378" xr:uid="{168DC300-FA8B-4315-B24C-6CB76C8EA361}"/>
    <cellStyle name="20% - Accent3 2 4 2 3" xfId="379" xr:uid="{378EB52A-7482-4357-9619-7EFCF0850F8E}"/>
    <cellStyle name="20% - Accent3 2 4 3" xfId="380" xr:uid="{F6CDBDDC-77CA-413C-A320-B18C8C89A33B}"/>
    <cellStyle name="20% - Accent3 2 4 4" xfId="381" xr:uid="{902EC829-01AE-439E-8483-0106BACF9402}"/>
    <cellStyle name="20% - Accent3 2 4 5" xfId="382" xr:uid="{0BE64ECE-B2C5-4A17-B5FC-7417B5487D7C}"/>
    <cellStyle name="20% - Accent3 2 4_ACT_NIBD EQ" xfId="383" xr:uid="{0A3BEEE5-5CF7-4B60-85BF-95A3739163EB}"/>
    <cellStyle name="20% - Accent3 2 5" xfId="384" xr:uid="{613788F0-97DD-40C1-86C4-62FA42EB3BB4}"/>
    <cellStyle name="20% - Accent3 2 5 2" xfId="385" xr:uid="{FF42D943-C005-4106-8D32-96BF3970DB76}"/>
    <cellStyle name="20% - Accent3 2 5 3" xfId="386" xr:uid="{7FBDDE3F-F2D8-4E64-BFF8-0F8CDEC71E2B}"/>
    <cellStyle name="20% - Accent3 2 6" xfId="387" xr:uid="{5517C7F8-B540-424B-8A69-9889F9159E86}"/>
    <cellStyle name="20% - Accent3 2 7" xfId="388" xr:uid="{4178F854-F2C2-4122-9761-7537FA6320D9}"/>
    <cellStyle name="20% - Accent3 2 8" xfId="389" xr:uid="{B004FE7A-AFD6-463B-B035-22ACF9BE8206}"/>
    <cellStyle name="20% - Accent3 2_ACT Segment adj EBITDA" xfId="390" xr:uid="{A5CC6E33-3621-4568-B1C2-A66C3F484EC0}"/>
    <cellStyle name="20% - Accent3 3" xfId="391" xr:uid="{431AA626-ECE1-4B8A-B0BD-D52EDC6BC2DF}"/>
    <cellStyle name="20% - Accent3 3 2" xfId="392" xr:uid="{F09DBD21-D235-422A-9E95-BA61C530A83C}"/>
    <cellStyle name="20% - Accent3 3 2 2" xfId="393" xr:uid="{2A21E660-D2FA-4DC6-A2EC-D9E17B7C62EE}"/>
    <cellStyle name="20% - Accent3 3 2 2 2" xfId="394" xr:uid="{4492E78A-E7E9-41BA-BD7C-511B50CD2313}"/>
    <cellStyle name="20% - Accent3 3 2 2 2 2" xfId="395" xr:uid="{2D2B463E-FB19-4766-AA47-68D5B45257B9}"/>
    <cellStyle name="20% - Accent3 3 2 2 2 3" xfId="396" xr:uid="{90DE6FB9-681C-413A-BCC7-D93DB8A62B5B}"/>
    <cellStyle name="20% - Accent3 3 2 2 3" xfId="397" xr:uid="{F158A4FA-0933-41C4-9A66-E0F8781E6E6F}"/>
    <cellStyle name="20% - Accent3 3 2 2 4" xfId="398" xr:uid="{71F27323-8894-4A18-A2B1-548EF66B4A81}"/>
    <cellStyle name="20% - Accent3 3 2 2 5" xfId="399" xr:uid="{7C7FBD79-760C-4180-895C-4D777A14A86E}"/>
    <cellStyle name="20% - Accent3 3 2 2_ACT_NIBD EQ" xfId="400" xr:uid="{AB1B3FC5-9711-4B49-A3A6-8615E4652724}"/>
    <cellStyle name="20% - Accent3 3 2 3" xfId="401" xr:uid="{F913A003-823E-42C4-81AE-481376E1BE55}"/>
    <cellStyle name="20% - Accent3 3 2 3 2" xfId="402" xr:uid="{D293C1D7-FD1E-48F6-852F-9146BA0BEBAA}"/>
    <cellStyle name="20% - Accent3 3 2 3 2 2" xfId="403" xr:uid="{6C5955B1-9A31-4120-887A-5300EC80C726}"/>
    <cellStyle name="20% - Accent3 3 2 3 2 3" xfId="404" xr:uid="{2BBFB601-D48F-4811-AF78-922896392BE8}"/>
    <cellStyle name="20% - Accent3 3 2 3 3" xfId="405" xr:uid="{37D3D07F-FDB7-4CFD-9C68-D78A10D72E9C}"/>
    <cellStyle name="20% - Accent3 3 2 3 4" xfId="406" xr:uid="{4D8C96C1-AE54-4B1F-A77C-E43B8488BF30}"/>
    <cellStyle name="20% - Accent3 3 2 3 5" xfId="407" xr:uid="{117A1D3E-9BF4-4E15-B9D9-E10B1CA6B187}"/>
    <cellStyle name="20% - Accent3 3 2 3_ACT_NIBD EQ" xfId="408" xr:uid="{A6F1B32F-E72D-42A4-8D4E-A06187877E02}"/>
    <cellStyle name="20% - Accent3 3 2 4" xfId="409" xr:uid="{1AB2B070-D4F8-4121-8123-F1002F541A0A}"/>
    <cellStyle name="20% - Accent3 3 2 4 2" xfId="410" xr:uid="{644971EA-4708-4FB4-909B-A10806486FD0}"/>
    <cellStyle name="20% - Accent3 3 2 4 3" xfId="411" xr:uid="{4660E345-7B29-4DAE-B1F2-083C6B84D99B}"/>
    <cellStyle name="20% - Accent3 3 2 5" xfId="412" xr:uid="{52E8893A-90EC-4145-8187-8A8B4C51ED2C}"/>
    <cellStyle name="20% - Accent3 3 2 6" xfId="413" xr:uid="{5602671C-35E1-47CA-A07A-16D43C386B70}"/>
    <cellStyle name="20% - Accent3 3 2 7" xfId="414" xr:uid="{BCA3B2D6-76D6-4553-B34D-48D6D3C184B1}"/>
    <cellStyle name="20% - Accent3 3 2_ACT Segment adj EBITDA" xfId="415" xr:uid="{FBDD4EA8-FAF2-4A5B-BBB2-4D60C3AB9C0D}"/>
    <cellStyle name="20% - Accent3 3 3" xfId="416" xr:uid="{54BEC7DB-C712-4A9F-8B36-4659E9AD666F}"/>
    <cellStyle name="20% - Accent3 3 3 2" xfId="417" xr:uid="{1EAB13C7-37C9-4751-8A63-51AAFCDF4B75}"/>
    <cellStyle name="20% - Accent3 3 3 2 2" xfId="418" xr:uid="{77DD19F1-723C-48E1-BB5A-98D6985D81B9}"/>
    <cellStyle name="20% - Accent3 3 3 2 3" xfId="419" xr:uid="{49A12167-0EFC-4695-B89A-CF8C6FD5A705}"/>
    <cellStyle name="20% - Accent3 3 3 3" xfId="420" xr:uid="{6F40C087-C681-48BB-99CB-401A99F55334}"/>
    <cellStyle name="20% - Accent3 3 3 4" xfId="421" xr:uid="{E626C0E0-6328-4766-BDA1-94E4C6A3A0FC}"/>
    <cellStyle name="20% - Accent3 3 3 5" xfId="422" xr:uid="{291FC373-F85E-42FF-B60A-1D0844DF170C}"/>
    <cellStyle name="20% - Accent3 3 3_ACT_NIBD EQ" xfId="423" xr:uid="{94DE1677-31CE-41AE-9D4F-10B058536E57}"/>
    <cellStyle name="20% - Accent3 3 4" xfId="424" xr:uid="{3D53CE43-B601-4F33-92A0-88CEE11C9A81}"/>
    <cellStyle name="20% - Accent3 3 4 2" xfId="425" xr:uid="{CAB2B023-AE73-4141-8484-933FC658A9C7}"/>
    <cellStyle name="20% - Accent3 3 4 2 2" xfId="426" xr:uid="{0C580E70-D557-44B1-B0AA-64D2B4FBBE83}"/>
    <cellStyle name="20% - Accent3 3 4 2 3" xfId="427" xr:uid="{99736B4E-C0FE-4892-97E5-C136C505C060}"/>
    <cellStyle name="20% - Accent3 3 4 3" xfId="428" xr:uid="{C9449F7D-57D2-4906-AA79-58B420B2B3DB}"/>
    <cellStyle name="20% - Accent3 3 4 4" xfId="429" xr:uid="{383346FB-DBEB-470B-8FDD-A524D4D556BE}"/>
    <cellStyle name="20% - Accent3 3 4 5" xfId="430" xr:uid="{59A3C773-F753-4307-B3AF-4BC9C5245159}"/>
    <cellStyle name="20% - Accent3 3 4_ACT_NIBD EQ" xfId="431" xr:uid="{3D197517-0087-4ADD-817E-5583422E3804}"/>
    <cellStyle name="20% - Accent3 3 5" xfId="432" xr:uid="{963E8F7B-FD5B-4A6B-81C5-D79952011C97}"/>
    <cellStyle name="20% - Accent3 3 5 2" xfId="433" xr:uid="{F5580D91-640B-46F0-9064-D12CC380F0B9}"/>
    <cellStyle name="20% - Accent3 3 5 3" xfId="434" xr:uid="{3956CC3A-EA8D-4488-8E1A-B808BAF576C8}"/>
    <cellStyle name="20% - Accent3 3 6" xfId="435" xr:uid="{9C94E8BC-C173-44A4-9BF5-4CF4FFD0426E}"/>
    <cellStyle name="20% - Accent3 3 7" xfId="436" xr:uid="{F3938C21-32E4-4459-BD71-DC10D498CDD7}"/>
    <cellStyle name="20% - Accent3 3 8" xfId="437" xr:uid="{08F03365-52A8-472E-95B0-1AA558D263F4}"/>
    <cellStyle name="20% - Accent3 3_ACT Segment adj EBITDA" xfId="438" xr:uid="{DB2ADDCD-ABCD-4C15-85BC-6990CCFF483D}"/>
    <cellStyle name="20% - Accent3 4" xfId="439" xr:uid="{160C004C-1F41-4E62-8425-0C1D7DF19463}"/>
    <cellStyle name="20% - Accent3 4 2" xfId="440" xr:uid="{22AD5415-CF73-4AA8-862C-53C078379F5A}"/>
    <cellStyle name="20% - Accent3 4 2 2" xfId="441" xr:uid="{B1337585-48F4-4353-BAF2-0F58EDF9208C}"/>
    <cellStyle name="20% - Accent3 4 2 2 2" xfId="442" xr:uid="{15528B0E-D03C-4CD9-8E54-8E0AA33E7277}"/>
    <cellStyle name="20% - Accent3 4 2 2 3" xfId="443" xr:uid="{D4DC0D82-84FD-4719-9F05-699FB4B07F4F}"/>
    <cellStyle name="20% - Accent3 4 2 3" xfId="444" xr:uid="{3D2A948D-F4D5-47EF-98A9-CE21DDF4A205}"/>
    <cellStyle name="20% - Accent3 4 2 4" xfId="445" xr:uid="{EE302306-A632-4D5D-836C-AF480A1B3A5E}"/>
    <cellStyle name="20% - Accent3 4 2 5" xfId="446" xr:uid="{02C8A42E-E69A-4C69-8185-735914E2CF5C}"/>
    <cellStyle name="20% - Accent3 4 2_ACT_NIBD EQ" xfId="447" xr:uid="{54B21953-5DB0-42F7-B914-20DAF6E85E58}"/>
    <cellStyle name="20% - Accent3 4 3" xfId="448" xr:uid="{CCF43F03-0F30-42ED-A0C3-4A70884D1363}"/>
    <cellStyle name="20% - Accent3 4 3 2" xfId="449" xr:uid="{C99C061F-8848-4BCF-916E-5F531F309DC5}"/>
    <cellStyle name="20% - Accent3 4 3 2 2" xfId="450" xr:uid="{2CB3B77A-3B84-4CB6-BF66-3B99A91439A8}"/>
    <cellStyle name="20% - Accent3 4 3 2 3" xfId="451" xr:uid="{00058BAA-0EB8-4869-8FAE-AA198D78E5EC}"/>
    <cellStyle name="20% - Accent3 4 3 3" xfId="452" xr:uid="{FBBED74F-5A3D-4343-9148-856A8E555FFB}"/>
    <cellStyle name="20% - Accent3 4 3 4" xfId="453" xr:uid="{67F95FB1-2795-4A39-A706-485581C07F98}"/>
    <cellStyle name="20% - Accent3 4 3 5" xfId="454" xr:uid="{E526CF09-D257-4D2C-9F5F-AED96D41610F}"/>
    <cellStyle name="20% - Accent3 4 3_ACT_NIBD EQ" xfId="455" xr:uid="{7E80F2B6-5045-4528-BAFE-931B51F439C1}"/>
    <cellStyle name="20% - Accent3 4 4" xfId="456" xr:uid="{7213501F-D308-4C74-95B1-7B699EB03118}"/>
    <cellStyle name="20% - Accent3 4 4 2" xfId="457" xr:uid="{DB6EE5BE-64DA-4739-926B-A52F0DBF4664}"/>
    <cellStyle name="20% - Accent3 4 4 3" xfId="458" xr:uid="{B16FC188-0F24-47E5-86A0-1D22DFC92C0F}"/>
    <cellStyle name="20% - Accent3 4 5" xfId="459" xr:uid="{C6CE065A-E1D3-4889-A825-FA1194901F12}"/>
    <cellStyle name="20% - Accent3 4 6" xfId="460" xr:uid="{9F86092A-AF13-4DFF-9C3E-40B5FAD9375B}"/>
    <cellStyle name="20% - Accent3 4 7" xfId="461" xr:uid="{4876ACAF-4D4F-4784-91B1-5D7A172F1652}"/>
    <cellStyle name="20% - Accent3 4_ACT Segment adj EBITDA" xfId="462" xr:uid="{787C6BCC-E169-4F0C-8739-F765130FD10F}"/>
    <cellStyle name="20% - Accent3 5" xfId="463" xr:uid="{BC844521-0EE6-49D6-9042-544D36103070}"/>
    <cellStyle name="20% - Accent3 5 2" xfId="464" xr:uid="{BAEBA67E-0A2A-4986-8668-75818B117C78}"/>
    <cellStyle name="20% - Accent3 5 2 2" xfId="465" xr:uid="{8C5F8376-EBB7-4DD1-B0B5-089A4FA7FAAA}"/>
    <cellStyle name="20% - Accent3 5 2 3" xfId="466" xr:uid="{52815320-745C-4C78-853E-ADC335D8590D}"/>
    <cellStyle name="20% - Accent3 5 3" xfId="467" xr:uid="{DEEEC3BC-B603-4052-A133-4E3EAC97CCC4}"/>
    <cellStyle name="20% - Accent3 5 4" xfId="468" xr:uid="{33B85018-2677-415E-A066-5A466048E937}"/>
    <cellStyle name="20% - Accent3 5 5" xfId="469" xr:uid="{54F37E3F-02EC-4391-9991-594736A87099}"/>
    <cellStyle name="20% - Accent3 5_ACT Segment adj EBITDA" xfId="470" xr:uid="{59C2800D-90F0-45A2-9197-231BEF9D788D}"/>
    <cellStyle name="20% - Accent3 6" xfId="471" xr:uid="{30618B02-D652-49BE-95FF-A558D81D864E}"/>
    <cellStyle name="20% - Accent3 6 2" xfId="472" xr:uid="{C5AEFA6A-70DE-4175-91D2-04C97073ABF2}"/>
    <cellStyle name="20% - Accent3 6 2 2" xfId="473" xr:uid="{B2745595-021F-40FA-866B-A3D17E886EFE}"/>
    <cellStyle name="20% - Accent3 6 2 3" xfId="474" xr:uid="{15CAE0F7-CCB4-4AD6-BBEB-A2C8909FA103}"/>
    <cellStyle name="20% - Accent3 6 3" xfId="475" xr:uid="{8FAA4898-13FF-4858-944C-BEC4ECF45D74}"/>
    <cellStyle name="20% - Accent3 6 4" xfId="476" xr:uid="{FB79535F-473E-4D1B-91CF-8715D6564748}"/>
    <cellStyle name="20% - Accent3 6 5" xfId="477" xr:uid="{6E37ED17-1EA3-413A-B372-3B2877101097}"/>
    <cellStyle name="20% - Accent3 6_ACT_NIBD EQ" xfId="478" xr:uid="{A39603A9-6196-41CF-9565-2C4196A8EFAA}"/>
    <cellStyle name="20% - Accent3 7" xfId="479" xr:uid="{76034A48-8806-45EA-AE4B-BAEB948B7438}"/>
    <cellStyle name="20% - Accent3 7 2" xfId="480" xr:uid="{A9542588-5E86-4275-92CE-1D9B5B0E4C71}"/>
    <cellStyle name="20% - Accent3 7 2 2" xfId="481" xr:uid="{6CD2A8F6-E8B6-4769-BE2E-994A97A3C6A6}"/>
    <cellStyle name="20% - Accent3 7 2 3" xfId="482" xr:uid="{41670C7A-FFA8-424C-8556-F302FFEEEA11}"/>
    <cellStyle name="20% - Accent3 7 3" xfId="483" xr:uid="{960A432D-01BC-448E-B178-FD1BFD353606}"/>
    <cellStyle name="20% - Accent3 7 4" xfId="484" xr:uid="{617E5893-956E-456A-9BBA-927AD875546D}"/>
    <cellStyle name="20% - Accent3 7 5" xfId="485" xr:uid="{E78BE438-5DF9-42F2-A711-A220FE1A1967}"/>
    <cellStyle name="20% - Accent3 7_ACT_NIBD EQ" xfId="486" xr:uid="{1C23B343-E087-4DCF-8A35-D44F29D692AB}"/>
    <cellStyle name="20% - Accent3 8" xfId="487" xr:uid="{8E4C70EA-2AA2-4234-9C4D-D3714D27269C}"/>
    <cellStyle name="20% - Accent3 8 2" xfId="488" xr:uid="{DE37A109-DE64-4A74-85DC-E59CC5B54AA5}"/>
    <cellStyle name="20% - Accent3 8 2 2" xfId="489" xr:uid="{CC85DB8E-108C-4DBF-820A-2B631CC34CEC}"/>
    <cellStyle name="20% - Accent3 8 2 3" xfId="490" xr:uid="{53CF16D3-62EB-406D-A91B-E4CE2B504FBC}"/>
    <cellStyle name="20% - Accent3 8 3" xfId="491" xr:uid="{FEA66675-52BC-4AEF-A55E-ADF6318A61E4}"/>
    <cellStyle name="20% - Accent3 8 4" xfId="492" xr:uid="{F0B00E02-96F5-4F23-89B6-8AE017BCD57E}"/>
    <cellStyle name="20% - Accent3 8 5" xfId="493" xr:uid="{EFCBD5C0-FAA4-46A5-88A0-6A73AE74C309}"/>
    <cellStyle name="20% - Accent3 8_ACT_NIBD EQ" xfId="494" xr:uid="{4FFB56D3-2694-457E-B849-2FF818B40063}"/>
    <cellStyle name="20% - Accent3 9" xfId="495" xr:uid="{D8784272-A263-4618-84BC-445EC55C0E18}"/>
    <cellStyle name="20% - Accent3 9 2" xfId="496" xr:uid="{2BDDD7CD-0743-47B0-B720-158170DCF6A0}"/>
    <cellStyle name="20% - Accent3 9 2 2" xfId="497" xr:uid="{21C0C62C-CECA-47D7-A98D-7D7D8FCD8DAC}"/>
    <cellStyle name="20% - Accent3 9 2 3" xfId="498" xr:uid="{F7EBD6FE-EE98-4D61-B134-8D95C68A57F2}"/>
    <cellStyle name="20% - Accent3 9 3" xfId="499" xr:uid="{42489981-4F35-437C-B59C-DEFF66989BEC}"/>
    <cellStyle name="20% - Accent3 9 4" xfId="500" xr:uid="{5BB3BE04-A416-431C-AD22-5005A0F2A12A}"/>
    <cellStyle name="20% - Accent3 9 5" xfId="501" xr:uid="{6C189F93-673F-40B3-AF5D-A9601C903901}"/>
    <cellStyle name="20% - Accent3 9_ACT_NIBD EQ" xfId="502" xr:uid="{021BFD4E-70C0-44AF-B25C-2D8BCE1721EE}"/>
    <cellStyle name="20% - Accent4 10" xfId="503" xr:uid="{5ACEC136-72A5-48E5-A8BC-FA80286CFC6C}"/>
    <cellStyle name="20% - Accent4 10 2" xfId="504" xr:uid="{978C36E4-13A2-4B60-A291-5B58B047595C}"/>
    <cellStyle name="20% - Accent4 10 3" xfId="505" xr:uid="{BA574339-C2C5-4C89-B3B8-0F10D9E3DA14}"/>
    <cellStyle name="20% - Accent4 11" xfId="506" xr:uid="{510C9CFA-8B21-4E5C-9FC2-54979D8F3BEB}"/>
    <cellStyle name="20% - Accent4 12" xfId="507" xr:uid="{4EE949C1-6BD3-42BD-BCE7-625785F7C1C3}"/>
    <cellStyle name="20% - Accent4 13" xfId="508" xr:uid="{250D8322-7663-4D5B-BF4A-E7B292BC9C50}"/>
    <cellStyle name="20% - Accent4 2" xfId="509" xr:uid="{67031850-EEBA-4C81-A0FD-D1024D76F256}"/>
    <cellStyle name="20% - Accent4 2 2" xfId="510" xr:uid="{4785E472-B380-4EB3-B954-691EDDB3E098}"/>
    <cellStyle name="20% - Accent4 2 2 2" xfId="511" xr:uid="{52629779-CAF2-45A7-B3DB-E5326E6A2BC9}"/>
    <cellStyle name="20% - Accent4 2 2 2 2" xfId="512" xr:uid="{C2EA2277-8282-4D2F-88C2-3112A9512024}"/>
    <cellStyle name="20% - Accent4 2 2 2 2 2" xfId="513" xr:uid="{8B75DD53-3544-4D05-A6C1-65581AB568C3}"/>
    <cellStyle name="20% - Accent4 2 2 2 2 3" xfId="514" xr:uid="{03D05241-7B28-4B66-9D76-EA81301591A1}"/>
    <cellStyle name="20% - Accent4 2 2 2 3" xfId="515" xr:uid="{6CD6DA1E-E4FD-491D-AFC0-C44DC4710A8C}"/>
    <cellStyle name="20% - Accent4 2 2 2 4" xfId="516" xr:uid="{15F2D121-60FD-467B-900B-E7D273104627}"/>
    <cellStyle name="20% - Accent4 2 2 2 5" xfId="517" xr:uid="{13C1B399-1D14-4E4C-BC61-390D7C46A0B1}"/>
    <cellStyle name="20% - Accent4 2 2 2_ACT_NIBD EQ" xfId="518" xr:uid="{7A8B9166-B296-4F3E-8FAC-7932E72EE004}"/>
    <cellStyle name="20% - Accent4 2 2 3" xfId="519" xr:uid="{0C119A77-54C1-4378-8DFF-1158C26E73E7}"/>
    <cellStyle name="20% - Accent4 2 2 3 2" xfId="520" xr:uid="{D3E6F9E8-11E1-4597-B7D6-1D1C1D68DD06}"/>
    <cellStyle name="20% - Accent4 2 2 3 2 2" xfId="521" xr:uid="{F1275C68-35B9-4358-86B8-4A9CF6CE0993}"/>
    <cellStyle name="20% - Accent4 2 2 3 2 3" xfId="522" xr:uid="{E3582C0B-D8CD-4973-8F02-AFA05EDAE10D}"/>
    <cellStyle name="20% - Accent4 2 2 3 3" xfId="523" xr:uid="{2765B0F0-E0B7-46E8-9889-30E8B08E3515}"/>
    <cellStyle name="20% - Accent4 2 2 3 4" xfId="524" xr:uid="{6BF91100-048A-4E7A-8DFC-47F70207CDFD}"/>
    <cellStyle name="20% - Accent4 2 2 3 5" xfId="525" xr:uid="{CEA82FF5-CE84-4CBF-B6E8-9B839E5023DD}"/>
    <cellStyle name="20% - Accent4 2 2 3_ACT_NIBD EQ" xfId="526" xr:uid="{AF060FCE-FE48-4EC0-A37B-AA03A1E64983}"/>
    <cellStyle name="20% - Accent4 2 2 4" xfId="527" xr:uid="{0685580C-ECBE-4AAA-9F36-C96EF60EF305}"/>
    <cellStyle name="20% - Accent4 2 2 4 2" xfId="528" xr:uid="{4B7823E5-CD52-49E5-BE86-578D88362DDE}"/>
    <cellStyle name="20% - Accent4 2 2 4 3" xfId="529" xr:uid="{2F182377-EE65-4FDA-AF87-6DC2495C665C}"/>
    <cellStyle name="20% - Accent4 2 2 5" xfId="530" xr:uid="{C3FA6DAA-8B7B-4F95-BE55-786D0447EB73}"/>
    <cellStyle name="20% - Accent4 2 2 6" xfId="531" xr:uid="{6A7C53A7-D3C7-4A1A-A61B-82DE04AAB478}"/>
    <cellStyle name="20% - Accent4 2 2 7" xfId="532" xr:uid="{09FD8C1A-B351-44F7-8460-33B10FB67972}"/>
    <cellStyle name="20% - Accent4 2 2_ACT Segment adj EBITDA" xfId="533" xr:uid="{77CA5945-A2C5-4E48-B82C-5062AE026A5D}"/>
    <cellStyle name="20% - Accent4 2 3" xfId="534" xr:uid="{888C9C97-D9E9-426C-A4FD-5C0B9C607E80}"/>
    <cellStyle name="20% - Accent4 2 3 2" xfId="535" xr:uid="{EE4A7CD3-4B9A-4AE0-A50B-93572B5CA6D3}"/>
    <cellStyle name="20% - Accent4 2 3 2 2" xfId="536" xr:uid="{AB4DD6B4-911D-4F70-9CDA-7AD57AB11C74}"/>
    <cellStyle name="20% - Accent4 2 3 2 3" xfId="537" xr:uid="{375977DA-9B12-4ADB-ABD0-4A70F09BC2D5}"/>
    <cellStyle name="20% - Accent4 2 3 3" xfId="538" xr:uid="{3DF96C50-AD4D-4F9E-8216-D695D7CD6AC0}"/>
    <cellStyle name="20% - Accent4 2 3 4" xfId="539" xr:uid="{3A12CC9F-1512-4FDB-A0C8-6BB38C9283A3}"/>
    <cellStyle name="20% - Accent4 2 3 5" xfId="540" xr:uid="{CDC785FD-B765-4F7B-81A7-35E4620A7AA6}"/>
    <cellStyle name="20% - Accent4 2 3_ACT_NIBD EQ" xfId="541" xr:uid="{F2E6B3F1-F43F-4451-BF26-8C8A375AAA41}"/>
    <cellStyle name="20% - Accent4 2 4" xfId="542" xr:uid="{2611BEFD-5DE6-4D39-A867-B8BA3965AFF1}"/>
    <cellStyle name="20% - Accent4 2 4 2" xfId="543" xr:uid="{13760D23-88E7-47D8-BD2A-637CE5387F55}"/>
    <cellStyle name="20% - Accent4 2 4 2 2" xfId="544" xr:uid="{EA6FC632-2F65-4F0F-A98A-4B0D8296C698}"/>
    <cellStyle name="20% - Accent4 2 4 2 3" xfId="545" xr:uid="{D9CE3481-CCD7-464C-B140-C75303C526AE}"/>
    <cellStyle name="20% - Accent4 2 4 3" xfId="546" xr:uid="{88BF0E67-71B0-4788-922A-AA1B032AA4CC}"/>
    <cellStyle name="20% - Accent4 2 4 4" xfId="547" xr:uid="{BE90E525-132A-4607-821D-8C2F4CB0121E}"/>
    <cellStyle name="20% - Accent4 2 4 5" xfId="548" xr:uid="{54A710E3-5C29-4A62-B0AB-E482682D6C03}"/>
    <cellStyle name="20% - Accent4 2 4_ACT_NIBD EQ" xfId="549" xr:uid="{7A4459FC-0B58-4C40-BC28-CC5E9762C074}"/>
    <cellStyle name="20% - Accent4 2 5" xfId="550" xr:uid="{A741763F-AD54-4FA6-95BF-FFE3736EAD9A}"/>
    <cellStyle name="20% - Accent4 2 5 2" xfId="551" xr:uid="{BF67ECFE-AE9F-441D-BE53-66B6BDB278F8}"/>
    <cellStyle name="20% - Accent4 2 5 3" xfId="552" xr:uid="{86D09F9F-33DB-44F9-B235-0B8B94B9981E}"/>
    <cellStyle name="20% - Accent4 2 6" xfId="553" xr:uid="{D8B6889F-DAD7-467C-AA87-E720A3A6443E}"/>
    <cellStyle name="20% - Accent4 2 7" xfId="554" xr:uid="{13FE0893-52DD-45E8-B2A6-B8951638BEA5}"/>
    <cellStyle name="20% - Accent4 2 8" xfId="555" xr:uid="{F0715882-BDA1-42E5-8FE6-35E43C5655C5}"/>
    <cellStyle name="20% - Accent4 2_ACT Segment adj EBITDA" xfId="556" xr:uid="{04CCB2ED-0A68-42FA-A9F7-950A3AD20614}"/>
    <cellStyle name="20% - Accent4 3" xfId="557" xr:uid="{9E861955-7F57-4F4E-8885-9C664F7F0A36}"/>
    <cellStyle name="20% - Accent4 3 2" xfId="558" xr:uid="{07E58804-E0BC-4EBC-A03D-CFDC6591676B}"/>
    <cellStyle name="20% - Accent4 3 2 2" xfId="559" xr:uid="{835581E4-F611-4C2D-AAE2-3BB1E6C61478}"/>
    <cellStyle name="20% - Accent4 3 2 2 2" xfId="560" xr:uid="{42066B5D-5226-481B-930D-1D869A0F09FB}"/>
    <cellStyle name="20% - Accent4 3 2 2 2 2" xfId="561" xr:uid="{301460A6-D6CF-4088-94E8-8309E68D3797}"/>
    <cellStyle name="20% - Accent4 3 2 2 2 3" xfId="562" xr:uid="{02F9CE6A-8464-419A-A69E-7BCE4F199734}"/>
    <cellStyle name="20% - Accent4 3 2 2 3" xfId="563" xr:uid="{D1C0CD9F-60AA-431D-94ED-4F43F2AAC606}"/>
    <cellStyle name="20% - Accent4 3 2 2 4" xfId="564" xr:uid="{E2829355-ED22-4AA3-A212-0B03B6F514C6}"/>
    <cellStyle name="20% - Accent4 3 2 2 5" xfId="565" xr:uid="{D78B2D86-0F9D-4676-9403-165C1FEE0AA3}"/>
    <cellStyle name="20% - Accent4 3 2 2_ACT_NIBD EQ" xfId="566" xr:uid="{EBDDF83A-6240-4450-A528-9E808F8543DF}"/>
    <cellStyle name="20% - Accent4 3 2 3" xfId="567" xr:uid="{5D72BFEA-CC74-4B33-B9B3-D5E643B80B42}"/>
    <cellStyle name="20% - Accent4 3 2 3 2" xfId="568" xr:uid="{DB840241-3C1B-40F9-8F80-7A4FC0FFFB4D}"/>
    <cellStyle name="20% - Accent4 3 2 3 2 2" xfId="569" xr:uid="{36345FDE-C031-4AFB-A25D-779EF78BAA97}"/>
    <cellStyle name="20% - Accent4 3 2 3 2 3" xfId="570" xr:uid="{22C1DEC6-19D1-4201-A099-FBD20E6FE311}"/>
    <cellStyle name="20% - Accent4 3 2 3 3" xfId="571" xr:uid="{48752FC5-87E5-402E-838E-956304441E78}"/>
    <cellStyle name="20% - Accent4 3 2 3 4" xfId="572" xr:uid="{C9ACD7A7-930D-4185-9517-2E5BE04C056E}"/>
    <cellStyle name="20% - Accent4 3 2 3 5" xfId="573" xr:uid="{5C9A41EA-E43E-415B-B200-B1CDA2C4C6EC}"/>
    <cellStyle name="20% - Accent4 3 2 3_ACT_NIBD EQ" xfId="574" xr:uid="{EC1992DE-8A40-44A4-B895-618636D9259B}"/>
    <cellStyle name="20% - Accent4 3 2 4" xfId="575" xr:uid="{C320DC85-47C4-4EBD-B4CA-809BF62156C8}"/>
    <cellStyle name="20% - Accent4 3 2 4 2" xfId="576" xr:uid="{AAF98B65-91D2-4F6C-A482-37795E23AF8F}"/>
    <cellStyle name="20% - Accent4 3 2 4 3" xfId="577" xr:uid="{0AC3435B-40D9-4693-A7E3-F3F1D499A080}"/>
    <cellStyle name="20% - Accent4 3 2 5" xfId="578" xr:uid="{1A2F1370-C4DB-4220-AB70-6B19AB5B87EA}"/>
    <cellStyle name="20% - Accent4 3 2 6" xfId="579" xr:uid="{DA58CB18-ED6E-4919-BD02-30220FDE975A}"/>
    <cellStyle name="20% - Accent4 3 2 7" xfId="580" xr:uid="{924C5685-7063-4299-844A-077C197ABB8F}"/>
    <cellStyle name="20% - Accent4 3 2_ACT Segment adj EBITDA" xfId="581" xr:uid="{843E9EDB-F901-4C89-8B90-9AF28B83AD78}"/>
    <cellStyle name="20% - Accent4 3 3" xfId="582" xr:uid="{D981653F-52DB-45E3-9E2E-7BCD18368DAE}"/>
    <cellStyle name="20% - Accent4 3 3 2" xfId="583" xr:uid="{B65B24A5-5107-46A8-887E-9CED10A4EA2A}"/>
    <cellStyle name="20% - Accent4 3 3 2 2" xfId="584" xr:uid="{3E74515B-DE8E-4378-8074-3829D89A2AE2}"/>
    <cellStyle name="20% - Accent4 3 3 2 3" xfId="585" xr:uid="{C74B7474-83ED-47BA-A4A1-342B6057E341}"/>
    <cellStyle name="20% - Accent4 3 3 3" xfId="586" xr:uid="{258F39DF-0C70-4DAB-B226-84A3DA8970B4}"/>
    <cellStyle name="20% - Accent4 3 3 4" xfId="587" xr:uid="{1D457864-2F7F-4827-9AD3-1B4A1F2D825D}"/>
    <cellStyle name="20% - Accent4 3 3 5" xfId="588" xr:uid="{DF94E4AF-063A-44F9-A165-08364F227387}"/>
    <cellStyle name="20% - Accent4 3 3_ACT_NIBD EQ" xfId="589" xr:uid="{CA2875E8-FBA6-42FC-8858-BE8B82807D60}"/>
    <cellStyle name="20% - Accent4 3 4" xfId="590" xr:uid="{14592F70-A18F-4794-A1E3-2072AFDAB555}"/>
    <cellStyle name="20% - Accent4 3 4 2" xfId="591" xr:uid="{BEFB19DB-2DB5-4865-AA38-1DECF2063772}"/>
    <cellStyle name="20% - Accent4 3 4 2 2" xfId="592" xr:uid="{786036D0-DF61-43CE-ADC1-A8FFC7EE5CBE}"/>
    <cellStyle name="20% - Accent4 3 4 2 3" xfId="593" xr:uid="{1E9F2BD0-0183-46AC-B84A-8130A8DA7B80}"/>
    <cellStyle name="20% - Accent4 3 4 3" xfId="594" xr:uid="{826A7CE2-9F1B-4167-8D54-1A6D273BA536}"/>
    <cellStyle name="20% - Accent4 3 4 4" xfId="595" xr:uid="{8E5A0A19-0811-4B57-A015-42F4BB5734CB}"/>
    <cellStyle name="20% - Accent4 3 4 5" xfId="596" xr:uid="{5019BD65-1053-4106-922B-9FB98D2B27FD}"/>
    <cellStyle name="20% - Accent4 3 4_ACT_NIBD EQ" xfId="597" xr:uid="{57BF04B0-7978-4D36-B128-0C8317CC4646}"/>
    <cellStyle name="20% - Accent4 3 5" xfId="598" xr:uid="{B3D82F62-6BAC-47BD-B4C1-A948D9CE7DB5}"/>
    <cellStyle name="20% - Accent4 3 5 2" xfId="599" xr:uid="{88B84941-027F-4C08-BE44-1AE2B176251B}"/>
    <cellStyle name="20% - Accent4 3 5 3" xfId="600" xr:uid="{6EAA1832-3D63-4E57-9C11-66ADE3993EE5}"/>
    <cellStyle name="20% - Accent4 3 6" xfId="601" xr:uid="{B606C352-9D78-4563-89D8-C06AF3379683}"/>
    <cellStyle name="20% - Accent4 3 7" xfId="602" xr:uid="{086BA5DE-1ED9-4051-9EBE-25B7AA7F3B20}"/>
    <cellStyle name="20% - Accent4 3 8" xfId="603" xr:uid="{557676EC-26F9-4575-81BC-B87E30B90637}"/>
    <cellStyle name="20% - Accent4 3_ACT Segment adj EBITDA" xfId="604" xr:uid="{A0800FD0-FCD9-4137-8B30-F4572A522841}"/>
    <cellStyle name="20% - Accent4 4" xfId="605" xr:uid="{733A1F0F-8A43-45E6-909F-FF67360E985C}"/>
    <cellStyle name="20% - Accent4 4 2" xfId="606" xr:uid="{0A78EA55-80B6-4C68-A0CB-2C28F498E48A}"/>
    <cellStyle name="20% - Accent4 4 2 2" xfId="607" xr:uid="{FD0A05A0-4A9C-4757-A9FA-3BDB4E45A647}"/>
    <cellStyle name="20% - Accent4 4 2 2 2" xfId="608" xr:uid="{19604A00-8505-4245-995A-9FC10F5D4069}"/>
    <cellStyle name="20% - Accent4 4 2 2 3" xfId="609" xr:uid="{A3E860DF-263C-451A-9168-773DCBB8F287}"/>
    <cellStyle name="20% - Accent4 4 2 3" xfId="610" xr:uid="{046A12BD-F781-42D7-BA80-953F3EAB14F1}"/>
    <cellStyle name="20% - Accent4 4 2 4" xfId="611" xr:uid="{DB6AF7ED-0BBC-4892-AA1D-FB4EC1D58F10}"/>
    <cellStyle name="20% - Accent4 4 2 5" xfId="612" xr:uid="{802A3196-A5E7-41F8-9DA0-F19C122DAFE7}"/>
    <cellStyle name="20% - Accent4 4 2_ACT_NIBD EQ" xfId="613" xr:uid="{4D3A3A72-B11E-4CB9-B557-859E14B5FD71}"/>
    <cellStyle name="20% - Accent4 4 3" xfId="614" xr:uid="{FA40CBF2-C795-4FCC-81F5-406C0AC179FA}"/>
    <cellStyle name="20% - Accent4 4 3 2" xfId="615" xr:uid="{57F216B5-7F87-408B-A113-441F8FAC38D7}"/>
    <cellStyle name="20% - Accent4 4 3 2 2" xfId="616" xr:uid="{944D6FD4-CFAC-42B2-9DBB-F09DC59FB1EC}"/>
    <cellStyle name="20% - Accent4 4 3 2 3" xfId="617" xr:uid="{5C70E3B1-1916-480E-BE7A-D1D4A0D455C5}"/>
    <cellStyle name="20% - Accent4 4 3 3" xfId="618" xr:uid="{1F73F3A6-3452-48CB-B73E-6FBC64CCE7D6}"/>
    <cellStyle name="20% - Accent4 4 3 4" xfId="619" xr:uid="{A1F199C4-1A5E-4EA4-9B06-B0C02E3A2A40}"/>
    <cellStyle name="20% - Accent4 4 3 5" xfId="620" xr:uid="{57619169-9F30-4036-A33F-2F71971407BF}"/>
    <cellStyle name="20% - Accent4 4 3_ACT_NIBD EQ" xfId="621" xr:uid="{227EBB24-6605-4ACD-9ABB-DE1DD5A5C5B7}"/>
    <cellStyle name="20% - Accent4 4 4" xfId="622" xr:uid="{FA5262D5-3B65-4767-8290-9FD323FA6B9F}"/>
    <cellStyle name="20% - Accent4 4 4 2" xfId="623" xr:uid="{05C029EC-5385-4232-99FF-33116DB758C9}"/>
    <cellStyle name="20% - Accent4 4 4 3" xfId="624" xr:uid="{57D30235-3A30-4497-8FB1-97E9D82AD418}"/>
    <cellStyle name="20% - Accent4 4 5" xfId="625" xr:uid="{7F564777-350A-4B06-B61A-E0EB655DF2CA}"/>
    <cellStyle name="20% - Accent4 4 6" xfId="626" xr:uid="{801CD7F2-5B3D-4BA2-AFC6-6411443C0820}"/>
    <cellStyle name="20% - Accent4 4 7" xfId="627" xr:uid="{174C18C7-39DC-469D-A4E1-38043B975DF4}"/>
    <cellStyle name="20% - Accent4 4_ACT Segment adj EBITDA" xfId="628" xr:uid="{9E1FA4D4-1405-4B21-BB23-FC2A87C56EFD}"/>
    <cellStyle name="20% - Accent4 5" xfId="629" xr:uid="{01B02262-E466-444F-AEDA-AE2A8760FFC6}"/>
    <cellStyle name="20% - Accent4 5 2" xfId="630" xr:uid="{D1B135F1-4E09-4340-89F7-736EED47A274}"/>
    <cellStyle name="20% - Accent4 5 2 2" xfId="631" xr:uid="{2B1FBF57-DC18-41D6-8BE8-7A834166339B}"/>
    <cellStyle name="20% - Accent4 5 2 3" xfId="632" xr:uid="{E8C1108D-AB4B-403C-AC76-F15A621F7A0B}"/>
    <cellStyle name="20% - Accent4 5 3" xfId="633" xr:uid="{D09BEC64-6AD2-417F-83E9-CD0A0087B826}"/>
    <cellStyle name="20% - Accent4 5 4" xfId="634" xr:uid="{3365FC89-A15D-4363-920D-138BFA9B42D1}"/>
    <cellStyle name="20% - Accent4 5 5" xfId="635" xr:uid="{D45397B8-A3B3-4872-8FAC-FA5A512CD7D9}"/>
    <cellStyle name="20% - Accent4 5_ACT Segment adj EBITDA" xfId="636" xr:uid="{83BB4B31-70EB-43E3-88C5-B7ED685638E9}"/>
    <cellStyle name="20% - Accent4 6" xfId="637" xr:uid="{D0A82CD2-DC4C-4AE6-B3BF-AE766641AFBA}"/>
    <cellStyle name="20% - Accent4 6 2" xfId="638" xr:uid="{B3960816-8AEB-4F43-9594-58D5CF899C56}"/>
    <cellStyle name="20% - Accent4 6 2 2" xfId="639" xr:uid="{56B042E6-A9B0-4BD0-BC71-A8D7AC16839D}"/>
    <cellStyle name="20% - Accent4 6 2 3" xfId="640" xr:uid="{4B8DE8B5-AEC3-4BA0-ADE6-3F5E00A1DE6B}"/>
    <cellStyle name="20% - Accent4 6 3" xfId="641" xr:uid="{D872D0B3-ED78-4B20-808A-9FACEFF43B0A}"/>
    <cellStyle name="20% - Accent4 6 4" xfId="642" xr:uid="{33FF4C36-7779-4C20-BB37-719FBF583304}"/>
    <cellStyle name="20% - Accent4 6 5" xfId="643" xr:uid="{23D88D1E-780E-4801-9CB0-A99266F75E98}"/>
    <cellStyle name="20% - Accent4 6_ACT_NIBD EQ" xfId="644" xr:uid="{7CC027E6-5419-4F5B-9F75-43A3681140FF}"/>
    <cellStyle name="20% - Accent4 7" xfId="645" xr:uid="{B7300D6D-AF68-4666-93B0-C148BF2160FF}"/>
    <cellStyle name="20% - Accent4 7 2" xfId="646" xr:uid="{6FF4DD97-19C2-44B7-8115-818EF8097E35}"/>
    <cellStyle name="20% - Accent4 7 2 2" xfId="647" xr:uid="{61CEA3D4-1E2D-4F67-8C89-7E9E028C66DA}"/>
    <cellStyle name="20% - Accent4 7 2 3" xfId="648" xr:uid="{7B0B24E9-709C-49B7-BEF7-0D6C8745DFA2}"/>
    <cellStyle name="20% - Accent4 7 3" xfId="649" xr:uid="{F3302EFE-BC95-4CE9-B214-31034D069E12}"/>
    <cellStyle name="20% - Accent4 7 4" xfId="650" xr:uid="{A36C4E13-BABE-4669-BB8D-13A7F8D928AE}"/>
    <cellStyle name="20% - Accent4 7 5" xfId="651" xr:uid="{D59AB67F-3090-4009-9F7A-18073D0E0756}"/>
    <cellStyle name="20% - Accent4 7_ACT_NIBD EQ" xfId="652" xr:uid="{11D6F31F-CF0B-4244-A634-393FFA4AD7DC}"/>
    <cellStyle name="20% - Accent4 8" xfId="653" xr:uid="{B239F20F-5B7E-43EE-9DA2-C5D38BB2AF1C}"/>
    <cellStyle name="20% - Accent4 8 2" xfId="654" xr:uid="{910F071C-D51C-4232-9C4F-DAA681AC565E}"/>
    <cellStyle name="20% - Accent4 8 2 2" xfId="655" xr:uid="{1532D476-4E32-47BB-8C22-1140722D6F3C}"/>
    <cellStyle name="20% - Accent4 8 2 3" xfId="656" xr:uid="{2EB54726-F57B-43C3-B461-E26CCF5CD389}"/>
    <cellStyle name="20% - Accent4 8 3" xfId="657" xr:uid="{757BC00D-5677-4FFB-9E65-16A105FF07C1}"/>
    <cellStyle name="20% - Accent4 8 4" xfId="658" xr:uid="{4B122400-B48C-4CFA-A185-34B68D14C79D}"/>
    <cellStyle name="20% - Accent4 8 5" xfId="659" xr:uid="{F3E761B0-F56C-4759-98A6-768574AE338B}"/>
    <cellStyle name="20% - Accent4 8_ACT_NIBD EQ" xfId="660" xr:uid="{79C721B7-289A-4EA5-A832-41DC867389D8}"/>
    <cellStyle name="20% - Accent4 9" xfId="661" xr:uid="{4B9E8C8D-1B5B-47A1-A9CC-5BD054497E79}"/>
    <cellStyle name="20% - Accent4 9 2" xfId="662" xr:uid="{2966B8C3-C66D-4BBD-A86A-3A1F9FFB0EF6}"/>
    <cellStyle name="20% - Accent4 9 2 2" xfId="663" xr:uid="{63D3DA35-6A87-4ACA-8644-F76F3ED807ED}"/>
    <cellStyle name="20% - Accent4 9 2 3" xfId="664" xr:uid="{48D830A3-6E82-4E51-8226-36F1557108E7}"/>
    <cellStyle name="20% - Accent4 9 3" xfId="665" xr:uid="{75624E68-03C1-4863-B90C-C8D60523ABC1}"/>
    <cellStyle name="20% - Accent4 9 4" xfId="666" xr:uid="{65E83EF4-A35C-4C7D-9758-6AFCADE87106}"/>
    <cellStyle name="20% - Accent4 9 5" xfId="667" xr:uid="{B4242443-F9BA-41C8-A334-8F55AD251045}"/>
    <cellStyle name="20% - Accent4 9_ACT_NIBD EQ" xfId="668" xr:uid="{F63BDA90-5B09-43CE-B246-19211778EAA2}"/>
    <cellStyle name="20% - Accent5 10" xfId="669" xr:uid="{4695B39D-306C-4DDA-AC00-7C5720DF2510}"/>
    <cellStyle name="20% - Accent5 10 2" xfId="670" xr:uid="{615D9CA2-43AE-4DCF-B647-BCC49323C3DB}"/>
    <cellStyle name="20% - Accent5 10 3" xfId="671" xr:uid="{F63D6609-7841-4145-B0FC-808B8B67BF54}"/>
    <cellStyle name="20% - Accent5 11" xfId="672" xr:uid="{75B397B5-6FF4-4AA2-86BE-EACBD37DF60B}"/>
    <cellStyle name="20% - Accent5 12" xfId="673" xr:uid="{0A1E531A-791E-49BA-87C5-26A8EACC3E10}"/>
    <cellStyle name="20% - Accent5 13" xfId="674" xr:uid="{46247E21-66EA-40AA-86EB-97022421F3C8}"/>
    <cellStyle name="20% - Accent5 2" xfId="675" xr:uid="{DA852168-3729-46D6-A538-72EED0C9BDE8}"/>
    <cellStyle name="20% - Accent5 2 2" xfId="676" xr:uid="{4ECAB29B-BB2D-4BC2-A8C9-704F0C077543}"/>
    <cellStyle name="20% - Accent5 2 2 2" xfId="677" xr:uid="{1C28E0E9-178D-420B-A9BC-86F5E7C53B49}"/>
    <cellStyle name="20% - Accent5 2 2 2 2" xfId="678" xr:uid="{847DD10F-3582-4F81-B877-8E5E56999D34}"/>
    <cellStyle name="20% - Accent5 2 2 2 2 2" xfId="679" xr:uid="{87B48C41-1D7A-4674-8B5B-E876948F7C70}"/>
    <cellStyle name="20% - Accent5 2 2 2 2 3" xfId="680" xr:uid="{44BAB972-3DCB-4813-A19F-49326C28A535}"/>
    <cellStyle name="20% - Accent5 2 2 2 3" xfId="681" xr:uid="{415E1A5D-2532-4AEE-96AE-6CC51AC09E18}"/>
    <cellStyle name="20% - Accent5 2 2 2 4" xfId="682" xr:uid="{4B2338E1-303F-429A-9097-35567DEFA391}"/>
    <cellStyle name="20% - Accent5 2 2 2 5" xfId="683" xr:uid="{6CC60EA1-D276-4CB9-8A14-AFE249011860}"/>
    <cellStyle name="20% - Accent5 2 2 2_ACT_NIBD EQ" xfId="684" xr:uid="{3F6B24B1-C57C-427C-AC7F-C93685AF5C5B}"/>
    <cellStyle name="20% - Accent5 2 2 3" xfId="685" xr:uid="{1298CF4F-EE55-4252-A568-BC9A64CCDDA4}"/>
    <cellStyle name="20% - Accent5 2 2 3 2" xfId="686" xr:uid="{BB9ACEEF-0D5D-404B-A344-CD9C96EA6EED}"/>
    <cellStyle name="20% - Accent5 2 2 3 2 2" xfId="687" xr:uid="{9BC7DFC1-E1BB-4551-80E5-C37788687249}"/>
    <cellStyle name="20% - Accent5 2 2 3 2 3" xfId="688" xr:uid="{4155183E-38EF-43D7-B896-E92FA07C9B63}"/>
    <cellStyle name="20% - Accent5 2 2 3 3" xfId="689" xr:uid="{755E96B5-581C-46E5-A967-1F86A1C55C19}"/>
    <cellStyle name="20% - Accent5 2 2 3 4" xfId="690" xr:uid="{25241CD0-5558-4394-B507-BE2DEF2F9522}"/>
    <cellStyle name="20% - Accent5 2 2 3 5" xfId="691" xr:uid="{E48BB8AB-3EE8-456A-9392-0285A1A0838D}"/>
    <cellStyle name="20% - Accent5 2 2 3_ACT_NIBD EQ" xfId="692" xr:uid="{72C5C8B5-D4B1-468F-93EB-3AE33F93634A}"/>
    <cellStyle name="20% - Accent5 2 2 4" xfId="693" xr:uid="{B6491DED-FA19-4109-91F1-26DFFA986ADC}"/>
    <cellStyle name="20% - Accent5 2 2 4 2" xfId="694" xr:uid="{90C1F742-86F9-443A-9369-5BFFA690E0B7}"/>
    <cellStyle name="20% - Accent5 2 2 4 3" xfId="695" xr:uid="{A159CE04-BB56-4D6D-8FF1-95A44D3F2484}"/>
    <cellStyle name="20% - Accent5 2 2 5" xfId="696" xr:uid="{4C55C780-C987-4249-A28B-0AD83C0EA59E}"/>
    <cellStyle name="20% - Accent5 2 2 6" xfId="697" xr:uid="{60F50C65-FFF4-4E69-9F63-CF3FDF689B19}"/>
    <cellStyle name="20% - Accent5 2 2 7" xfId="698" xr:uid="{F9CB3A1D-D9E6-4BEA-9095-195F4C3AC242}"/>
    <cellStyle name="20% - Accent5 2 2_ACT Segment adj EBITDA" xfId="699" xr:uid="{0CE16DCC-2F59-44A7-80C6-4A6DDF48698F}"/>
    <cellStyle name="20% - Accent5 2 3" xfId="700" xr:uid="{450C0F97-8F2D-473C-A78B-6093DF75FA36}"/>
    <cellStyle name="20% - Accent5 2 3 2" xfId="701" xr:uid="{5BB969C6-C247-4190-9389-6315564A1BCF}"/>
    <cellStyle name="20% - Accent5 2 3 2 2" xfId="702" xr:uid="{6E98E93D-31FE-4916-8A86-5F327BEADBAE}"/>
    <cellStyle name="20% - Accent5 2 3 2 3" xfId="703" xr:uid="{9625E3C0-EA54-459C-B548-44EA4D28E1EB}"/>
    <cellStyle name="20% - Accent5 2 3 3" xfId="704" xr:uid="{0B4A500D-AAAC-44F7-A93A-D7E366D2E1DC}"/>
    <cellStyle name="20% - Accent5 2 3 4" xfId="705" xr:uid="{0E7210EE-7F2F-4DD0-84FF-3DFB1418A929}"/>
    <cellStyle name="20% - Accent5 2 3 5" xfId="706" xr:uid="{ECA24E1D-F907-4A44-8B43-E5527D84CA67}"/>
    <cellStyle name="20% - Accent5 2 3_ACT_NIBD EQ" xfId="707" xr:uid="{B8D38258-8E39-47B0-9013-9BFD023195EB}"/>
    <cellStyle name="20% - Accent5 2 4" xfId="708" xr:uid="{354B4042-B60A-4EDE-90A0-E6E5B0DAF7F3}"/>
    <cellStyle name="20% - Accent5 2 4 2" xfId="709" xr:uid="{7CB898BD-24EE-49C9-8B80-66B1872F0BBB}"/>
    <cellStyle name="20% - Accent5 2 4 2 2" xfId="710" xr:uid="{EA921072-BA6A-490F-845E-EDA69772C538}"/>
    <cellStyle name="20% - Accent5 2 4 2 3" xfId="711" xr:uid="{FF094DC8-D531-4BF5-8338-0BA6A2E369C8}"/>
    <cellStyle name="20% - Accent5 2 4 3" xfId="712" xr:uid="{BEA0E505-2225-4D1F-A6C9-4A2B52A81F87}"/>
    <cellStyle name="20% - Accent5 2 4 4" xfId="713" xr:uid="{0476D33B-B8FB-42CC-868F-F297919B5095}"/>
    <cellStyle name="20% - Accent5 2 4 5" xfId="714" xr:uid="{F5FF8231-8CA2-440E-BA1A-9C47CBCCA099}"/>
    <cellStyle name="20% - Accent5 2 4_ACT_NIBD EQ" xfId="715" xr:uid="{303FF483-05A8-4234-BB0B-6AD68DD12AC8}"/>
    <cellStyle name="20% - Accent5 2 5" xfId="716" xr:uid="{022C979E-6313-443D-861A-8EB6C63F19A9}"/>
    <cellStyle name="20% - Accent5 2 5 2" xfId="717" xr:uid="{DD015EC3-117E-4529-ADFC-E38A6B0B3B37}"/>
    <cellStyle name="20% - Accent5 2 5 3" xfId="718" xr:uid="{07739727-B49A-4C3E-B3CA-ACE18CF0DEFC}"/>
    <cellStyle name="20% - Accent5 2 6" xfId="719" xr:uid="{02599FA2-0696-44A8-A098-879B75C08452}"/>
    <cellStyle name="20% - Accent5 2 7" xfId="720" xr:uid="{69BF4290-7822-4FAE-BF47-C2A811009818}"/>
    <cellStyle name="20% - Accent5 2 8" xfId="721" xr:uid="{729479DA-27D1-481A-B4B5-0D92E6F3DC41}"/>
    <cellStyle name="20% - Accent5 2_ACT Segment adj EBITDA" xfId="722" xr:uid="{BFBBC25E-D390-4029-8FEA-7FF5660AFD37}"/>
    <cellStyle name="20% - Accent5 3" xfId="723" xr:uid="{3AECA540-4B4E-49EA-8EC2-06CBCBC69974}"/>
    <cellStyle name="20% - Accent5 3 2" xfId="724" xr:uid="{5369E510-0EA0-4F0A-B96B-689D1882E06D}"/>
    <cellStyle name="20% - Accent5 3 2 2" xfId="725" xr:uid="{097372A4-59C0-4838-AEBD-960638B1C915}"/>
    <cellStyle name="20% - Accent5 3 2 2 2" xfId="726" xr:uid="{35E940F5-E9C9-4AF9-99A6-8B05124641BA}"/>
    <cellStyle name="20% - Accent5 3 2 2 2 2" xfId="727" xr:uid="{C80B2BA1-3D03-4FB8-980A-02B463987AD9}"/>
    <cellStyle name="20% - Accent5 3 2 2 2 3" xfId="728" xr:uid="{002CEBE3-E001-4AEB-AA04-04028A24F483}"/>
    <cellStyle name="20% - Accent5 3 2 2 3" xfId="729" xr:uid="{FC40A1A2-20A8-47FF-8828-1D503692418C}"/>
    <cellStyle name="20% - Accent5 3 2 2 4" xfId="730" xr:uid="{FB8B78CD-386A-4E2D-B7DA-55B63AE2BD7A}"/>
    <cellStyle name="20% - Accent5 3 2 2 5" xfId="731" xr:uid="{2FE407A3-792D-4F53-9E6F-F347C555707D}"/>
    <cellStyle name="20% - Accent5 3 2 2_ACT_NIBD EQ" xfId="732" xr:uid="{23B73B7B-19AF-448A-A3B6-7F698257422A}"/>
    <cellStyle name="20% - Accent5 3 2 3" xfId="733" xr:uid="{D3609F37-7B2F-424E-8B0D-B60BD2D8845E}"/>
    <cellStyle name="20% - Accent5 3 2 3 2" xfId="734" xr:uid="{3401A311-9EE4-46F7-B757-0C7C3D1CBB52}"/>
    <cellStyle name="20% - Accent5 3 2 3 2 2" xfId="735" xr:uid="{476D5C67-162F-43BB-A599-7D89F7B45B96}"/>
    <cellStyle name="20% - Accent5 3 2 3 2 3" xfId="736" xr:uid="{9910EBD3-81D2-4329-9BD7-E2AAFA25E324}"/>
    <cellStyle name="20% - Accent5 3 2 3 3" xfId="737" xr:uid="{6B3313DA-0E6C-4053-A613-51341753B6C4}"/>
    <cellStyle name="20% - Accent5 3 2 3 4" xfId="738" xr:uid="{3EC15147-5B96-4E39-8758-8489C1C6E79E}"/>
    <cellStyle name="20% - Accent5 3 2 3 5" xfId="739" xr:uid="{717DBD74-D7E6-46E1-B7C4-AFCE7754B719}"/>
    <cellStyle name="20% - Accent5 3 2 3_ACT_NIBD EQ" xfId="740" xr:uid="{503FD2BF-ACF2-4718-BB2E-164F198C42F8}"/>
    <cellStyle name="20% - Accent5 3 2 4" xfId="741" xr:uid="{EA71DA06-89F0-4230-870E-E88423B69B11}"/>
    <cellStyle name="20% - Accent5 3 2 4 2" xfId="742" xr:uid="{A067D8CF-29C1-4285-A3BF-4CFD8B73A4E3}"/>
    <cellStyle name="20% - Accent5 3 2 4 3" xfId="743" xr:uid="{5B50C06C-2368-4A0C-98B5-0ABC419CAD2F}"/>
    <cellStyle name="20% - Accent5 3 2 5" xfId="744" xr:uid="{2FFE3A1F-2393-4F1A-B871-CC574BDC3E1F}"/>
    <cellStyle name="20% - Accent5 3 2 6" xfId="745" xr:uid="{7AFD2507-C35E-4F00-A69E-6B735C64F789}"/>
    <cellStyle name="20% - Accent5 3 2 7" xfId="746" xr:uid="{2185D2D6-26B4-4B17-872E-00AA0B658623}"/>
    <cellStyle name="20% - Accent5 3 2_ACT Segment adj EBITDA" xfId="747" xr:uid="{372E1069-A82D-414E-AE25-65C9491C7DCC}"/>
    <cellStyle name="20% - Accent5 3 3" xfId="748" xr:uid="{1124A657-8C2E-4B45-B27B-B81A86285948}"/>
    <cellStyle name="20% - Accent5 3 3 2" xfId="749" xr:uid="{8B9DC19B-1EF7-4040-AB61-A526C1831F58}"/>
    <cellStyle name="20% - Accent5 3 3 2 2" xfId="750" xr:uid="{F969A22C-C337-4521-AD0F-5A8F727671D4}"/>
    <cellStyle name="20% - Accent5 3 3 2 3" xfId="751" xr:uid="{7008096A-3994-4938-8704-5C94B65362F8}"/>
    <cellStyle name="20% - Accent5 3 3 3" xfId="752" xr:uid="{B4CE3C60-D685-4FE5-930C-A24BD85418C7}"/>
    <cellStyle name="20% - Accent5 3 3 4" xfId="753" xr:uid="{2F8B065D-2349-4011-B60C-A242FBE6A106}"/>
    <cellStyle name="20% - Accent5 3 3 5" xfId="754" xr:uid="{D0A81515-86DC-4114-B761-8FAFB7244840}"/>
    <cellStyle name="20% - Accent5 3 3_ACT_NIBD EQ" xfId="755" xr:uid="{4CFE0445-5A7A-4D62-9436-AE7A20D666D1}"/>
    <cellStyle name="20% - Accent5 3 4" xfId="756" xr:uid="{E278252E-0FCB-4E5E-9F26-B90FA7230FC9}"/>
    <cellStyle name="20% - Accent5 3 4 2" xfId="757" xr:uid="{E2610C07-F4B8-480B-A585-AE8986763BA3}"/>
    <cellStyle name="20% - Accent5 3 4 2 2" xfId="758" xr:uid="{7A3B78C6-F075-455A-B1B6-FBCC3AFCFC9E}"/>
    <cellStyle name="20% - Accent5 3 4 2 3" xfId="759" xr:uid="{AF7E39BE-2832-41DB-B0E8-71E68D520D2D}"/>
    <cellStyle name="20% - Accent5 3 4 3" xfId="760" xr:uid="{CBDEA0C3-12EB-42AD-9994-D487E110F2FC}"/>
    <cellStyle name="20% - Accent5 3 4 4" xfId="761" xr:uid="{E0008286-D6A4-41B6-AA3E-65357BF0B4A3}"/>
    <cellStyle name="20% - Accent5 3 4 5" xfId="762" xr:uid="{04457BB4-CF4F-4C5D-8A3D-C274E932A430}"/>
    <cellStyle name="20% - Accent5 3 4_ACT_NIBD EQ" xfId="763" xr:uid="{97BA7367-AE86-4011-9E7B-2EB36273E118}"/>
    <cellStyle name="20% - Accent5 3 5" xfId="764" xr:uid="{F4104FEB-31B5-455B-B2C0-B4B59E7F315A}"/>
    <cellStyle name="20% - Accent5 3 5 2" xfId="765" xr:uid="{2BAA0F34-7CA7-4E7F-87BB-5D636F5016E4}"/>
    <cellStyle name="20% - Accent5 3 5 3" xfId="766" xr:uid="{143BFDD3-8F17-4B7B-B4A1-6EB50DB310B7}"/>
    <cellStyle name="20% - Accent5 3 6" xfId="767" xr:uid="{FF351D81-26BA-42FB-BB6F-455A86F8CAA7}"/>
    <cellStyle name="20% - Accent5 3 7" xfId="768" xr:uid="{13151A2B-975A-44E4-82A5-44F061AAC3EA}"/>
    <cellStyle name="20% - Accent5 3 8" xfId="769" xr:uid="{40941E3C-6E9D-4FCB-8EF7-644DC53272A5}"/>
    <cellStyle name="20% - Accent5 3_ACT Segment adj EBITDA" xfId="770" xr:uid="{ADAAF354-0348-49F6-AB5F-6F7C39990E12}"/>
    <cellStyle name="20% - Accent5 4" xfId="771" xr:uid="{0D19F46A-4637-435E-A59C-CA0058A4C5D1}"/>
    <cellStyle name="20% - Accent5 4 2" xfId="772" xr:uid="{8E68E68E-FF0C-4AE6-B520-5601656A474C}"/>
    <cellStyle name="20% - Accent5 4 2 2" xfId="773" xr:uid="{BF0711B0-919B-4AEB-9109-9AB23C6A8A1C}"/>
    <cellStyle name="20% - Accent5 4 2 2 2" xfId="774" xr:uid="{4AFFB8B0-985A-493F-8781-9A8F90A0FFFD}"/>
    <cellStyle name="20% - Accent5 4 2 2 3" xfId="775" xr:uid="{C5BF15A3-436F-4ECA-8AE8-25D322F72299}"/>
    <cellStyle name="20% - Accent5 4 2 3" xfId="776" xr:uid="{93097836-62F4-427A-BC22-9FECC01B04CF}"/>
    <cellStyle name="20% - Accent5 4 2 4" xfId="777" xr:uid="{650B86FD-00FA-47E9-8ED4-86262528B6C2}"/>
    <cellStyle name="20% - Accent5 4 2 5" xfId="778" xr:uid="{E7EB97A5-C74E-4ED8-BDEB-05CEEE6CAC41}"/>
    <cellStyle name="20% - Accent5 4 2_ACT_NIBD EQ" xfId="779" xr:uid="{E2C79834-5964-46EE-A6B8-F43934CE4AF3}"/>
    <cellStyle name="20% - Accent5 4 3" xfId="780" xr:uid="{B30E3BA6-1427-4CF4-AE77-F2FBCD924A12}"/>
    <cellStyle name="20% - Accent5 4 3 2" xfId="781" xr:uid="{E9AA7B9E-B84B-4250-B5F6-6E5AFBA0643A}"/>
    <cellStyle name="20% - Accent5 4 3 2 2" xfId="782" xr:uid="{1D312766-B035-43B5-8144-93DB2DD7229D}"/>
    <cellStyle name="20% - Accent5 4 3 2 3" xfId="783" xr:uid="{12487E80-8DAF-49B9-B0BE-0E62DBECED36}"/>
    <cellStyle name="20% - Accent5 4 3 3" xfId="784" xr:uid="{EA9AF73B-4F79-4F48-B3A5-D1A5135938F4}"/>
    <cellStyle name="20% - Accent5 4 3 4" xfId="785" xr:uid="{5DA296E5-A15B-4D15-BAAB-2CAF852582A1}"/>
    <cellStyle name="20% - Accent5 4 3 5" xfId="786" xr:uid="{15817556-5785-4857-964B-3E9CE60D2798}"/>
    <cellStyle name="20% - Accent5 4 3_ACT_NIBD EQ" xfId="787" xr:uid="{6C824245-36A8-4D1B-9E9D-B977E7387DE7}"/>
    <cellStyle name="20% - Accent5 4 4" xfId="788" xr:uid="{DBE6FCFD-2D29-479B-A866-8C08988E6AB7}"/>
    <cellStyle name="20% - Accent5 4 4 2" xfId="789" xr:uid="{55F9A6F0-EB1C-4A31-AF74-8018383FD138}"/>
    <cellStyle name="20% - Accent5 4 4 3" xfId="790" xr:uid="{63D3D33D-2952-4631-B0DC-5805ACDA595F}"/>
    <cellStyle name="20% - Accent5 4 5" xfId="791" xr:uid="{EAA98D4C-885E-4860-8544-0E73B1E5A11B}"/>
    <cellStyle name="20% - Accent5 4 6" xfId="792" xr:uid="{8E78D7DE-3AAC-4609-A009-666EAA46EFAE}"/>
    <cellStyle name="20% - Accent5 4 7" xfId="793" xr:uid="{A05485E1-3B92-44CC-8D6F-74970F342792}"/>
    <cellStyle name="20% - Accent5 4_ACT Segment adj EBITDA" xfId="794" xr:uid="{AB2E7ED4-C18E-454F-851B-AD991EC831A1}"/>
    <cellStyle name="20% - Accent5 5" xfId="795" xr:uid="{F32EA7F7-8291-4362-8D6C-FD092272B829}"/>
    <cellStyle name="20% - Accent5 5 2" xfId="796" xr:uid="{ED4E284D-8CD7-4382-8E36-F9247EFE8343}"/>
    <cellStyle name="20% - Accent5 5 2 2" xfId="797" xr:uid="{F3F360DF-F41E-4731-8B6C-A995C09EC124}"/>
    <cellStyle name="20% - Accent5 5 2 3" xfId="798" xr:uid="{F03B07D6-28EF-450E-93F1-E273BE88D2AC}"/>
    <cellStyle name="20% - Accent5 5 3" xfId="799" xr:uid="{67C09FA0-F4C2-4BD2-875A-E641E2BFE74C}"/>
    <cellStyle name="20% - Accent5 5 4" xfId="800" xr:uid="{0EF99071-EBEB-48AF-8B08-F7A870425C6A}"/>
    <cellStyle name="20% - Accent5 5 5" xfId="801" xr:uid="{BA670C4C-09CD-449D-AA04-04F004D02FE2}"/>
    <cellStyle name="20% - Accent5 5_ACT Segment adj EBITDA" xfId="802" xr:uid="{592E2670-31BD-47A2-B692-699BA260BA24}"/>
    <cellStyle name="20% - Accent5 6" xfId="803" xr:uid="{7759A565-55A9-4A17-919A-2E2528DC122F}"/>
    <cellStyle name="20% - Accent5 6 2" xfId="804" xr:uid="{62602EF8-7673-44FE-B2E9-7076607865B0}"/>
    <cellStyle name="20% - Accent5 6 2 2" xfId="805" xr:uid="{2BE0B3BB-4761-4023-83DF-AD58F18F8FE6}"/>
    <cellStyle name="20% - Accent5 6 2 3" xfId="806" xr:uid="{7BB8EA15-8600-4A84-81C1-D876D986DE08}"/>
    <cellStyle name="20% - Accent5 6 3" xfId="807" xr:uid="{50AAE71F-5A67-4ED4-AB95-944A31F86419}"/>
    <cellStyle name="20% - Accent5 6 4" xfId="808" xr:uid="{B8393F84-C610-425A-8778-CA190572788F}"/>
    <cellStyle name="20% - Accent5 6 5" xfId="809" xr:uid="{22237FBC-8A63-4E4E-BE85-6B4CB8B3EA93}"/>
    <cellStyle name="20% - Accent5 6_ACT_NIBD EQ" xfId="810" xr:uid="{777D94A5-7656-434F-9C74-D92073E2B709}"/>
    <cellStyle name="20% - Accent5 7" xfId="811" xr:uid="{534C1B74-0265-4F0E-A65C-1B9501A0EA20}"/>
    <cellStyle name="20% - Accent5 7 2" xfId="812" xr:uid="{C0DCCBF6-1249-4A22-A474-9B59B9F1790B}"/>
    <cellStyle name="20% - Accent5 7 2 2" xfId="813" xr:uid="{4A687557-54FE-43E1-BCB5-7C6BB8739947}"/>
    <cellStyle name="20% - Accent5 7 2 3" xfId="814" xr:uid="{46900FB7-F35A-4EC7-9292-B4A961FEA564}"/>
    <cellStyle name="20% - Accent5 7 3" xfId="815" xr:uid="{2EDFC2A9-C9D8-4150-AEC5-1825617678AD}"/>
    <cellStyle name="20% - Accent5 7 4" xfId="816" xr:uid="{6B1DB292-B185-49BB-9F86-C2E677BE9BB4}"/>
    <cellStyle name="20% - Accent5 7 5" xfId="817" xr:uid="{0528B775-727A-48F5-9E58-D7422301528C}"/>
    <cellStyle name="20% - Accent5 7_ACT_NIBD EQ" xfId="818" xr:uid="{736E0242-1F4F-4D79-AFA3-0D33C171988D}"/>
    <cellStyle name="20% - Accent5 8" xfId="819" xr:uid="{74200A68-88F6-4CAF-860B-4E56877D1B7B}"/>
    <cellStyle name="20% - Accent5 8 2" xfId="820" xr:uid="{FAFA3D73-1FD2-4D65-9144-E0BE79D92F9E}"/>
    <cellStyle name="20% - Accent5 8 2 2" xfId="821" xr:uid="{35D685E1-C0B4-4D86-A039-71F9CA17C4A9}"/>
    <cellStyle name="20% - Accent5 8 2 3" xfId="822" xr:uid="{493C8B6D-49FD-4FEB-BEB8-3A862A5016E1}"/>
    <cellStyle name="20% - Accent5 8 3" xfId="823" xr:uid="{5894CBB0-3410-49F0-BBCD-47059EDCC5CD}"/>
    <cellStyle name="20% - Accent5 8 4" xfId="824" xr:uid="{63ED5E66-789B-48D1-A4A2-A0387F623ACC}"/>
    <cellStyle name="20% - Accent5 8 5" xfId="825" xr:uid="{68D53EFB-C2FF-4610-82CA-31D2ED790276}"/>
    <cellStyle name="20% - Accent5 8_ACT_NIBD EQ" xfId="826" xr:uid="{F0AA2226-5DC9-42B5-A08E-F551DAD1DF99}"/>
    <cellStyle name="20% - Accent5 9" xfId="827" xr:uid="{5B24ABF7-89FE-4B9A-88C4-63128A33C277}"/>
    <cellStyle name="20% - Accent5 9 2" xfId="828" xr:uid="{F0687473-06F1-48E7-8497-89357FBB9620}"/>
    <cellStyle name="20% - Accent5 9 2 2" xfId="829" xr:uid="{7532D1A7-70D6-4330-B20C-F669B1C64BF9}"/>
    <cellStyle name="20% - Accent5 9 2 3" xfId="830" xr:uid="{818F1A30-DCF2-40B3-A9DD-4237A6BEE614}"/>
    <cellStyle name="20% - Accent5 9 3" xfId="831" xr:uid="{F6532F8F-2F2E-42C7-8A23-BF9EBEC8A344}"/>
    <cellStyle name="20% - Accent5 9 4" xfId="832" xr:uid="{7F7C5B6E-5D2A-4C9D-B707-0860089BF842}"/>
    <cellStyle name="20% - Accent5 9 5" xfId="833" xr:uid="{BC533858-322A-49A0-95E8-0A4C52B1EBEB}"/>
    <cellStyle name="20% - Accent5 9_ACT_NIBD EQ" xfId="834" xr:uid="{1454F7C5-EC8B-4360-9255-9DCE698DBF95}"/>
    <cellStyle name="20% - Accent6 10" xfId="835" xr:uid="{0962878B-CE97-4AFB-B80D-A6087BC827D8}"/>
    <cellStyle name="20% - Accent6 10 2" xfId="836" xr:uid="{18CEE3E7-58E3-4EB5-8C5E-C7EB4B6E545B}"/>
    <cellStyle name="20% - Accent6 10 3" xfId="837" xr:uid="{56334D28-19A1-460F-B4D3-68F6BBFECBD8}"/>
    <cellStyle name="20% - Accent6 11" xfId="838" xr:uid="{3CB87F96-2D65-4278-9A0E-7C4F2890C671}"/>
    <cellStyle name="20% - Accent6 12" xfId="839" xr:uid="{95F80B02-9D57-4F9F-B0C6-F168C2F22818}"/>
    <cellStyle name="20% - Accent6 13" xfId="840" xr:uid="{ABC63E33-1C33-4F30-B2D7-AB123BDAB5D8}"/>
    <cellStyle name="20% - Accent6 2" xfId="841" xr:uid="{6CE89D97-107B-4E71-9A73-1DF832BCEFCE}"/>
    <cellStyle name="20% - Accent6 2 2" xfId="842" xr:uid="{8C72FE39-B619-48A5-A6F7-C11ACD750036}"/>
    <cellStyle name="20% - Accent6 2 2 2" xfId="843" xr:uid="{5A1E2741-E249-4A9C-8146-B05BD2751632}"/>
    <cellStyle name="20% - Accent6 2 2 2 2" xfId="844" xr:uid="{EF8A58BA-EE02-4FA6-84DE-508D663BF06D}"/>
    <cellStyle name="20% - Accent6 2 2 2 2 2" xfId="845" xr:uid="{BA87250D-9ADE-420D-A668-291A2DBF464F}"/>
    <cellStyle name="20% - Accent6 2 2 2 2 3" xfId="846" xr:uid="{E323E59E-A0CC-4254-AF44-BB1FC85D1166}"/>
    <cellStyle name="20% - Accent6 2 2 2 3" xfId="847" xr:uid="{C4521E50-1A95-4592-B1FE-7EE51ED956F2}"/>
    <cellStyle name="20% - Accent6 2 2 2 4" xfId="848" xr:uid="{143228F5-955C-4401-9EBF-54B9DC8C4C48}"/>
    <cellStyle name="20% - Accent6 2 2 2 5" xfId="849" xr:uid="{1B6867F8-80FB-4A69-B8F3-1FE1BFD463A4}"/>
    <cellStyle name="20% - Accent6 2 2 2_ACT_NIBD EQ" xfId="850" xr:uid="{60C5848C-898E-489A-80E3-C87B2DF19BDF}"/>
    <cellStyle name="20% - Accent6 2 2 3" xfId="851" xr:uid="{1FD074EC-F5E4-43DD-84F7-A406AEB25B84}"/>
    <cellStyle name="20% - Accent6 2 2 3 2" xfId="852" xr:uid="{9BDEE50D-1392-45A4-8BDC-736962303159}"/>
    <cellStyle name="20% - Accent6 2 2 3 2 2" xfId="853" xr:uid="{13CDA64D-719F-42C2-874C-F1D23F805DD5}"/>
    <cellStyle name="20% - Accent6 2 2 3 2 3" xfId="854" xr:uid="{9041CD9E-84CE-43B9-BCA2-4B24AAFEFC07}"/>
    <cellStyle name="20% - Accent6 2 2 3 3" xfId="855" xr:uid="{C66D806E-3E5B-4CC2-886B-06A8FEBEC406}"/>
    <cellStyle name="20% - Accent6 2 2 3 4" xfId="856" xr:uid="{F5739DA2-8332-421F-A663-834F60771958}"/>
    <cellStyle name="20% - Accent6 2 2 3 5" xfId="857" xr:uid="{A79AF03A-3D9A-4BBD-A6DD-779AB471A47A}"/>
    <cellStyle name="20% - Accent6 2 2 3_ACT_NIBD EQ" xfId="858" xr:uid="{BA03705C-0DC7-4529-8801-9CF258AFF36F}"/>
    <cellStyle name="20% - Accent6 2 2 4" xfId="859" xr:uid="{846A1910-165F-4CB3-B89C-50624A278DE5}"/>
    <cellStyle name="20% - Accent6 2 2 4 2" xfId="860" xr:uid="{1B3ED880-AEE8-4E44-831C-FF1FF5E7650D}"/>
    <cellStyle name="20% - Accent6 2 2 4 3" xfId="861" xr:uid="{403F8392-6CF7-4454-A400-C2B83A13BEC8}"/>
    <cellStyle name="20% - Accent6 2 2 5" xfId="862" xr:uid="{C91D7453-8E04-402A-8E9E-72AAA4FB5BE2}"/>
    <cellStyle name="20% - Accent6 2 2 6" xfId="863" xr:uid="{54C87DEC-7D19-4FB0-88B7-4274705E2C34}"/>
    <cellStyle name="20% - Accent6 2 2 7" xfId="864" xr:uid="{C5062675-8DA2-4138-A534-E079FD43E90B}"/>
    <cellStyle name="20% - Accent6 2 2_ACT Segment adj EBITDA" xfId="865" xr:uid="{10C8DC4B-5219-47F3-A665-B8583461F0ED}"/>
    <cellStyle name="20% - Accent6 2 3" xfId="866" xr:uid="{B872512D-3105-42F1-8520-B10EA398D7AA}"/>
    <cellStyle name="20% - Accent6 2 3 2" xfId="867" xr:uid="{5551BEE8-D1A0-4E34-BB42-5B867A0044E0}"/>
    <cellStyle name="20% - Accent6 2 3 2 2" xfId="868" xr:uid="{33544B19-24AC-4847-8171-6C825A32138C}"/>
    <cellStyle name="20% - Accent6 2 3 2 3" xfId="869" xr:uid="{66B41D5F-59CB-4ACB-89C1-89ADB73335AA}"/>
    <cellStyle name="20% - Accent6 2 3 3" xfId="870" xr:uid="{BC3D1DDD-59F6-4E18-8AE6-D1850D3BB8F0}"/>
    <cellStyle name="20% - Accent6 2 3 4" xfId="871" xr:uid="{06CE8CF8-3826-48AC-A07B-B094044D35E4}"/>
    <cellStyle name="20% - Accent6 2 3 5" xfId="872" xr:uid="{2CF0833B-0788-4DC0-A74F-5508CAD37FED}"/>
    <cellStyle name="20% - Accent6 2 3_ACT_NIBD EQ" xfId="873" xr:uid="{9D1BB77D-C3D0-4DA9-8938-902CCE7363A3}"/>
    <cellStyle name="20% - Accent6 2 4" xfId="874" xr:uid="{5D2641EE-9825-4C2C-A850-D27D3D10B488}"/>
    <cellStyle name="20% - Accent6 2 4 2" xfId="875" xr:uid="{EFFB2B8E-FCF5-4AFC-B3DD-63A2F293061A}"/>
    <cellStyle name="20% - Accent6 2 4 2 2" xfId="876" xr:uid="{C26D2DD3-6A8B-469A-A261-C91A35E6D057}"/>
    <cellStyle name="20% - Accent6 2 4 2 3" xfId="877" xr:uid="{1AFE4224-9260-402C-8B07-259C60913C39}"/>
    <cellStyle name="20% - Accent6 2 4 3" xfId="878" xr:uid="{846D7FA5-5B09-4DF6-90E8-D23B28E534C3}"/>
    <cellStyle name="20% - Accent6 2 4 4" xfId="879" xr:uid="{C0DAA323-462D-4B4A-AA66-64A1E6E658A5}"/>
    <cellStyle name="20% - Accent6 2 4 5" xfId="880" xr:uid="{4E59555C-0C60-47C9-90BD-170D4559DD5F}"/>
    <cellStyle name="20% - Accent6 2 4_ACT_NIBD EQ" xfId="881" xr:uid="{D06F60B3-CE16-4E28-BBB5-29BE131B51B1}"/>
    <cellStyle name="20% - Accent6 2 5" xfId="882" xr:uid="{96D8B3C3-3CBE-4CC8-BE8D-67D5806A12F9}"/>
    <cellStyle name="20% - Accent6 2 5 2" xfId="883" xr:uid="{56AD4C81-5065-4587-93EB-327ADD11B282}"/>
    <cellStyle name="20% - Accent6 2 5 3" xfId="884" xr:uid="{2815AD58-D6D1-465B-B104-9F6F6A4B0B3E}"/>
    <cellStyle name="20% - Accent6 2 6" xfId="885" xr:uid="{C3A5EFC5-6E9A-49CC-A936-41788D02F6D9}"/>
    <cellStyle name="20% - Accent6 2 7" xfId="886" xr:uid="{DCC334D2-2256-4F06-8EF1-2D7DE0EF241A}"/>
    <cellStyle name="20% - Accent6 2 8" xfId="887" xr:uid="{3A179A2A-962A-4D26-9C1B-8CD2B53B45DF}"/>
    <cellStyle name="20% - Accent6 2_ACT Segment adj EBITDA" xfId="888" xr:uid="{0C30B3FF-CCE9-4F27-99AB-A25DEC8B7808}"/>
    <cellStyle name="20% - Accent6 3" xfId="889" xr:uid="{0273D73E-DE14-4C84-BC4F-FA40D4110650}"/>
    <cellStyle name="20% - Accent6 3 2" xfId="890" xr:uid="{192B371A-ADF1-4220-AD37-5A84FB2A1E3B}"/>
    <cellStyle name="20% - Accent6 3 2 2" xfId="891" xr:uid="{0C252D5D-6B9D-4AE3-BB92-08192301ECA3}"/>
    <cellStyle name="20% - Accent6 3 2 2 2" xfId="892" xr:uid="{48BE2B26-2854-4445-A477-6F5A99859DAD}"/>
    <cellStyle name="20% - Accent6 3 2 2 2 2" xfId="893" xr:uid="{EC09CCA0-4744-4445-AB1F-E2C770F866B3}"/>
    <cellStyle name="20% - Accent6 3 2 2 2 3" xfId="894" xr:uid="{6C95EE92-5F9F-4D4C-AB6A-7DB5E0457062}"/>
    <cellStyle name="20% - Accent6 3 2 2 3" xfId="895" xr:uid="{36BA5E3A-10D1-4DFA-91AB-98A54D87954A}"/>
    <cellStyle name="20% - Accent6 3 2 2 4" xfId="896" xr:uid="{EFF3E91B-882C-48F3-9A9E-1C1DD71024EC}"/>
    <cellStyle name="20% - Accent6 3 2 2 5" xfId="897" xr:uid="{88B5B359-6249-43E9-B4B1-A80C15B523E5}"/>
    <cellStyle name="20% - Accent6 3 2 2_ACT_NIBD EQ" xfId="898" xr:uid="{8879F542-B2B2-46FD-866F-CE56C5DAEC20}"/>
    <cellStyle name="20% - Accent6 3 2 3" xfId="899" xr:uid="{E7E13779-D7FB-4471-B5F2-2B7842308F62}"/>
    <cellStyle name="20% - Accent6 3 2 3 2" xfId="900" xr:uid="{FB7152AD-24C6-419C-BEBD-CDB7316D1AF4}"/>
    <cellStyle name="20% - Accent6 3 2 3 2 2" xfId="901" xr:uid="{64BFF7E4-667C-433E-81EE-23F5DFBFAE26}"/>
    <cellStyle name="20% - Accent6 3 2 3 2 3" xfId="902" xr:uid="{1607ACC9-AF03-456D-8920-475EDE4D32D2}"/>
    <cellStyle name="20% - Accent6 3 2 3 3" xfId="903" xr:uid="{A47DEDE8-5EEE-4E77-950E-B62EE84C15C4}"/>
    <cellStyle name="20% - Accent6 3 2 3 4" xfId="904" xr:uid="{6C86C6D9-3368-40F8-9D6E-122F43BA53C7}"/>
    <cellStyle name="20% - Accent6 3 2 3 5" xfId="905" xr:uid="{065AB393-ACEC-4F00-84D0-DB43847EF334}"/>
    <cellStyle name="20% - Accent6 3 2 3_ACT_NIBD EQ" xfId="906" xr:uid="{F09A3B61-A952-4E91-BB6D-D2756628B868}"/>
    <cellStyle name="20% - Accent6 3 2 4" xfId="907" xr:uid="{BAED5250-9B67-4F25-9D2E-5A432DE4B6BC}"/>
    <cellStyle name="20% - Accent6 3 2 4 2" xfId="908" xr:uid="{1C7A7F71-AB0B-43AC-85EF-30763ABBFABE}"/>
    <cellStyle name="20% - Accent6 3 2 4 3" xfId="909" xr:uid="{0C0EA01B-8124-4287-8DF8-71C78B68BD62}"/>
    <cellStyle name="20% - Accent6 3 2 5" xfId="910" xr:uid="{1C74BCAB-A561-4EF6-85BE-9DA13A59E6E9}"/>
    <cellStyle name="20% - Accent6 3 2 6" xfId="911" xr:uid="{2C7339F3-660E-4AD6-933B-46D61B636AEA}"/>
    <cellStyle name="20% - Accent6 3 2 7" xfId="912" xr:uid="{B5030173-7262-4978-8E7A-6154C4820576}"/>
    <cellStyle name="20% - Accent6 3 2_ACT Segment adj EBITDA" xfId="913" xr:uid="{4D219AF6-964F-4D5A-9350-7D57DBE3BBC5}"/>
    <cellStyle name="20% - Accent6 3 3" xfId="914" xr:uid="{17B75D5E-1A29-4DBC-BFF1-9FD8FECEC148}"/>
    <cellStyle name="20% - Accent6 3 3 2" xfId="915" xr:uid="{69B2A9BE-3E30-49EE-A787-E2B2392C18F2}"/>
    <cellStyle name="20% - Accent6 3 3 2 2" xfId="916" xr:uid="{784FE75D-4241-435C-9952-519A640702AC}"/>
    <cellStyle name="20% - Accent6 3 3 2 3" xfId="917" xr:uid="{0007672F-A4F3-4B75-8012-4324F33FEBAF}"/>
    <cellStyle name="20% - Accent6 3 3 3" xfId="918" xr:uid="{3BB77F4D-26A9-42EE-B894-03F01D8CA97A}"/>
    <cellStyle name="20% - Accent6 3 3 4" xfId="919" xr:uid="{862E3869-2ECA-45BC-9D04-FCF034045D86}"/>
    <cellStyle name="20% - Accent6 3 3 5" xfId="920" xr:uid="{099AA25E-38C2-4141-A87E-30E8FA287A1E}"/>
    <cellStyle name="20% - Accent6 3 3_ACT_NIBD EQ" xfId="921" xr:uid="{0A518A20-8D44-49D4-AA10-2072DC8DEB26}"/>
    <cellStyle name="20% - Accent6 3 4" xfId="922" xr:uid="{D735AD64-95EF-4EF9-B129-65DABD730090}"/>
    <cellStyle name="20% - Accent6 3 4 2" xfId="923" xr:uid="{387F8110-D676-4183-B46D-D0511E7B3F31}"/>
    <cellStyle name="20% - Accent6 3 4 2 2" xfId="924" xr:uid="{8927AC7F-0B51-4427-8A62-DDBE912FEE2A}"/>
    <cellStyle name="20% - Accent6 3 4 2 3" xfId="925" xr:uid="{6F2CAF47-C9F3-4151-A0A5-8014B75F4C2A}"/>
    <cellStyle name="20% - Accent6 3 4 3" xfId="926" xr:uid="{0A962F7E-5AAF-4CB9-96D8-A5CE1EB3198A}"/>
    <cellStyle name="20% - Accent6 3 4 4" xfId="927" xr:uid="{AEBC582E-6ECA-493E-ABB9-CEAC0A1C4B9D}"/>
    <cellStyle name="20% - Accent6 3 4 5" xfId="928" xr:uid="{C096EA29-9EE8-4288-AB89-E5C56B0482DC}"/>
    <cellStyle name="20% - Accent6 3 4_ACT_NIBD EQ" xfId="929" xr:uid="{407AAEE5-7E4C-4DAA-B503-EA8D7258B8A5}"/>
    <cellStyle name="20% - Accent6 3 5" xfId="930" xr:uid="{B21BBED4-2F52-4270-9BDD-CE1FA202BE94}"/>
    <cellStyle name="20% - Accent6 3 5 2" xfId="931" xr:uid="{10F9D081-84E8-4D54-8C26-C5C8336FFF73}"/>
    <cellStyle name="20% - Accent6 3 5 3" xfId="932" xr:uid="{72510C13-CECC-4CCA-A681-F2B2EFF15498}"/>
    <cellStyle name="20% - Accent6 3 6" xfId="933" xr:uid="{72A7F054-F447-4FC8-9969-5123E42EE059}"/>
    <cellStyle name="20% - Accent6 3 7" xfId="934" xr:uid="{C3DFBC32-EFF0-4777-8C6A-1D57878549D2}"/>
    <cellStyle name="20% - Accent6 3 8" xfId="935" xr:uid="{1DF6A3FB-64B0-4E69-94C4-5F393FCF19D1}"/>
    <cellStyle name="20% - Accent6 3_ACT Segment adj EBITDA" xfId="936" xr:uid="{5077D799-9753-40AE-A784-793171687FEF}"/>
    <cellStyle name="20% - Accent6 4" xfId="937" xr:uid="{89FA4B76-7915-4B04-9A35-BC7D30477F75}"/>
    <cellStyle name="20% - Accent6 4 2" xfId="938" xr:uid="{C1B5B8DE-EFCC-4477-A96C-ED4C55D5F8FA}"/>
    <cellStyle name="20% - Accent6 4 2 2" xfId="939" xr:uid="{3592DA7F-02A2-4652-B64B-88E0103FF267}"/>
    <cellStyle name="20% - Accent6 4 2 2 2" xfId="940" xr:uid="{2B5DEE56-E82A-4C2C-A29B-355161C4C7CC}"/>
    <cellStyle name="20% - Accent6 4 2 2 3" xfId="941" xr:uid="{FBBC2DF4-9DDA-46AA-9A62-E19BCC7DB39D}"/>
    <cellStyle name="20% - Accent6 4 2 3" xfId="942" xr:uid="{0C4AAC71-5826-4F25-A31E-3698E871D245}"/>
    <cellStyle name="20% - Accent6 4 2 4" xfId="943" xr:uid="{88CED692-91EB-4598-9DA8-AB70959C7150}"/>
    <cellStyle name="20% - Accent6 4 2 5" xfId="944" xr:uid="{0BE3A2EC-0D00-46C1-BEC2-FC1E85A74B5A}"/>
    <cellStyle name="20% - Accent6 4 2_ACT_NIBD EQ" xfId="945" xr:uid="{378A0EB8-7BA1-4376-9FF8-BE89E17E43CB}"/>
    <cellStyle name="20% - Accent6 4 3" xfId="946" xr:uid="{F32E8BB1-8098-4C67-BC2F-0DD81099654E}"/>
    <cellStyle name="20% - Accent6 4 3 2" xfId="947" xr:uid="{7AD06A33-7A4B-4BA9-BB41-DE775D308098}"/>
    <cellStyle name="20% - Accent6 4 3 2 2" xfId="948" xr:uid="{B6F1FF7F-1E5B-40E9-BDF5-F77273040E3C}"/>
    <cellStyle name="20% - Accent6 4 3 2 3" xfId="949" xr:uid="{8908484E-C69E-4CCB-855E-DA679E0D33F3}"/>
    <cellStyle name="20% - Accent6 4 3 3" xfId="950" xr:uid="{2C0F43D3-0A36-463F-9CF5-148BC08B595A}"/>
    <cellStyle name="20% - Accent6 4 3 4" xfId="951" xr:uid="{29487D38-63B6-4E62-AA70-11600BC6BE51}"/>
    <cellStyle name="20% - Accent6 4 3 5" xfId="952" xr:uid="{E4ED56E8-3B75-45F8-8543-D6B0A39F479A}"/>
    <cellStyle name="20% - Accent6 4 3_ACT_NIBD EQ" xfId="953" xr:uid="{948BC995-C55B-431B-9A50-11709A957E94}"/>
    <cellStyle name="20% - Accent6 4 4" xfId="954" xr:uid="{A5CB0F69-A3E5-49C9-989C-D95C30F951F0}"/>
    <cellStyle name="20% - Accent6 4 4 2" xfId="955" xr:uid="{DC166972-DB21-4865-AB4D-CB14429D007E}"/>
    <cellStyle name="20% - Accent6 4 4 3" xfId="956" xr:uid="{EDB76618-CDDA-415B-8CFD-6DC8A2FB5A4C}"/>
    <cellStyle name="20% - Accent6 4 5" xfId="957" xr:uid="{1E02583D-EDDB-4F6B-9A93-16732AE69D0D}"/>
    <cellStyle name="20% - Accent6 4 6" xfId="958" xr:uid="{35359B25-DA94-497B-BB8D-B6AF258A1DC5}"/>
    <cellStyle name="20% - Accent6 4 7" xfId="959" xr:uid="{DC60C5CC-83E8-47ED-8108-5E97E70C6933}"/>
    <cellStyle name="20% - Accent6 4_ACT Segment adj EBITDA" xfId="960" xr:uid="{1C966DC8-3B3D-4919-9F22-3F2551A8EA4C}"/>
    <cellStyle name="20% - Accent6 5" xfId="961" xr:uid="{2B43BBC8-21CB-4327-ADBE-ACACC7CDAA92}"/>
    <cellStyle name="20% - Accent6 5 2" xfId="962" xr:uid="{2A48087A-23EB-4336-B89A-D5E4E1EDE4B9}"/>
    <cellStyle name="20% - Accent6 5 2 2" xfId="963" xr:uid="{0A3062B8-65E3-4A29-8743-5F245641B25F}"/>
    <cellStyle name="20% - Accent6 5 2 3" xfId="964" xr:uid="{54C8C42F-75EE-417E-94FD-54E3A4A55CC0}"/>
    <cellStyle name="20% - Accent6 5 3" xfId="965" xr:uid="{81A9A7D5-C0AC-4733-BF03-56F99EE17B2B}"/>
    <cellStyle name="20% - Accent6 5 4" xfId="966" xr:uid="{FA04FC6E-71B9-4E31-A6F6-3D16E7CF24BA}"/>
    <cellStyle name="20% - Accent6 5 5" xfId="967" xr:uid="{5785A6DD-8A20-4579-A554-BCCB8E6BC7B9}"/>
    <cellStyle name="20% - Accent6 5_ACT Segment adj EBITDA" xfId="968" xr:uid="{72DB1544-3DF9-48EB-883F-61296FB4ED14}"/>
    <cellStyle name="20% - Accent6 6" xfId="969" xr:uid="{87BFACC8-0B60-4B14-8069-49456868996D}"/>
    <cellStyle name="20% - Accent6 6 2" xfId="970" xr:uid="{5BB23084-78C8-46FB-A324-E7F556C48F63}"/>
    <cellStyle name="20% - Accent6 6 2 2" xfId="971" xr:uid="{1DF41280-21E2-42ED-BF7B-7EE7CC405908}"/>
    <cellStyle name="20% - Accent6 6 2 3" xfId="972" xr:uid="{D89A8DE9-DD5F-47D5-8E0C-D7EF8A8320F4}"/>
    <cellStyle name="20% - Accent6 6 3" xfId="973" xr:uid="{AC227EFD-E9A0-494A-B756-655E3680167A}"/>
    <cellStyle name="20% - Accent6 6 4" xfId="974" xr:uid="{9F777D60-E54A-4AD6-8B22-5F55514C5EB0}"/>
    <cellStyle name="20% - Accent6 6 5" xfId="975" xr:uid="{4D8E50E8-86D4-4BFF-BF09-68D183572F49}"/>
    <cellStyle name="20% - Accent6 6_ACT_NIBD EQ" xfId="976" xr:uid="{E588DD64-420B-4FDD-A5F4-BF440A8CE8F7}"/>
    <cellStyle name="20% - Accent6 7" xfId="977" xr:uid="{430C3A9F-DFE5-4802-A656-4CA56622E26A}"/>
    <cellStyle name="20% - Accent6 7 2" xfId="978" xr:uid="{19CD5E22-DD5F-4159-99D1-F0A62AE3C12F}"/>
    <cellStyle name="20% - Accent6 7 2 2" xfId="979" xr:uid="{1F994F69-CF24-4651-86CC-0AE2A6B74285}"/>
    <cellStyle name="20% - Accent6 7 2 3" xfId="980" xr:uid="{281AFC16-E781-433A-AC00-F1C0F2913E90}"/>
    <cellStyle name="20% - Accent6 7 3" xfId="981" xr:uid="{49116CF8-47CC-4457-AD8A-76AF72F294C7}"/>
    <cellStyle name="20% - Accent6 7 4" xfId="982" xr:uid="{FFBE9D25-1183-48A8-844D-D78B5EFEDA81}"/>
    <cellStyle name="20% - Accent6 7 5" xfId="983" xr:uid="{DCD9B334-6A82-413B-A26E-F1FC239BEF7F}"/>
    <cellStyle name="20% - Accent6 7_ACT_NIBD EQ" xfId="984" xr:uid="{BADA9460-7194-406A-B6E1-C5D723939DA9}"/>
    <cellStyle name="20% - Accent6 8" xfId="985" xr:uid="{E21941B2-0DA8-4CAF-BDF4-A69D8CBE36B9}"/>
    <cellStyle name="20% - Accent6 8 2" xfId="986" xr:uid="{D4AFB8CF-DA3A-4B64-B8DB-FF8453CB5FF6}"/>
    <cellStyle name="20% - Accent6 8 2 2" xfId="987" xr:uid="{B9598BC0-F19B-4A55-8DE3-B4C0662038BA}"/>
    <cellStyle name="20% - Accent6 8 2 3" xfId="988" xr:uid="{756B4CCB-08F3-40AF-83BE-5AE6F5161C04}"/>
    <cellStyle name="20% - Accent6 8 3" xfId="989" xr:uid="{0F3B494B-A062-4D46-B9F5-52DC7441F4AD}"/>
    <cellStyle name="20% - Accent6 8 4" xfId="990" xr:uid="{FBD05291-F3EC-461A-979A-83ED723736C2}"/>
    <cellStyle name="20% - Accent6 8 5" xfId="991" xr:uid="{69D971BD-737F-42B6-87EE-7AF2CB6BC577}"/>
    <cellStyle name="20% - Accent6 8_ACT_NIBD EQ" xfId="992" xr:uid="{B869964A-9081-4284-8D67-D38566C895D4}"/>
    <cellStyle name="20% - Accent6 9" xfId="993" xr:uid="{FA64DB5B-CA51-4439-B94C-F24B5000FC57}"/>
    <cellStyle name="20% - Accent6 9 2" xfId="994" xr:uid="{08917AEE-3ACF-4E9D-A892-922A93218E2D}"/>
    <cellStyle name="20% - Accent6 9 2 2" xfId="995" xr:uid="{858BECEF-63DE-456E-938B-512BA23BC08C}"/>
    <cellStyle name="20% - Accent6 9 2 3" xfId="996" xr:uid="{39E5EB81-8E19-4D45-8C81-F8F88D4BE835}"/>
    <cellStyle name="20% - Accent6 9 3" xfId="997" xr:uid="{190495A7-8A84-420C-980E-7BEA17069368}"/>
    <cellStyle name="20% - Accent6 9 4" xfId="998" xr:uid="{56822DC1-1575-4E37-ABDA-806EFDDD4B7A}"/>
    <cellStyle name="20% - Accent6 9 5" xfId="999" xr:uid="{96DB989F-1D22-4FB0-884E-125597C3237B}"/>
    <cellStyle name="20% - Accent6 9_ACT_NIBD EQ" xfId="1000" xr:uid="{A846EC05-F6B1-4FF1-8F9E-64801B6679FE}"/>
    <cellStyle name="20% - Dekorfärg1" xfId="1001" xr:uid="{563938AA-FE01-41F5-A3A0-D67552D574DB}"/>
    <cellStyle name="20% - Dekorfärg2" xfId="1002" xr:uid="{39F8AA9C-8201-42AD-BF58-80C74BDBCA57}"/>
    <cellStyle name="20% - Dekorfärg3" xfId="1003" xr:uid="{324A9131-DDD9-47F8-99FE-6389DCE5BBA5}"/>
    <cellStyle name="20% - Dekorfärg4" xfId="1004" xr:uid="{21D20959-771D-4505-8085-191F4FB77D44}"/>
    <cellStyle name="20% - Dekorfärg5" xfId="1005" xr:uid="{E6A6AE76-8B66-4ECC-AB56-744EF6C8D108}"/>
    <cellStyle name="20% - Dekorfärg6" xfId="1006" xr:uid="{E44474CC-3901-4D5A-B981-6A6A34E709DE}"/>
    <cellStyle name="20% - uthevingsfarge 1" xfId="1007" xr:uid="{2CA8C1B3-40FB-45B8-A285-D9BFB40567AE}"/>
    <cellStyle name="20% - uthevingsfarge 1 10" xfId="1008" xr:uid="{4D44484B-09D7-4395-9CCD-A2C27B9B4651}"/>
    <cellStyle name="20% - uthevingsfarge 1 11" xfId="1009" xr:uid="{1FCBB5F7-A495-4956-A8C6-0D558E84132F}"/>
    <cellStyle name="20% - uthevingsfarge 1 12" xfId="1010" xr:uid="{53296E2C-E8D8-4462-8207-D3B815BA3948}"/>
    <cellStyle name="20% - uthevingsfarge 1 2" xfId="1011" xr:uid="{8A0B1D1A-9EC5-4D8F-8AB8-108BBB6E137F}"/>
    <cellStyle name="20% - uthevingsfarge 1 2 2" xfId="1012" xr:uid="{0B86CA54-73AD-419E-8486-F8B162850B55}"/>
    <cellStyle name="20% - uthevingsfarge 1 2 2 2" xfId="1013" xr:uid="{4ECBDA20-D3C5-48EC-9A4F-8B122324D074}"/>
    <cellStyle name="20% - uthevingsfarge 1 2 2 2 2" xfId="1014" xr:uid="{5150D2F4-9D3C-4111-B14D-7F66CBD665CA}"/>
    <cellStyle name="20% - uthevingsfarge 1 2 2 2 2 2" xfId="1015" xr:uid="{CE731861-FE42-4896-8692-BBA8EBD52E0E}"/>
    <cellStyle name="20% - uthevingsfarge 1 2 2 2 2 3" xfId="1016" xr:uid="{3C0A29FD-6165-4B67-9C47-4154A2B72110}"/>
    <cellStyle name="20% - uthevingsfarge 1 2 2 2 3" xfId="1017" xr:uid="{6421678F-4D7B-4D21-82F8-390E6FC1AA36}"/>
    <cellStyle name="20% - uthevingsfarge 1 2 2 2 4" xfId="1018" xr:uid="{80ABACCF-AF97-48CD-A19E-ADC547A6D5BE}"/>
    <cellStyle name="20% - uthevingsfarge 1 2 2 2 5" xfId="1019" xr:uid="{AD9EDF9F-B061-4726-A4AB-9DD42CE523BE}"/>
    <cellStyle name="20% - uthevingsfarge 1 2 2 2_ACT_NIBD EQ" xfId="1020" xr:uid="{B55F1D96-83D4-462C-876A-C34763495F62}"/>
    <cellStyle name="20% - uthevingsfarge 1 2 2 3" xfId="1021" xr:uid="{DF06FA40-5C43-4FF1-8845-2587B2CB6405}"/>
    <cellStyle name="20% - uthevingsfarge 1 2 2 3 2" xfId="1022" xr:uid="{68C46128-B2C1-4190-B22D-DD834487FCD9}"/>
    <cellStyle name="20% - uthevingsfarge 1 2 2 3 2 2" xfId="1023" xr:uid="{87FB2869-A6EF-41D3-875B-795EBFF602B9}"/>
    <cellStyle name="20% - uthevingsfarge 1 2 2 3 2 3" xfId="1024" xr:uid="{BBD943E5-24DF-42F3-80DF-122F77CA2000}"/>
    <cellStyle name="20% - uthevingsfarge 1 2 2 3 3" xfId="1025" xr:uid="{60AF84E9-49D9-4A30-BC10-47DC2458802E}"/>
    <cellStyle name="20% - uthevingsfarge 1 2 2 3 4" xfId="1026" xr:uid="{95890643-8239-49C4-A120-C71C2069B46D}"/>
    <cellStyle name="20% - uthevingsfarge 1 2 2 3 5" xfId="1027" xr:uid="{56372EA1-0B3A-4218-9856-74684A86DDB2}"/>
    <cellStyle name="20% - uthevingsfarge 1 2 2 3_ACT_NIBD EQ" xfId="1028" xr:uid="{91C176E9-973C-44D2-8DE0-BB82FEFEC138}"/>
    <cellStyle name="20% - uthevingsfarge 1 2 2 4" xfId="1029" xr:uid="{F1F6B3EA-DB14-4537-AF42-164564A53494}"/>
    <cellStyle name="20% - uthevingsfarge 1 2 2 4 2" xfId="1030" xr:uid="{BF472805-0D8D-4873-866C-D54483CBD5D5}"/>
    <cellStyle name="20% - uthevingsfarge 1 2 2 4 3" xfId="1031" xr:uid="{E414530A-930F-42F7-933E-5E0AF066E8FF}"/>
    <cellStyle name="20% - uthevingsfarge 1 2 2 5" xfId="1032" xr:uid="{62DB5691-E8EB-46E8-8F63-C019050D49AD}"/>
    <cellStyle name="20% - uthevingsfarge 1 2 2 6" xfId="1033" xr:uid="{5772A6C9-1505-41AA-9576-764837466788}"/>
    <cellStyle name="20% - uthevingsfarge 1 2 2 7" xfId="1034" xr:uid="{CC8F7E7C-CBAF-45FF-ACBC-9BD52A5EDC3B}"/>
    <cellStyle name="20% - uthevingsfarge 1 2 2_ACT Segment adj EBITDA" xfId="1035" xr:uid="{EFC17D7E-95C5-41BA-B99D-5FDEAFFE953A}"/>
    <cellStyle name="20% - uthevingsfarge 1 2 3" xfId="1036" xr:uid="{9A10B94B-01CA-4088-81C8-B5C5E19C3B9A}"/>
    <cellStyle name="20% - uthevingsfarge 1 2 3 2" xfId="1037" xr:uid="{6CF4E3A5-C61D-426F-AF83-FB5AC60EC6A5}"/>
    <cellStyle name="20% - uthevingsfarge 1 2 3 2 2" xfId="1038" xr:uid="{9116F541-3D3B-4337-83D6-0AF4B7D1FE94}"/>
    <cellStyle name="20% - uthevingsfarge 1 2 3 2 3" xfId="1039" xr:uid="{5D98B99A-C30C-47A1-894C-71A792D41C60}"/>
    <cellStyle name="20% - uthevingsfarge 1 2 3 3" xfId="1040" xr:uid="{B33D462C-5288-48E1-BC82-6B4D952328F6}"/>
    <cellStyle name="20% - uthevingsfarge 1 2 3 4" xfId="1041" xr:uid="{4CE4F404-F3B1-4EDD-B545-F100DBE47042}"/>
    <cellStyle name="20% - uthevingsfarge 1 2 3 5" xfId="1042" xr:uid="{BD53B074-A9D7-4B3B-B9FB-9C176ADC6DE6}"/>
    <cellStyle name="20% - uthevingsfarge 1 2 3_ACT_NIBD EQ" xfId="1043" xr:uid="{C9CF790A-B22E-4716-805A-4F4A27CD33C0}"/>
    <cellStyle name="20% - uthevingsfarge 1 2 4" xfId="1044" xr:uid="{3841D2D5-BD85-4778-B554-D1FCB8615A4E}"/>
    <cellStyle name="20% - uthevingsfarge 1 2 4 2" xfId="1045" xr:uid="{62379CCC-C754-4EEB-B333-2DB12D38ED03}"/>
    <cellStyle name="20% - uthevingsfarge 1 2 4 2 2" xfId="1046" xr:uid="{AC66970F-4131-4A7B-93B5-805A7A340A9B}"/>
    <cellStyle name="20% - uthevingsfarge 1 2 4 2 3" xfId="1047" xr:uid="{52C95D0F-EAAA-471E-B7B5-B5FD3A58B648}"/>
    <cellStyle name="20% - uthevingsfarge 1 2 4 3" xfId="1048" xr:uid="{0821CA7A-D658-4AD4-A12A-CF01D5838DC5}"/>
    <cellStyle name="20% - uthevingsfarge 1 2 4 4" xfId="1049" xr:uid="{D18F5AD2-87DD-468E-9DD7-0C430390A5BC}"/>
    <cellStyle name="20% - uthevingsfarge 1 2 4 5" xfId="1050" xr:uid="{84BF9400-BCD3-4053-9901-FD1FB2BBA950}"/>
    <cellStyle name="20% - uthevingsfarge 1 2 4_ACT_NIBD EQ" xfId="1051" xr:uid="{3235BCC6-C292-4885-8417-7250DB75AE5D}"/>
    <cellStyle name="20% - uthevingsfarge 1 2 5" xfId="1052" xr:uid="{8AE9AE21-7394-4BC6-9D38-20FB6BAB1425}"/>
    <cellStyle name="20% - uthevingsfarge 1 2 5 2" xfId="1053" xr:uid="{437E7FBE-59D0-4F14-9BEB-DB831E7F3B24}"/>
    <cellStyle name="20% - uthevingsfarge 1 2 5 3" xfId="1054" xr:uid="{DF629589-D893-496A-BDF7-47336FDB0615}"/>
    <cellStyle name="20% - uthevingsfarge 1 2 6" xfId="1055" xr:uid="{C361C592-95E3-49EB-B3EE-8BECCEBCF781}"/>
    <cellStyle name="20% - uthevingsfarge 1 2 7" xfId="1056" xr:uid="{68EBD4D5-61F6-4412-9336-697ABD460651}"/>
    <cellStyle name="20% - uthevingsfarge 1 2 8" xfId="1057" xr:uid="{3262304B-74D5-4056-BA78-E3DD263F7CBD}"/>
    <cellStyle name="20% - uthevingsfarge 1 2_ACT Segment adj EBITDA" xfId="1058" xr:uid="{1C025728-9884-41B4-9C9A-0D2A1CD015DA}"/>
    <cellStyle name="20% - uthevingsfarge 1 3" xfId="1059" xr:uid="{2CF68E57-2C7A-4D16-80FD-C00688FED8DE}"/>
    <cellStyle name="20% - uthevingsfarge 1 3 2" xfId="1060" xr:uid="{D365174C-AA23-4347-90D6-261C25447150}"/>
    <cellStyle name="20% - uthevingsfarge 1 3 2 2" xfId="1061" xr:uid="{E09F84B8-0212-476C-A3EB-989D96173FD8}"/>
    <cellStyle name="20% - uthevingsfarge 1 3 2 2 2" xfId="1062" xr:uid="{71CCF014-193D-410C-99FB-0EB1FDDC93F3}"/>
    <cellStyle name="20% - uthevingsfarge 1 3 2 2 3" xfId="1063" xr:uid="{4761A9EF-1984-475A-BFE1-71D17179F2B4}"/>
    <cellStyle name="20% - uthevingsfarge 1 3 2 3" xfId="1064" xr:uid="{D113708F-7D75-4234-A263-D53C753C3808}"/>
    <cellStyle name="20% - uthevingsfarge 1 3 2 4" xfId="1065" xr:uid="{0ED80928-93BA-4EE6-8FE8-50F8519D325C}"/>
    <cellStyle name="20% - uthevingsfarge 1 3 2 5" xfId="1066" xr:uid="{3BA7E992-54E0-4748-A9E8-D5F9E116A453}"/>
    <cellStyle name="20% - uthevingsfarge 1 3 2_ACT_NIBD EQ" xfId="1067" xr:uid="{BD50894B-9BB8-4C9C-966D-3882F6D74BC3}"/>
    <cellStyle name="20% - uthevingsfarge 1 3 3" xfId="1068" xr:uid="{9E5057CB-CE49-415F-A2B5-53627C3A37C5}"/>
    <cellStyle name="20% - uthevingsfarge 1 3 3 2" xfId="1069" xr:uid="{5264B1CC-96AD-4FE1-9FAA-EA6FB9DBD9DB}"/>
    <cellStyle name="20% - uthevingsfarge 1 3 3 2 2" xfId="1070" xr:uid="{45596652-DB59-4F0F-94E9-2CE43A5E099B}"/>
    <cellStyle name="20% - uthevingsfarge 1 3 3 2 3" xfId="1071" xr:uid="{270407F7-69B1-4CED-8D8B-6A928105B482}"/>
    <cellStyle name="20% - uthevingsfarge 1 3 3 3" xfId="1072" xr:uid="{5BD7E1B5-AB16-47C7-B112-42F97E507832}"/>
    <cellStyle name="20% - uthevingsfarge 1 3 3 4" xfId="1073" xr:uid="{1D6DD86B-EFE7-4B0F-A852-1EFCC3A44D81}"/>
    <cellStyle name="20% - uthevingsfarge 1 3 3 5" xfId="1074" xr:uid="{F573A6AC-8E03-4A28-8B1B-F6E5CE1A7842}"/>
    <cellStyle name="20% - uthevingsfarge 1 3 3_ACT_NIBD EQ" xfId="1075" xr:uid="{5FB6744F-BC74-4DF8-89D5-24E762F7C025}"/>
    <cellStyle name="20% - uthevingsfarge 1 3 4" xfId="1076" xr:uid="{576E1464-D73B-4CE0-B072-AD64CEF2D553}"/>
    <cellStyle name="20% - uthevingsfarge 1 3 4 2" xfId="1077" xr:uid="{0F9BAEB7-5DA9-45FB-A4B4-3056BED2C957}"/>
    <cellStyle name="20% - uthevingsfarge 1 3 4 3" xfId="1078" xr:uid="{3ED76837-9C6E-4490-9250-D3C137DB9192}"/>
    <cellStyle name="20% - uthevingsfarge 1 3 5" xfId="1079" xr:uid="{6DB92DB5-ACE0-4109-AC83-37AB4BF19767}"/>
    <cellStyle name="20% - uthevingsfarge 1 3 6" xfId="1080" xr:uid="{64CEE891-121A-421F-AB7E-2217AFCE6F7A}"/>
    <cellStyle name="20% - uthevingsfarge 1 3 7" xfId="1081" xr:uid="{6A994009-7D41-4DB6-ACF5-BCD3A5261DF1}"/>
    <cellStyle name="20% - uthevingsfarge 1 3_ACT Segment adj EBITDA" xfId="1082" xr:uid="{EBD9D292-E770-44A6-ADD1-972A6E59137E}"/>
    <cellStyle name="20% - uthevingsfarge 1 4" xfId="1083" xr:uid="{9EE8444A-70CF-4122-B376-8DF8894E9CFC}"/>
    <cellStyle name="20% - uthevingsfarge 1 4 2" xfId="1084" xr:uid="{A994A73E-5FB6-45E6-AC0D-1327E45472F6}"/>
    <cellStyle name="20% - uthevingsfarge 1 4 2 2" xfId="1085" xr:uid="{51D90AF1-1A8B-4F9C-810A-A9D5131EF9C9}"/>
    <cellStyle name="20% - uthevingsfarge 1 4 2 3" xfId="1086" xr:uid="{2683CABC-26D9-4A8F-AD12-68E5F4DB2D2D}"/>
    <cellStyle name="20% - uthevingsfarge 1 4 3" xfId="1087" xr:uid="{3D7669B2-EFC3-4135-9B03-5ABEF8E1657F}"/>
    <cellStyle name="20% - uthevingsfarge 1 4 4" xfId="1088" xr:uid="{8B03BB2A-BADE-4954-9BA9-CE7CF2B99CD7}"/>
    <cellStyle name="20% - uthevingsfarge 1 4 5" xfId="1089" xr:uid="{026F33A5-562D-4B5B-82A9-572332D7764B}"/>
    <cellStyle name="20% - uthevingsfarge 1 4_ACT_NIBD EQ" xfId="1090" xr:uid="{54B24A3B-5EDF-45E8-8671-39A55B1CD149}"/>
    <cellStyle name="20% - uthevingsfarge 1 5" xfId="1091" xr:uid="{9CB47FDB-FD56-4FAD-9D8C-64D7DD29D4EF}"/>
    <cellStyle name="20% - uthevingsfarge 1 5 2" xfId="1092" xr:uid="{7E070610-D2E3-4977-BC7A-A3C6D719414C}"/>
    <cellStyle name="20% - uthevingsfarge 1 5 2 2" xfId="1093" xr:uid="{8EE343E9-BC65-42B0-AC60-6234B1BFF386}"/>
    <cellStyle name="20% - uthevingsfarge 1 5 2 3" xfId="1094" xr:uid="{1F46115D-ABD8-4E15-AF23-A59B60452F58}"/>
    <cellStyle name="20% - uthevingsfarge 1 5 3" xfId="1095" xr:uid="{5F0D4A4D-BE09-4E11-ABAD-B84D01E0E923}"/>
    <cellStyle name="20% - uthevingsfarge 1 5 4" xfId="1096" xr:uid="{AC3AEDBE-F93E-48C7-9806-616DAA9AC658}"/>
    <cellStyle name="20% - uthevingsfarge 1 5 5" xfId="1097" xr:uid="{8C634BC3-6DE9-4E52-9691-23D5528BC97D}"/>
    <cellStyle name="20% - uthevingsfarge 1 5_ACT_NIBD EQ" xfId="1098" xr:uid="{808A6667-883B-4C9E-859B-3B8922EB3DA9}"/>
    <cellStyle name="20% - uthevingsfarge 1 6" xfId="1099" xr:uid="{F9A6D66E-A4E9-4230-B4A8-8F38ECA91C00}"/>
    <cellStyle name="20% - uthevingsfarge 1 6 2" xfId="1100" xr:uid="{6E1FE8B9-B173-413F-B11C-E5E002448D1F}"/>
    <cellStyle name="20% - uthevingsfarge 1 6 2 2" xfId="1101" xr:uid="{C0F347D4-F8CE-41BB-9BA7-FAAD6E91831A}"/>
    <cellStyle name="20% - uthevingsfarge 1 6 2 3" xfId="1102" xr:uid="{9C7C5D72-EB22-4CEF-8955-3C9BBD6DAACF}"/>
    <cellStyle name="20% - uthevingsfarge 1 6 3" xfId="1103" xr:uid="{78EF7E0E-A62C-4ECB-9DFC-15C574CE8BC5}"/>
    <cellStyle name="20% - uthevingsfarge 1 6 4" xfId="1104" xr:uid="{F2246423-337C-412C-89FD-EC16EF8BE71F}"/>
    <cellStyle name="20% - uthevingsfarge 1 6 5" xfId="1105" xr:uid="{7ED6BCF5-4020-4F4A-B086-003B9B302DA8}"/>
    <cellStyle name="20% - uthevingsfarge 1 6_ACT_NIBD EQ" xfId="1106" xr:uid="{36DEF038-E020-4657-944F-1469AD38D5DF}"/>
    <cellStyle name="20% - uthevingsfarge 1 7" xfId="1107" xr:uid="{4E5EF698-EFA4-4EC6-A2A8-67AD0D8453B5}"/>
    <cellStyle name="20% - uthevingsfarge 1 7 2" xfId="1108" xr:uid="{3417DBAD-0786-4FDD-A892-76AB08572BDE}"/>
    <cellStyle name="20% - uthevingsfarge 1 7 2 2" xfId="1109" xr:uid="{BD1F778A-7EF7-4933-B5A9-14264D395A09}"/>
    <cellStyle name="20% - uthevingsfarge 1 7 2 3" xfId="1110" xr:uid="{D419DA20-4AB5-4BFF-8BC7-C8D37E2FEA97}"/>
    <cellStyle name="20% - uthevingsfarge 1 7 3" xfId="1111" xr:uid="{9C6EB1F2-9DCF-42C2-B3C9-716D855D2144}"/>
    <cellStyle name="20% - uthevingsfarge 1 7 4" xfId="1112" xr:uid="{35124C97-2710-42E4-8AAC-3B1C492BC817}"/>
    <cellStyle name="20% - uthevingsfarge 1 7 5" xfId="1113" xr:uid="{BA722DE7-63F6-4C7F-B38E-A39D84EF3795}"/>
    <cellStyle name="20% - uthevingsfarge 1 7_ACT_NIBD EQ" xfId="1114" xr:uid="{320D0466-7C38-4988-9C35-7EDD1B581105}"/>
    <cellStyle name="20% - uthevingsfarge 1 8" xfId="1115" xr:uid="{6909BF29-CCD5-4CED-98D2-1400CB03B488}"/>
    <cellStyle name="20% - uthevingsfarge 1 8 2" xfId="1116" xr:uid="{1CC28CA5-EFE0-4C35-8FC0-71D05149799D}"/>
    <cellStyle name="20% - uthevingsfarge 1 8 2 2" xfId="1117" xr:uid="{F9B6F2EE-2635-42A0-90B7-DB79221DFB96}"/>
    <cellStyle name="20% - uthevingsfarge 1 8 2 3" xfId="1118" xr:uid="{62E9A8A6-C478-4936-BD85-E0F95B57FD1A}"/>
    <cellStyle name="20% - uthevingsfarge 1 8 3" xfId="1119" xr:uid="{1C22502D-0B86-40F4-9803-265085DB80B8}"/>
    <cellStyle name="20% - uthevingsfarge 1 8 4" xfId="1120" xr:uid="{91DCC237-BF98-40CD-BE47-741DCF3EE3C7}"/>
    <cellStyle name="20% - uthevingsfarge 1 8 5" xfId="1121" xr:uid="{02258CCD-18C5-4B8F-A496-0A5948CB88F9}"/>
    <cellStyle name="20% - uthevingsfarge 1 8_ACT_NIBD EQ" xfId="1122" xr:uid="{79F713F7-075C-4A91-B804-099F52637094}"/>
    <cellStyle name="20% - uthevingsfarge 1 9" xfId="1123" xr:uid="{27484EE7-EFC2-4ECD-AD95-42E76C1AC830}"/>
    <cellStyle name="20% - uthevingsfarge 1 9 2" xfId="1124" xr:uid="{0D950F30-D454-4A2F-84E5-8671D0FDBE98}"/>
    <cellStyle name="20% - uthevingsfarge 1 9 3" xfId="1125" xr:uid="{EEF11A8C-CAF5-4E9A-AF33-7871C168FA88}"/>
    <cellStyle name="20% - uthevingsfarge 1_ACT Segment adj EBITDA" xfId="1126" xr:uid="{0A0CB5AC-EEC7-4BB1-BE40-E97D1DF5737E}"/>
    <cellStyle name="20% - uthevingsfarge 2" xfId="1127" xr:uid="{F993A012-5DD6-4624-90CD-209503066B8A}"/>
    <cellStyle name="20% - uthevingsfarge 2 10" xfId="1128" xr:uid="{DC90C8FB-089F-48DB-9115-6CBEBCA42F41}"/>
    <cellStyle name="20% - uthevingsfarge 2 11" xfId="1129" xr:uid="{D02D459D-E346-485E-9971-AFF16BD94581}"/>
    <cellStyle name="20% - uthevingsfarge 2 12" xfId="1130" xr:uid="{764BEE60-FA6B-4CE4-9479-C6519936B960}"/>
    <cellStyle name="20% - uthevingsfarge 2 2" xfId="1131" xr:uid="{ED225565-DCA7-4C3C-927D-722AD4CF5304}"/>
    <cellStyle name="20% - uthevingsfarge 2 2 2" xfId="1132" xr:uid="{44A76997-D2A7-4D24-9CB7-1B4301991F8F}"/>
    <cellStyle name="20% - uthevingsfarge 2 2 2 2" xfId="1133" xr:uid="{3C8EA336-4B4F-49BF-8D64-1C99D82632E8}"/>
    <cellStyle name="20% - uthevingsfarge 2 2 2 2 2" xfId="1134" xr:uid="{B0550FBB-F71B-457F-8AF1-8752E4EE31BC}"/>
    <cellStyle name="20% - uthevingsfarge 2 2 2 2 2 2" xfId="1135" xr:uid="{084C0D42-A960-4C28-9CC3-470841F22C9D}"/>
    <cellStyle name="20% - uthevingsfarge 2 2 2 2 2 3" xfId="1136" xr:uid="{5363E0D8-D355-4A2A-94F7-42D17867362D}"/>
    <cellStyle name="20% - uthevingsfarge 2 2 2 2 3" xfId="1137" xr:uid="{4F46ABCA-2CFB-45EE-BF1B-B7F2B86E3278}"/>
    <cellStyle name="20% - uthevingsfarge 2 2 2 2 4" xfId="1138" xr:uid="{14C3824E-0836-4B33-830A-41A4CD4A1F60}"/>
    <cellStyle name="20% - uthevingsfarge 2 2 2 2 5" xfId="1139" xr:uid="{DD46994A-82E4-467C-BB9D-9FF6763CC67A}"/>
    <cellStyle name="20% - uthevingsfarge 2 2 2 2_ACT_NIBD EQ" xfId="1140" xr:uid="{9F8D6897-346E-49D2-A57D-E594D51B5336}"/>
    <cellStyle name="20% - uthevingsfarge 2 2 2 3" xfId="1141" xr:uid="{05BD0756-5FD9-4A62-9B22-D4ED2A40E9D8}"/>
    <cellStyle name="20% - uthevingsfarge 2 2 2 3 2" xfId="1142" xr:uid="{2AC49FE2-8D24-4BA6-AD9C-EA81DB6D646B}"/>
    <cellStyle name="20% - uthevingsfarge 2 2 2 3 2 2" xfId="1143" xr:uid="{8C07D996-8484-40EB-B38E-AAB4E2432D6A}"/>
    <cellStyle name="20% - uthevingsfarge 2 2 2 3 2 3" xfId="1144" xr:uid="{AF99C407-D9B6-4DAA-9419-623A3C49A2FA}"/>
    <cellStyle name="20% - uthevingsfarge 2 2 2 3 3" xfId="1145" xr:uid="{BF6B63E5-E18D-4D14-A006-3522C4D951E5}"/>
    <cellStyle name="20% - uthevingsfarge 2 2 2 3 4" xfId="1146" xr:uid="{70E8BB10-B1C8-481E-A87A-7F5EE038D85B}"/>
    <cellStyle name="20% - uthevingsfarge 2 2 2 3 5" xfId="1147" xr:uid="{CCB4F8C1-30C9-476A-9938-2426E92B14AB}"/>
    <cellStyle name="20% - uthevingsfarge 2 2 2 3_ACT_NIBD EQ" xfId="1148" xr:uid="{118B4AD1-6570-4147-981A-D4216D29C23F}"/>
    <cellStyle name="20% - uthevingsfarge 2 2 2 4" xfId="1149" xr:uid="{D6B93F3A-6E29-4912-8F9E-8A094355BD03}"/>
    <cellStyle name="20% - uthevingsfarge 2 2 2 4 2" xfId="1150" xr:uid="{6D83AA9C-07DE-40E6-8937-A1FA3036CE80}"/>
    <cellStyle name="20% - uthevingsfarge 2 2 2 4 3" xfId="1151" xr:uid="{8BD9909C-3946-4F5F-9DEF-0748D323875B}"/>
    <cellStyle name="20% - uthevingsfarge 2 2 2 5" xfId="1152" xr:uid="{8C79E061-A4F5-4755-8B7F-62D40747C5C0}"/>
    <cellStyle name="20% - uthevingsfarge 2 2 2 6" xfId="1153" xr:uid="{6188032C-9AE2-4ECA-A7A1-304750C10FE6}"/>
    <cellStyle name="20% - uthevingsfarge 2 2 2 7" xfId="1154" xr:uid="{6785DA43-965A-452C-AE1B-C2183D2F14AC}"/>
    <cellStyle name="20% - uthevingsfarge 2 2 2_ACT Segment adj EBITDA" xfId="1155" xr:uid="{20907CA2-0697-4596-8FAB-3080C45CBC58}"/>
    <cellStyle name="20% - uthevingsfarge 2 2 3" xfId="1156" xr:uid="{FDEB8672-A16F-4321-A253-D2A7C17136F9}"/>
    <cellStyle name="20% - uthevingsfarge 2 2 3 2" xfId="1157" xr:uid="{55DC436F-43A2-4F1B-8A5E-502228F78E97}"/>
    <cellStyle name="20% - uthevingsfarge 2 2 3 2 2" xfId="1158" xr:uid="{CD714ED9-3150-41B1-8C34-ADD6804CAA67}"/>
    <cellStyle name="20% - uthevingsfarge 2 2 3 2 3" xfId="1159" xr:uid="{49841A66-70CB-4593-8BC7-9E081495020E}"/>
    <cellStyle name="20% - uthevingsfarge 2 2 3 3" xfId="1160" xr:uid="{D9C6F381-D021-4E77-B121-FD23EEF88257}"/>
    <cellStyle name="20% - uthevingsfarge 2 2 3 4" xfId="1161" xr:uid="{76389757-4D66-4415-933A-4F0226279389}"/>
    <cellStyle name="20% - uthevingsfarge 2 2 3 5" xfId="1162" xr:uid="{90A0AF95-4AA0-4989-B9A0-0CF76F4783CE}"/>
    <cellStyle name="20% - uthevingsfarge 2 2 3_ACT_NIBD EQ" xfId="1163" xr:uid="{85D04DBD-40B9-4817-B8DE-472E1E78D52C}"/>
    <cellStyle name="20% - uthevingsfarge 2 2 4" xfId="1164" xr:uid="{094B1BF4-E1BE-4EEB-86E5-B4D207244EE9}"/>
    <cellStyle name="20% - uthevingsfarge 2 2 4 2" xfId="1165" xr:uid="{D1BB0EF1-DD14-4D51-86C2-F21C776A540C}"/>
    <cellStyle name="20% - uthevingsfarge 2 2 4 2 2" xfId="1166" xr:uid="{0E032031-00E5-44CD-B096-6F094687E54C}"/>
    <cellStyle name="20% - uthevingsfarge 2 2 4 2 3" xfId="1167" xr:uid="{D80F790F-BCD6-4A4C-A71B-6E2DD1973D78}"/>
    <cellStyle name="20% - uthevingsfarge 2 2 4 3" xfId="1168" xr:uid="{A0C5FD79-00F9-4B00-BDAF-95124602F59E}"/>
    <cellStyle name="20% - uthevingsfarge 2 2 4 4" xfId="1169" xr:uid="{448DBA59-B7BB-45A8-81BA-DA259F080CB0}"/>
    <cellStyle name="20% - uthevingsfarge 2 2 4 5" xfId="1170" xr:uid="{E03418DC-6723-43C7-8A92-640353509433}"/>
    <cellStyle name="20% - uthevingsfarge 2 2 4_ACT_NIBD EQ" xfId="1171" xr:uid="{8FF21774-FFF4-4580-A609-EA1B2167CA38}"/>
    <cellStyle name="20% - uthevingsfarge 2 2 5" xfId="1172" xr:uid="{B5B93020-7893-48DF-A9B7-EEEB02E02089}"/>
    <cellStyle name="20% - uthevingsfarge 2 2 5 2" xfId="1173" xr:uid="{EAE1A391-6897-44B6-A03D-2CE6DFCB0A98}"/>
    <cellStyle name="20% - uthevingsfarge 2 2 5 3" xfId="1174" xr:uid="{6F518B9A-874B-4DB2-8D78-623BCB93540E}"/>
    <cellStyle name="20% - uthevingsfarge 2 2 6" xfId="1175" xr:uid="{7F6DC11B-B3C0-4177-9BEB-F69293C9635E}"/>
    <cellStyle name="20% - uthevingsfarge 2 2 7" xfId="1176" xr:uid="{ED1FF901-A3DC-4871-8AB8-40192BD63F10}"/>
    <cellStyle name="20% - uthevingsfarge 2 2 8" xfId="1177" xr:uid="{43268E65-C329-4943-8006-57618FD02CD6}"/>
    <cellStyle name="20% - uthevingsfarge 2 2_ACT Segment adj EBITDA" xfId="1178" xr:uid="{59FF34FF-46E9-407E-97F4-1081CF9E8CBA}"/>
    <cellStyle name="20% - uthevingsfarge 2 3" xfId="1179" xr:uid="{CAF3C79D-885D-4FE5-B5C9-96DA6E2EC812}"/>
    <cellStyle name="20% - uthevingsfarge 2 3 2" xfId="1180" xr:uid="{CA79B7CE-39FA-4C24-A92D-83FAC7575523}"/>
    <cellStyle name="20% - uthevingsfarge 2 3 2 2" xfId="1181" xr:uid="{9FCFED6F-254C-49C4-867E-25159C79D775}"/>
    <cellStyle name="20% - uthevingsfarge 2 3 2 2 2" xfId="1182" xr:uid="{BD6D9F6B-ABDC-403C-B942-2794B52C6A32}"/>
    <cellStyle name="20% - uthevingsfarge 2 3 2 2 3" xfId="1183" xr:uid="{C6F90CB4-D194-428D-91C1-ED7FA481C8DF}"/>
    <cellStyle name="20% - uthevingsfarge 2 3 2 3" xfId="1184" xr:uid="{2FDC89F6-286F-47D3-A811-DA399FC3C03F}"/>
    <cellStyle name="20% - uthevingsfarge 2 3 2 4" xfId="1185" xr:uid="{4E4F6460-E4FC-4837-BB3F-3886F41F3C18}"/>
    <cellStyle name="20% - uthevingsfarge 2 3 2 5" xfId="1186" xr:uid="{BC46FC07-90AD-4A64-9BD8-82B651A1511D}"/>
    <cellStyle name="20% - uthevingsfarge 2 3 2_ACT_NIBD EQ" xfId="1187" xr:uid="{2A4B13D1-BC1E-4176-8723-BC74AD93E60F}"/>
    <cellStyle name="20% - uthevingsfarge 2 3 3" xfId="1188" xr:uid="{2F3912BF-ED9C-435D-8081-232D46FA0A1B}"/>
    <cellStyle name="20% - uthevingsfarge 2 3 3 2" xfId="1189" xr:uid="{D9AECF3C-6F95-4427-8C58-F203BD6B8266}"/>
    <cellStyle name="20% - uthevingsfarge 2 3 3 2 2" xfId="1190" xr:uid="{A9332936-3311-4DFE-87BC-35459146A9F5}"/>
    <cellStyle name="20% - uthevingsfarge 2 3 3 2 3" xfId="1191" xr:uid="{B3255C3A-CDB0-4AB2-8C6F-091421EA6FEB}"/>
    <cellStyle name="20% - uthevingsfarge 2 3 3 3" xfId="1192" xr:uid="{EBFBFB15-15CB-4F3F-9149-C7A9253BF90F}"/>
    <cellStyle name="20% - uthevingsfarge 2 3 3 4" xfId="1193" xr:uid="{578B1A9A-38B0-453E-A5F9-94619739715C}"/>
    <cellStyle name="20% - uthevingsfarge 2 3 3 5" xfId="1194" xr:uid="{7A2F9C05-3ED8-432F-8684-395CA0FB41D0}"/>
    <cellStyle name="20% - uthevingsfarge 2 3 3_ACT_NIBD EQ" xfId="1195" xr:uid="{8FD49D1C-AB05-42B9-9495-9F9F4F100B08}"/>
    <cellStyle name="20% - uthevingsfarge 2 3 4" xfId="1196" xr:uid="{E3254D8B-B2B3-44AC-96F8-1D3EC010CCC4}"/>
    <cellStyle name="20% - uthevingsfarge 2 3 4 2" xfId="1197" xr:uid="{168EF7A5-337E-459A-A995-398050EAA79B}"/>
    <cellStyle name="20% - uthevingsfarge 2 3 4 3" xfId="1198" xr:uid="{17FD990D-2E45-4DF9-A776-BEEAF98D2D4C}"/>
    <cellStyle name="20% - uthevingsfarge 2 3 5" xfId="1199" xr:uid="{28954675-1207-4C2E-AB6F-550644F46157}"/>
    <cellStyle name="20% - uthevingsfarge 2 3 6" xfId="1200" xr:uid="{E9D9888A-EC4D-4C8E-A14E-42D57C511240}"/>
    <cellStyle name="20% - uthevingsfarge 2 3 7" xfId="1201" xr:uid="{FF419183-7DD0-4B5B-8DBD-6E1AAD573DC8}"/>
    <cellStyle name="20% - uthevingsfarge 2 3_ACT Segment adj EBITDA" xfId="1202" xr:uid="{F1809835-6C7D-43F1-9721-6EF219066B6A}"/>
    <cellStyle name="20% - uthevingsfarge 2 4" xfId="1203" xr:uid="{5452328B-A4CA-44D9-B1AB-ED4EDEEB2BED}"/>
    <cellStyle name="20% - uthevingsfarge 2 4 2" xfId="1204" xr:uid="{D94A737B-40B3-420C-A4C3-DA9F8C31A388}"/>
    <cellStyle name="20% - uthevingsfarge 2 4 2 2" xfId="1205" xr:uid="{2B0431BD-FEC2-46D9-A3C4-AD7666D2DFBA}"/>
    <cellStyle name="20% - uthevingsfarge 2 4 2 3" xfId="1206" xr:uid="{EDA5F48B-DB92-4826-8BEB-CBE9795263EA}"/>
    <cellStyle name="20% - uthevingsfarge 2 4 3" xfId="1207" xr:uid="{7BE543A7-448C-400C-921F-7A9232212AA8}"/>
    <cellStyle name="20% - uthevingsfarge 2 4 4" xfId="1208" xr:uid="{6C1FB73E-F6B1-4465-A175-41B493994E10}"/>
    <cellStyle name="20% - uthevingsfarge 2 4 5" xfId="1209" xr:uid="{5C4B0CB6-388A-4D40-AEF4-8D721C294E97}"/>
    <cellStyle name="20% - uthevingsfarge 2 4_ACT_NIBD EQ" xfId="1210" xr:uid="{D1EE076C-FBB0-4FF5-B351-ED998A7620CE}"/>
    <cellStyle name="20% - uthevingsfarge 2 5" xfId="1211" xr:uid="{975D5287-9357-44AE-B03B-00BF24A7BDC9}"/>
    <cellStyle name="20% - uthevingsfarge 2 5 2" xfId="1212" xr:uid="{EC688125-F88F-480F-9983-9B32D0D9F58D}"/>
    <cellStyle name="20% - uthevingsfarge 2 5 2 2" xfId="1213" xr:uid="{F5930798-539C-43EF-9A49-E5FFDC1BFDDA}"/>
    <cellStyle name="20% - uthevingsfarge 2 5 2 3" xfId="1214" xr:uid="{4C8C9B33-F637-4C63-B548-5F517D4F837F}"/>
    <cellStyle name="20% - uthevingsfarge 2 5 3" xfId="1215" xr:uid="{5B56E6F3-359E-47BE-9582-F27C6D8385FC}"/>
    <cellStyle name="20% - uthevingsfarge 2 5 4" xfId="1216" xr:uid="{048F09A6-E63B-47B7-BE7B-4F82FF9C4B40}"/>
    <cellStyle name="20% - uthevingsfarge 2 5 5" xfId="1217" xr:uid="{4B2C59AA-14E3-4FC3-9153-6D496CBA43EC}"/>
    <cellStyle name="20% - uthevingsfarge 2 5_ACT_NIBD EQ" xfId="1218" xr:uid="{D249C1E1-33BE-4087-8DEF-AD288B932D89}"/>
    <cellStyle name="20% - uthevingsfarge 2 6" xfId="1219" xr:uid="{DBA5C7D1-331E-4610-81C6-170FA4681748}"/>
    <cellStyle name="20% - uthevingsfarge 2 6 2" xfId="1220" xr:uid="{8E90583A-6A62-429C-804F-9D97ADE3CB99}"/>
    <cellStyle name="20% - uthevingsfarge 2 6 2 2" xfId="1221" xr:uid="{72DCAC80-90FA-4D07-861B-61770BEC8485}"/>
    <cellStyle name="20% - uthevingsfarge 2 6 2 3" xfId="1222" xr:uid="{5B6DDCCB-4195-4405-B7CC-61F3679DC1B5}"/>
    <cellStyle name="20% - uthevingsfarge 2 6 3" xfId="1223" xr:uid="{CB0F37CC-0352-4C85-9809-92E6D618EE0A}"/>
    <cellStyle name="20% - uthevingsfarge 2 6 4" xfId="1224" xr:uid="{C217593F-CE16-4B8F-970E-BB7710907A87}"/>
    <cellStyle name="20% - uthevingsfarge 2 6 5" xfId="1225" xr:uid="{90453032-F5E0-4582-8FE4-CC461516634F}"/>
    <cellStyle name="20% - uthevingsfarge 2 6_ACT_NIBD EQ" xfId="1226" xr:uid="{380D1E3E-AF51-48D0-839E-5D417B24F8EF}"/>
    <cellStyle name="20% - uthevingsfarge 2 7" xfId="1227" xr:uid="{FFEAEBB3-511B-49CC-A09E-2238A5B4232B}"/>
    <cellStyle name="20% - uthevingsfarge 2 7 2" xfId="1228" xr:uid="{DC60D37E-E374-4FCC-9F7B-DE8A6834E133}"/>
    <cellStyle name="20% - uthevingsfarge 2 7 2 2" xfId="1229" xr:uid="{D20FF9E6-1516-4E76-A8F6-8B40680BA9B6}"/>
    <cellStyle name="20% - uthevingsfarge 2 7 2 3" xfId="1230" xr:uid="{14B5BCBE-9B11-4763-A29F-522E0C55DF37}"/>
    <cellStyle name="20% - uthevingsfarge 2 7 3" xfId="1231" xr:uid="{CD6B6953-8565-4C69-8F32-1838E3C5FEBF}"/>
    <cellStyle name="20% - uthevingsfarge 2 7 4" xfId="1232" xr:uid="{6A95159A-F032-471E-8570-30CD6859835D}"/>
    <cellStyle name="20% - uthevingsfarge 2 7 5" xfId="1233" xr:uid="{1B77D023-E255-4A70-9A4D-1293C396309B}"/>
    <cellStyle name="20% - uthevingsfarge 2 7_ACT_NIBD EQ" xfId="1234" xr:uid="{63201631-E6F4-4458-969B-ED9D925E661D}"/>
    <cellStyle name="20% - uthevingsfarge 2 8" xfId="1235" xr:uid="{4C8D0820-AEB9-4DDF-A337-D130944050CB}"/>
    <cellStyle name="20% - uthevingsfarge 2 8 2" xfId="1236" xr:uid="{66776277-8A97-41C0-BDAC-22B944337CA4}"/>
    <cellStyle name="20% - uthevingsfarge 2 8 2 2" xfId="1237" xr:uid="{B216C288-259F-4B05-9CCA-552F21295C43}"/>
    <cellStyle name="20% - uthevingsfarge 2 8 2 3" xfId="1238" xr:uid="{84785C95-0EF5-4D66-A70C-48638F4FBC3E}"/>
    <cellStyle name="20% - uthevingsfarge 2 8 3" xfId="1239" xr:uid="{61EC5485-2110-4B96-B2BA-BAC55CC5AA89}"/>
    <cellStyle name="20% - uthevingsfarge 2 8 4" xfId="1240" xr:uid="{D2401643-2758-44AE-B060-F9E570B08E61}"/>
    <cellStyle name="20% - uthevingsfarge 2 8 5" xfId="1241" xr:uid="{889460B9-3FE2-47A3-9AFC-B143E90B6E7B}"/>
    <cellStyle name="20% - uthevingsfarge 2 8_ACT_NIBD EQ" xfId="1242" xr:uid="{42AE6444-65AB-4F62-BF16-72174A0BA5BD}"/>
    <cellStyle name="20% - uthevingsfarge 2 9" xfId="1243" xr:uid="{4777296A-EC24-46A2-88F8-4F4790366C64}"/>
    <cellStyle name="20% - uthevingsfarge 2 9 2" xfId="1244" xr:uid="{B571C2AE-6AF0-4396-B26E-C3F48BA422EA}"/>
    <cellStyle name="20% - uthevingsfarge 2 9 3" xfId="1245" xr:uid="{E857BE0C-E0D9-4962-98AB-08730803CE11}"/>
    <cellStyle name="20% - uthevingsfarge 2_ACT Segment adj EBITDA" xfId="1246" xr:uid="{0C6165B4-1708-4A3E-8E7E-A9C1C90DA89A}"/>
    <cellStyle name="20% - uthevingsfarge 3" xfId="1247" xr:uid="{CA2F83A6-DC4F-4A72-837A-8F9A54665E72}"/>
    <cellStyle name="20% - uthevingsfarge 3 10" xfId="1248" xr:uid="{0C25B73C-C41E-458D-85A1-75E0788DDB2F}"/>
    <cellStyle name="20% - uthevingsfarge 3 11" xfId="1249" xr:uid="{3A2CFCEB-5174-4A30-935C-29955FB5ACD1}"/>
    <cellStyle name="20% - uthevingsfarge 3 12" xfId="1250" xr:uid="{4FA26ADF-07A5-47E9-9C34-1CBFFF51273C}"/>
    <cellStyle name="20% - uthevingsfarge 3 2" xfId="1251" xr:uid="{AF9CDF87-2ABB-4131-B731-759A6B261082}"/>
    <cellStyle name="20% - uthevingsfarge 3 2 2" xfId="1252" xr:uid="{2FAF12F4-DC38-47E2-8098-49A9C2E2E625}"/>
    <cellStyle name="20% - uthevingsfarge 3 2 2 2" xfId="1253" xr:uid="{A64A6730-DC91-4095-BBA0-AE83B77C354F}"/>
    <cellStyle name="20% - uthevingsfarge 3 2 2 2 2" xfId="1254" xr:uid="{89C38AF6-7C56-4A40-A941-1B9FDC8BCBBF}"/>
    <cellStyle name="20% - uthevingsfarge 3 2 2 2 2 2" xfId="1255" xr:uid="{9AF40A1D-C6AC-4205-A16E-A3A7524C74BA}"/>
    <cellStyle name="20% - uthevingsfarge 3 2 2 2 2 3" xfId="1256" xr:uid="{0AAD4DCC-D435-4032-9893-7EFB78D61AB3}"/>
    <cellStyle name="20% - uthevingsfarge 3 2 2 2 3" xfId="1257" xr:uid="{012D8661-3858-47FC-9A21-F9E5581DDDDF}"/>
    <cellStyle name="20% - uthevingsfarge 3 2 2 2 4" xfId="1258" xr:uid="{43D91DE5-C654-4D49-B5FE-69D7AFBABE2F}"/>
    <cellStyle name="20% - uthevingsfarge 3 2 2 2 5" xfId="1259" xr:uid="{91773BD6-B235-441F-8751-D1AECB60348B}"/>
    <cellStyle name="20% - uthevingsfarge 3 2 2 2_ACT_NIBD EQ" xfId="1260" xr:uid="{E64757E9-9C46-4022-A341-93DCDDD41644}"/>
    <cellStyle name="20% - uthevingsfarge 3 2 2 3" xfId="1261" xr:uid="{5EF23D0A-B5A7-486F-AE95-2A3FD5422AC4}"/>
    <cellStyle name="20% - uthevingsfarge 3 2 2 3 2" xfId="1262" xr:uid="{899A8F38-C334-4821-9D40-4210F6A00485}"/>
    <cellStyle name="20% - uthevingsfarge 3 2 2 3 2 2" xfId="1263" xr:uid="{9E217513-A460-427D-96E9-92B60DA706FF}"/>
    <cellStyle name="20% - uthevingsfarge 3 2 2 3 2 3" xfId="1264" xr:uid="{59A30C50-C8AF-4C82-BA5A-B26D919E5A8F}"/>
    <cellStyle name="20% - uthevingsfarge 3 2 2 3 3" xfId="1265" xr:uid="{DE4A286C-7971-4B80-A991-0ACAB9755B64}"/>
    <cellStyle name="20% - uthevingsfarge 3 2 2 3 4" xfId="1266" xr:uid="{320EC3D0-58A5-4268-A6F5-C18D86B4CC98}"/>
    <cellStyle name="20% - uthevingsfarge 3 2 2 3 5" xfId="1267" xr:uid="{05F9DEF9-3F08-4A2E-B7DE-A9FBB2AF944D}"/>
    <cellStyle name="20% - uthevingsfarge 3 2 2 3_ACT_NIBD EQ" xfId="1268" xr:uid="{B065CA37-F677-49EB-8C2F-81659D4E5F20}"/>
    <cellStyle name="20% - uthevingsfarge 3 2 2 4" xfId="1269" xr:uid="{452DB22C-D7BC-4E41-8A79-522156CEB5D5}"/>
    <cellStyle name="20% - uthevingsfarge 3 2 2 4 2" xfId="1270" xr:uid="{613ED78D-3FE7-4622-B6AD-36981CE2A9D1}"/>
    <cellStyle name="20% - uthevingsfarge 3 2 2 4 3" xfId="1271" xr:uid="{9C16B2BA-9466-4DE9-B068-7ADD778AAB91}"/>
    <cellStyle name="20% - uthevingsfarge 3 2 2 5" xfId="1272" xr:uid="{7A36685C-C869-4002-B38E-347F000F65D4}"/>
    <cellStyle name="20% - uthevingsfarge 3 2 2 6" xfId="1273" xr:uid="{8D78CF26-1D6D-4C5B-B546-999B93CCB779}"/>
    <cellStyle name="20% - uthevingsfarge 3 2 2 7" xfId="1274" xr:uid="{C158D363-7B59-4F65-A402-CD04CEACB08B}"/>
    <cellStyle name="20% - uthevingsfarge 3 2 2_ACT Segment adj EBITDA" xfId="1275" xr:uid="{A6838A3F-2CB0-44FB-B336-98C194F40A69}"/>
    <cellStyle name="20% - uthevingsfarge 3 2 3" xfId="1276" xr:uid="{2D2F2962-53BC-450D-AAC2-EA56308E2747}"/>
    <cellStyle name="20% - uthevingsfarge 3 2 3 2" xfId="1277" xr:uid="{9450D177-2085-402E-BDCA-AC5837B27BEB}"/>
    <cellStyle name="20% - uthevingsfarge 3 2 3 2 2" xfId="1278" xr:uid="{51F9829C-6D64-48A1-980A-3F4B13E226EC}"/>
    <cellStyle name="20% - uthevingsfarge 3 2 3 2 3" xfId="1279" xr:uid="{0919569E-5BFA-4C23-ACEB-ACB5CD1F9CEF}"/>
    <cellStyle name="20% - uthevingsfarge 3 2 3 3" xfId="1280" xr:uid="{0D2A14B7-6ADA-4D2A-8A0E-481A94C21806}"/>
    <cellStyle name="20% - uthevingsfarge 3 2 3 4" xfId="1281" xr:uid="{1E05976F-D85F-46EF-8CCA-3FF9823C394E}"/>
    <cellStyle name="20% - uthevingsfarge 3 2 3 5" xfId="1282" xr:uid="{EBC6FF2B-FCB9-4DD9-BE9B-99376DE1F4B3}"/>
    <cellStyle name="20% - uthevingsfarge 3 2 3_ACT_NIBD EQ" xfId="1283" xr:uid="{3175BFF7-3D93-4352-A513-50F9B6485541}"/>
    <cellStyle name="20% - uthevingsfarge 3 2 4" xfId="1284" xr:uid="{632A5C06-BDE9-4423-87AB-656D98B38F02}"/>
    <cellStyle name="20% - uthevingsfarge 3 2 4 2" xfId="1285" xr:uid="{A0C39981-0A1B-4CF6-A7C6-2B0775EA5B64}"/>
    <cellStyle name="20% - uthevingsfarge 3 2 4 2 2" xfId="1286" xr:uid="{27AD18C3-314B-49A5-A698-6826E6CB344F}"/>
    <cellStyle name="20% - uthevingsfarge 3 2 4 2 3" xfId="1287" xr:uid="{5D99BCA0-5872-441D-B17F-129F3AD3FC6D}"/>
    <cellStyle name="20% - uthevingsfarge 3 2 4 3" xfId="1288" xr:uid="{09729F50-36E4-4F41-A2B2-3F423202E444}"/>
    <cellStyle name="20% - uthevingsfarge 3 2 4 4" xfId="1289" xr:uid="{627D5C85-D963-4D0D-B2B5-2CA296A383BB}"/>
    <cellStyle name="20% - uthevingsfarge 3 2 4 5" xfId="1290" xr:uid="{6C18F1AD-243C-4CEC-A82A-E583F199AB85}"/>
    <cellStyle name="20% - uthevingsfarge 3 2 4_ACT_NIBD EQ" xfId="1291" xr:uid="{CC8BA161-4197-4383-84C9-4F7F0158B9AA}"/>
    <cellStyle name="20% - uthevingsfarge 3 2 5" xfId="1292" xr:uid="{46DC2C71-8DCF-4A9F-B8C0-F05C4598E437}"/>
    <cellStyle name="20% - uthevingsfarge 3 2 5 2" xfId="1293" xr:uid="{B5FDD659-2F4F-4076-B59F-CA7668941EC9}"/>
    <cellStyle name="20% - uthevingsfarge 3 2 5 3" xfId="1294" xr:uid="{F92764AB-7AFA-4700-85EA-6BEBD6BE9452}"/>
    <cellStyle name="20% - uthevingsfarge 3 2 6" xfId="1295" xr:uid="{9826B4FB-14E6-4249-ABF7-3769BA55F67C}"/>
    <cellStyle name="20% - uthevingsfarge 3 2 7" xfId="1296" xr:uid="{CF2FE3A4-1CCA-4EFF-8DA9-9269903AD8E9}"/>
    <cellStyle name="20% - uthevingsfarge 3 2 8" xfId="1297" xr:uid="{E9F25AB2-7556-442C-9FA5-340DDD539A53}"/>
    <cellStyle name="20% - uthevingsfarge 3 2_ACT Segment adj EBITDA" xfId="1298" xr:uid="{C830C718-9042-4440-B883-786E2704ED6F}"/>
    <cellStyle name="20% - uthevingsfarge 3 3" xfId="1299" xr:uid="{B80EB797-1ACA-482C-A788-D447FF58BD25}"/>
    <cellStyle name="20% - uthevingsfarge 3 3 2" xfId="1300" xr:uid="{C9084A00-A9B9-402E-A6D8-3E2689D27E9A}"/>
    <cellStyle name="20% - uthevingsfarge 3 3 2 2" xfId="1301" xr:uid="{F7BB8C24-9C65-4670-BD81-398E9A6FEF93}"/>
    <cellStyle name="20% - uthevingsfarge 3 3 2 2 2" xfId="1302" xr:uid="{44DDB990-42F1-4905-A643-DB179CD7170C}"/>
    <cellStyle name="20% - uthevingsfarge 3 3 2 2 3" xfId="1303" xr:uid="{3F82DD42-A615-46F3-8FD0-A9A98A5580C3}"/>
    <cellStyle name="20% - uthevingsfarge 3 3 2 3" xfId="1304" xr:uid="{F1D0124D-600B-4C4F-B0FB-214E57557685}"/>
    <cellStyle name="20% - uthevingsfarge 3 3 2 4" xfId="1305" xr:uid="{11016178-A51E-4A02-AC26-A1416FF62F1D}"/>
    <cellStyle name="20% - uthevingsfarge 3 3 2 5" xfId="1306" xr:uid="{85E6C42D-E6F6-41E4-8EFA-D2B01C2C9E8B}"/>
    <cellStyle name="20% - uthevingsfarge 3 3 2_ACT_NIBD EQ" xfId="1307" xr:uid="{CE8F2222-6BA1-4E7A-BDEB-C68E84E0F511}"/>
    <cellStyle name="20% - uthevingsfarge 3 3 3" xfId="1308" xr:uid="{EC38FF48-2219-420A-9B2D-E01624CAFF6D}"/>
    <cellStyle name="20% - uthevingsfarge 3 3 3 2" xfId="1309" xr:uid="{EBE5A936-BA0A-41BC-BE3B-56B50274DD82}"/>
    <cellStyle name="20% - uthevingsfarge 3 3 3 2 2" xfId="1310" xr:uid="{56A85025-D932-46E0-A379-332357AABA52}"/>
    <cellStyle name="20% - uthevingsfarge 3 3 3 2 3" xfId="1311" xr:uid="{BC17FEA6-6F8C-4622-BBCE-752A1C5C5069}"/>
    <cellStyle name="20% - uthevingsfarge 3 3 3 3" xfId="1312" xr:uid="{8365BFE5-DD23-4652-9353-430A3ADC2B25}"/>
    <cellStyle name="20% - uthevingsfarge 3 3 3 4" xfId="1313" xr:uid="{FBC944A7-1A10-49D6-A33E-DC8ECD8345EF}"/>
    <cellStyle name="20% - uthevingsfarge 3 3 3 5" xfId="1314" xr:uid="{C9B49927-0453-464B-866A-FFD7B0F4A4BE}"/>
    <cellStyle name="20% - uthevingsfarge 3 3 3_ACT_NIBD EQ" xfId="1315" xr:uid="{5207BEB2-12C3-463B-A645-46BF3037DA67}"/>
    <cellStyle name="20% - uthevingsfarge 3 3 4" xfId="1316" xr:uid="{5EAEEC1F-A960-4AA5-B9C3-C9E6B2C79835}"/>
    <cellStyle name="20% - uthevingsfarge 3 3 4 2" xfId="1317" xr:uid="{4E73AC32-4AA0-47F7-A8EC-BCE87FE2D87C}"/>
    <cellStyle name="20% - uthevingsfarge 3 3 4 3" xfId="1318" xr:uid="{4580F3DB-D9DB-4FCA-986F-160482ECD79E}"/>
    <cellStyle name="20% - uthevingsfarge 3 3 5" xfId="1319" xr:uid="{49F7C195-741F-4733-AF3F-DA5C2707EFD2}"/>
    <cellStyle name="20% - uthevingsfarge 3 3 6" xfId="1320" xr:uid="{97AFB508-93A2-4240-B9D0-213DE833D606}"/>
    <cellStyle name="20% - uthevingsfarge 3 3 7" xfId="1321" xr:uid="{113C4238-C330-41D0-AF64-59570BA845B1}"/>
    <cellStyle name="20% - uthevingsfarge 3 3_ACT Segment adj EBITDA" xfId="1322" xr:uid="{BEFB48DA-C96F-4670-A134-A526075A9DCB}"/>
    <cellStyle name="20% - uthevingsfarge 3 4" xfId="1323" xr:uid="{06D4DE76-ADF7-427D-A9F4-DFC119C5A68A}"/>
    <cellStyle name="20% - uthevingsfarge 3 4 2" xfId="1324" xr:uid="{22A04A3D-533E-42AE-A7CC-6AB8F321FB62}"/>
    <cellStyle name="20% - uthevingsfarge 3 4 2 2" xfId="1325" xr:uid="{7080BA24-F9B5-49C6-9229-684CB36047D8}"/>
    <cellStyle name="20% - uthevingsfarge 3 4 2 3" xfId="1326" xr:uid="{7695B4B3-6EEC-411F-82B7-53A93557FA4D}"/>
    <cellStyle name="20% - uthevingsfarge 3 4 3" xfId="1327" xr:uid="{C98370BD-C8E6-4438-AFB7-76174D0691DA}"/>
    <cellStyle name="20% - uthevingsfarge 3 4 4" xfId="1328" xr:uid="{4D86EEAA-DD53-47A7-B1A0-BA8B7291FC31}"/>
    <cellStyle name="20% - uthevingsfarge 3 4 5" xfId="1329" xr:uid="{41666479-9E58-4086-BCC7-2924EB09A912}"/>
    <cellStyle name="20% - uthevingsfarge 3 4_ACT_NIBD EQ" xfId="1330" xr:uid="{41FA7103-35BF-4F88-AFF7-CED834DA9B32}"/>
    <cellStyle name="20% - uthevingsfarge 3 5" xfId="1331" xr:uid="{9C3F950E-E5DF-4F5E-95A6-8A051EC8B01B}"/>
    <cellStyle name="20% - uthevingsfarge 3 5 2" xfId="1332" xr:uid="{4ADFC663-A300-4237-8B00-F12D5257871A}"/>
    <cellStyle name="20% - uthevingsfarge 3 5 2 2" xfId="1333" xr:uid="{8E85EAFE-CB25-4B73-A282-716182CFB73F}"/>
    <cellStyle name="20% - uthevingsfarge 3 5 2 3" xfId="1334" xr:uid="{076D5FCC-7B1E-4D61-8026-113D9805C9FF}"/>
    <cellStyle name="20% - uthevingsfarge 3 5 3" xfId="1335" xr:uid="{0B2AFE7B-E203-40D5-B852-66C760EC75D3}"/>
    <cellStyle name="20% - uthevingsfarge 3 5 4" xfId="1336" xr:uid="{8B0E80E4-EC06-4978-A947-BFB03E10C56C}"/>
    <cellStyle name="20% - uthevingsfarge 3 5 5" xfId="1337" xr:uid="{E1B7C7A6-AC26-40F7-9DEB-E64DF9C359A0}"/>
    <cellStyle name="20% - uthevingsfarge 3 5_ACT_NIBD EQ" xfId="1338" xr:uid="{DC859EA5-BAC5-47D8-997E-07CFF4FB2916}"/>
    <cellStyle name="20% - uthevingsfarge 3 6" xfId="1339" xr:uid="{2DD2EE5C-6B20-411F-911C-01F022216347}"/>
    <cellStyle name="20% - uthevingsfarge 3 6 2" xfId="1340" xr:uid="{B2C75140-9BBA-446D-95F8-69D99C89B0DA}"/>
    <cellStyle name="20% - uthevingsfarge 3 6 2 2" xfId="1341" xr:uid="{128B2B16-616D-404A-81D3-177A7B1C764F}"/>
    <cellStyle name="20% - uthevingsfarge 3 6 2 3" xfId="1342" xr:uid="{5E1FF606-E25B-4291-8F3C-E26C10503192}"/>
    <cellStyle name="20% - uthevingsfarge 3 6 3" xfId="1343" xr:uid="{F0327E4C-9D52-4E00-9AAD-835CFB55ED70}"/>
    <cellStyle name="20% - uthevingsfarge 3 6 4" xfId="1344" xr:uid="{6F36BA16-6CAC-41FA-AC74-F6C5FB241993}"/>
    <cellStyle name="20% - uthevingsfarge 3 6 5" xfId="1345" xr:uid="{00E0C2DF-503E-4049-A43F-E5C9AE720ECE}"/>
    <cellStyle name="20% - uthevingsfarge 3 6_ACT_NIBD EQ" xfId="1346" xr:uid="{5D2E8B5C-5B04-422D-B0F6-D8A041450D57}"/>
    <cellStyle name="20% - uthevingsfarge 3 7" xfId="1347" xr:uid="{BE2E1175-E32E-468D-803E-618A9E4CC46E}"/>
    <cellStyle name="20% - uthevingsfarge 3 7 2" xfId="1348" xr:uid="{08BC3A57-BBD6-401A-B4E4-3289232260DB}"/>
    <cellStyle name="20% - uthevingsfarge 3 7 2 2" xfId="1349" xr:uid="{1B581FD0-9773-4992-B884-44D9957C1DE6}"/>
    <cellStyle name="20% - uthevingsfarge 3 7 2 3" xfId="1350" xr:uid="{AA10E5C5-8D82-4538-B80E-BDD5A3435478}"/>
    <cellStyle name="20% - uthevingsfarge 3 7 3" xfId="1351" xr:uid="{AD7C370C-41C5-4D12-B1EA-CFDB21DEEB97}"/>
    <cellStyle name="20% - uthevingsfarge 3 7 4" xfId="1352" xr:uid="{31C7422F-EDF0-4861-A867-C8CCA44A01C6}"/>
    <cellStyle name="20% - uthevingsfarge 3 7 5" xfId="1353" xr:uid="{170CC05B-090B-48EE-A6A7-BE2A17711030}"/>
    <cellStyle name="20% - uthevingsfarge 3 7_ACT_NIBD EQ" xfId="1354" xr:uid="{A568DAF5-5030-4597-ABE8-033BBB1E08DB}"/>
    <cellStyle name="20% - uthevingsfarge 3 8" xfId="1355" xr:uid="{4E70F708-1738-4858-8938-47211ED23EC4}"/>
    <cellStyle name="20% - uthevingsfarge 3 8 2" xfId="1356" xr:uid="{B5449DF4-AAE9-4BC1-9971-4275D4B2D7B6}"/>
    <cellStyle name="20% - uthevingsfarge 3 8 2 2" xfId="1357" xr:uid="{45341ECF-C8AA-4E67-98CB-0B1245B51362}"/>
    <cellStyle name="20% - uthevingsfarge 3 8 2 3" xfId="1358" xr:uid="{760AE4A8-A092-48F2-AB2A-FF23D42F3004}"/>
    <cellStyle name="20% - uthevingsfarge 3 8 3" xfId="1359" xr:uid="{258E4E6C-55F4-4FF7-BA76-02BE39C9A38F}"/>
    <cellStyle name="20% - uthevingsfarge 3 8 4" xfId="1360" xr:uid="{FC0A4A7F-CC2D-474E-8853-A6B7FAA19178}"/>
    <cellStyle name="20% - uthevingsfarge 3 8 5" xfId="1361" xr:uid="{CFE883B4-0781-4139-85BD-1E184D86DCF0}"/>
    <cellStyle name="20% - uthevingsfarge 3 8_ACT_NIBD EQ" xfId="1362" xr:uid="{8AA73FEF-2F1F-41B1-AE19-CC31FB4A1D6B}"/>
    <cellStyle name="20% - uthevingsfarge 3 9" xfId="1363" xr:uid="{0BA60004-5461-45DC-BFDB-5DD05C47C2CA}"/>
    <cellStyle name="20% - uthevingsfarge 3 9 2" xfId="1364" xr:uid="{A0B2219C-8600-46CC-9FCE-75D8FD13341A}"/>
    <cellStyle name="20% - uthevingsfarge 3 9 3" xfId="1365" xr:uid="{DD19B07C-6951-4CE2-907C-237CBCBA00B5}"/>
    <cellStyle name="20% - uthevingsfarge 3_ACT Segment adj EBITDA" xfId="1366" xr:uid="{063BD3A3-C6D9-463C-B2DB-AC46B2D3FD5D}"/>
    <cellStyle name="20% - uthevingsfarge 4" xfId="1367" xr:uid="{A33CDD8A-C75D-4EC0-A8E8-FA9FFE8E42E6}"/>
    <cellStyle name="20% - uthevingsfarge 4 10" xfId="1368" xr:uid="{9BB7BEDC-1A52-4718-A761-E0A448A72C07}"/>
    <cellStyle name="20% - uthevingsfarge 4 11" xfId="1369" xr:uid="{A0762567-39A2-49F3-941E-926B3DB5CB85}"/>
    <cellStyle name="20% - uthevingsfarge 4 12" xfId="1370" xr:uid="{DFA30AFD-1593-471E-930F-7AB0CE1AD45F}"/>
    <cellStyle name="20% - uthevingsfarge 4 2" xfId="1371" xr:uid="{9BB42AAB-1421-41C5-902E-A4A88804789E}"/>
    <cellStyle name="20% - uthevingsfarge 4 2 2" xfId="1372" xr:uid="{75E9F0D9-8190-468D-ADED-1124392A6165}"/>
    <cellStyle name="20% - uthevingsfarge 4 2 2 2" xfId="1373" xr:uid="{05A6FD03-E3D3-4973-8B52-65F000FC58FD}"/>
    <cellStyle name="20% - uthevingsfarge 4 2 2 2 2" xfId="1374" xr:uid="{C62B5551-80ED-4CC0-BD89-CA936555D756}"/>
    <cellStyle name="20% - uthevingsfarge 4 2 2 2 2 2" xfId="1375" xr:uid="{6A80A405-BA9E-4A95-8EA9-9D89FE3B7107}"/>
    <cellStyle name="20% - uthevingsfarge 4 2 2 2 2 3" xfId="1376" xr:uid="{CB98BAE2-B78F-4B47-BF32-0F934A4F1549}"/>
    <cellStyle name="20% - uthevingsfarge 4 2 2 2 3" xfId="1377" xr:uid="{7C92F1D1-FD29-4C3C-9C0E-4D61E9BECA2A}"/>
    <cellStyle name="20% - uthevingsfarge 4 2 2 2 4" xfId="1378" xr:uid="{C0700FC2-A007-473E-8156-24949C87C23E}"/>
    <cellStyle name="20% - uthevingsfarge 4 2 2 2 5" xfId="1379" xr:uid="{C5EFF7C0-F9B0-4E96-A419-14CEB7204E11}"/>
    <cellStyle name="20% - uthevingsfarge 4 2 2 2_ACT_NIBD EQ" xfId="1380" xr:uid="{4FF3DE47-4B67-499E-9EC8-743E79C2FD8E}"/>
    <cellStyle name="20% - uthevingsfarge 4 2 2 3" xfId="1381" xr:uid="{F6ACD797-8B5E-4DE9-851A-EB8D2D90C7D1}"/>
    <cellStyle name="20% - uthevingsfarge 4 2 2 3 2" xfId="1382" xr:uid="{392A148B-CA95-40FA-B545-C1709F4F1A9C}"/>
    <cellStyle name="20% - uthevingsfarge 4 2 2 3 2 2" xfId="1383" xr:uid="{A548E007-C6D6-4EF2-92C1-548EFEA31E2E}"/>
    <cellStyle name="20% - uthevingsfarge 4 2 2 3 2 3" xfId="1384" xr:uid="{E71E401C-6CF2-4A26-BBCD-972B493AE12B}"/>
    <cellStyle name="20% - uthevingsfarge 4 2 2 3 3" xfId="1385" xr:uid="{9ADD5D37-5647-457F-8E25-86F809C6104C}"/>
    <cellStyle name="20% - uthevingsfarge 4 2 2 3 4" xfId="1386" xr:uid="{2E181CC0-40CD-4421-A33E-286B7F4B448A}"/>
    <cellStyle name="20% - uthevingsfarge 4 2 2 3 5" xfId="1387" xr:uid="{99C1282D-6268-4BAD-ABCC-D21026185CD6}"/>
    <cellStyle name="20% - uthevingsfarge 4 2 2 3_ACT_NIBD EQ" xfId="1388" xr:uid="{B776B2C6-F230-4C62-95F7-424C4AFA08D4}"/>
    <cellStyle name="20% - uthevingsfarge 4 2 2 4" xfId="1389" xr:uid="{7AE7EAEF-4159-466A-A276-15603DFAF2B2}"/>
    <cellStyle name="20% - uthevingsfarge 4 2 2 4 2" xfId="1390" xr:uid="{84A039C4-2C55-43B2-958F-B97F4944C151}"/>
    <cellStyle name="20% - uthevingsfarge 4 2 2 4 3" xfId="1391" xr:uid="{29FF032E-E709-4106-9D31-A7DD7A193FAA}"/>
    <cellStyle name="20% - uthevingsfarge 4 2 2 5" xfId="1392" xr:uid="{54C368D8-5CCA-4FEE-BF1C-D7F589527754}"/>
    <cellStyle name="20% - uthevingsfarge 4 2 2 6" xfId="1393" xr:uid="{AB51E207-617E-4718-B37C-F2802FB02667}"/>
    <cellStyle name="20% - uthevingsfarge 4 2 2 7" xfId="1394" xr:uid="{B332BF61-1C43-47B6-AC7B-BC90C952490D}"/>
    <cellStyle name="20% - uthevingsfarge 4 2 2_ACT Segment adj EBITDA" xfId="1395" xr:uid="{C0EC13CD-FA29-482C-A9FC-1042239E606C}"/>
    <cellStyle name="20% - uthevingsfarge 4 2 3" xfId="1396" xr:uid="{54ADCA3E-EB6E-4E3E-9C4D-CF31F9FC48CA}"/>
    <cellStyle name="20% - uthevingsfarge 4 2 3 2" xfId="1397" xr:uid="{BCCC52F8-844C-4A21-94C0-AB4B2F2C0DEB}"/>
    <cellStyle name="20% - uthevingsfarge 4 2 3 2 2" xfId="1398" xr:uid="{557CEEE6-BBA7-4240-B0FF-2987ED2316DF}"/>
    <cellStyle name="20% - uthevingsfarge 4 2 3 2 3" xfId="1399" xr:uid="{FB32DB57-86DA-45DF-A0BB-8567116B7DE1}"/>
    <cellStyle name="20% - uthevingsfarge 4 2 3 3" xfId="1400" xr:uid="{88CF26A3-AED4-4075-9352-9620FEA5990E}"/>
    <cellStyle name="20% - uthevingsfarge 4 2 3 4" xfId="1401" xr:uid="{A62EECD9-6ECD-445E-821D-E5A4D4789D51}"/>
    <cellStyle name="20% - uthevingsfarge 4 2 3 5" xfId="1402" xr:uid="{4E9BE098-2856-4831-94CF-71E723E6D589}"/>
    <cellStyle name="20% - uthevingsfarge 4 2 3_ACT_NIBD EQ" xfId="1403" xr:uid="{CD340691-F760-45D9-8FEA-62BFF3A5C0F2}"/>
    <cellStyle name="20% - uthevingsfarge 4 2 4" xfId="1404" xr:uid="{95A27436-B773-4000-97D2-C874F92BE81D}"/>
    <cellStyle name="20% - uthevingsfarge 4 2 4 2" xfId="1405" xr:uid="{888F50EF-21B9-47F6-BB9D-EC155B7C2D6C}"/>
    <cellStyle name="20% - uthevingsfarge 4 2 4 2 2" xfId="1406" xr:uid="{6BC7F13D-C088-437B-B994-BB20031284F9}"/>
    <cellStyle name="20% - uthevingsfarge 4 2 4 2 3" xfId="1407" xr:uid="{577627AF-A636-40E8-815B-F875EBA215EE}"/>
    <cellStyle name="20% - uthevingsfarge 4 2 4 3" xfId="1408" xr:uid="{5C633074-925C-48E5-9741-E4A650D9E25F}"/>
    <cellStyle name="20% - uthevingsfarge 4 2 4 4" xfId="1409" xr:uid="{E9A47129-BDCA-471D-A361-03A0A0ED1C22}"/>
    <cellStyle name="20% - uthevingsfarge 4 2 4 5" xfId="1410" xr:uid="{FDB2908C-51EC-4E5B-85D9-D0AEBE33587D}"/>
    <cellStyle name="20% - uthevingsfarge 4 2 4_ACT_NIBD EQ" xfId="1411" xr:uid="{0BAAEBA5-0815-4498-BE57-250F47356C5E}"/>
    <cellStyle name="20% - uthevingsfarge 4 2 5" xfId="1412" xr:uid="{CFD7A6DD-1462-48E5-BD88-B79077E98914}"/>
    <cellStyle name="20% - uthevingsfarge 4 2 5 2" xfId="1413" xr:uid="{185C8CD1-DFE5-4596-AFF0-8A1FF15D8A79}"/>
    <cellStyle name="20% - uthevingsfarge 4 2 5 3" xfId="1414" xr:uid="{685EFBA8-94E4-4381-8208-4AFE13461E4D}"/>
    <cellStyle name="20% - uthevingsfarge 4 2 6" xfId="1415" xr:uid="{F7BAD9FD-E409-4862-8112-E18C55288001}"/>
    <cellStyle name="20% - uthevingsfarge 4 2 7" xfId="1416" xr:uid="{2F1BEAA7-6E1D-4B95-A32C-BB80FC7A4053}"/>
    <cellStyle name="20% - uthevingsfarge 4 2 8" xfId="1417" xr:uid="{0C4F0C47-C0D7-496E-A2D0-8C6F0519C378}"/>
    <cellStyle name="20% - uthevingsfarge 4 2_ACT Segment adj EBITDA" xfId="1418" xr:uid="{3F446D57-0000-4953-86B5-0E4A72A57AFD}"/>
    <cellStyle name="20% - uthevingsfarge 4 3" xfId="1419" xr:uid="{20924894-A171-4AEB-92FE-6DE47FBFDAF6}"/>
    <cellStyle name="20% - uthevingsfarge 4 3 2" xfId="1420" xr:uid="{157D2D52-793C-4204-8F16-5CB4D0871186}"/>
    <cellStyle name="20% - uthevingsfarge 4 3 2 2" xfId="1421" xr:uid="{963CCC0F-66D8-47DB-99EA-50C0957B5E70}"/>
    <cellStyle name="20% - uthevingsfarge 4 3 2 2 2" xfId="1422" xr:uid="{DE5D0A97-E5B2-489B-8A10-680055974682}"/>
    <cellStyle name="20% - uthevingsfarge 4 3 2 2 3" xfId="1423" xr:uid="{827C82AF-EE52-440F-AB03-49098627F621}"/>
    <cellStyle name="20% - uthevingsfarge 4 3 2 3" xfId="1424" xr:uid="{1C866B2A-CD39-403A-9040-600397DA4639}"/>
    <cellStyle name="20% - uthevingsfarge 4 3 2 4" xfId="1425" xr:uid="{BB6AA013-984C-40D2-9FD0-E8FA4EACF70E}"/>
    <cellStyle name="20% - uthevingsfarge 4 3 2 5" xfId="1426" xr:uid="{3ED3B14F-5B02-4802-9E18-87FF4072C779}"/>
    <cellStyle name="20% - uthevingsfarge 4 3 2_ACT_NIBD EQ" xfId="1427" xr:uid="{3425D933-77E0-4AE6-9C4D-264C34B1AF8E}"/>
    <cellStyle name="20% - uthevingsfarge 4 3 3" xfId="1428" xr:uid="{429E2A37-2241-4BAF-B3F0-20B879489E42}"/>
    <cellStyle name="20% - uthevingsfarge 4 3 3 2" xfId="1429" xr:uid="{2AD19014-FB35-4804-A7D9-EE08C72BBBC1}"/>
    <cellStyle name="20% - uthevingsfarge 4 3 3 2 2" xfId="1430" xr:uid="{F66902B5-45F3-46E5-921B-3F41E5C61AEA}"/>
    <cellStyle name="20% - uthevingsfarge 4 3 3 2 3" xfId="1431" xr:uid="{DEE9A70B-DBD2-4FE6-AF1C-64BF1B420F4A}"/>
    <cellStyle name="20% - uthevingsfarge 4 3 3 3" xfId="1432" xr:uid="{4CEF1B70-2F32-49BC-9354-E48F71972188}"/>
    <cellStyle name="20% - uthevingsfarge 4 3 3 4" xfId="1433" xr:uid="{089581DB-5314-4EED-9F04-DBCBFBB53F25}"/>
    <cellStyle name="20% - uthevingsfarge 4 3 3 5" xfId="1434" xr:uid="{6E652D60-F174-41E9-9D64-3827911F3861}"/>
    <cellStyle name="20% - uthevingsfarge 4 3 3_ACT_NIBD EQ" xfId="1435" xr:uid="{1439496F-C4B7-40C8-92B6-305A266BC0BD}"/>
    <cellStyle name="20% - uthevingsfarge 4 3 4" xfId="1436" xr:uid="{B168B2D1-C068-478B-B9EB-899E363CE47A}"/>
    <cellStyle name="20% - uthevingsfarge 4 3 4 2" xfId="1437" xr:uid="{8671F121-5B90-47D1-A4EF-3C725F4E195D}"/>
    <cellStyle name="20% - uthevingsfarge 4 3 4 3" xfId="1438" xr:uid="{2B2CE524-AE21-45C5-96D2-AFEE6487E2B8}"/>
    <cellStyle name="20% - uthevingsfarge 4 3 5" xfId="1439" xr:uid="{D186F65C-85CA-4ECF-A839-E4F2A9D21474}"/>
    <cellStyle name="20% - uthevingsfarge 4 3 6" xfId="1440" xr:uid="{24165602-A562-435D-9F8B-51D133F5BC02}"/>
    <cellStyle name="20% - uthevingsfarge 4 3 7" xfId="1441" xr:uid="{546828CC-864D-43E0-8406-442EEABCC551}"/>
    <cellStyle name="20% - uthevingsfarge 4 3_ACT Segment adj EBITDA" xfId="1442" xr:uid="{B85467F8-18A7-44E8-8779-6A57F67F23DB}"/>
    <cellStyle name="20% - uthevingsfarge 4 4" xfId="1443" xr:uid="{4FB6BB21-6286-4087-AB8C-7BA6BC6E3219}"/>
    <cellStyle name="20% - uthevingsfarge 4 4 2" xfId="1444" xr:uid="{783DF8F3-4DA9-46A6-9CD0-1197D56C75BE}"/>
    <cellStyle name="20% - uthevingsfarge 4 4 2 2" xfId="1445" xr:uid="{132CBB98-97B6-432F-B4A3-C0BA9E162B28}"/>
    <cellStyle name="20% - uthevingsfarge 4 4 2 3" xfId="1446" xr:uid="{3B22CABB-8285-4FA0-A3AA-58625D9B0842}"/>
    <cellStyle name="20% - uthevingsfarge 4 4 3" xfId="1447" xr:uid="{30DE3236-3FAF-4BD2-8019-8F2A0FB322D0}"/>
    <cellStyle name="20% - uthevingsfarge 4 4 4" xfId="1448" xr:uid="{8BC5536C-A259-4ECD-831F-B3784881E7FC}"/>
    <cellStyle name="20% - uthevingsfarge 4 4 5" xfId="1449" xr:uid="{836CC204-2921-45B3-80B3-EB91F429B5E8}"/>
    <cellStyle name="20% - uthevingsfarge 4 4_ACT_NIBD EQ" xfId="1450" xr:uid="{BA76DE28-CB1A-456B-8C16-9727645D5E57}"/>
    <cellStyle name="20% - uthevingsfarge 4 5" xfId="1451" xr:uid="{5DE09472-71AE-41B5-BE8C-ED9F33C8AFB2}"/>
    <cellStyle name="20% - uthevingsfarge 4 5 2" xfId="1452" xr:uid="{5D313157-6B56-4DD7-BBF4-9AA39F4B3EF9}"/>
    <cellStyle name="20% - uthevingsfarge 4 5 2 2" xfId="1453" xr:uid="{F39A12BA-074C-4444-AE08-5B598EA59B2F}"/>
    <cellStyle name="20% - uthevingsfarge 4 5 2 3" xfId="1454" xr:uid="{6CAC8AAD-8722-4CAE-9D98-AB10673FE0CA}"/>
    <cellStyle name="20% - uthevingsfarge 4 5 3" xfId="1455" xr:uid="{56D7280F-E0C3-4B7F-A7DE-0D16015F666E}"/>
    <cellStyle name="20% - uthevingsfarge 4 5 4" xfId="1456" xr:uid="{3D32A5F9-68CB-4EC6-927E-E5DA20663941}"/>
    <cellStyle name="20% - uthevingsfarge 4 5 5" xfId="1457" xr:uid="{977327C9-040C-4FC4-9D01-467F116F74ED}"/>
    <cellStyle name="20% - uthevingsfarge 4 5_ACT_NIBD EQ" xfId="1458" xr:uid="{A9510C80-F2E2-423C-8021-6017B90D4B45}"/>
    <cellStyle name="20% - uthevingsfarge 4 6" xfId="1459" xr:uid="{A7DF3D87-BDEC-4223-A277-B7C3436071D7}"/>
    <cellStyle name="20% - uthevingsfarge 4 6 2" xfId="1460" xr:uid="{D3D4BACD-F559-49BA-9FCA-DB55CAC0B65A}"/>
    <cellStyle name="20% - uthevingsfarge 4 6 2 2" xfId="1461" xr:uid="{356A41AA-B2FD-4605-955B-01DC162BDCF8}"/>
    <cellStyle name="20% - uthevingsfarge 4 6 2 3" xfId="1462" xr:uid="{3C23F0AE-8C1A-41F1-B651-282E8EBCB430}"/>
    <cellStyle name="20% - uthevingsfarge 4 6 3" xfId="1463" xr:uid="{2B22CD2E-2B9B-4707-9230-649C12C3CD46}"/>
    <cellStyle name="20% - uthevingsfarge 4 6 4" xfId="1464" xr:uid="{F3BCD4E9-45F2-4EAC-AA8A-0C450AF7BC99}"/>
    <cellStyle name="20% - uthevingsfarge 4 6 5" xfId="1465" xr:uid="{9A2C0BD4-6D11-4060-82CD-A480875B44B9}"/>
    <cellStyle name="20% - uthevingsfarge 4 6_ACT_NIBD EQ" xfId="1466" xr:uid="{C08C5245-E534-4426-8763-CCB8F269B660}"/>
    <cellStyle name="20% - uthevingsfarge 4 7" xfId="1467" xr:uid="{051EC706-32AE-4EB2-A2DA-E3136F4AC9CA}"/>
    <cellStyle name="20% - uthevingsfarge 4 7 2" xfId="1468" xr:uid="{E49D9AED-12E2-4D59-9D5A-BD0528375C99}"/>
    <cellStyle name="20% - uthevingsfarge 4 7 2 2" xfId="1469" xr:uid="{E1D1A1E0-6F5B-4137-A9B8-4E45E0DC2744}"/>
    <cellStyle name="20% - uthevingsfarge 4 7 2 3" xfId="1470" xr:uid="{71897E12-7BBE-4CD2-A415-9BE0DB99C4F1}"/>
    <cellStyle name="20% - uthevingsfarge 4 7 3" xfId="1471" xr:uid="{52E26E65-251B-4FB7-8A05-E416DF162538}"/>
    <cellStyle name="20% - uthevingsfarge 4 7 4" xfId="1472" xr:uid="{48C2E9AE-2218-4103-A0A7-15BA5C60239F}"/>
    <cellStyle name="20% - uthevingsfarge 4 7 5" xfId="1473" xr:uid="{4200FB36-3169-45E5-A968-7872046BB47B}"/>
    <cellStyle name="20% - uthevingsfarge 4 7_ACT_NIBD EQ" xfId="1474" xr:uid="{E7742A47-3745-4B9B-BDD2-CEA47ECA235E}"/>
    <cellStyle name="20% - uthevingsfarge 4 8" xfId="1475" xr:uid="{17DB469D-F237-405C-A367-AA32D78058DB}"/>
    <cellStyle name="20% - uthevingsfarge 4 8 2" xfId="1476" xr:uid="{67541757-E436-466B-A67E-D49BE28FFCAE}"/>
    <cellStyle name="20% - uthevingsfarge 4 8 2 2" xfId="1477" xr:uid="{02F10F17-7954-4C71-AF33-4D4C6FB2BC71}"/>
    <cellStyle name="20% - uthevingsfarge 4 8 2 3" xfId="1478" xr:uid="{A9147B8A-FECF-4FF6-A2D7-6D030DB9039A}"/>
    <cellStyle name="20% - uthevingsfarge 4 8 3" xfId="1479" xr:uid="{E0B5A955-527A-4712-8383-C1D6A8A91F33}"/>
    <cellStyle name="20% - uthevingsfarge 4 8 4" xfId="1480" xr:uid="{673A73DE-7815-48FA-9892-F90270FC4DAB}"/>
    <cellStyle name="20% - uthevingsfarge 4 8 5" xfId="1481" xr:uid="{FCDE70BA-1198-4835-81E7-3662B48624D5}"/>
    <cellStyle name="20% - uthevingsfarge 4 8_ACT_NIBD EQ" xfId="1482" xr:uid="{FB1D67E5-1CC3-4AE7-A714-F34B97138465}"/>
    <cellStyle name="20% - uthevingsfarge 4 9" xfId="1483" xr:uid="{427BA9E8-6875-43B4-A241-9BEAD252E284}"/>
    <cellStyle name="20% - uthevingsfarge 4 9 2" xfId="1484" xr:uid="{4E841954-65D0-42C7-86CE-9992BC7BC204}"/>
    <cellStyle name="20% - uthevingsfarge 4 9 3" xfId="1485" xr:uid="{27C472A3-1BAB-4015-9226-7E74E91E8E72}"/>
    <cellStyle name="20% - uthevingsfarge 4_ACT Segment adj EBITDA" xfId="1486" xr:uid="{EAE532FB-0F39-4273-A0EE-DBCB0B85C016}"/>
    <cellStyle name="20% - uthevingsfarge 5" xfId="1487" xr:uid="{75934207-B844-4111-B694-F0994BF2489F}"/>
    <cellStyle name="20% - uthevingsfarge 5 10" xfId="1488" xr:uid="{202902EF-7765-4319-A70A-188BD9EA59F3}"/>
    <cellStyle name="20% - uthevingsfarge 5 11" xfId="1489" xr:uid="{709E63B0-F718-428C-941A-2D5A3B4A6C2F}"/>
    <cellStyle name="20% - uthevingsfarge 5 12" xfId="1490" xr:uid="{A3528AA5-904B-4779-906C-5FE2A7993032}"/>
    <cellStyle name="20% - uthevingsfarge 5 2" xfId="1491" xr:uid="{76213F4D-4367-4170-97C1-6ADCFF4AE6FF}"/>
    <cellStyle name="20% - uthevingsfarge 5 2 2" xfId="1492" xr:uid="{7AB5F9DA-F317-44BE-A366-A8F28DB6F512}"/>
    <cellStyle name="20% - uthevingsfarge 5 2 2 2" xfId="1493" xr:uid="{F6F9844F-13B6-4A09-8BEB-EC66DB0F73A1}"/>
    <cellStyle name="20% - uthevingsfarge 5 2 2 2 2" xfId="1494" xr:uid="{DA83B4DD-5B99-44C3-A4C8-64831F3BEC1E}"/>
    <cellStyle name="20% - uthevingsfarge 5 2 2 2 2 2" xfId="1495" xr:uid="{C1B121CA-9F10-4869-BDE4-BB463A6F0AE1}"/>
    <cellStyle name="20% - uthevingsfarge 5 2 2 2 2 3" xfId="1496" xr:uid="{1CE521E7-84F2-44B9-AE2C-D26DB328AA78}"/>
    <cellStyle name="20% - uthevingsfarge 5 2 2 2 3" xfId="1497" xr:uid="{20C075E9-7866-46F4-B4A5-FE580CEDEC72}"/>
    <cellStyle name="20% - uthevingsfarge 5 2 2 2 4" xfId="1498" xr:uid="{43EB0332-DB6E-4476-9298-BBA9CB88ED99}"/>
    <cellStyle name="20% - uthevingsfarge 5 2 2 2 5" xfId="1499" xr:uid="{FC4E0D6A-1AF3-4E9E-98AD-BE0402812388}"/>
    <cellStyle name="20% - uthevingsfarge 5 2 2 2_ACT_NIBD EQ" xfId="1500" xr:uid="{267D40D7-223E-4002-B1D4-11DA1588FFA7}"/>
    <cellStyle name="20% - uthevingsfarge 5 2 2 3" xfId="1501" xr:uid="{1E2D44F1-19BD-4306-B092-827D5F5AC31A}"/>
    <cellStyle name="20% - uthevingsfarge 5 2 2 3 2" xfId="1502" xr:uid="{FDE28F5E-7717-4EB2-A405-E8815DD0CC07}"/>
    <cellStyle name="20% - uthevingsfarge 5 2 2 3 2 2" xfId="1503" xr:uid="{F645102E-D3C9-4211-8582-84D7FDB588CB}"/>
    <cellStyle name="20% - uthevingsfarge 5 2 2 3 2 3" xfId="1504" xr:uid="{07D157B4-ED9D-48D4-9913-B7D76D8DAC23}"/>
    <cellStyle name="20% - uthevingsfarge 5 2 2 3 3" xfId="1505" xr:uid="{368BE0B4-D668-4CA5-B969-FB8AB7163FA6}"/>
    <cellStyle name="20% - uthevingsfarge 5 2 2 3 4" xfId="1506" xr:uid="{5FEEB22B-D030-4A40-AC69-705A6C568B43}"/>
    <cellStyle name="20% - uthevingsfarge 5 2 2 3 5" xfId="1507" xr:uid="{A05751AA-94CD-4F0E-9078-26177CB9D482}"/>
    <cellStyle name="20% - uthevingsfarge 5 2 2 3_ACT_NIBD EQ" xfId="1508" xr:uid="{7E2D347C-36EB-4923-90B5-6542A0DABBAF}"/>
    <cellStyle name="20% - uthevingsfarge 5 2 2 4" xfId="1509" xr:uid="{FC60B866-5F45-4B09-A983-5F4030F7480A}"/>
    <cellStyle name="20% - uthevingsfarge 5 2 2 4 2" xfId="1510" xr:uid="{1E4AE1B6-9946-40F6-B3C5-0766CCDDDEEE}"/>
    <cellStyle name="20% - uthevingsfarge 5 2 2 4 3" xfId="1511" xr:uid="{976EB207-BE55-46B3-B115-C37F87B54FD9}"/>
    <cellStyle name="20% - uthevingsfarge 5 2 2 5" xfId="1512" xr:uid="{BC32DFA1-C950-40A0-8909-28E2BECAE816}"/>
    <cellStyle name="20% - uthevingsfarge 5 2 2 6" xfId="1513" xr:uid="{7E3A2045-C953-4ADA-BABC-3698F0A07FE0}"/>
    <cellStyle name="20% - uthevingsfarge 5 2 2 7" xfId="1514" xr:uid="{27051CF1-A39E-4A8D-964F-D945BBADD999}"/>
    <cellStyle name="20% - uthevingsfarge 5 2 2_ACT Segment adj EBITDA" xfId="1515" xr:uid="{25EC6B63-FE16-47CB-9DDE-52D39AB15EE4}"/>
    <cellStyle name="20% - uthevingsfarge 5 2 3" xfId="1516" xr:uid="{05403BCC-0348-49C7-9B9B-12E029A8A719}"/>
    <cellStyle name="20% - uthevingsfarge 5 2 3 2" xfId="1517" xr:uid="{82BA1659-4193-49C6-B1D8-03FF5D5F5ABC}"/>
    <cellStyle name="20% - uthevingsfarge 5 2 3 2 2" xfId="1518" xr:uid="{66C541A4-D8DB-4D10-B0BC-EE5DDDB66B7D}"/>
    <cellStyle name="20% - uthevingsfarge 5 2 3 2 3" xfId="1519" xr:uid="{9DFCABC6-3929-4381-8CD0-2369E54ED4AC}"/>
    <cellStyle name="20% - uthevingsfarge 5 2 3 3" xfId="1520" xr:uid="{FA1A5144-D2EE-46BC-821E-A89C77217384}"/>
    <cellStyle name="20% - uthevingsfarge 5 2 3 4" xfId="1521" xr:uid="{A4B577FF-87FA-4ABD-B96F-C55AADE7D4D8}"/>
    <cellStyle name="20% - uthevingsfarge 5 2 3 5" xfId="1522" xr:uid="{1806B73E-B3C7-4369-B06C-06AA332B63A3}"/>
    <cellStyle name="20% - uthevingsfarge 5 2 3_ACT_NIBD EQ" xfId="1523" xr:uid="{9302877C-A17F-4FA2-A978-7A0C247CBFB4}"/>
    <cellStyle name="20% - uthevingsfarge 5 2 4" xfId="1524" xr:uid="{63A7F761-F3BE-4544-9337-5745C55307BB}"/>
    <cellStyle name="20% - uthevingsfarge 5 2 4 2" xfId="1525" xr:uid="{6A9D6B05-C7CA-4292-BCC0-050959D60EA0}"/>
    <cellStyle name="20% - uthevingsfarge 5 2 4 2 2" xfId="1526" xr:uid="{357F0546-4BFA-4562-9CF7-BD51278C3014}"/>
    <cellStyle name="20% - uthevingsfarge 5 2 4 2 3" xfId="1527" xr:uid="{A68EBB4F-954D-470F-B285-7880B2BBD0C9}"/>
    <cellStyle name="20% - uthevingsfarge 5 2 4 3" xfId="1528" xr:uid="{91E4807E-8C28-4754-B6E3-A732BA08521B}"/>
    <cellStyle name="20% - uthevingsfarge 5 2 4 4" xfId="1529" xr:uid="{F7191AF7-6E59-4187-81D5-839D193320BD}"/>
    <cellStyle name="20% - uthevingsfarge 5 2 4 5" xfId="1530" xr:uid="{7FDA0BC0-58EF-4BAB-AF70-C8CF4DA240E6}"/>
    <cellStyle name="20% - uthevingsfarge 5 2 4_ACT_NIBD EQ" xfId="1531" xr:uid="{EFCFB10E-C5CF-44C4-B55B-C4648628A028}"/>
    <cellStyle name="20% - uthevingsfarge 5 2 5" xfId="1532" xr:uid="{8CB66342-0D0E-4AFA-848F-CB1440A15E96}"/>
    <cellStyle name="20% - uthevingsfarge 5 2 5 2" xfId="1533" xr:uid="{E1D8E9AD-A885-418B-89CE-ECAF194C3BCE}"/>
    <cellStyle name="20% - uthevingsfarge 5 2 5 3" xfId="1534" xr:uid="{664919F7-AD51-49EC-B706-A478D28FB9B1}"/>
    <cellStyle name="20% - uthevingsfarge 5 2 6" xfId="1535" xr:uid="{68133F82-B7D5-40B8-AE83-A70879F379A0}"/>
    <cellStyle name="20% - uthevingsfarge 5 2 7" xfId="1536" xr:uid="{125E0BF4-DEE9-442C-BE3C-A6C68404152E}"/>
    <cellStyle name="20% - uthevingsfarge 5 2 8" xfId="1537" xr:uid="{92AA66BF-4612-49E4-AFEC-D2C9A5F6DE9F}"/>
    <cellStyle name="20% - uthevingsfarge 5 2_ACT Segment adj EBITDA" xfId="1538" xr:uid="{8408373D-169E-46B8-80B2-B1AA77D307EF}"/>
    <cellStyle name="20% - uthevingsfarge 5 3" xfId="1539" xr:uid="{088FFDB1-DB71-4BE7-B044-715E10BFFF2B}"/>
    <cellStyle name="20% - uthevingsfarge 5 3 2" xfId="1540" xr:uid="{48181E13-D30F-479A-9278-604EF1C94C6D}"/>
    <cellStyle name="20% - uthevingsfarge 5 3 2 2" xfId="1541" xr:uid="{02D098FE-89D5-4EE2-B3BD-F50288F4B044}"/>
    <cellStyle name="20% - uthevingsfarge 5 3 2 2 2" xfId="1542" xr:uid="{D048F99A-7B46-4819-95C2-1FA519D323BC}"/>
    <cellStyle name="20% - uthevingsfarge 5 3 2 2 3" xfId="1543" xr:uid="{7837EB9F-4FBB-4022-8BA0-16353C1427E6}"/>
    <cellStyle name="20% - uthevingsfarge 5 3 2 3" xfId="1544" xr:uid="{BB2A3566-3274-4DF2-98F5-3CEE2857D440}"/>
    <cellStyle name="20% - uthevingsfarge 5 3 2 4" xfId="1545" xr:uid="{54019BF6-D4B6-4954-96AB-D2248C57BF14}"/>
    <cellStyle name="20% - uthevingsfarge 5 3 2 5" xfId="1546" xr:uid="{4BB9EE04-D78A-4FD6-9A74-005730E74DAE}"/>
    <cellStyle name="20% - uthevingsfarge 5 3 2_ACT_NIBD EQ" xfId="1547" xr:uid="{339A7AC5-3C33-484B-BFDF-CD4F17B30E2F}"/>
    <cellStyle name="20% - uthevingsfarge 5 3 3" xfId="1548" xr:uid="{69E2BFB0-639D-4D73-B9C9-95915D41FA83}"/>
    <cellStyle name="20% - uthevingsfarge 5 3 3 2" xfId="1549" xr:uid="{44DC8041-27AE-4C37-8C73-5D8B2058F5F4}"/>
    <cellStyle name="20% - uthevingsfarge 5 3 3 2 2" xfId="1550" xr:uid="{76C5FB86-67BA-475E-8A59-9E2CD5427DB6}"/>
    <cellStyle name="20% - uthevingsfarge 5 3 3 2 3" xfId="1551" xr:uid="{5ECAF36C-056C-40D1-A2D3-3ABCC4A0C2E1}"/>
    <cellStyle name="20% - uthevingsfarge 5 3 3 3" xfId="1552" xr:uid="{4E23BD29-6575-4238-ADC5-89330E0EAEE4}"/>
    <cellStyle name="20% - uthevingsfarge 5 3 3 4" xfId="1553" xr:uid="{6383D797-6E86-42BD-9AFA-044168CED93C}"/>
    <cellStyle name="20% - uthevingsfarge 5 3 3 5" xfId="1554" xr:uid="{979ACF3D-EBF1-4054-8647-55D62763F632}"/>
    <cellStyle name="20% - uthevingsfarge 5 3 3_ACT_NIBD EQ" xfId="1555" xr:uid="{E034CF88-8521-4964-9FDA-5E3203718224}"/>
    <cellStyle name="20% - uthevingsfarge 5 3 4" xfId="1556" xr:uid="{A111F9DE-19B7-4F1E-BC8D-D56FF611304E}"/>
    <cellStyle name="20% - uthevingsfarge 5 3 4 2" xfId="1557" xr:uid="{C4B470F2-7BFA-42F6-A888-8D57D05DF6B1}"/>
    <cellStyle name="20% - uthevingsfarge 5 3 4 3" xfId="1558" xr:uid="{4480A629-E0C7-4BD4-9358-857FAD674FDE}"/>
    <cellStyle name="20% - uthevingsfarge 5 3 5" xfId="1559" xr:uid="{2BECA4BF-4BE0-412E-ABDA-62DB7C83FFCA}"/>
    <cellStyle name="20% - uthevingsfarge 5 3 6" xfId="1560" xr:uid="{CD413E57-2389-400A-8D7C-7A9B49FCE027}"/>
    <cellStyle name="20% - uthevingsfarge 5 3 7" xfId="1561" xr:uid="{DAD87607-C43E-4200-920B-B40A452AB9B3}"/>
    <cellStyle name="20% - uthevingsfarge 5 3_ACT Segment adj EBITDA" xfId="1562" xr:uid="{A4EC1EBD-1D7F-4648-B279-A9C259F76857}"/>
    <cellStyle name="20% - uthevingsfarge 5 4" xfId="1563" xr:uid="{37A17019-32C2-4C53-97F2-A51DC61E8638}"/>
    <cellStyle name="20% - uthevingsfarge 5 4 2" xfId="1564" xr:uid="{1C71CFE3-E0FC-4479-97AF-6D0BBD005620}"/>
    <cellStyle name="20% - uthevingsfarge 5 4 2 2" xfId="1565" xr:uid="{B82BAF35-5010-41C8-BC06-D376A0F19DC2}"/>
    <cellStyle name="20% - uthevingsfarge 5 4 2 3" xfId="1566" xr:uid="{BF426CF1-2FBA-447A-AAE1-8805E0212983}"/>
    <cellStyle name="20% - uthevingsfarge 5 4 3" xfId="1567" xr:uid="{1BCCEE4E-3DEB-48C4-ACB5-CC0D6BF3C592}"/>
    <cellStyle name="20% - uthevingsfarge 5 4 4" xfId="1568" xr:uid="{DB132650-F679-4D14-B11A-4C14A4C59554}"/>
    <cellStyle name="20% - uthevingsfarge 5 4 5" xfId="1569" xr:uid="{A0829659-5370-42F6-A349-F892A74D632A}"/>
    <cellStyle name="20% - uthevingsfarge 5 4_ACT_NIBD EQ" xfId="1570" xr:uid="{B03E669C-6FD1-473D-A277-DB8904B32B18}"/>
    <cellStyle name="20% - uthevingsfarge 5 5" xfId="1571" xr:uid="{F6956D17-3826-4C6D-B445-5FB7E87317D2}"/>
    <cellStyle name="20% - uthevingsfarge 5 5 2" xfId="1572" xr:uid="{F8FD9ABB-D805-43D7-9657-6E1A996979AB}"/>
    <cellStyle name="20% - uthevingsfarge 5 5 2 2" xfId="1573" xr:uid="{8F7A56F8-2E8D-4421-83C5-B0F6233DD776}"/>
    <cellStyle name="20% - uthevingsfarge 5 5 2 3" xfId="1574" xr:uid="{10C9232B-41FA-4AFC-AAA6-27E69B0EA8A2}"/>
    <cellStyle name="20% - uthevingsfarge 5 5 3" xfId="1575" xr:uid="{D5013BFB-F777-4503-9473-068EDB822A69}"/>
    <cellStyle name="20% - uthevingsfarge 5 5 4" xfId="1576" xr:uid="{DB6899E3-FE74-4CE6-BAE2-CC9DF927279D}"/>
    <cellStyle name="20% - uthevingsfarge 5 5 5" xfId="1577" xr:uid="{041B721B-74DB-4BCA-904F-AF3B1F78F104}"/>
    <cellStyle name="20% - uthevingsfarge 5 5_ACT_NIBD EQ" xfId="1578" xr:uid="{88BBF7FF-99AE-4A31-8443-19D7D06F5E2B}"/>
    <cellStyle name="20% - uthevingsfarge 5 6" xfId="1579" xr:uid="{A6E3BDA9-62DF-4581-89FB-00A65034128B}"/>
    <cellStyle name="20% - uthevingsfarge 5 6 2" xfId="1580" xr:uid="{F6FF5831-2B48-4393-BEEF-D1507CCF2242}"/>
    <cellStyle name="20% - uthevingsfarge 5 6 2 2" xfId="1581" xr:uid="{5EBCAE60-0657-4940-96C8-2111DDF74BD7}"/>
    <cellStyle name="20% - uthevingsfarge 5 6 2 3" xfId="1582" xr:uid="{A1D52FB4-E9F6-49A6-8435-D8348963C594}"/>
    <cellStyle name="20% - uthevingsfarge 5 6 3" xfId="1583" xr:uid="{ED3AD3B2-3F36-4319-8D21-DCBBA4C6FC56}"/>
    <cellStyle name="20% - uthevingsfarge 5 6 4" xfId="1584" xr:uid="{1C7EFD57-54D7-4E4C-9051-50AAFF4B9A6D}"/>
    <cellStyle name="20% - uthevingsfarge 5 6 5" xfId="1585" xr:uid="{4614898E-C517-443F-A608-DE36A094166C}"/>
    <cellStyle name="20% - uthevingsfarge 5 6_ACT_NIBD EQ" xfId="1586" xr:uid="{BCA26609-2AEA-4079-8723-985FC0CDC1CD}"/>
    <cellStyle name="20% - uthevingsfarge 5 7" xfId="1587" xr:uid="{4788C879-EB65-42FF-A341-30CB4ADD10F8}"/>
    <cellStyle name="20% - uthevingsfarge 5 7 2" xfId="1588" xr:uid="{3B6B1444-6D20-43D5-A392-D30B9FB7A832}"/>
    <cellStyle name="20% - uthevingsfarge 5 7 2 2" xfId="1589" xr:uid="{ACCAF50E-F35E-4F59-8F34-00DCE22040B3}"/>
    <cellStyle name="20% - uthevingsfarge 5 7 2 3" xfId="1590" xr:uid="{8546B3AE-17D7-4499-B0A2-ABA24BB07D21}"/>
    <cellStyle name="20% - uthevingsfarge 5 7 3" xfId="1591" xr:uid="{5D381CAB-CB2F-42AE-A72C-5F3B80AD1039}"/>
    <cellStyle name="20% - uthevingsfarge 5 7 4" xfId="1592" xr:uid="{39BF4550-E911-4AD2-B071-F3D1F4B958AD}"/>
    <cellStyle name="20% - uthevingsfarge 5 7 5" xfId="1593" xr:uid="{A2797BFF-203C-49B7-9F1B-48E44843261F}"/>
    <cellStyle name="20% - uthevingsfarge 5 7_ACT_NIBD EQ" xfId="1594" xr:uid="{3558CFA9-2966-4FAE-BF9A-ECE01A5CAFFA}"/>
    <cellStyle name="20% - uthevingsfarge 5 8" xfId="1595" xr:uid="{22600DFB-88AE-45AA-B047-030A9E0E2845}"/>
    <cellStyle name="20% - uthevingsfarge 5 8 2" xfId="1596" xr:uid="{3E0BC98C-A2C3-4E59-9D06-86228E58C5AA}"/>
    <cellStyle name="20% - uthevingsfarge 5 8 2 2" xfId="1597" xr:uid="{7CAC2D14-7DDA-442B-8025-F155782E0C26}"/>
    <cellStyle name="20% - uthevingsfarge 5 8 2 3" xfId="1598" xr:uid="{92F89071-6F6E-40AA-B8E8-0B8882537328}"/>
    <cellStyle name="20% - uthevingsfarge 5 8 3" xfId="1599" xr:uid="{20B15A2A-3BA3-4E65-BD68-2BDA9B769B48}"/>
    <cellStyle name="20% - uthevingsfarge 5 8 4" xfId="1600" xr:uid="{B3BEC76C-0B84-4ECC-9E9E-8FADC56A1C8F}"/>
    <cellStyle name="20% - uthevingsfarge 5 8 5" xfId="1601" xr:uid="{8E896DE1-4050-418A-BD3C-EFD84CABD046}"/>
    <cellStyle name="20% - uthevingsfarge 5 8_ACT_NIBD EQ" xfId="1602" xr:uid="{ECE86552-51FB-43B5-BB00-9778F5A722E2}"/>
    <cellStyle name="20% - uthevingsfarge 5 9" xfId="1603" xr:uid="{83F061C7-BC57-4F34-A9B7-0A5AAC845771}"/>
    <cellStyle name="20% - uthevingsfarge 5 9 2" xfId="1604" xr:uid="{58EC4E56-1BFE-4A9D-A861-C55D4CB0867F}"/>
    <cellStyle name="20% - uthevingsfarge 5 9 3" xfId="1605" xr:uid="{7EC4DE47-1BB2-4E06-82E1-08BA92E6724A}"/>
    <cellStyle name="20% - uthevingsfarge 5_ACT Segment adj EBITDA" xfId="1606" xr:uid="{ABABCAC2-427E-4BD5-80E5-7A3D0357A099}"/>
    <cellStyle name="20% - uthevingsfarge 6" xfId="1607" xr:uid="{26007926-2AB7-47ED-97BF-3877A0F2B20D}"/>
    <cellStyle name="20% - uthevingsfarge 6 10" xfId="1608" xr:uid="{955289BB-DC72-424E-84F3-8DD801051B6E}"/>
    <cellStyle name="20% - uthevingsfarge 6 11" xfId="1609" xr:uid="{CC596E1E-3890-4B70-BB08-0AC5DAE3FF2C}"/>
    <cellStyle name="20% - uthevingsfarge 6 12" xfId="1610" xr:uid="{D183F3DA-0FD3-4BC1-AD9F-46911FAF772E}"/>
    <cellStyle name="20% - uthevingsfarge 6 2" xfId="1611" xr:uid="{BDB0E52B-EAF0-4A6B-9FBD-8D9A8FA5A0BB}"/>
    <cellStyle name="20% - uthevingsfarge 6 2 2" xfId="1612" xr:uid="{267854F5-E62A-432C-B522-889E9E61A3BA}"/>
    <cellStyle name="20% - uthevingsfarge 6 2 2 2" xfId="1613" xr:uid="{B4E04B44-AFDD-46C2-9037-5F7E739D7F6A}"/>
    <cellStyle name="20% - uthevingsfarge 6 2 2 2 2" xfId="1614" xr:uid="{07ADEAE9-6028-494B-9C4E-B6A599DD93FE}"/>
    <cellStyle name="20% - uthevingsfarge 6 2 2 2 2 2" xfId="1615" xr:uid="{27B13B72-328C-4500-9747-BABA45349723}"/>
    <cellStyle name="20% - uthevingsfarge 6 2 2 2 2 3" xfId="1616" xr:uid="{0D150010-71FF-42CC-BD8D-81082084FC2D}"/>
    <cellStyle name="20% - uthevingsfarge 6 2 2 2 3" xfId="1617" xr:uid="{4F04A426-7D83-4057-AC8B-D57BF0081923}"/>
    <cellStyle name="20% - uthevingsfarge 6 2 2 2 4" xfId="1618" xr:uid="{91A3EF49-63E7-4952-A17C-35634C823923}"/>
    <cellStyle name="20% - uthevingsfarge 6 2 2 2 5" xfId="1619" xr:uid="{D48E4309-62C9-43AA-911C-6E5F80A5C4EA}"/>
    <cellStyle name="20% - uthevingsfarge 6 2 2 2_ACT_NIBD EQ" xfId="1620" xr:uid="{779E86D1-5AD5-4E47-84A7-34B287FC23FF}"/>
    <cellStyle name="20% - uthevingsfarge 6 2 2 3" xfId="1621" xr:uid="{0A95E5BE-3C00-4B54-A48B-04287329FB3F}"/>
    <cellStyle name="20% - uthevingsfarge 6 2 2 3 2" xfId="1622" xr:uid="{03992295-522F-4005-AA44-2B1215E8C1DD}"/>
    <cellStyle name="20% - uthevingsfarge 6 2 2 3 2 2" xfId="1623" xr:uid="{025A21D8-7B6A-453D-9364-6303806F99DE}"/>
    <cellStyle name="20% - uthevingsfarge 6 2 2 3 2 3" xfId="1624" xr:uid="{BDCE732D-04C4-47F6-A33C-46D8E8E1D0F3}"/>
    <cellStyle name="20% - uthevingsfarge 6 2 2 3 3" xfId="1625" xr:uid="{719C00AF-0829-4B05-A24A-5F6007CA165D}"/>
    <cellStyle name="20% - uthevingsfarge 6 2 2 3 4" xfId="1626" xr:uid="{43F75E25-A8E0-4DD5-878A-AE403B871EC0}"/>
    <cellStyle name="20% - uthevingsfarge 6 2 2 3 5" xfId="1627" xr:uid="{B06A2AA5-D5E9-4AB1-97EB-168D3F28557C}"/>
    <cellStyle name="20% - uthevingsfarge 6 2 2 3_ACT_NIBD EQ" xfId="1628" xr:uid="{DCB66102-F166-4151-A045-E1B508C636FE}"/>
    <cellStyle name="20% - uthevingsfarge 6 2 2 4" xfId="1629" xr:uid="{8F657099-621B-4186-99A8-2CBFE421FC53}"/>
    <cellStyle name="20% - uthevingsfarge 6 2 2 4 2" xfId="1630" xr:uid="{41B2BCE2-CEF8-47B1-9611-C854BB2B503F}"/>
    <cellStyle name="20% - uthevingsfarge 6 2 2 4 3" xfId="1631" xr:uid="{6A89C941-10ED-4830-BDB0-0E5355B96706}"/>
    <cellStyle name="20% - uthevingsfarge 6 2 2 5" xfId="1632" xr:uid="{699B68F6-217E-4546-A62E-DE7D97B3009E}"/>
    <cellStyle name="20% - uthevingsfarge 6 2 2 6" xfId="1633" xr:uid="{B43B1FE9-FE3C-433D-A177-8DF6E46D3EDD}"/>
    <cellStyle name="20% - uthevingsfarge 6 2 2 7" xfId="1634" xr:uid="{455FFC68-1540-460C-B654-CAFB30ECA807}"/>
    <cellStyle name="20% - uthevingsfarge 6 2 2_ACT Segment adj EBITDA" xfId="1635" xr:uid="{A817713C-F6A7-4D2C-A4FF-42D4001D98A0}"/>
    <cellStyle name="20% - uthevingsfarge 6 2 3" xfId="1636" xr:uid="{F7360D38-77E3-47DF-81D6-0B6F47DCCFC9}"/>
    <cellStyle name="20% - uthevingsfarge 6 2 3 2" xfId="1637" xr:uid="{23557F3F-783B-405C-B68A-C6B87E063202}"/>
    <cellStyle name="20% - uthevingsfarge 6 2 3 2 2" xfId="1638" xr:uid="{110FE0A3-6C3B-4E70-9889-8C8DDC2151EF}"/>
    <cellStyle name="20% - uthevingsfarge 6 2 3 2 3" xfId="1639" xr:uid="{A11BF62B-0E40-4194-9732-B50E4C622A48}"/>
    <cellStyle name="20% - uthevingsfarge 6 2 3 3" xfId="1640" xr:uid="{6EFF56D0-923E-438A-AE4B-903FA67491B9}"/>
    <cellStyle name="20% - uthevingsfarge 6 2 3 4" xfId="1641" xr:uid="{04E14DE5-56D7-4F9D-BF96-0074305001CA}"/>
    <cellStyle name="20% - uthevingsfarge 6 2 3 5" xfId="1642" xr:uid="{6349F285-47F3-4B86-A967-B39DF2E94D4D}"/>
    <cellStyle name="20% - uthevingsfarge 6 2 3_ACT_NIBD EQ" xfId="1643" xr:uid="{C8865ECD-B03F-4D7A-933B-458F5B9FF537}"/>
    <cellStyle name="20% - uthevingsfarge 6 2 4" xfId="1644" xr:uid="{8B12C145-7D8C-47E6-90C5-E312376F3B2C}"/>
    <cellStyle name="20% - uthevingsfarge 6 2 4 2" xfId="1645" xr:uid="{60DDA302-C11D-45FB-B084-91BE1807839E}"/>
    <cellStyle name="20% - uthevingsfarge 6 2 4 2 2" xfId="1646" xr:uid="{4F7A0C15-681C-42A1-BD20-83182736B43D}"/>
    <cellStyle name="20% - uthevingsfarge 6 2 4 2 3" xfId="1647" xr:uid="{5C9E2719-7957-4EB2-A589-E7F234A77FA6}"/>
    <cellStyle name="20% - uthevingsfarge 6 2 4 3" xfId="1648" xr:uid="{12EB09E5-7146-404E-8D0E-083A094DF88A}"/>
    <cellStyle name="20% - uthevingsfarge 6 2 4 4" xfId="1649" xr:uid="{6A6AF152-1D65-4079-9FA8-8DC90940D347}"/>
    <cellStyle name="20% - uthevingsfarge 6 2 4 5" xfId="1650" xr:uid="{C67889A2-D683-47FD-9105-AF1199B7FEF5}"/>
    <cellStyle name="20% - uthevingsfarge 6 2 4_ACT_NIBD EQ" xfId="1651" xr:uid="{F823475D-49BB-418A-A6D5-A50265F60F76}"/>
    <cellStyle name="20% - uthevingsfarge 6 2 5" xfId="1652" xr:uid="{028BF51B-5329-4EE0-B657-0068933F8EB7}"/>
    <cellStyle name="20% - uthevingsfarge 6 2 5 2" xfId="1653" xr:uid="{080C40CD-17E5-4D9D-B7DA-A5E64E310D44}"/>
    <cellStyle name="20% - uthevingsfarge 6 2 5 3" xfId="1654" xr:uid="{2F88A7AE-D064-4BDC-86AE-072BCA0DD925}"/>
    <cellStyle name="20% - uthevingsfarge 6 2 6" xfId="1655" xr:uid="{DD34EEE9-2BBD-49E0-B863-FA4B2E0E1F45}"/>
    <cellStyle name="20% - uthevingsfarge 6 2 7" xfId="1656" xr:uid="{A1118620-2509-4229-9F8F-77D18C6F54D4}"/>
    <cellStyle name="20% - uthevingsfarge 6 2 8" xfId="1657" xr:uid="{3169C3D3-3E6E-4F5E-B97A-E34467689FDA}"/>
    <cellStyle name="20% - uthevingsfarge 6 2_ACT Segment adj EBITDA" xfId="1658" xr:uid="{1F7A36E0-7D5E-474E-BD0B-918416C98DDB}"/>
    <cellStyle name="20% - uthevingsfarge 6 3" xfId="1659" xr:uid="{B14CE82F-6654-4FA1-80F9-6F7F315E25B9}"/>
    <cellStyle name="20% - uthevingsfarge 6 3 2" xfId="1660" xr:uid="{DFDF2939-8165-46CE-9CD9-05CC62AF5193}"/>
    <cellStyle name="20% - uthevingsfarge 6 3 2 2" xfId="1661" xr:uid="{C5537766-5665-424D-BDFD-915EA7FB96F7}"/>
    <cellStyle name="20% - uthevingsfarge 6 3 2 2 2" xfId="1662" xr:uid="{19636D06-465D-44E6-A689-2E41A7617758}"/>
    <cellStyle name="20% - uthevingsfarge 6 3 2 2 3" xfId="1663" xr:uid="{3EA9EB60-5010-4F2F-A022-44C2B1F0194F}"/>
    <cellStyle name="20% - uthevingsfarge 6 3 2 3" xfId="1664" xr:uid="{5D45A65D-648B-4777-A47E-1C9C2B1F08A9}"/>
    <cellStyle name="20% - uthevingsfarge 6 3 2 4" xfId="1665" xr:uid="{F06E9A00-1858-4FD7-B392-A5E663ABDA3D}"/>
    <cellStyle name="20% - uthevingsfarge 6 3 2 5" xfId="1666" xr:uid="{E9A6BB49-F4E0-4135-BB49-8D1DAB926336}"/>
    <cellStyle name="20% - uthevingsfarge 6 3 2_ACT_NIBD EQ" xfId="1667" xr:uid="{81AEFB39-E0B0-4174-BB95-91958CFDAA34}"/>
    <cellStyle name="20% - uthevingsfarge 6 3 3" xfId="1668" xr:uid="{D6662C39-3EFC-4A02-831E-8A512F530236}"/>
    <cellStyle name="20% - uthevingsfarge 6 3 3 2" xfId="1669" xr:uid="{08F61053-9EB2-41E5-91F3-08719F0A3CD6}"/>
    <cellStyle name="20% - uthevingsfarge 6 3 3 2 2" xfId="1670" xr:uid="{CE9780A5-6A38-41CB-992A-7E09B258BF5B}"/>
    <cellStyle name="20% - uthevingsfarge 6 3 3 2 3" xfId="1671" xr:uid="{62327E54-5D00-4A10-831A-F9329F8913A9}"/>
    <cellStyle name="20% - uthevingsfarge 6 3 3 3" xfId="1672" xr:uid="{E7E49530-CA38-457D-AA20-1F3C33279006}"/>
    <cellStyle name="20% - uthevingsfarge 6 3 3 4" xfId="1673" xr:uid="{5B7ADDDF-FE42-4B79-93F6-24B28FEE3277}"/>
    <cellStyle name="20% - uthevingsfarge 6 3 3 5" xfId="1674" xr:uid="{362428B1-695A-41CD-BDAE-1159289777F1}"/>
    <cellStyle name="20% - uthevingsfarge 6 3 3_ACT_NIBD EQ" xfId="1675" xr:uid="{549009B4-3967-4ED3-90CD-3EA6F61C79BC}"/>
    <cellStyle name="20% - uthevingsfarge 6 3 4" xfId="1676" xr:uid="{C6B181D2-2A2E-4414-9492-B0724FE9A89C}"/>
    <cellStyle name="20% - uthevingsfarge 6 3 4 2" xfId="1677" xr:uid="{C5113FF9-6F47-4B39-8E72-52BEFE1CF5B4}"/>
    <cellStyle name="20% - uthevingsfarge 6 3 4 3" xfId="1678" xr:uid="{A920606B-9CD6-4618-8DCA-44EC5AD9E30B}"/>
    <cellStyle name="20% - uthevingsfarge 6 3 5" xfId="1679" xr:uid="{B24320BA-F5B0-4A51-B051-6F0B7BECB84A}"/>
    <cellStyle name="20% - uthevingsfarge 6 3 6" xfId="1680" xr:uid="{CC709AB3-662D-4802-83C4-6A81FE30F3D5}"/>
    <cellStyle name="20% - uthevingsfarge 6 3 7" xfId="1681" xr:uid="{D04C1D32-1B34-4BCF-BE32-D7DE834D9D7F}"/>
    <cellStyle name="20% - uthevingsfarge 6 3_ACT Segment adj EBITDA" xfId="1682" xr:uid="{3107D3E7-A77A-4882-AC6E-998FECB10C9B}"/>
    <cellStyle name="20% - uthevingsfarge 6 4" xfId="1683" xr:uid="{32CC05DA-9ADB-4CF8-A6C9-26CB0EFB924B}"/>
    <cellStyle name="20% - uthevingsfarge 6 4 2" xfId="1684" xr:uid="{F1A0C2C6-363C-4C6D-8D68-726DEF05A0BC}"/>
    <cellStyle name="20% - uthevingsfarge 6 4 2 2" xfId="1685" xr:uid="{C05826AE-14B1-4DF7-8E82-53082A78C46B}"/>
    <cellStyle name="20% - uthevingsfarge 6 4 2 3" xfId="1686" xr:uid="{D35D6F19-EFB0-46A5-A2B6-2332D712ADD9}"/>
    <cellStyle name="20% - uthevingsfarge 6 4 3" xfId="1687" xr:uid="{EE8CE0B2-8AD9-4659-A938-D0AA007AE3C2}"/>
    <cellStyle name="20% - uthevingsfarge 6 4 4" xfId="1688" xr:uid="{CA8AD0DB-22F4-4A07-AF2D-DFDA8CE2D827}"/>
    <cellStyle name="20% - uthevingsfarge 6 4 5" xfId="1689" xr:uid="{0341CA29-A525-4995-9259-F1071489F008}"/>
    <cellStyle name="20% - uthevingsfarge 6 4_ACT_NIBD EQ" xfId="1690" xr:uid="{AD1004C3-C83B-4C35-B082-1C7AD227A106}"/>
    <cellStyle name="20% - uthevingsfarge 6 5" xfId="1691" xr:uid="{670164B3-1FD5-4224-9DA5-5DF5F7D954D4}"/>
    <cellStyle name="20% - uthevingsfarge 6 5 2" xfId="1692" xr:uid="{D9945F3E-965D-4AB6-9E09-FFA5323C76F1}"/>
    <cellStyle name="20% - uthevingsfarge 6 5 2 2" xfId="1693" xr:uid="{7F150043-F4CC-4BB5-B54F-FA0C0D66F86A}"/>
    <cellStyle name="20% - uthevingsfarge 6 5 2 3" xfId="1694" xr:uid="{126A6656-ACC6-42AF-9196-C007FAC1652F}"/>
    <cellStyle name="20% - uthevingsfarge 6 5 3" xfId="1695" xr:uid="{ADD1C303-6918-496B-9481-1325FBF591D7}"/>
    <cellStyle name="20% - uthevingsfarge 6 5 4" xfId="1696" xr:uid="{789BEC68-C509-4FB8-9362-AC190CAAC1DF}"/>
    <cellStyle name="20% - uthevingsfarge 6 5 5" xfId="1697" xr:uid="{B048AC97-B08C-46E2-B7D7-C09A97528C5F}"/>
    <cellStyle name="20% - uthevingsfarge 6 5_ACT_NIBD EQ" xfId="1698" xr:uid="{CFEAAB14-988B-441F-B0BD-EB48F6D830A6}"/>
    <cellStyle name="20% - uthevingsfarge 6 6" xfId="1699" xr:uid="{CA18B7B8-83A6-4A40-9DE7-4772A65D8ABE}"/>
    <cellStyle name="20% - uthevingsfarge 6 6 2" xfId="1700" xr:uid="{AC9ADC01-2372-41F0-9512-32BAA0385FDF}"/>
    <cellStyle name="20% - uthevingsfarge 6 6 2 2" xfId="1701" xr:uid="{F11B37FC-F2D2-4D2C-B8AB-12A7E5CABE3C}"/>
    <cellStyle name="20% - uthevingsfarge 6 6 2 3" xfId="1702" xr:uid="{FB8E9C8B-49ED-4113-8549-5D08FF68008E}"/>
    <cellStyle name="20% - uthevingsfarge 6 6 3" xfId="1703" xr:uid="{99A1ED89-550B-4E80-A44C-3FCDD4AE7A8D}"/>
    <cellStyle name="20% - uthevingsfarge 6 6 4" xfId="1704" xr:uid="{8D7AAE80-684E-4E5E-865A-AA62275F3B02}"/>
    <cellStyle name="20% - uthevingsfarge 6 6 5" xfId="1705" xr:uid="{CB8D8AE0-C717-4D81-814A-E1B5AC1371C5}"/>
    <cellStyle name="20% - uthevingsfarge 6 6_ACT_NIBD EQ" xfId="1706" xr:uid="{6DB35621-B07B-4D69-B5F3-E34E477F03E2}"/>
    <cellStyle name="20% - uthevingsfarge 6 7" xfId="1707" xr:uid="{229CC4F6-C9B4-4AF5-9DF0-1B3439A7B184}"/>
    <cellStyle name="20% - uthevingsfarge 6 7 2" xfId="1708" xr:uid="{EC0C6808-4C8E-4BD7-8361-E0ED0DBC6536}"/>
    <cellStyle name="20% - uthevingsfarge 6 7 2 2" xfId="1709" xr:uid="{F3091E7B-C8A0-40D0-993C-4A238288E936}"/>
    <cellStyle name="20% - uthevingsfarge 6 7 2 3" xfId="1710" xr:uid="{25DEE2C9-E357-4BAD-9249-99FD451EE79C}"/>
    <cellStyle name="20% - uthevingsfarge 6 7 3" xfId="1711" xr:uid="{460AA2BE-BCCE-45F5-9CC7-64D18E4ACD67}"/>
    <cellStyle name="20% - uthevingsfarge 6 7 4" xfId="1712" xr:uid="{9113CF27-7BEA-443C-A6FE-C82B1C3E2C8A}"/>
    <cellStyle name="20% - uthevingsfarge 6 7 5" xfId="1713" xr:uid="{0AA52743-3016-4D16-9C4C-EFE8B3449594}"/>
    <cellStyle name="20% - uthevingsfarge 6 7_ACT_NIBD EQ" xfId="1714" xr:uid="{3D96D29F-F31D-4F11-B81B-9337FB01321A}"/>
    <cellStyle name="20% - uthevingsfarge 6 8" xfId="1715" xr:uid="{81A8AC3B-A427-480C-BC42-4D952EDAC9F0}"/>
    <cellStyle name="20% - uthevingsfarge 6 8 2" xfId="1716" xr:uid="{D359F1EB-4D1A-46AD-A6CA-418C09D5FFD9}"/>
    <cellStyle name="20% - uthevingsfarge 6 8 2 2" xfId="1717" xr:uid="{1E2DDBFB-1558-45B4-BBAC-5F61A8466D05}"/>
    <cellStyle name="20% - uthevingsfarge 6 8 2 3" xfId="1718" xr:uid="{8469E9C5-2D6E-4F34-8CAA-5E929AA49BBC}"/>
    <cellStyle name="20% - uthevingsfarge 6 8 3" xfId="1719" xr:uid="{732034E0-04FB-4F6B-A900-17127169C89A}"/>
    <cellStyle name="20% - uthevingsfarge 6 8 4" xfId="1720" xr:uid="{574FB286-3874-4ADD-BAC6-EB62D7A74372}"/>
    <cellStyle name="20% - uthevingsfarge 6 8 5" xfId="1721" xr:uid="{C5967671-C68D-495C-A26F-D207C5DAE348}"/>
    <cellStyle name="20% - uthevingsfarge 6 8_ACT_NIBD EQ" xfId="1722" xr:uid="{0749ADB6-7464-4F4C-8432-4010BF2044CB}"/>
    <cellStyle name="20% - uthevingsfarge 6 9" xfId="1723" xr:uid="{B40AB28D-B1EB-43A8-91BD-8CF0C68EB691}"/>
    <cellStyle name="20% - uthevingsfarge 6 9 2" xfId="1724" xr:uid="{B2649983-8594-46DA-82A1-D257B4160509}"/>
    <cellStyle name="20% - uthevingsfarge 6 9 3" xfId="1725" xr:uid="{23A7854D-42F6-4318-A8CE-495A6C308BE4}"/>
    <cellStyle name="20% - uthevingsfarge 6_ACT Segment adj EBITDA" xfId="1726" xr:uid="{81E15E9C-0247-4F0D-823D-1668B5C71447}"/>
    <cellStyle name="40% - Accent1 10" xfId="1727" xr:uid="{C75DABDC-7639-400A-AC74-E8F8076802E8}"/>
    <cellStyle name="40% - Accent1 10 2" xfId="1728" xr:uid="{F81ED815-4FCB-45FD-A276-66BF9A52DCFB}"/>
    <cellStyle name="40% - Accent1 10 3" xfId="1729" xr:uid="{25F33DC5-0829-4EEE-B1D0-8E61784B2CA3}"/>
    <cellStyle name="40% - Accent1 11" xfId="1730" xr:uid="{F91F2945-904D-4DC0-A159-674E55D2E274}"/>
    <cellStyle name="40% - Accent1 12" xfId="1731" xr:uid="{E328E7B6-58A4-4151-B299-E93AADFF83B1}"/>
    <cellStyle name="40% - Accent1 13" xfId="1732" xr:uid="{F019EC34-9C99-4210-B9EB-F2C6739AB160}"/>
    <cellStyle name="40% - Accent1 2" xfId="1733" xr:uid="{F337000E-656E-4686-B652-96DAC5C8CAA9}"/>
    <cellStyle name="40% - Accent1 2 2" xfId="1734" xr:uid="{CF283FCE-92E3-4B7D-B51B-9503A86AD7E8}"/>
    <cellStyle name="40% - Accent1 2 2 2" xfId="1735" xr:uid="{F5095020-75F2-4960-9BB5-68847DCDA36D}"/>
    <cellStyle name="40% - Accent1 2 2 2 2" xfId="1736" xr:uid="{D031FFC0-4663-4D90-86BA-91874DA212B8}"/>
    <cellStyle name="40% - Accent1 2 2 2 2 2" xfId="1737" xr:uid="{D22A0722-62D1-411D-82A8-5B95D285C283}"/>
    <cellStyle name="40% - Accent1 2 2 2 2 3" xfId="1738" xr:uid="{7242CB78-2640-453B-B9EE-ABCDF5C124F3}"/>
    <cellStyle name="40% - Accent1 2 2 2 3" xfId="1739" xr:uid="{C7805143-4C1C-4D20-981E-6138A2BA3816}"/>
    <cellStyle name="40% - Accent1 2 2 2 4" xfId="1740" xr:uid="{055E8D47-C917-4AF1-B38E-EFE83FF4F295}"/>
    <cellStyle name="40% - Accent1 2 2 2 5" xfId="1741" xr:uid="{F315BA6C-65B1-4A76-9C97-945806D918FB}"/>
    <cellStyle name="40% - Accent1 2 2 2_Group Financials" xfId="1742" xr:uid="{DFA28C82-1C00-4D9B-9FCA-781EE199780A}"/>
    <cellStyle name="40% - Accent1 2 2 3" xfId="1743" xr:uid="{121D3C71-1AF3-43CB-BF03-518E333A6EDE}"/>
    <cellStyle name="40% - Accent1 2 2 3 2" xfId="1744" xr:uid="{639E8B41-9423-4E08-914D-79E98114468F}"/>
    <cellStyle name="40% - Accent1 2 2 3 2 2" xfId="1745" xr:uid="{25BC64AD-4CB8-43F5-9976-6A3B41A168C0}"/>
    <cellStyle name="40% - Accent1 2 2 3 2 3" xfId="1746" xr:uid="{3B299CD1-2EDD-4F6D-9E06-E077FD72A0B9}"/>
    <cellStyle name="40% - Accent1 2 2 3 3" xfId="1747" xr:uid="{20461AE0-7021-4A5B-AEA7-910F947CD5F5}"/>
    <cellStyle name="40% - Accent1 2 2 3 4" xfId="1748" xr:uid="{DA445E58-2724-4D97-A151-3661316F648A}"/>
    <cellStyle name="40% - Accent1 2 2 3 5" xfId="1749" xr:uid="{7D16EA8D-62F4-4513-ADDC-98DAD717EE2D}"/>
    <cellStyle name="40% - Accent1 2 2 3_Group Financials" xfId="1750" xr:uid="{E6C12F9E-9A0C-45EA-8D3D-2AAF783CDF4A}"/>
    <cellStyle name="40% - Accent1 2 2 4" xfId="1751" xr:uid="{13862702-D559-466A-85E4-9089826AA8FC}"/>
    <cellStyle name="40% - Accent1 2 2 4 2" xfId="1752" xr:uid="{6A8CA28C-2905-4DB9-8EA8-33917AF40BEE}"/>
    <cellStyle name="40% - Accent1 2 2 4 3" xfId="1753" xr:uid="{CD6DF1FB-07F2-4E1C-B643-08C6B0F08BB7}"/>
    <cellStyle name="40% - Accent1 2 2 5" xfId="1754" xr:uid="{C1A40AEB-16EF-4F27-A857-83BEB446C866}"/>
    <cellStyle name="40% - Accent1 2 2 6" xfId="1755" xr:uid="{320D1440-663D-451A-9040-A3B3D16E9BAB}"/>
    <cellStyle name="40% - Accent1 2 2 7" xfId="1756" xr:uid="{327A19C8-B3A0-4141-88BF-B6D3D9290ACA}"/>
    <cellStyle name="40% - Accent1 2 2_Actuals YTD" xfId="1757" xr:uid="{7220730F-2DFE-4852-B156-087694082054}"/>
    <cellStyle name="40% - Accent1 2 3" xfId="1758" xr:uid="{AA272159-FCCC-4B4C-9D6E-B133DE9D9AB7}"/>
    <cellStyle name="40% - Accent1 2 3 2" xfId="1759" xr:uid="{C7C7A953-AA66-4351-A7CC-82C3266A9E86}"/>
    <cellStyle name="40% - Accent1 2 3 2 2" xfId="1760" xr:uid="{E405B091-D127-4916-933A-61A1C17B38A1}"/>
    <cellStyle name="40% - Accent1 2 3 2 3" xfId="1761" xr:uid="{B879A72F-5FC5-4BF9-8A32-1A8865A22243}"/>
    <cellStyle name="40% - Accent1 2 3 3" xfId="1762" xr:uid="{067575D4-B5B5-4115-8A47-D8B968A90A37}"/>
    <cellStyle name="40% - Accent1 2 3 4" xfId="1763" xr:uid="{F739E8C8-4A7E-4AB1-8208-0E962D335E9F}"/>
    <cellStyle name="40% - Accent1 2 3 5" xfId="1764" xr:uid="{8307FA60-827C-46CE-83D4-C2FC20508071}"/>
    <cellStyle name="40% - Accent1 2 3_Group Financials" xfId="1765" xr:uid="{D3083319-986D-4185-B2D7-F0AD14616D56}"/>
    <cellStyle name="40% - Accent1 2 4" xfId="1766" xr:uid="{52D0C6B7-EFD2-4A53-A102-2DBD8BD6CC84}"/>
    <cellStyle name="40% - Accent1 2 4 2" xfId="1767" xr:uid="{6E7BFE9F-4C8E-4169-8C6C-DBD14386BBC7}"/>
    <cellStyle name="40% - Accent1 2 4 2 2" xfId="1768" xr:uid="{EB160321-1080-47A9-BA35-25F5ECDFE692}"/>
    <cellStyle name="40% - Accent1 2 4 2 3" xfId="1769" xr:uid="{47E05D53-3D9C-43B2-982D-745B4D48185A}"/>
    <cellStyle name="40% - Accent1 2 4 3" xfId="1770" xr:uid="{30F2C31F-4ECB-4C1B-8EC0-99F57E676044}"/>
    <cellStyle name="40% - Accent1 2 4 4" xfId="1771" xr:uid="{FAE085F8-229A-439A-A5B0-CA3555105966}"/>
    <cellStyle name="40% - Accent1 2 4 5" xfId="1772" xr:uid="{7ADCCE80-3809-4589-B4F5-8717CBC76BE4}"/>
    <cellStyle name="40% - Accent1 2 4_Group Financials" xfId="1773" xr:uid="{D4E11ECC-6054-4C77-97FF-F497322C6CD2}"/>
    <cellStyle name="40% - Accent1 2 5" xfId="1774" xr:uid="{166290E4-5027-4E95-B295-8F3EA8FF41D1}"/>
    <cellStyle name="40% - Accent1 2 5 2" xfId="1775" xr:uid="{0FB85DD3-F09F-4B9D-B259-8E566E73DB9F}"/>
    <cellStyle name="40% - Accent1 2 5 3" xfId="1776" xr:uid="{AAC90883-D97F-442E-B15C-0CCEF09D6B13}"/>
    <cellStyle name="40% - Accent1 2 6" xfId="1777" xr:uid="{9C857533-05DF-4AAE-AA04-D83762BE5715}"/>
    <cellStyle name="40% - Accent1 2 7" xfId="1778" xr:uid="{51B9BEEA-D85C-421B-9F4F-38F39D9C56F3}"/>
    <cellStyle name="40% - Accent1 2 8" xfId="1779" xr:uid="{19D0035A-432F-4511-8175-67906789192B}"/>
    <cellStyle name="40% - Accent1 2_Actuals YTD" xfId="1780" xr:uid="{1B941510-7B48-4599-8719-35E0ACF07990}"/>
    <cellStyle name="40% - Accent1 3" xfId="1781" xr:uid="{646CD8B0-1884-4EF5-AE89-9B3B7FE304CD}"/>
    <cellStyle name="40% - Accent1 3 2" xfId="1782" xr:uid="{586B7EC3-5A38-40C4-8F2B-89C68C683C82}"/>
    <cellStyle name="40% - Accent1 3 2 2" xfId="1783" xr:uid="{4F833E9A-D2F8-4F78-A9F6-D4D8DDFF10BD}"/>
    <cellStyle name="40% - Accent1 3 2 2 2" xfId="1784" xr:uid="{07258736-9781-48FE-97DA-B4834AD1855F}"/>
    <cellStyle name="40% - Accent1 3 2 2 2 2" xfId="1785" xr:uid="{2EC9590B-DE0A-47F8-99BC-81ECD8CE40F5}"/>
    <cellStyle name="40% - Accent1 3 2 2 2 3" xfId="1786" xr:uid="{F748DBC6-283C-43A2-8B6A-CB5FA0AB682D}"/>
    <cellStyle name="40% - Accent1 3 2 2 3" xfId="1787" xr:uid="{240240DD-6CC2-4F7D-A6E0-B326A1E4F30C}"/>
    <cellStyle name="40% - Accent1 3 2 2 4" xfId="1788" xr:uid="{6F7FC4B8-B851-451D-A00C-6423EF0D4D56}"/>
    <cellStyle name="40% - Accent1 3 2 2 5" xfId="1789" xr:uid="{0D40823A-84B1-48EB-82B0-9291452F7115}"/>
    <cellStyle name="40% - Accent1 3 2 2_Group Financials" xfId="1790" xr:uid="{CD68E56E-C593-4149-B046-BC1EEFA30AC9}"/>
    <cellStyle name="40% - Accent1 3 2 3" xfId="1791" xr:uid="{C43D8E2C-6B7E-4EB5-9D90-66F276F50F40}"/>
    <cellStyle name="40% - Accent1 3 2 3 2" xfId="1792" xr:uid="{3E9B19AA-7D8F-46D8-A949-1A0569DEDC39}"/>
    <cellStyle name="40% - Accent1 3 2 3 2 2" xfId="1793" xr:uid="{FD46E12C-7D47-489E-A75C-B5A05A10BC1E}"/>
    <cellStyle name="40% - Accent1 3 2 3 2 3" xfId="1794" xr:uid="{A1BE99B3-6DEC-462B-82C3-82B2A520A834}"/>
    <cellStyle name="40% - Accent1 3 2 3 3" xfId="1795" xr:uid="{B6C257BA-867B-4B7A-AC28-3D02407A2AF1}"/>
    <cellStyle name="40% - Accent1 3 2 3 4" xfId="1796" xr:uid="{165AF8D0-7671-4B3E-8B3D-0AE44E7A74E7}"/>
    <cellStyle name="40% - Accent1 3 2 3 5" xfId="1797" xr:uid="{2B823207-D165-4C33-9609-A6C4A8BD54FC}"/>
    <cellStyle name="40% - Accent1 3 2 3_Group Financials" xfId="1798" xr:uid="{0C863B91-91A8-4A3D-8882-2D0BA199C7E0}"/>
    <cellStyle name="40% - Accent1 3 2 4" xfId="1799" xr:uid="{A0162CF1-A70D-4A68-9713-C77BBE541E07}"/>
    <cellStyle name="40% - Accent1 3 2 4 2" xfId="1800" xr:uid="{E21C66E6-8C6B-474A-B8E0-FF0CE9272A8B}"/>
    <cellStyle name="40% - Accent1 3 2 4 3" xfId="1801" xr:uid="{522F794D-5507-4008-8013-16B5394FBF59}"/>
    <cellStyle name="40% - Accent1 3 2 5" xfId="1802" xr:uid="{D808E689-7E8C-4401-8F40-CBA7DD22555A}"/>
    <cellStyle name="40% - Accent1 3 2 6" xfId="1803" xr:uid="{82E33D87-E303-46A0-9BE5-ADA2F2551498}"/>
    <cellStyle name="40% - Accent1 3 2 7" xfId="1804" xr:uid="{4031A4DC-B1CB-4D89-8FC9-1FACD2EE51D4}"/>
    <cellStyle name="40% - Accent1 3 2_Actuals YTD" xfId="1805" xr:uid="{EBBC7D92-F8D6-49B0-A182-4510BD847D64}"/>
    <cellStyle name="40% - Accent1 3 3" xfId="1806" xr:uid="{A140B58A-A93F-456F-B6A6-37F0BF0BBBD9}"/>
    <cellStyle name="40% - Accent1 3 3 2" xfId="1807" xr:uid="{A1DD9B2F-BC88-4B5F-A081-1238900788B1}"/>
    <cellStyle name="40% - Accent1 3 3 2 2" xfId="1808" xr:uid="{29A3C642-C84F-4DC2-B7B8-BF7ED8C3CD33}"/>
    <cellStyle name="40% - Accent1 3 3 2 3" xfId="1809" xr:uid="{21177099-518A-452B-8A53-26DBD472FDA6}"/>
    <cellStyle name="40% - Accent1 3 3 3" xfId="1810" xr:uid="{4A0DCE8D-5DA2-4B3F-864F-A7EA7A37670F}"/>
    <cellStyle name="40% - Accent1 3 3 4" xfId="1811" xr:uid="{630E5C19-6F0B-4DC6-A974-A73F03DB98D9}"/>
    <cellStyle name="40% - Accent1 3 3 5" xfId="1812" xr:uid="{BA75FEF5-E174-4913-AE0F-F44F23AC35EE}"/>
    <cellStyle name="40% - Accent1 3 3_Group Financials" xfId="1813" xr:uid="{738EAAF1-3D26-4EFE-9128-8E82DD201D1D}"/>
    <cellStyle name="40% - Accent1 3 4" xfId="1814" xr:uid="{2CDBDB11-DDC5-408D-8E39-F90F55659E72}"/>
    <cellStyle name="40% - Accent1 3 4 2" xfId="1815" xr:uid="{D76414B2-64EF-483D-8570-3E785AEDCFCE}"/>
    <cellStyle name="40% - Accent1 3 4 2 2" xfId="1816" xr:uid="{A678E9A0-5F4A-4A0C-85D3-60EECD35572D}"/>
    <cellStyle name="40% - Accent1 3 4 2 3" xfId="1817" xr:uid="{CF0603BC-12B9-4932-A92A-06FA4B32862D}"/>
    <cellStyle name="40% - Accent1 3 4 3" xfId="1818" xr:uid="{117A442B-9E09-4FC3-8EA2-A3DB9D356BCC}"/>
    <cellStyle name="40% - Accent1 3 4 4" xfId="1819" xr:uid="{49D18775-79AC-436A-A745-A01D444EBA9B}"/>
    <cellStyle name="40% - Accent1 3 4 5" xfId="1820" xr:uid="{95C65EDC-8D0D-47E7-AE9B-328F0ECDE0F9}"/>
    <cellStyle name="40% - Accent1 3 4_Group Financials" xfId="1821" xr:uid="{BB4B74E2-4A17-4C96-9A40-9EC854619C8B}"/>
    <cellStyle name="40% - Accent1 3 5" xfId="1822" xr:uid="{22608C19-23DE-4C50-A388-68725B48F478}"/>
    <cellStyle name="40% - Accent1 3 5 2" xfId="1823" xr:uid="{38212202-D5A2-44FE-A45B-C969ED02F292}"/>
    <cellStyle name="40% - Accent1 3 5 3" xfId="1824" xr:uid="{2C312E4A-2318-4FC6-8EF6-98C8D6DF0286}"/>
    <cellStyle name="40% - Accent1 3 6" xfId="1825" xr:uid="{61F4989A-AEC8-47C9-A10F-372BFB8F2E01}"/>
    <cellStyle name="40% - Accent1 3 7" xfId="1826" xr:uid="{04C465E0-A22E-47BA-A5E9-42B357DB3EBD}"/>
    <cellStyle name="40% - Accent1 3 8" xfId="1827" xr:uid="{339FBB46-4F4A-410A-8CA9-8A422AC5A0DD}"/>
    <cellStyle name="40% - Accent1 3_Actuals YTD" xfId="1828" xr:uid="{243226E5-0096-476E-8B4B-210FF8B740A5}"/>
    <cellStyle name="40% - Accent1 4" xfId="1829" xr:uid="{D5FA1212-400C-40D5-A410-ED5166ACE589}"/>
    <cellStyle name="40% - Accent1 4 2" xfId="1830" xr:uid="{CB1D9937-A6F2-459F-A9E0-EE0372E78AC1}"/>
    <cellStyle name="40% - Accent1 4 2 2" xfId="1831" xr:uid="{B9F041D0-E4A3-425F-B968-E56DB44DB015}"/>
    <cellStyle name="40% - Accent1 4 2 2 2" xfId="1832" xr:uid="{3F0B037F-8104-4FD5-B1EB-C5DDF5065DF0}"/>
    <cellStyle name="40% - Accent1 4 2 2 3" xfId="1833" xr:uid="{38FC32E9-4083-4D9A-BC34-E4DACECCD1B3}"/>
    <cellStyle name="40% - Accent1 4 2 3" xfId="1834" xr:uid="{E5BC8050-854A-47AD-A12C-66C06DB95BBE}"/>
    <cellStyle name="40% - Accent1 4 2 4" xfId="1835" xr:uid="{74D55AA2-29E2-41EB-8B25-DF37EADF6083}"/>
    <cellStyle name="40% - Accent1 4 2 5" xfId="1836" xr:uid="{C0E3C909-9A4C-4E8C-96D6-2676CDB017E6}"/>
    <cellStyle name="40% - Accent1 4 2_Group Financials" xfId="1837" xr:uid="{69A3B9A4-2478-46D6-92C7-3B42705D6E21}"/>
    <cellStyle name="40% - Accent1 4 3" xfId="1838" xr:uid="{0174D0B8-A887-4545-ADFC-6527867C7342}"/>
    <cellStyle name="40% - Accent1 4 3 2" xfId="1839" xr:uid="{9AE4D20B-7D86-4BE8-A4CE-B7E1ED37B3AD}"/>
    <cellStyle name="40% - Accent1 4 3 2 2" xfId="1840" xr:uid="{46B2327B-3DCD-4760-A20B-D176DECE7C3A}"/>
    <cellStyle name="40% - Accent1 4 3 2 3" xfId="1841" xr:uid="{737AF19F-E279-49FA-A750-13FC728CBE40}"/>
    <cellStyle name="40% - Accent1 4 3 3" xfId="1842" xr:uid="{63E8A2B5-F36A-4399-B5E7-859108909369}"/>
    <cellStyle name="40% - Accent1 4 3 4" xfId="1843" xr:uid="{B9221542-84EB-4C0D-B52A-691653114CD5}"/>
    <cellStyle name="40% - Accent1 4 3 5" xfId="1844" xr:uid="{EA56CB33-01CD-4F63-8152-6F50D5188D14}"/>
    <cellStyle name="40% - Accent1 4 3_Group Financials" xfId="1845" xr:uid="{0335447E-2C07-45E6-B10D-125EF4065AAF}"/>
    <cellStyle name="40% - Accent1 4 4" xfId="1846" xr:uid="{61B0BF9F-38DB-4216-9826-10551DBA7B95}"/>
    <cellStyle name="40% - Accent1 4 4 2" xfId="1847" xr:uid="{14A583E0-CBA9-418D-99B6-7B6B3A2E0D98}"/>
    <cellStyle name="40% - Accent1 4 4 3" xfId="1848" xr:uid="{78D21B52-3950-49BA-B352-94E3A17CA0DA}"/>
    <cellStyle name="40% - Accent1 4 5" xfId="1849" xr:uid="{39B6D560-3CAF-4677-BDC5-F435EF1FEA72}"/>
    <cellStyle name="40% - Accent1 4 6" xfId="1850" xr:uid="{93A94D3C-8C78-4FDB-825F-5BF7A634D955}"/>
    <cellStyle name="40% - Accent1 4 7" xfId="1851" xr:uid="{4C4A6AB1-693A-4554-90FC-3EC3F26018FD}"/>
    <cellStyle name="40% - Accent1 4_Actuals YTD" xfId="1852" xr:uid="{C8A69BAD-077A-44A8-AC24-FB98818A6874}"/>
    <cellStyle name="40% - Accent1 5" xfId="1853" xr:uid="{BD2F4519-7E03-4BE7-A9D3-596AD8E3E83C}"/>
    <cellStyle name="40% - Accent1 5 2" xfId="1854" xr:uid="{C3337C48-3F15-4D7A-9854-CCE4FDCA0F8C}"/>
    <cellStyle name="40% - Accent1 5 2 2" xfId="1855" xr:uid="{82B825FC-0EFA-49F7-89C8-0F512C19CD3B}"/>
    <cellStyle name="40% - Accent1 5 2 3" xfId="1856" xr:uid="{EA5CAEAA-44EB-44F2-947B-498FCB294060}"/>
    <cellStyle name="40% - Accent1 5 3" xfId="1857" xr:uid="{93D73A01-3393-40EC-AAEA-7F55B691C879}"/>
    <cellStyle name="40% - Accent1 5 4" xfId="1858" xr:uid="{151CDD38-9B91-4156-B7E8-582F3FEFB298}"/>
    <cellStyle name="40% - Accent1 5 5" xfId="1859" xr:uid="{27127AD5-705B-4734-AC2F-C8865EE03E68}"/>
    <cellStyle name="40% - Accent1 5_Group Financials" xfId="1860" xr:uid="{1CA358EF-C540-4910-AB33-4D2E98FECC67}"/>
    <cellStyle name="40% - Accent1 6" xfId="1861" xr:uid="{582AED64-7F53-4E08-879B-59EBEBD779AA}"/>
    <cellStyle name="40% - Accent1 6 2" xfId="1862" xr:uid="{BC161081-442B-493C-A050-1674A7EC716E}"/>
    <cellStyle name="40% - Accent1 6 2 2" xfId="1863" xr:uid="{9C9C5A50-26A9-4C05-B38F-7BADC24FCB30}"/>
    <cellStyle name="40% - Accent1 6 2 3" xfId="1864" xr:uid="{B37EB4F2-DD18-49CB-9A83-8ABD022E3CBC}"/>
    <cellStyle name="40% - Accent1 6 3" xfId="1865" xr:uid="{DADBD7FD-BA89-4DBD-84E2-9CFE2FB5D6DF}"/>
    <cellStyle name="40% - Accent1 6 4" xfId="1866" xr:uid="{01E89A24-FD07-4B64-88D5-72635AB6ACA0}"/>
    <cellStyle name="40% - Accent1 6 5" xfId="1867" xr:uid="{7F0F111E-EBBB-4046-AA54-569DC26C75A1}"/>
    <cellStyle name="40% - Accent1 6_Group Financials" xfId="1868" xr:uid="{E9AF8780-74B4-4C57-9354-F26E4F0B1FBF}"/>
    <cellStyle name="40% - Accent1 7" xfId="1869" xr:uid="{2452E0E7-5ED6-4F39-A21F-A8F05256364B}"/>
    <cellStyle name="40% - Accent1 7 2" xfId="1870" xr:uid="{9DA8CB66-ED8C-4A90-B8EE-22C2EA4FD9AC}"/>
    <cellStyle name="40% - Accent1 7 2 2" xfId="1871" xr:uid="{6BBBCC9A-75C0-4A82-9DEB-DF9871124779}"/>
    <cellStyle name="40% - Accent1 7 2 3" xfId="1872" xr:uid="{93DAF227-8FC5-4354-806A-85D018F27D27}"/>
    <cellStyle name="40% - Accent1 7 3" xfId="1873" xr:uid="{692DDDC3-428B-453F-8856-8D6FCB7CC92F}"/>
    <cellStyle name="40% - Accent1 7 4" xfId="1874" xr:uid="{6B3B2EC0-A392-45E4-8A48-1943242DBF1B}"/>
    <cellStyle name="40% - Accent1 7 5" xfId="1875" xr:uid="{9C5CFEDF-7A33-42AD-A27B-47995A8C58C9}"/>
    <cellStyle name="40% - Accent1 7_Group Financials" xfId="1876" xr:uid="{2B8A0C14-A27B-4B23-AA49-922643D205C4}"/>
    <cellStyle name="40% - Accent1 8" xfId="1877" xr:uid="{5AC5A2BD-0B8B-4886-91EC-5090413548FC}"/>
    <cellStyle name="40% - Accent1 8 2" xfId="1878" xr:uid="{F2799BB3-0E2D-494C-A5BE-528BE3ED87A1}"/>
    <cellStyle name="40% - Accent1 8 2 2" xfId="1879" xr:uid="{A827C88F-6709-4C60-BE97-F6DF1896109C}"/>
    <cellStyle name="40% - Accent1 8 2 3" xfId="1880" xr:uid="{6132337C-B6C8-4CAA-A633-06A9B1F4CC11}"/>
    <cellStyle name="40% - Accent1 8 3" xfId="1881" xr:uid="{E91B7A2C-0294-415E-BFCD-84744F59588B}"/>
    <cellStyle name="40% - Accent1 8 4" xfId="1882" xr:uid="{96321CFF-07F9-412B-A44F-080ABD24FF6F}"/>
    <cellStyle name="40% - Accent1 8 5" xfId="1883" xr:uid="{A9C5C35E-79BD-42F0-84F4-3ADAC8F5B153}"/>
    <cellStyle name="40% - Accent1 8_Group Financials" xfId="1884" xr:uid="{33AC9E1A-AEC4-4258-90F4-E74BF77D09F8}"/>
    <cellStyle name="40% - Accent1 9" xfId="1885" xr:uid="{2340774D-35EA-4AB0-BD51-F9B0D782DEAF}"/>
    <cellStyle name="40% - Accent1 9 2" xfId="1886" xr:uid="{C95FAAD3-EE53-46E6-93A0-2066A4AECD8A}"/>
    <cellStyle name="40% - Accent1 9 2 2" xfId="1887" xr:uid="{ECBF32C5-8DF9-4679-9934-789D0787020C}"/>
    <cellStyle name="40% - Accent1 9 2 3" xfId="1888" xr:uid="{A93F0986-8008-4128-A8FC-1814BEF47E56}"/>
    <cellStyle name="40% - Accent1 9 3" xfId="1889" xr:uid="{F38AD689-4F45-4CDD-9E82-4E0BFCEEBB34}"/>
    <cellStyle name="40% - Accent1 9 4" xfId="1890" xr:uid="{AEC11741-010E-4BD8-A17E-79E416B241AF}"/>
    <cellStyle name="40% - Accent1 9 5" xfId="1891" xr:uid="{0A0F7B50-5619-4415-A57E-3CFF75C937DE}"/>
    <cellStyle name="40% - Accent1 9_Group Financials" xfId="1892" xr:uid="{4D3CD75F-A4A8-4873-B680-896EFC85DC76}"/>
    <cellStyle name="40% - Accent2 10" xfId="1893" xr:uid="{E4112178-C014-4B8D-B696-01BA8E0B82B4}"/>
    <cellStyle name="40% - Accent2 10 2" xfId="1894" xr:uid="{1B113DCB-9EDC-4831-9926-2677C4F610F6}"/>
    <cellStyle name="40% - Accent2 10 3" xfId="1895" xr:uid="{249485A4-B275-4271-98F9-19D53903EBF1}"/>
    <cellStyle name="40% - Accent2 11" xfId="1896" xr:uid="{D2330470-6719-4AF9-8F91-E50F4E57B17D}"/>
    <cellStyle name="40% - Accent2 12" xfId="1897" xr:uid="{5E492CC0-2675-430C-97D2-73BA6667EDB7}"/>
    <cellStyle name="40% - Accent2 13" xfId="1898" xr:uid="{AF82BED4-F25C-45A3-AC2A-5C119DAE0A49}"/>
    <cellStyle name="40% - Accent2 2" xfId="1899" xr:uid="{3D7CFAC3-88FB-4501-B857-CCCAC32062F6}"/>
    <cellStyle name="40% - Accent2 2 2" xfId="1900" xr:uid="{28347B64-6CB6-4722-91EF-A9E6BB7DE958}"/>
    <cellStyle name="40% - Accent2 2 2 2" xfId="1901" xr:uid="{B065511E-A9B2-4644-B6AF-3BBCCBF6D70A}"/>
    <cellStyle name="40% - Accent2 2 2 2 2" xfId="1902" xr:uid="{580DB867-BCD6-4584-9835-D26D0B0C5D70}"/>
    <cellStyle name="40% - Accent2 2 2 2 2 2" xfId="1903" xr:uid="{7DDE7ACB-6BAA-42B2-A4C5-B493D4C3DE7A}"/>
    <cellStyle name="40% - Accent2 2 2 2 2 3" xfId="1904" xr:uid="{4585757E-532E-47B9-B388-F53BB026FDA3}"/>
    <cellStyle name="40% - Accent2 2 2 2 3" xfId="1905" xr:uid="{1412F777-2C29-4CE3-8EDC-ACFD0B7E432C}"/>
    <cellStyle name="40% - Accent2 2 2 2 4" xfId="1906" xr:uid="{C09FE1B4-EA58-416C-8E7D-91152E3BD6B3}"/>
    <cellStyle name="40% - Accent2 2 2 2 5" xfId="1907" xr:uid="{253A6392-CBC2-4125-8440-F5F05D692135}"/>
    <cellStyle name="40% - Accent2 2 2 2_ACT_NIBD EQ" xfId="1908" xr:uid="{2AB388D2-3094-4DF4-A0B5-5C43907CC3BC}"/>
    <cellStyle name="40% - Accent2 2 2 3" xfId="1909" xr:uid="{9F573327-A98E-447F-B585-AE36C06DE496}"/>
    <cellStyle name="40% - Accent2 2 2 3 2" xfId="1910" xr:uid="{9D0B64E9-9E8A-4410-89EB-275B8F9132BE}"/>
    <cellStyle name="40% - Accent2 2 2 3 2 2" xfId="1911" xr:uid="{49826946-25C6-4E0E-A651-9B84D305D48E}"/>
    <cellStyle name="40% - Accent2 2 2 3 2 3" xfId="1912" xr:uid="{6CA108E9-163E-43EB-9E56-EAE69BA99A9A}"/>
    <cellStyle name="40% - Accent2 2 2 3 3" xfId="1913" xr:uid="{3CDE69F5-67EF-4B6B-8DC1-BC9C3F10DF99}"/>
    <cellStyle name="40% - Accent2 2 2 3 4" xfId="1914" xr:uid="{5B8A7CDC-CF62-480D-AC95-53DCEE353BC3}"/>
    <cellStyle name="40% - Accent2 2 2 3 5" xfId="1915" xr:uid="{47EE6E90-94BC-4CAE-B2A6-84E7BB2D7B20}"/>
    <cellStyle name="40% - Accent2 2 2 3_ACT_NIBD EQ" xfId="1916" xr:uid="{E1CFDB7E-46CD-48E2-A974-F3500A5EF080}"/>
    <cellStyle name="40% - Accent2 2 2 4" xfId="1917" xr:uid="{D041132B-A623-4E79-911D-D777A2617FAC}"/>
    <cellStyle name="40% - Accent2 2 2 4 2" xfId="1918" xr:uid="{C99E25E1-CEA3-4635-B27C-CE049CEBF6BE}"/>
    <cellStyle name="40% - Accent2 2 2 4 3" xfId="1919" xr:uid="{416184F3-E879-4D42-AC19-A890729CBC8E}"/>
    <cellStyle name="40% - Accent2 2 2 5" xfId="1920" xr:uid="{916CABD3-12AD-44DE-8A72-78E5DE53E3DA}"/>
    <cellStyle name="40% - Accent2 2 2 6" xfId="1921" xr:uid="{A4E0C916-43F7-4F0B-903F-35497D525946}"/>
    <cellStyle name="40% - Accent2 2 2 7" xfId="1922" xr:uid="{504A3A2B-B78C-4412-93B5-DDC6F08D1A9A}"/>
    <cellStyle name="40% - Accent2 2 2_ACT Segment adj EBITDA" xfId="1923" xr:uid="{4A7E7E7B-99F8-4141-A5B2-8C866A6FC276}"/>
    <cellStyle name="40% - Accent2 2 3" xfId="1924" xr:uid="{559A2A4F-B7F8-46E9-B56F-DC222B31C606}"/>
    <cellStyle name="40% - Accent2 2 3 2" xfId="1925" xr:uid="{C8788DD2-8571-4072-81DF-361F14FC1F18}"/>
    <cellStyle name="40% - Accent2 2 3 2 2" xfId="1926" xr:uid="{FC2B46CD-432C-4242-A715-EB1F997C46C0}"/>
    <cellStyle name="40% - Accent2 2 3 2 3" xfId="1927" xr:uid="{F38ACFB4-B5DA-4D1B-B54E-6021CFF5155D}"/>
    <cellStyle name="40% - Accent2 2 3 3" xfId="1928" xr:uid="{F2063ED4-930D-4B72-8565-86A9E199D6EF}"/>
    <cellStyle name="40% - Accent2 2 3 4" xfId="1929" xr:uid="{34C060CC-02F8-4007-84FB-F2AA3BB4DDA5}"/>
    <cellStyle name="40% - Accent2 2 3 5" xfId="1930" xr:uid="{14BF58AC-63E6-47CA-BAB8-8445381AD805}"/>
    <cellStyle name="40% - Accent2 2 3_ACT_NIBD EQ" xfId="1931" xr:uid="{E7BBCA5F-3A9E-4719-8285-5822CE8D8CFB}"/>
    <cellStyle name="40% - Accent2 2 4" xfId="1932" xr:uid="{222DBC1E-E202-4E23-B83E-05A62E890F00}"/>
    <cellStyle name="40% - Accent2 2 4 2" xfId="1933" xr:uid="{F94FA6F6-D055-4A04-9D0F-50F49E4F2911}"/>
    <cellStyle name="40% - Accent2 2 4 2 2" xfId="1934" xr:uid="{98E0968F-8D10-42FD-84D7-4536C60ED9F2}"/>
    <cellStyle name="40% - Accent2 2 4 2 3" xfId="1935" xr:uid="{DDDD9128-61D4-4570-A23E-5D4ABBC534FD}"/>
    <cellStyle name="40% - Accent2 2 4 3" xfId="1936" xr:uid="{3233577D-A010-4378-A449-30C1532DF5D2}"/>
    <cellStyle name="40% - Accent2 2 4 4" xfId="1937" xr:uid="{E5EF19AF-81C4-4CE6-9DC7-A6C621D5F8AF}"/>
    <cellStyle name="40% - Accent2 2 4 5" xfId="1938" xr:uid="{307360F9-5AB6-4A13-9C2F-AA5BB39B41D4}"/>
    <cellStyle name="40% - Accent2 2 4_ACT_NIBD EQ" xfId="1939" xr:uid="{D7AB7BFB-2F4F-4161-9840-49E12D2DB1B8}"/>
    <cellStyle name="40% - Accent2 2 5" xfId="1940" xr:uid="{77472D30-AC6A-4AAD-8AB3-61FDAF8807FA}"/>
    <cellStyle name="40% - Accent2 2 5 2" xfId="1941" xr:uid="{16739533-A105-4419-BA53-4127A13AA4EA}"/>
    <cellStyle name="40% - Accent2 2 5 3" xfId="1942" xr:uid="{7BA23A6E-866D-4454-B5E6-B685AEE9216F}"/>
    <cellStyle name="40% - Accent2 2 6" xfId="1943" xr:uid="{286ED546-8C65-43A0-AF64-596A61BC8A5C}"/>
    <cellStyle name="40% - Accent2 2 7" xfId="1944" xr:uid="{2274DA80-55A8-4D01-8B1E-AD95C234489B}"/>
    <cellStyle name="40% - Accent2 2 8" xfId="1945" xr:uid="{A2BAE074-F741-4807-A996-3BC3C94B7D84}"/>
    <cellStyle name="40% - Accent2 2_ACT Segment adj EBITDA" xfId="1946" xr:uid="{79E82C15-9DB7-4AA2-B9DC-F2D48C4C064D}"/>
    <cellStyle name="40% - Accent2 3" xfId="1947" xr:uid="{A93C8752-4E9E-4F05-A9C1-3DC844A20FF7}"/>
    <cellStyle name="40% - Accent2 3 2" xfId="1948" xr:uid="{CCD008FA-CB91-47EA-9D7B-B22063608738}"/>
    <cellStyle name="40% - Accent2 3 2 2" xfId="1949" xr:uid="{3C5641C8-B135-471E-88C5-4FADF07C6833}"/>
    <cellStyle name="40% - Accent2 3 2 2 2" xfId="1950" xr:uid="{4C01D1EB-454A-455B-B3E1-5469DCF78BFF}"/>
    <cellStyle name="40% - Accent2 3 2 2 2 2" xfId="1951" xr:uid="{C3AB723E-4816-4B09-BDAE-D802F4741077}"/>
    <cellStyle name="40% - Accent2 3 2 2 2 3" xfId="1952" xr:uid="{DC32F0E5-9B46-4A9B-9D40-5A5C6D6895D1}"/>
    <cellStyle name="40% - Accent2 3 2 2 3" xfId="1953" xr:uid="{D34E94D6-6E43-4888-AA40-D95FE22CDEAD}"/>
    <cellStyle name="40% - Accent2 3 2 2 4" xfId="1954" xr:uid="{54BEB390-7372-4684-9589-2CA2033793EE}"/>
    <cellStyle name="40% - Accent2 3 2 2 5" xfId="1955" xr:uid="{877A327D-4558-4214-BD89-6C300D0739C6}"/>
    <cellStyle name="40% - Accent2 3 2 2_ACT_NIBD EQ" xfId="1956" xr:uid="{2BC8D6C6-0E43-4815-9E96-9D1B05451C7D}"/>
    <cellStyle name="40% - Accent2 3 2 3" xfId="1957" xr:uid="{B95E2CB4-9155-4139-BFE4-823C76FA230B}"/>
    <cellStyle name="40% - Accent2 3 2 3 2" xfId="1958" xr:uid="{8455C380-652B-49C9-B76C-B3D2C7B55A0E}"/>
    <cellStyle name="40% - Accent2 3 2 3 2 2" xfId="1959" xr:uid="{7B1B345E-246F-44C1-A449-BE387F097137}"/>
    <cellStyle name="40% - Accent2 3 2 3 2 3" xfId="1960" xr:uid="{421FB9B4-BE1F-45D8-9C36-EEF173897476}"/>
    <cellStyle name="40% - Accent2 3 2 3 3" xfId="1961" xr:uid="{E41080BA-0B62-404B-9173-0A73ECE5CB2D}"/>
    <cellStyle name="40% - Accent2 3 2 3 4" xfId="1962" xr:uid="{B9E4BB9F-7692-4C2E-BA0B-025C3BF20B5F}"/>
    <cellStyle name="40% - Accent2 3 2 3 5" xfId="1963" xr:uid="{EF4CC073-CA82-47D3-BF03-10AB82B83FA7}"/>
    <cellStyle name="40% - Accent2 3 2 3_ACT_NIBD EQ" xfId="1964" xr:uid="{2296A079-399E-416E-9BC8-F71236A7860D}"/>
    <cellStyle name="40% - Accent2 3 2 4" xfId="1965" xr:uid="{0EEC124E-DB96-443F-A156-71729621BE49}"/>
    <cellStyle name="40% - Accent2 3 2 4 2" xfId="1966" xr:uid="{C0D78758-7A54-4460-ADB8-90DE1007D0C2}"/>
    <cellStyle name="40% - Accent2 3 2 4 3" xfId="1967" xr:uid="{353E3AEB-B810-4815-872D-1489B26F5358}"/>
    <cellStyle name="40% - Accent2 3 2 5" xfId="1968" xr:uid="{7E70AC2E-7DE7-40E7-A044-DC7AFE9431C2}"/>
    <cellStyle name="40% - Accent2 3 2 6" xfId="1969" xr:uid="{5CB04500-1541-467B-9B8B-0EE9AC117DEC}"/>
    <cellStyle name="40% - Accent2 3 2 7" xfId="1970" xr:uid="{82070EC6-6659-4D53-BEA0-53E44E06770A}"/>
    <cellStyle name="40% - Accent2 3 2_ACT Segment adj EBITDA" xfId="1971" xr:uid="{EFF19DE8-3DF5-4634-B32B-D7D813C8F2A9}"/>
    <cellStyle name="40% - Accent2 3 3" xfId="1972" xr:uid="{CC5B9172-F612-4901-91A0-FF15EF204F1D}"/>
    <cellStyle name="40% - Accent2 3 3 2" xfId="1973" xr:uid="{4E742119-3AAD-41F9-9BA4-ED1572D30C7E}"/>
    <cellStyle name="40% - Accent2 3 3 2 2" xfId="1974" xr:uid="{D8F96DAD-970A-430F-A3D7-45DD701B25A5}"/>
    <cellStyle name="40% - Accent2 3 3 2 3" xfId="1975" xr:uid="{193B06CB-C425-41B1-9DC2-E49637A17370}"/>
    <cellStyle name="40% - Accent2 3 3 3" xfId="1976" xr:uid="{114ABF77-3A76-47F2-880A-DBA85790CA67}"/>
    <cellStyle name="40% - Accent2 3 3 4" xfId="1977" xr:uid="{E7245A7D-6394-48E4-88E7-2137C59941FB}"/>
    <cellStyle name="40% - Accent2 3 3 5" xfId="1978" xr:uid="{6DF43493-6E9E-4B66-A944-0C173059C855}"/>
    <cellStyle name="40% - Accent2 3 3_ACT_NIBD EQ" xfId="1979" xr:uid="{C09A649C-A6D5-4062-91B6-419DF92EE9B3}"/>
    <cellStyle name="40% - Accent2 3 4" xfId="1980" xr:uid="{CD910579-DF9F-424C-A777-C10D7685A02C}"/>
    <cellStyle name="40% - Accent2 3 4 2" xfId="1981" xr:uid="{3BC8D565-A065-43B2-9BD3-F2C0DDEC5EC0}"/>
    <cellStyle name="40% - Accent2 3 4 2 2" xfId="1982" xr:uid="{F27EDF0A-42E3-438E-8304-595DFE90BED1}"/>
    <cellStyle name="40% - Accent2 3 4 2 3" xfId="1983" xr:uid="{30236942-1DA6-4B7D-983C-6B40090D9DBE}"/>
    <cellStyle name="40% - Accent2 3 4 3" xfId="1984" xr:uid="{7BDE07F4-372E-4DB9-9540-6D3B519D065A}"/>
    <cellStyle name="40% - Accent2 3 4 4" xfId="1985" xr:uid="{04841550-5318-4153-A9CB-21B0B9CD976A}"/>
    <cellStyle name="40% - Accent2 3 4 5" xfId="1986" xr:uid="{19B0A018-DDAE-4A8B-AAD9-210C85952126}"/>
    <cellStyle name="40% - Accent2 3 4_ACT_NIBD EQ" xfId="1987" xr:uid="{E8289BDE-B7D5-468A-9ECA-7928E8D998E8}"/>
    <cellStyle name="40% - Accent2 3 5" xfId="1988" xr:uid="{FE730294-A7E7-48A5-8AD6-C37C963E42CD}"/>
    <cellStyle name="40% - Accent2 3 5 2" xfId="1989" xr:uid="{25A726C2-3188-458E-A62B-4C3AB0702E8E}"/>
    <cellStyle name="40% - Accent2 3 5 3" xfId="1990" xr:uid="{96D4030C-8371-4B3E-BD94-5B48FA29ADB6}"/>
    <cellStyle name="40% - Accent2 3 6" xfId="1991" xr:uid="{B5FC778B-6505-4DEB-B6D7-032BF79A987D}"/>
    <cellStyle name="40% - Accent2 3 7" xfId="1992" xr:uid="{06DB63C5-3ACA-453E-A1DB-165695AF04B2}"/>
    <cellStyle name="40% - Accent2 3 8" xfId="1993" xr:uid="{D702E897-A3DF-444C-8BAF-F90939EFCE64}"/>
    <cellStyle name="40% - Accent2 3_ACT Segment adj EBITDA" xfId="1994" xr:uid="{424116AC-BD85-49D5-B1BA-72398AFF5D77}"/>
    <cellStyle name="40% - Accent2 4" xfId="1995" xr:uid="{444B7F2B-8C50-45B5-B39E-0328CB854357}"/>
    <cellStyle name="40% - Accent2 4 2" xfId="1996" xr:uid="{8F9D23CB-C6EB-4E57-89ED-463C1A6C647D}"/>
    <cellStyle name="40% - Accent2 4 2 2" xfId="1997" xr:uid="{49A56CF9-9EBB-40CC-920D-C167CE8264FC}"/>
    <cellStyle name="40% - Accent2 4 2 2 2" xfId="1998" xr:uid="{0804257C-7FFE-44FC-A642-E7EA58992B4F}"/>
    <cellStyle name="40% - Accent2 4 2 2 3" xfId="1999" xr:uid="{F73D744C-6307-4B73-ABC5-CE68C8F5EC76}"/>
    <cellStyle name="40% - Accent2 4 2 3" xfId="2000" xr:uid="{3BF8DBB6-27D8-4DBE-BC12-05BA70A74F48}"/>
    <cellStyle name="40% - Accent2 4 2 4" xfId="2001" xr:uid="{B3A529F4-FA8D-417F-8188-4991BA91D808}"/>
    <cellStyle name="40% - Accent2 4 2 5" xfId="2002" xr:uid="{DD294EA8-4EA5-4202-8F3E-57CEAB1A7C20}"/>
    <cellStyle name="40% - Accent2 4 2_ACT_NIBD EQ" xfId="2003" xr:uid="{723C69AD-A115-4246-8676-886215383EB5}"/>
    <cellStyle name="40% - Accent2 4 3" xfId="2004" xr:uid="{20E52A9F-0245-4336-9012-A77939DDB6B6}"/>
    <cellStyle name="40% - Accent2 4 3 2" xfId="2005" xr:uid="{CF1A3833-A1D9-48D0-BC29-1F3A68325178}"/>
    <cellStyle name="40% - Accent2 4 3 2 2" xfId="2006" xr:uid="{9ED0BD01-98B5-4732-8F37-EC87979D030F}"/>
    <cellStyle name="40% - Accent2 4 3 2 3" xfId="2007" xr:uid="{D4209AA6-30A5-41A8-81CC-20EE678EF037}"/>
    <cellStyle name="40% - Accent2 4 3 3" xfId="2008" xr:uid="{AEF947D7-01CE-45EF-85B3-38A72582E5A5}"/>
    <cellStyle name="40% - Accent2 4 3 4" xfId="2009" xr:uid="{FF3CE869-0177-414E-A064-07B713B23B47}"/>
    <cellStyle name="40% - Accent2 4 3 5" xfId="2010" xr:uid="{1F9CD405-A6E5-4C6F-8F05-3580F9D0C6E8}"/>
    <cellStyle name="40% - Accent2 4 3_ACT_NIBD EQ" xfId="2011" xr:uid="{86BB9DB1-C8EE-47C3-8FD8-CE0807A7A38D}"/>
    <cellStyle name="40% - Accent2 4 4" xfId="2012" xr:uid="{13794960-4419-498A-B339-5CFEC8DDC515}"/>
    <cellStyle name="40% - Accent2 4 4 2" xfId="2013" xr:uid="{FD3C99B6-5D45-4C16-AF8E-44B0750D2CCB}"/>
    <cellStyle name="40% - Accent2 4 4 3" xfId="2014" xr:uid="{FE2F741B-8741-45D4-9014-8B229FE21EE8}"/>
    <cellStyle name="40% - Accent2 4 5" xfId="2015" xr:uid="{CC27A6A6-6705-4686-856D-7845A3F30CDF}"/>
    <cellStyle name="40% - Accent2 4 6" xfId="2016" xr:uid="{7794AAF4-6A6E-4481-933F-7460EA004907}"/>
    <cellStyle name="40% - Accent2 4 7" xfId="2017" xr:uid="{B17F5429-8842-47C1-890F-379EADBD4DED}"/>
    <cellStyle name="40% - Accent2 4_ACT Segment adj EBITDA" xfId="2018" xr:uid="{6BE7D0BF-6E9A-4B97-8E12-D5DA7DD7A789}"/>
    <cellStyle name="40% - Accent2 5" xfId="2019" xr:uid="{D0D7365A-E6D3-4C3F-9333-307008B174E1}"/>
    <cellStyle name="40% - Accent2 5 2" xfId="2020" xr:uid="{4452519A-D2F4-456C-89E2-1B4ACB29A646}"/>
    <cellStyle name="40% - Accent2 5 2 2" xfId="2021" xr:uid="{C7EAB31A-567B-4E86-83D2-9CD41DCDD44C}"/>
    <cellStyle name="40% - Accent2 5 2 3" xfId="2022" xr:uid="{4A1253C8-EB08-48C2-8D61-0BE01B2025D4}"/>
    <cellStyle name="40% - Accent2 5 3" xfId="2023" xr:uid="{34C51665-E346-443A-B8C8-516A3494ADCE}"/>
    <cellStyle name="40% - Accent2 5 4" xfId="2024" xr:uid="{5DA2C16C-D9BB-482F-A581-F7E428DE0A84}"/>
    <cellStyle name="40% - Accent2 5 5" xfId="2025" xr:uid="{0AA3EAA8-EC4E-4117-8398-FABCD819746B}"/>
    <cellStyle name="40% - Accent2 5_ACT Segment adj EBITDA" xfId="2026" xr:uid="{C71AE6D8-3DF2-4D60-BEA5-C69E71AD87A9}"/>
    <cellStyle name="40% - Accent2 6" xfId="2027" xr:uid="{8DAADEA9-3FC8-4FEB-B58A-EEED6F918595}"/>
    <cellStyle name="40% - Accent2 6 2" xfId="2028" xr:uid="{979B1C93-06EF-41DC-A249-1C4385C2E248}"/>
    <cellStyle name="40% - Accent2 6 2 2" xfId="2029" xr:uid="{14ACEF73-C493-4BE6-8DE7-ABCD2FF5A5F5}"/>
    <cellStyle name="40% - Accent2 6 2 3" xfId="2030" xr:uid="{5625F5C2-FFB7-4A60-A71A-2DCD0F909C90}"/>
    <cellStyle name="40% - Accent2 6 3" xfId="2031" xr:uid="{83A09B35-BC69-466B-B925-5E8D82043DC3}"/>
    <cellStyle name="40% - Accent2 6 4" xfId="2032" xr:uid="{33D037E7-ADFB-4BFB-9120-AD4E9CD72868}"/>
    <cellStyle name="40% - Accent2 6 5" xfId="2033" xr:uid="{5573100D-DED3-4F31-8A7E-A9508A7DE44B}"/>
    <cellStyle name="40% - Accent2 6_ACT_NIBD EQ" xfId="2034" xr:uid="{B11D6ED4-DFC5-43B8-8964-ECC4A29E0558}"/>
    <cellStyle name="40% - Accent2 7" xfId="2035" xr:uid="{49611EC3-2F4C-44DD-B3E4-81C62A893773}"/>
    <cellStyle name="40% - Accent2 7 2" xfId="2036" xr:uid="{96C95854-2E74-458E-8180-0B723B5146C2}"/>
    <cellStyle name="40% - Accent2 7 2 2" xfId="2037" xr:uid="{4DB7FBBF-86D2-4260-B377-B91B60A73AD1}"/>
    <cellStyle name="40% - Accent2 7 2 3" xfId="2038" xr:uid="{52D9C8C4-E2EE-432C-91B4-F411FB6A89DF}"/>
    <cellStyle name="40% - Accent2 7 3" xfId="2039" xr:uid="{2CF5EDCE-B5DB-4500-B2D1-C27857B9A8E2}"/>
    <cellStyle name="40% - Accent2 7 4" xfId="2040" xr:uid="{5F7F924C-572C-4955-AB7F-3A882DAB976F}"/>
    <cellStyle name="40% - Accent2 7 5" xfId="2041" xr:uid="{3E531D4E-8616-4F5D-B176-DDAFB7964A9B}"/>
    <cellStyle name="40% - Accent2 7_ACT_NIBD EQ" xfId="2042" xr:uid="{1AEB8C52-8B27-4CB9-87F6-B94CFEE81A1C}"/>
    <cellStyle name="40% - Accent2 8" xfId="2043" xr:uid="{038EE275-A337-4EC8-AB91-E93328CC290E}"/>
    <cellStyle name="40% - Accent2 8 2" xfId="2044" xr:uid="{3FCC1862-81EE-4808-87F7-11BC9ECD88C7}"/>
    <cellStyle name="40% - Accent2 8 2 2" xfId="2045" xr:uid="{3A73AC59-8E58-4206-961D-35A6654C8C0E}"/>
    <cellStyle name="40% - Accent2 8 2 3" xfId="2046" xr:uid="{705C22A1-4EDA-4216-86D5-A5A736381464}"/>
    <cellStyle name="40% - Accent2 8 3" xfId="2047" xr:uid="{EEF371FF-EA49-4B11-A0FF-B8F3C82B8DC3}"/>
    <cellStyle name="40% - Accent2 8 4" xfId="2048" xr:uid="{89563E0F-EA8E-4634-9118-F32846D50D21}"/>
    <cellStyle name="40% - Accent2 8 5" xfId="2049" xr:uid="{DA0CE29E-CFCE-499B-B642-5F78BDE1E346}"/>
    <cellStyle name="40% - Accent2 8_ACT_NIBD EQ" xfId="2050" xr:uid="{A8A2F717-E7CC-4BB7-A6DC-F60400B9B244}"/>
    <cellStyle name="40% - Accent2 9" xfId="2051" xr:uid="{A7713783-C408-4128-BD38-B56251498278}"/>
    <cellStyle name="40% - Accent2 9 2" xfId="2052" xr:uid="{BAF3E19A-13EA-419E-959A-2AB72DA23174}"/>
    <cellStyle name="40% - Accent2 9 2 2" xfId="2053" xr:uid="{AA1FB9B5-A907-461D-B00C-A256FBCA2712}"/>
    <cellStyle name="40% - Accent2 9 2 3" xfId="2054" xr:uid="{BA0DCB3D-64D1-4B75-B995-06514654124D}"/>
    <cellStyle name="40% - Accent2 9 3" xfId="2055" xr:uid="{396E127B-BB62-4A80-A46B-3C7F80E48640}"/>
    <cellStyle name="40% - Accent2 9 4" xfId="2056" xr:uid="{42A2E6E4-E581-42A2-B5F2-C8AA8103AF56}"/>
    <cellStyle name="40% - Accent2 9 5" xfId="2057" xr:uid="{D1AD6775-1DDF-4B2F-A64E-54EB1EDD74AC}"/>
    <cellStyle name="40% - Accent2 9_ACT_NIBD EQ" xfId="2058" xr:uid="{480BAD0E-2CF4-4A3E-BC0D-A0A001F5CF7F}"/>
    <cellStyle name="40% - Accent3 10" xfId="2059" xr:uid="{93832354-421B-458C-82ED-69C43ECDEE4C}"/>
    <cellStyle name="40% - Accent3 10 2" xfId="2060" xr:uid="{735EE8CB-430B-429C-ABEB-3B84C448E745}"/>
    <cellStyle name="40% - Accent3 10 3" xfId="2061" xr:uid="{E3A97E9B-3367-49DC-BC92-3BCB84BD560C}"/>
    <cellStyle name="40% - Accent3 11" xfId="2062" xr:uid="{83C6E673-DC19-4EEF-976F-4E13968060EB}"/>
    <cellStyle name="40% - Accent3 12" xfId="2063" xr:uid="{182F1C03-1B70-458A-8A9B-4A30CBE19858}"/>
    <cellStyle name="40% - Accent3 13" xfId="2064" xr:uid="{16E7DF1E-05AE-40EF-9565-57B9A4F475A4}"/>
    <cellStyle name="40% - Accent3 2" xfId="2065" xr:uid="{0EF60B85-05A2-4820-B458-8E02A7AF39FC}"/>
    <cellStyle name="40% - Accent3 2 2" xfId="2066" xr:uid="{E8D8481D-0D35-48AA-A112-C8E37559AF62}"/>
    <cellStyle name="40% - Accent3 2 2 2" xfId="2067" xr:uid="{7DAB6242-63CE-457B-99B6-117FA41EB5D9}"/>
    <cellStyle name="40% - Accent3 2 2 2 2" xfId="2068" xr:uid="{E1DE77C1-B2E1-4FCC-B33F-E5B49FDFB8F9}"/>
    <cellStyle name="40% - Accent3 2 2 2 2 2" xfId="2069" xr:uid="{BEE24862-73C0-4E96-B2B1-201264A382F9}"/>
    <cellStyle name="40% - Accent3 2 2 2 2 3" xfId="2070" xr:uid="{F6D67EA1-C415-4915-814A-D52924D2A379}"/>
    <cellStyle name="40% - Accent3 2 2 2 3" xfId="2071" xr:uid="{C5D40696-ECAD-4068-91AC-BACBF8316DE9}"/>
    <cellStyle name="40% - Accent3 2 2 2 4" xfId="2072" xr:uid="{0B1B5429-3A51-4D6D-AF0E-DE711A8B6851}"/>
    <cellStyle name="40% - Accent3 2 2 2 5" xfId="2073" xr:uid="{929C8DC6-238C-4E45-8D31-8CD5501B8DE2}"/>
    <cellStyle name="40% - Accent3 2 2 2_ACT_NIBD EQ" xfId="2074" xr:uid="{83015E9F-43D9-4C01-85A9-2317B13BEB43}"/>
    <cellStyle name="40% - Accent3 2 2 3" xfId="2075" xr:uid="{4D9DED78-80D8-416A-A075-BDA25D93423A}"/>
    <cellStyle name="40% - Accent3 2 2 3 2" xfId="2076" xr:uid="{FE0B63F8-49F4-41E9-9194-5644DA06FB6E}"/>
    <cellStyle name="40% - Accent3 2 2 3 2 2" xfId="2077" xr:uid="{0E15330F-628C-4A48-B6FF-77FB4395FB9D}"/>
    <cellStyle name="40% - Accent3 2 2 3 2 3" xfId="2078" xr:uid="{19E2870B-5D3D-4804-946C-D98CE2EAA124}"/>
    <cellStyle name="40% - Accent3 2 2 3 3" xfId="2079" xr:uid="{9393C778-B25D-45F1-A35A-9C9053E27180}"/>
    <cellStyle name="40% - Accent3 2 2 3 4" xfId="2080" xr:uid="{C72DD52C-9B1C-452C-B66A-57DF6E536D9D}"/>
    <cellStyle name="40% - Accent3 2 2 3 5" xfId="2081" xr:uid="{00E07807-7004-4556-B0EF-4516BE524612}"/>
    <cellStyle name="40% - Accent3 2 2 3_ACT_NIBD EQ" xfId="2082" xr:uid="{263D01B2-EA87-4AE0-A45E-3B719195D009}"/>
    <cellStyle name="40% - Accent3 2 2 4" xfId="2083" xr:uid="{777F9141-8963-45E3-A724-E41D860FD0F3}"/>
    <cellStyle name="40% - Accent3 2 2 4 2" xfId="2084" xr:uid="{4350680E-41D5-452B-894B-880A53B5A07E}"/>
    <cellStyle name="40% - Accent3 2 2 4 3" xfId="2085" xr:uid="{1E55F21E-A1B3-4B53-876B-664DC290F703}"/>
    <cellStyle name="40% - Accent3 2 2 5" xfId="2086" xr:uid="{CD8E4BEE-5252-4034-B37D-1987E0A6B5C5}"/>
    <cellStyle name="40% - Accent3 2 2 6" xfId="2087" xr:uid="{B6140BE3-BE4A-4E69-8A41-95905B21E4A2}"/>
    <cellStyle name="40% - Accent3 2 2 7" xfId="2088" xr:uid="{329B149A-4170-4ED5-8CF3-C74A9812CE9A}"/>
    <cellStyle name="40% - Accent3 2 2_ACT Segment adj EBITDA" xfId="2089" xr:uid="{C8A48069-97EF-451C-8354-50505D0E66FB}"/>
    <cellStyle name="40% - Accent3 2 3" xfId="2090" xr:uid="{2654A275-3F9B-4AA8-B746-77E694132B38}"/>
    <cellStyle name="40% - Accent3 2 3 2" xfId="2091" xr:uid="{820AE5CB-E41E-4ADF-8B88-905C3286A1E5}"/>
    <cellStyle name="40% - Accent3 2 3 2 2" xfId="2092" xr:uid="{D92DD775-12A7-449A-88BC-101B0D5DFF5C}"/>
    <cellStyle name="40% - Accent3 2 3 2 3" xfId="2093" xr:uid="{FEA35D3F-BC45-456C-B0E4-2B28B4274D2B}"/>
    <cellStyle name="40% - Accent3 2 3 3" xfId="2094" xr:uid="{AC5D4AC4-5571-42F0-B992-5D17F4C3B484}"/>
    <cellStyle name="40% - Accent3 2 3 4" xfId="2095" xr:uid="{282E66BE-8121-479E-BDD8-CFF3FE09E68A}"/>
    <cellStyle name="40% - Accent3 2 3 5" xfId="2096" xr:uid="{11070263-48B6-4E1B-ACB6-545075E1E7C1}"/>
    <cellStyle name="40% - Accent3 2 3_ACT_NIBD EQ" xfId="2097" xr:uid="{7B8736D1-5230-45E2-801D-265119CECFD6}"/>
    <cellStyle name="40% - Accent3 2 4" xfId="2098" xr:uid="{09193C25-084A-4A2C-A570-0995ED71C2F4}"/>
    <cellStyle name="40% - Accent3 2 4 2" xfId="2099" xr:uid="{64E96410-11AC-4D3F-AAF3-56F7EA44B362}"/>
    <cellStyle name="40% - Accent3 2 4 2 2" xfId="2100" xr:uid="{B933D67A-AE23-4E12-89CA-EE065FFA0731}"/>
    <cellStyle name="40% - Accent3 2 4 2 3" xfId="2101" xr:uid="{8C439FD3-43D4-4D0A-A1DF-FB270E6E8414}"/>
    <cellStyle name="40% - Accent3 2 4 3" xfId="2102" xr:uid="{751E8CD9-776D-41F0-B94A-15CBA14BE955}"/>
    <cellStyle name="40% - Accent3 2 4 4" xfId="2103" xr:uid="{542DE3C0-12A6-4B3C-A77C-7F2FE666F5EE}"/>
    <cellStyle name="40% - Accent3 2 4 5" xfId="2104" xr:uid="{B115AADB-262D-4430-9F43-3C6B9BF75B9A}"/>
    <cellStyle name="40% - Accent3 2 4_ACT_NIBD EQ" xfId="2105" xr:uid="{88F1EF48-6FE8-42BB-8AF4-8FDC2C99A482}"/>
    <cellStyle name="40% - Accent3 2 5" xfId="2106" xr:uid="{ADD52D71-0E41-4ECD-AB19-BAB0889CD1D8}"/>
    <cellStyle name="40% - Accent3 2 5 2" xfId="2107" xr:uid="{5296EBE5-BA35-4A96-910B-6EA4CB4AE1C5}"/>
    <cellStyle name="40% - Accent3 2 5 3" xfId="2108" xr:uid="{C9045EC8-58DD-43DF-8370-F793AAE4BD08}"/>
    <cellStyle name="40% - Accent3 2 6" xfId="2109" xr:uid="{97733DD5-A027-45D1-A29C-8E24E3899852}"/>
    <cellStyle name="40% - Accent3 2 7" xfId="2110" xr:uid="{4043AC83-B6B8-4277-BA39-34F62BF00F75}"/>
    <cellStyle name="40% - Accent3 2 8" xfId="2111" xr:uid="{632D3AD8-937B-49B9-960D-A09F2610AB53}"/>
    <cellStyle name="40% - Accent3 2_ACT Segment adj EBITDA" xfId="2112" xr:uid="{22916852-F220-4848-9A79-B6A902725E74}"/>
    <cellStyle name="40% - Accent3 3" xfId="2113" xr:uid="{E88043BB-F43E-4E62-9444-38C30510BE1E}"/>
    <cellStyle name="40% - Accent3 3 2" xfId="2114" xr:uid="{7FEC4471-BD40-4127-AC18-0C20DEBC08AB}"/>
    <cellStyle name="40% - Accent3 3 2 2" xfId="2115" xr:uid="{D03C8A35-F8B4-455D-B0A7-FB08B431240D}"/>
    <cellStyle name="40% - Accent3 3 2 2 2" xfId="2116" xr:uid="{FBE7C39C-8F85-46C4-BE4A-382C04CCF9FC}"/>
    <cellStyle name="40% - Accent3 3 2 2 2 2" xfId="2117" xr:uid="{0A804D6F-0E7B-49C2-B17C-D547CE9FD7FE}"/>
    <cellStyle name="40% - Accent3 3 2 2 2 3" xfId="2118" xr:uid="{DFC8E352-ECB2-4305-854C-3B753170E678}"/>
    <cellStyle name="40% - Accent3 3 2 2 3" xfId="2119" xr:uid="{3C235AFF-B1AA-48C1-9954-E73ADF0D2280}"/>
    <cellStyle name="40% - Accent3 3 2 2 4" xfId="2120" xr:uid="{DC5CE5FA-1774-4760-AAD3-81CC97775A05}"/>
    <cellStyle name="40% - Accent3 3 2 2 5" xfId="2121" xr:uid="{45E43BCC-1C9E-4EAA-A343-EE33A236BA20}"/>
    <cellStyle name="40% - Accent3 3 2 2_ACT_NIBD EQ" xfId="2122" xr:uid="{807A21FB-59A4-44BB-BA39-8BCE5CD16F40}"/>
    <cellStyle name="40% - Accent3 3 2 3" xfId="2123" xr:uid="{FDB34084-4138-422B-9BC4-552ADA6875BF}"/>
    <cellStyle name="40% - Accent3 3 2 3 2" xfId="2124" xr:uid="{D4A6CC0D-37C2-4ED2-A00A-F07907898FCA}"/>
    <cellStyle name="40% - Accent3 3 2 3 2 2" xfId="2125" xr:uid="{C4416E03-76B9-4948-B5A0-AF68643F2E96}"/>
    <cellStyle name="40% - Accent3 3 2 3 2 3" xfId="2126" xr:uid="{96908EC4-252B-4C9B-B1A3-E0BA0C1B23B4}"/>
    <cellStyle name="40% - Accent3 3 2 3 3" xfId="2127" xr:uid="{9454DD82-CD65-4E29-A3AF-C1E22A0B06CE}"/>
    <cellStyle name="40% - Accent3 3 2 3 4" xfId="2128" xr:uid="{0A4EF8EE-D450-4196-A9E9-527FF5E41699}"/>
    <cellStyle name="40% - Accent3 3 2 3 5" xfId="2129" xr:uid="{CAEE74C0-0F3C-444A-99C0-A50A8188A30A}"/>
    <cellStyle name="40% - Accent3 3 2 3_ACT_NIBD EQ" xfId="2130" xr:uid="{C141BF8E-949A-4F40-B446-0D57A2F36175}"/>
    <cellStyle name="40% - Accent3 3 2 4" xfId="2131" xr:uid="{0CF3A019-0CF9-45E1-BAA2-770115C5810B}"/>
    <cellStyle name="40% - Accent3 3 2 4 2" xfId="2132" xr:uid="{9B8D079A-8433-4DB0-9492-4C86FF2B7527}"/>
    <cellStyle name="40% - Accent3 3 2 4 3" xfId="2133" xr:uid="{00D950E0-B7BC-4EA9-A55E-FA0A1F4678AF}"/>
    <cellStyle name="40% - Accent3 3 2 5" xfId="2134" xr:uid="{0837A130-BFDD-44BD-9930-E4CD7B4CC677}"/>
    <cellStyle name="40% - Accent3 3 2 6" xfId="2135" xr:uid="{7564CC5F-0F64-4121-85B9-6C9CDEFC4726}"/>
    <cellStyle name="40% - Accent3 3 2 7" xfId="2136" xr:uid="{50138A32-BDE0-4A66-82E0-0351ACCC192D}"/>
    <cellStyle name="40% - Accent3 3 2_ACT Segment adj EBITDA" xfId="2137" xr:uid="{97688D5D-D83B-4A66-8D5E-240A61100F43}"/>
    <cellStyle name="40% - Accent3 3 3" xfId="2138" xr:uid="{F67DB2E2-C1B6-4E80-A637-12A97A9D135D}"/>
    <cellStyle name="40% - Accent3 3 3 2" xfId="2139" xr:uid="{ACB007C3-901D-406C-AAFF-EB27D75F5AFA}"/>
    <cellStyle name="40% - Accent3 3 3 2 2" xfId="2140" xr:uid="{F221FB54-0170-407A-99D3-8A2B1D487FEA}"/>
    <cellStyle name="40% - Accent3 3 3 2 3" xfId="2141" xr:uid="{7A069C2A-4D6F-47D9-8BB1-549686BD5350}"/>
    <cellStyle name="40% - Accent3 3 3 3" xfId="2142" xr:uid="{F5544D9B-E0D6-449D-9A46-9168BBB0BF2A}"/>
    <cellStyle name="40% - Accent3 3 3 4" xfId="2143" xr:uid="{797C7B55-03D5-4FD8-8B41-1F24385AE340}"/>
    <cellStyle name="40% - Accent3 3 3 5" xfId="2144" xr:uid="{CC963598-A51B-4E06-8BCF-018F34BE9D05}"/>
    <cellStyle name="40% - Accent3 3 3_ACT_NIBD EQ" xfId="2145" xr:uid="{F56427D0-7115-4A11-A160-043DD1A9B731}"/>
    <cellStyle name="40% - Accent3 3 4" xfId="2146" xr:uid="{25FB4AE6-1743-497C-8F7D-F67F06724CB5}"/>
    <cellStyle name="40% - Accent3 3 4 2" xfId="2147" xr:uid="{4E3C68AF-F904-48E2-92C0-94249439135F}"/>
    <cellStyle name="40% - Accent3 3 4 2 2" xfId="2148" xr:uid="{70A1B261-DC83-4957-A5EF-3DA6C64733DD}"/>
    <cellStyle name="40% - Accent3 3 4 2 3" xfId="2149" xr:uid="{DB7BCF6E-C620-40A7-9888-A537447D5FF3}"/>
    <cellStyle name="40% - Accent3 3 4 3" xfId="2150" xr:uid="{F4C37A64-CA78-4F6B-A427-54397BCBB617}"/>
    <cellStyle name="40% - Accent3 3 4 4" xfId="2151" xr:uid="{D67D9DB6-4339-4160-A2CF-0B984D4D8D08}"/>
    <cellStyle name="40% - Accent3 3 4 5" xfId="2152" xr:uid="{79FEF537-4770-449F-BD7C-4B30DD7693CE}"/>
    <cellStyle name="40% - Accent3 3 4_ACT_NIBD EQ" xfId="2153" xr:uid="{F19F1318-B65C-4B7C-A99B-7E0D2602F8B2}"/>
    <cellStyle name="40% - Accent3 3 5" xfId="2154" xr:uid="{2647D47D-D670-4C32-AD04-FA8D47A76003}"/>
    <cellStyle name="40% - Accent3 3 5 2" xfId="2155" xr:uid="{0C698553-79F6-4603-8B7E-054F835A427B}"/>
    <cellStyle name="40% - Accent3 3 5 3" xfId="2156" xr:uid="{7825F343-80F7-47A9-BCAA-4B160C4BFAE8}"/>
    <cellStyle name="40% - Accent3 3 6" xfId="2157" xr:uid="{DBDFD272-96AA-4A9B-9DAD-EA05151DB95C}"/>
    <cellStyle name="40% - Accent3 3 7" xfId="2158" xr:uid="{5F76F2A1-0B61-4BE9-89EA-86E11A243DCF}"/>
    <cellStyle name="40% - Accent3 3 8" xfId="2159" xr:uid="{34A0023D-1A36-4F67-98EC-34E3FF92306A}"/>
    <cellStyle name="40% - Accent3 3_ACT Segment adj EBITDA" xfId="2160" xr:uid="{5CEDBA7F-B139-4C2D-B263-E47C74FB0587}"/>
    <cellStyle name="40% - Accent3 4" xfId="2161" xr:uid="{F1DB8702-6124-4D41-B15E-CEC3A9F9334A}"/>
    <cellStyle name="40% - Accent3 4 2" xfId="2162" xr:uid="{40907F21-BED1-499F-ABEE-F69B96515A8F}"/>
    <cellStyle name="40% - Accent3 4 2 2" xfId="2163" xr:uid="{F8182AC8-F23D-4740-8E63-60099D4CBA5F}"/>
    <cellStyle name="40% - Accent3 4 2 2 2" xfId="2164" xr:uid="{383AB065-3B47-44E5-BEED-384D1FE929C6}"/>
    <cellStyle name="40% - Accent3 4 2 2 3" xfId="2165" xr:uid="{789C0074-3BCA-4967-AEF6-27E5F3F1AF46}"/>
    <cellStyle name="40% - Accent3 4 2 3" xfId="2166" xr:uid="{DF968227-E848-4488-8201-357195E9B6A3}"/>
    <cellStyle name="40% - Accent3 4 2 4" xfId="2167" xr:uid="{B468675F-70EA-42A5-BFF4-64074EB5A68E}"/>
    <cellStyle name="40% - Accent3 4 2 5" xfId="2168" xr:uid="{B2F978C8-C56C-4396-A4CC-6DA097CD6CEC}"/>
    <cellStyle name="40% - Accent3 4 2_ACT_NIBD EQ" xfId="2169" xr:uid="{C682928D-1498-43CD-9102-0C73B2534E88}"/>
    <cellStyle name="40% - Accent3 4 3" xfId="2170" xr:uid="{69B6CAD0-9353-4485-B846-37BDCE24655D}"/>
    <cellStyle name="40% - Accent3 4 3 2" xfId="2171" xr:uid="{10B39A6E-D817-4FBE-A9AA-506CB9FEFE15}"/>
    <cellStyle name="40% - Accent3 4 3 2 2" xfId="2172" xr:uid="{8D899D29-0FC9-4BA5-8D2B-78749ECCEC20}"/>
    <cellStyle name="40% - Accent3 4 3 2 3" xfId="2173" xr:uid="{F006BF3F-EFB3-47D5-A780-8DAC0395C33A}"/>
    <cellStyle name="40% - Accent3 4 3 3" xfId="2174" xr:uid="{8D937333-8181-4FEB-BCA9-48A74FB37A4F}"/>
    <cellStyle name="40% - Accent3 4 3 4" xfId="2175" xr:uid="{221AFB6A-5AF8-4B8E-87AA-0A4F193DB164}"/>
    <cellStyle name="40% - Accent3 4 3 5" xfId="2176" xr:uid="{D12F1D80-CE66-4C7F-B86D-7F707F809523}"/>
    <cellStyle name="40% - Accent3 4 3_ACT_NIBD EQ" xfId="2177" xr:uid="{D099F3C7-68FF-46C5-9D0B-CDC1BBF805AA}"/>
    <cellStyle name="40% - Accent3 4 4" xfId="2178" xr:uid="{6FB844F6-D796-4C90-9045-CB368D5B7D05}"/>
    <cellStyle name="40% - Accent3 4 4 2" xfId="2179" xr:uid="{4CFD733E-E775-45D4-B25A-50473FE4ADD6}"/>
    <cellStyle name="40% - Accent3 4 4 3" xfId="2180" xr:uid="{4DEAF2CE-30EE-404E-BDE9-04D24905E3AA}"/>
    <cellStyle name="40% - Accent3 4 5" xfId="2181" xr:uid="{54C8F13C-DA60-4F80-89D2-43D155BBBB43}"/>
    <cellStyle name="40% - Accent3 4 6" xfId="2182" xr:uid="{05E73C03-9D3A-4CC6-9E59-0C119089EF15}"/>
    <cellStyle name="40% - Accent3 4 7" xfId="2183" xr:uid="{638DF2D5-B562-4652-957D-BE76E72728C4}"/>
    <cellStyle name="40% - Accent3 4_ACT Segment adj EBITDA" xfId="2184" xr:uid="{FAE1BFF7-9193-4231-9F4C-0FC3A0D9CF1E}"/>
    <cellStyle name="40% - Accent3 5" xfId="2185" xr:uid="{8D3CD23E-A5F8-462E-BFF6-08A304745BD4}"/>
    <cellStyle name="40% - Accent3 5 2" xfId="2186" xr:uid="{9BE2DC70-E404-4CBD-BE34-BF756FC2B3E2}"/>
    <cellStyle name="40% - Accent3 5 2 2" xfId="2187" xr:uid="{80B2C865-674F-4F36-A3C7-7C2459C52232}"/>
    <cellStyle name="40% - Accent3 5 2 3" xfId="2188" xr:uid="{1D2C4F19-01B4-4A81-9486-D16D5FC071D2}"/>
    <cellStyle name="40% - Accent3 5 3" xfId="2189" xr:uid="{D518E488-7A25-438E-B6DA-3DD4E594D718}"/>
    <cellStyle name="40% - Accent3 5 4" xfId="2190" xr:uid="{24D9899A-ED83-417E-A2A9-8D9BF2734EAC}"/>
    <cellStyle name="40% - Accent3 5 5" xfId="2191" xr:uid="{035BEF4C-707B-4AFF-B047-6E9A8674E669}"/>
    <cellStyle name="40% - Accent3 5_ACT Segment adj EBITDA" xfId="2192" xr:uid="{4C015A45-2E95-4E7C-8A7E-C9F5AD7B85CD}"/>
    <cellStyle name="40% - Accent3 6" xfId="2193" xr:uid="{D0E6E9A9-8CEE-476B-9D8B-D4A6273F9D4B}"/>
    <cellStyle name="40% - Accent3 6 2" xfId="2194" xr:uid="{8CD7ED84-B6EF-4547-9A12-35F972841460}"/>
    <cellStyle name="40% - Accent3 6 2 2" xfId="2195" xr:uid="{93740716-F326-4A24-8ED1-A0455A789E53}"/>
    <cellStyle name="40% - Accent3 6 2 3" xfId="2196" xr:uid="{37F05D84-CA8C-4D7F-B202-3AE908E50C99}"/>
    <cellStyle name="40% - Accent3 6 3" xfId="2197" xr:uid="{70D4685B-05F5-4B5B-97B0-93F45BD9F0B2}"/>
    <cellStyle name="40% - Accent3 6 4" xfId="2198" xr:uid="{36C0FA20-3786-42C7-9A19-3876196C3E06}"/>
    <cellStyle name="40% - Accent3 6 5" xfId="2199" xr:uid="{63C1DED7-62D9-4609-9977-BC62BDF2B2DB}"/>
    <cellStyle name="40% - Accent3 6_ACT_NIBD EQ" xfId="2200" xr:uid="{BF54A915-E8AC-4ED9-A6C9-5E1533846CCC}"/>
    <cellStyle name="40% - Accent3 7" xfId="2201" xr:uid="{3D872639-9D13-4C0D-B367-C112DA463FC7}"/>
    <cellStyle name="40% - Accent3 7 2" xfId="2202" xr:uid="{72CBD509-00A8-4802-8784-B0A819BAA852}"/>
    <cellStyle name="40% - Accent3 7 2 2" xfId="2203" xr:uid="{A85B23B1-E332-4E6A-997E-DA303E744BC0}"/>
    <cellStyle name="40% - Accent3 7 2 3" xfId="2204" xr:uid="{E27A65C6-631B-4BD1-A40A-79A6F1261E89}"/>
    <cellStyle name="40% - Accent3 7 3" xfId="2205" xr:uid="{AB0FE232-57A4-4E7F-83E7-4590A08FEF5E}"/>
    <cellStyle name="40% - Accent3 7 4" xfId="2206" xr:uid="{34258565-CAAE-4D95-8E9C-8BB4AEAFA83B}"/>
    <cellStyle name="40% - Accent3 7 5" xfId="2207" xr:uid="{D184BF87-3BD4-40F0-95DA-4A7ED669A539}"/>
    <cellStyle name="40% - Accent3 7_ACT_NIBD EQ" xfId="2208" xr:uid="{EA0A420F-3095-4EF0-9BEA-607BDF33A887}"/>
    <cellStyle name="40% - Accent3 8" xfId="2209" xr:uid="{635C8342-B129-4F6C-A348-9B6E44C1CD25}"/>
    <cellStyle name="40% - Accent3 8 2" xfId="2210" xr:uid="{3A997782-83A5-4BCF-9ABE-A09DC5A013E2}"/>
    <cellStyle name="40% - Accent3 8 2 2" xfId="2211" xr:uid="{021E0F7E-313B-460F-B3FF-992A6DB61DB6}"/>
    <cellStyle name="40% - Accent3 8 2 3" xfId="2212" xr:uid="{AFAD8815-037C-47FF-9573-998E3535E433}"/>
    <cellStyle name="40% - Accent3 8 3" xfId="2213" xr:uid="{D932A5A9-DE3E-4055-A543-B20D92185C1E}"/>
    <cellStyle name="40% - Accent3 8 4" xfId="2214" xr:uid="{CACE3074-BC09-4006-B142-C1A81E5F0D0C}"/>
    <cellStyle name="40% - Accent3 8 5" xfId="2215" xr:uid="{93726580-1013-4EAE-B778-D708EA7D99D1}"/>
    <cellStyle name="40% - Accent3 8_ACT_NIBD EQ" xfId="2216" xr:uid="{2435CFF9-08C3-431F-B0F5-81986151C402}"/>
    <cellStyle name="40% - Accent3 9" xfId="2217" xr:uid="{FE9F774C-E94A-4890-A0A2-ECA6B3756F5D}"/>
    <cellStyle name="40% - Accent3 9 2" xfId="2218" xr:uid="{457A3BC9-EB06-4CE3-A3F8-585649271EB6}"/>
    <cellStyle name="40% - Accent3 9 2 2" xfId="2219" xr:uid="{EB294B0F-0E1D-4477-9002-C12EE4E45CE8}"/>
    <cellStyle name="40% - Accent3 9 2 3" xfId="2220" xr:uid="{56B63D1E-BBA8-4F64-8DBE-28CCCF799983}"/>
    <cellStyle name="40% - Accent3 9 3" xfId="2221" xr:uid="{F53B5D1F-FA7A-4C37-AEE5-76478B12E313}"/>
    <cellStyle name="40% - Accent3 9 4" xfId="2222" xr:uid="{E197116A-0DCF-4C7F-8FE4-0625630F6B9B}"/>
    <cellStyle name="40% - Accent3 9 5" xfId="2223" xr:uid="{4968C98F-286C-4B23-9729-6FD990F1A7A3}"/>
    <cellStyle name="40% - Accent3 9_ACT_NIBD EQ" xfId="2224" xr:uid="{AE07EB02-3C5D-4423-83F9-E1FA0CEA6EE3}"/>
    <cellStyle name="40% - Accent4 10" xfId="2225" xr:uid="{AAC71AEA-4CCF-4CD1-8E01-76C11D841D9D}"/>
    <cellStyle name="40% - Accent4 10 2" xfId="2226" xr:uid="{2579A558-773C-4126-94FB-EC1D08EE8371}"/>
    <cellStyle name="40% - Accent4 10 3" xfId="2227" xr:uid="{077B3BAF-E644-45B3-8EFF-3387B2A113C6}"/>
    <cellStyle name="40% - Accent4 11" xfId="2228" xr:uid="{3975D08B-6681-486D-8D2D-01D0C7838C56}"/>
    <cellStyle name="40% - Accent4 12" xfId="2229" xr:uid="{85293720-343F-4564-A9FA-4EB43BD75C4D}"/>
    <cellStyle name="40% - Accent4 13" xfId="2230" xr:uid="{4EA3CB30-DEB2-482A-A038-BE0ECF9FCA95}"/>
    <cellStyle name="40% - Accent4 2" xfId="2231" xr:uid="{74AAB151-1BEF-431C-A401-F7D458C64E4F}"/>
    <cellStyle name="40% - Accent4 2 2" xfId="2232" xr:uid="{8960064D-EBD2-4216-97D3-9276B8402DAB}"/>
    <cellStyle name="40% - Accent4 2 2 2" xfId="2233" xr:uid="{5A2F6121-B11A-4BA4-96CA-AE3C03BA8AE3}"/>
    <cellStyle name="40% - Accent4 2 2 2 2" xfId="2234" xr:uid="{2F671C53-7968-4375-AD38-3FA9216A0F9E}"/>
    <cellStyle name="40% - Accent4 2 2 2 2 2" xfId="2235" xr:uid="{9E1F9A66-9933-46A0-84D3-024C440D1FE1}"/>
    <cellStyle name="40% - Accent4 2 2 2 2 3" xfId="2236" xr:uid="{92A4FB4F-D61C-4B83-89FA-1F4175AE0DBC}"/>
    <cellStyle name="40% - Accent4 2 2 2 3" xfId="2237" xr:uid="{15A85ABE-EBC1-46CA-8D8F-0B3391429A9E}"/>
    <cellStyle name="40% - Accent4 2 2 2 4" xfId="2238" xr:uid="{1C407924-1E41-48F8-BC3E-4C3E69F36DA9}"/>
    <cellStyle name="40% - Accent4 2 2 2 5" xfId="2239" xr:uid="{086C1C46-85A4-4320-BCCF-62C0C236F79E}"/>
    <cellStyle name="40% - Accent4 2 2 2_ACT_NIBD EQ" xfId="2240" xr:uid="{C88DBFF7-EE42-47A9-B8A3-2FC4E95860B2}"/>
    <cellStyle name="40% - Accent4 2 2 3" xfId="2241" xr:uid="{23D28C4D-66D7-411F-B908-9255A9A08FEC}"/>
    <cellStyle name="40% - Accent4 2 2 3 2" xfId="2242" xr:uid="{FB3F82BC-75FD-4521-B717-0C2406180639}"/>
    <cellStyle name="40% - Accent4 2 2 3 2 2" xfId="2243" xr:uid="{CD711472-3A50-4323-9CE6-B45B40F9621A}"/>
    <cellStyle name="40% - Accent4 2 2 3 2 3" xfId="2244" xr:uid="{1EA25128-D52B-4BC6-83DC-2CD72B49B922}"/>
    <cellStyle name="40% - Accent4 2 2 3 3" xfId="2245" xr:uid="{29ADFBBE-06B5-41A3-9A57-4C7B6C02F1B5}"/>
    <cellStyle name="40% - Accent4 2 2 3 4" xfId="2246" xr:uid="{50DBDA58-0CCF-4B2D-95AC-54EE6BE1704B}"/>
    <cellStyle name="40% - Accent4 2 2 3 5" xfId="2247" xr:uid="{14FE1BE5-8019-4A1A-9878-BC2BB961D7B5}"/>
    <cellStyle name="40% - Accent4 2 2 3_ACT_NIBD EQ" xfId="2248" xr:uid="{3A472436-D764-45D2-9F4A-8BD05078E5BE}"/>
    <cellStyle name="40% - Accent4 2 2 4" xfId="2249" xr:uid="{4E35DA9E-2305-4D7E-AA41-5DE52B0AF3C5}"/>
    <cellStyle name="40% - Accent4 2 2 4 2" xfId="2250" xr:uid="{7DD670B9-9E57-47EB-931A-A5906E519310}"/>
    <cellStyle name="40% - Accent4 2 2 4 3" xfId="2251" xr:uid="{2CFAC015-9721-4B0B-ABA5-41CFC434DC41}"/>
    <cellStyle name="40% - Accent4 2 2 5" xfId="2252" xr:uid="{A3271CBB-E81A-4429-824A-DEFCC7D7707A}"/>
    <cellStyle name="40% - Accent4 2 2 6" xfId="2253" xr:uid="{303AF505-968E-4A88-933E-971B415AB0E1}"/>
    <cellStyle name="40% - Accent4 2 2 7" xfId="2254" xr:uid="{70707345-95CC-43F4-BDAE-0FA41FA3E0AF}"/>
    <cellStyle name="40% - Accent4 2 2_ACT Segment adj EBITDA" xfId="2255" xr:uid="{FEAD8DD8-8B48-4D48-B25C-BC2C7AA0B468}"/>
    <cellStyle name="40% - Accent4 2 3" xfId="2256" xr:uid="{D865B928-CDB6-41A8-9CBC-B2E304B87E3C}"/>
    <cellStyle name="40% - Accent4 2 3 2" xfId="2257" xr:uid="{B9AA8224-C93C-414A-AF4B-9341AFDE99B4}"/>
    <cellStyle name="40% - Accent4 2 3 2 2" xfId="2258" xr:uid="{08467747-567E-4011-8096-74269CF4D243}"/>
    <cellStyle name="40% - Accent4 2 3 2 3" xfId="2259" xr:uid="{CA036100-4093-46B3-8C8C-34EA42A1458C}"/>
    <cellStyle name="40% - Accent4 2 3 3" xfId="2260" xr:uid="{E82405C5-5668-4F27-BCA0-2AD703127C6D}"/>
    <cellStyle name="40% - Accent4 2 3 4" xfId="2261" xr:uid="{04EDF8DD-46F6-4B63-B67D-E15CC25D535A}"/>
    <cellStyle name="40% - Accent4 2 3 5" xfId="2262" xr:uid="{B28FD142-C440-4E05-8D18-27002159779E}"/>
    <cellStyle name="40% - Accent4 2 3_ACT_NIBD EQ" xfId="2263" xr:uid="{F0D1681E-3854-49BC-ADFE-CC133FC0D885}"/>
    <cellStyle name="40% - Accent4 2 4" xfId="2264" xr:uid="{D38D6343-C904-44E8-B979-824F5F5344A3}"/>
    <cellStyle name="40% - Accent4 2 4 2" xfId="2265" xr:uid="{6ADFE3F1-F3A1-4EAC-91BC-1B4F85458462}"/>
    <cellStyle name="40% - Accent4 2 4 2 2" xfId="2266" xr:uid="{F52B020C-4CE6-4D1A-9A2A-D687C30955AD}"/>
    <cellStyle name="40% - Accent4 2 4 2 3" xfId="2267" xr:uid="{7082A16F-518B-4E36-BDA6-ADF0F01E21E7}"/>
    <cellStyle name="40% - Accent4 2 4 3" xfId="2268" xr:uid="{C4C2308F-A0E3-453A-B3C2-2E26EE28355C}"/>
    <cellStyle name="40% - Accent4 2 4 4" xfId="2269" xr:uid="{55E98BE6-9C22-4C33-B53E-C38E5FD8A66B}"/>
    <cellStyle name="40% - Accent4 2 4 5" xfId="2270" xr:uid="{BA8AFF91-5946-4319-B08F-DDD27987D7D1}"/>
    <cellStyle name="40% - Accent4 2 4_ACT_NIBD EQ" xfId="2271" xr:uid="{FD91A344-9A07-48FE-8C00-07FF106E6DF8}"/>
    <cellStyle name="40% - Accent4 2 5" xfId="2272" xr:uid="{EAF1586F-97A6-44FD-94DB-5D43E616159A}"/>
    <cellStyle name="40% - Accent4 2 5 2" xfId="2273" xr:uid="{3C320190-7423-455B-AEDA-E7F8601E981C}"/>
    <cellStyle name="40% - Accent4 2 5 3" xfId="2274" xr:uid="{32B34AEA-048D-46A8-BAEE-C5F73842A8B0}"/>
    <cellStyle name="40% - Accent4 2 6" xfId="2275" xr:uid="{43B02873-AD7F-4C75-9C0F-17EE18847029}"/>
    <cellStyle name="40% - Accent4 2 7" xfId="2276" xr:uid="{839FDCBE-B2A3-4EF2-9BFC-880FA9130D7E}"/>
    <cellStyle name="40% - Accent4 2 8" xfId="2277" xr:uid="{F236F172-8FC8-4387-ADFE-C27AEF5BF855}"/>
    <cellStyle name="40% - Accent4 2_ACT Segment adj EBITDA" xfId="2278" xr:uid="{52AC0F97-5B12-41B6-956F-FFCA7D03DA61}"/>
    <cellStyle name="40% - Accent4 3" xfId="2279" xr:uid="{599CA6E8-80DE-4F13-B095-265E54C6825A}"/>
    <cellStyle name="40% - Accent4 3 2" xfId="2280" xr:uid="{D4155F56-2BA5-4F26-B61F-3D820C1C37B4}"/>
    <cellStyle name="40% - Accent4 3 2 2" xfId="2281" xr:uid="{A2E74C06-DDA5-4AA2-AF39-1473B48162B5}"/>
    <cellStyle name="40% - Accent4 3 2 2 2" xfId="2282" xr:uid="{B4092947-9CE6-4A48-919D-B3E15EF96FE6}"/>
    <cellStyle name="40% - Accent4 3 2 2 2 2" xfId="2283" xr:uid="{FCB918F9-702C-4CF2-8118-DA88AB42A488}"/>
    <cellStyle name="40% - Accent4 3 2 2 2 3" xfId="2284" xr:uid="{0AB5AAAE-692A-436F-95F0-9F48011E869F}"/>
    <cellStyle name="40% - Accent4 3 2 2 3" xfId="2285" xr:uid="{FC2E60DF-3316-4C5F-9557-A81D0722D022}"/>
    <cellStyle name="40% - Accent4 3 2 2 4" xfId="2286" xr:uid="{A1F63AA2-6072-469F-905B-F8FDD5875ED8}"/>
    <cellStyle name="40% - Accent4 3 2 2 5" xfId="2287" xr:uid="{7777A7C3-AC1A-450A-9961-4401B6403ADE}"/>
    <cellStyle name="40% - Accent4 3 2 2_ACT_NIBD EQ" xfId="2288" xr:uid="{DA5A8333-B812-4D69-9A30-D1E2598CF3DF}"/>
    <cellStyle name="40% - Accent4 3 2 3" xfId="2289" xr:uid="{83D05E7C-20E6-4C99-A28A-FEC0549B7210}"/>
    <cellStyle name="40% - Accent4 3 2 3 2" xfId="2290" xr:uid="{21726E87-0B73-4CDF-AA97-928398FCD03E}"/>
    <cellStyle name="40% - Accent4 3 2 3 2 2" xfId="2291" xr:uid="{C73C1CD5-2D73-45F8-A04C-6E252018AAF1}"/>
    <cellStyle name="40% - Accent4 3 2 3 2 3" xfId="2292" xr:uid="{E5E2CA63-46F7-460B-8A12-A4407624207A}"/>
    <cellStyle name="40% - Accent4 3 2 3 3" xfId="2293" xr:uid="{60B228AA-E0CC-4849-8F21-9A4249E9B91B}"/>
    <cellStyle name="40% - Accent4 3 2 3 4" xfId="2294" xr:uid="{F1E84BB7-1015-441B-A2E2-E15AECA9F6D4}"/>
    <cellStyle name="40% - Accent4 3 2 3 5" xfId="2295" xr:uid="{0986E305-F91A-4BA8-A9B7-78C1AA594599}"/>
    <cellStyle name="40% - Accent4 3 2 3_ACT_NIBD EQ" xfId="2296" xr:uid="{375A213A-9E73-4445-A3BB-F7987D26CBBD}"/>
    <cellStyle name="40% - Accent4 3 2 4" xfId="2297" xr:uid="{FE5DC728-063B-42CE-8BE3-ABD4E878FD26}"/>
    <cellStyle name="40% - Accent4 3 2 4 2" xfId="2298" xr:uid="{7A8A2CF1-0428-4E25-8F2D-712176A74CFC}"/>
    <cellStyle name="40% - Accent4 3 2 4 3" xfId="2299" xr:uid="{A37594A8-5727-46C4-BDB8-073589659378}"/>
    <cellStyle name="40% - Accent4 3 2 5" xfId="2300" xr:uid="{F58CD1BB-E6A5-4F07-820F-5FFF2B407541}"/>
    <cellStyle name="40% - Accent4 3 2 6" xfId="2301" xr:uid="{DDE3E91D-AC3B-427A-A9C2-F0D8042A8193}"/>
    <cellStyle name="40% - Accent4 3 2 7" xfId="2302" xr:uid="{7415B99E-53D5-4DFE-A977-ABDBE8A51106}"/>
    <cellStyle name="40% - Accent4 3 2_ACT Segment adj EBITDA" xfId="2303" xr:uid="{B8A90CDE-0015-47C4-A75C-1B64F34E22A4}"/>
    <cellStyle name="40% - Accent4 3 3" xfId="2304" xr:uid="{2CFD7F41-FED6-4BC8-A74D-26A1914C7AD2}"/>
    <cellStyle name="40% - Accent4 3 3 2" xfId="2305" xr:uid="{3F975688-C3B2-4CDB-91A0-FB2D5CF84E1A}"/>
    <cellStyle name="40% - Accent4 3 3 2 2" xfId="2306" xr:uid="{03FE3B37-0993-40EE-827D-AB34530ED0BD}"/>
    <cellStyle name="40% - Accent4 3 3 2 3" xfId="2307" xr:uid="{35548DB4-05C3-4C40-B1B1-4FE6BA031FD5}"/>
    <cellStyle name="40% - Accent4 3 3 3" xfId="2308" xr:uid="{92D16C30-7907-442E-8871-3ECA71C50591}"/>
    <cellStyle name="40% - Accent4 3 3 4" xfId="2309" xr:uid="{30B53504-1DB3-40AC-9D4D-5E8F4E6C6290}"/>
    <cellStyle name="40% - Accent4 3 3 5" xfId="2310" xr:uid="{A3F2295F-935E-4B92-AEFD-53B0BF2CAD1B}"/>
    <cellStyle name="40% - Accent4 3 3_ACT_NIBD EQ" xfId="2311" xr:uid="{1B7F7652-E09D-43A6-8024-D18230049411}"/>
    <cellStyle name="40% - Accent4 3 4" xfId="2312" xr:uid="{1E01F1C6-F874-46D8-BF3D-5FCD796ED89D}"/>
    <cellStyle name="40% - Accent4 3 4 2" xfId="2313" xr:uid="{4136A04E-7837-4D7D-B8C1-9A535B69ECF5}"/>
    <cellStyle name="40% - Accent4 3 4 2 2" xfId="2314" xr:uid="{73D96F25-B486-41CB-846D-73DC5C542417}"/>
    <cellStyle name="40% - Accent4 3 4 2 3" xfId="2315" xr:uid="{2ADE4B5F-1ADF-4315-9ADC-F2F8E6CBF60E}"/>
    <cellStyle name="40% - Accent4 3 4 3" xfId="2316" xr:uid="{DCE4714F-6E89-41A5-87E8-419483C6BA04}"/>
    <cellStyle name="40% - Accent4 3 4 4" xfId="2317" xr:uid="{AC1ED5D5-8F51-46A5-9952-0B1A59551A60}"/>
    <cellStyle name="40% - Accent4 3 4 5" xfId="2318" xr:uid="{5B76D7D9-9281-4CE6-82EE-CB5869C31389}"/>
    <cellStyle name="40% - Accent4 3 4_ACT_NIBD EQ" xfId="2319" xr:uid="{501A9B88-A33A-48AC-9B98-E9175634E48F}"/>
    <cellStyle name="40% - Accent4 3 5" xfId="2320" xr:uid="{4A005F5A-5C2F-4933-A7C6-00CC95358F40}"/>
    <cellStyle name="40% - Accent4 3 5 2" xfId="2321" xr:uid="{7E589C49-498E-451C-AB48-1FF718AA29DE}"/>
    <cellStyle name="40% - Accent4 3 5 3" xfId="2322" xr:uid="{7F79791D-3E30-42C4-93A1-AF872428C1EC}"/>
    <cellStyle name="40% - Accent4 3 6" xfId="2323" xr:uid="{4C62D464-2BAE-40D5-9C48-70E102FE731A}"/>
    <cellStyle name="40% - Accent4 3 7" xfId="2324" xr:uid="{A4F366CA-C058-4D84-A509-B94C4AC3C03D}"/>
    <cellStyle name="40% - Accent4 3 8" xfId="2325" xr:uid="{8D5115E7-4A77-47E5-9E8B-464C880F3FFD}"/>
    <cellStyle name="40% - Accent4 3_ACT Segment adj EBITDA" xfId="2326" xr:uid="{B9895675-CDEF-421A-A7AD-354A87ED61C6}"/>
    <cellStyle name="40% - Accent4 4" xfId="2327" xr:uid="{3FCD3176-8D11-4BF0-BB9B-D84799787E55}"/>
    <cellStyle name="40% - Accent4 4 2" xfId="2328" xr:uid="{F43A7507-C0D8-4B99-866A-16DC810F9900}"/>
    <cellStyle name="40% - Accent4 4 2 2" xfId="2329" xr:uid="{C2E207CE-0D89-4EF3-A0C7-E5785AF1F7F5}"/>
    <cellStyle name="40% - Accent4 4 2 2 2" xfId="2330" xr:uid="{8A1596C0-ACAC-40B4-B547-0E60600AE9BC}"/>
    <cellStyle name="40% - Accent4 4 2 2 3" xfId="2331" xr:uid="{A9C24826-EE4C-4279-B5F4-BB38DDA8C77E}"/>
    <cellStyle name="40% - Accent4 4 2 3" xfId="2332" xr:uid="{CD438A5E-9453-4E3B-9BD0-CAF46DDFE894}"/>
    <cellStyle name="40% - Accent4 4 2 4" xfId="2333" xr:uid="{CFACD04F-1562-41D8-9C86-F5FC85BCE548}"/>
    <cellStyle name="40% - Accent4 4 2 5" xfId="2334" xr:uid="{35674242-63B6-4ADD-B1D5-8572E522428E}"/>
    <cellStyle name="40% - Accent4 4 2_ACT_NIBD EQ" xfId="2335" xr:uid="{82C694A8-3691-420A-B4C5-E634A395701A}"/>
    <cellStyle name="40% - Accent4 4 3" xfId="2336" xr:uid="{0506CABE-BBC9-4075-A0F1-602F7EF39910}"/>
    <cellStyle name="40% - Accent4 4 3 2" xfId="2337" xr:uid="{AE2C3613-2A90-4A04-801A-7D93B5259E09}"/>
    <cellStyle name="40% - Accent4 4 3 2 2" xfId="2338" xr:uid="{A035F090-272B-4A9D-9D1B-76A634C7C3AE}"/>
    <cellStyle name="40% - Accent4 4 3 2 3" xfId="2339" xr:uid="{1568F5FF-AE52-43CB-8918-4D59A010AAEA}"/>
    <cellStyle name="40% - Accent4 4 3 3" xfId="2340" xr:uid="{2AEA50C9-3107-4FD1-81BC-5B92120C31D2}"/>
    <cellStyle name="40% - Accent4 4 3 4" xfId="2341" xr:uid="{F4C8B3FA-D5C7-40C5-A8EC-0E0A583930BF}"/>
    <cellStyle name="40% - Accent4 4 3 5" xfId="2342" xr:uid="{4877909E-05CB-4866-A38E-D08CA4E3B6D3}"/>
    <cellStyle name="40% - Accent4 4 3_ACT_NIBD EQ" xfId="2343" xr:uid="{0424C8A9-22C4-4BFA-8F65-ECAE4937080E}"/>
    <cellStyle name="40% - Accent4 4 4" xfId="2344" xr:uid="{CA418F77-4E9A-4A98-9B51-E4CCE329F72B}"/>
    <cellStyle name="40% - Accent4 4 4 2" xfId="2345" xr:uid="{CBCB6EBE-DE5D-4253-81F9-8CB4BB25B7E5}"/>
    <cellStyle name="40% - Accent4 4 4 3" xfId="2346" xr:uid="{D643A8E1-895D-48F5-B5E0-833DE2D9068C}"/>
    <cellStyle name="40% - Accent4 4 5" xfId="2347" xr:uid="{58D71747-7ED5-4326-8A62-964E0FC2DD10}"/>
    <cellStyle name="40% - Accent4 4 6" xfId="2348" xr:uid="{BB2A613E-FACE-476B-9B8D-DCF11E93D54F}"/>
    <cellStyle name="40% - Accent4 4 7" xfId="2349" xr:uid="{65949B07-F45F-4D8A-A9A4-9BEDFA872650}"/>
    <cellStyle name="40% - Accent4 4_ACT Segment adj EBITDA" xfId="2350" xr:uid="{00DD599B-2B17-4E02-9456-A818068523B9}"/>
    <cellStyle name="40% - Accent4 5" xfId="2351" xr:uid="{5038AA54-E7AA-4007-AF05-355FB97F7174}"/>
    <cellStyle name="40% - Accent4 5 2" xfId="2352" xr:uid="{9F62242C-EB9A-423A-97C2-2D27F6850600}"/>
    <cellStyle name="40% - Accent4 5 2 2" xfId="2353" xr:uid="{960A80FC-C55D-49DE-B88A-BBF3A3211732}"/>
    <cellStyle name="40% - Accent4 5 2 3" xfId="2354" xr:uid="{CBF00FBF-969E-4052-8693-C6524F46B3F4}"/>
    <cellStyle name="40% - Accent4 5 3" xfId="2355" xr:uid="{B60ACBF8-0780-4040-9977-7E58F9002CEE}"/>
    <cellStyle name="40% - Accent4 5 4" xfId="2356" xr:uid="{2C5671F6-E037-4CDC-A1CC-DD0EF2ECAD44}"/>
    <cellStyle name="40% - Accent4 5 5" xfId="2357" xr:uid="{68BBC764-578E-4E72-AE64-9D7957F9B2B3}"/>
    <cellStyle name="40% - Accent4 5_ACT Segment adj EBITDA" xfId="2358" xr:uid="{8CAC2096-B797-4EAC-9968-E6AEC4D73A17}"/>
    <cellStyle name="40% - Accent4 6" xfId="2359" xr:uid="{408FBC83-8F5B-405E-9A28-E8DA66CA6F5B}"/>
    <cellStyle name="40% - Accent4 6 2" xfId="2360" xr:uid="{6681E16A-2CBF-44EB-BBA1-29507995AA49}"/>
    <cellStyle name="40% - Accent4 6 2 2" xfId="2361" xr:uid="{E6591255-0012-426E-8139-376A30025F83}"/>
    <cellStyle name="40% - Accent4 6 2 3" xfId="2362" xr:uid="{8A50ACB2-3398-47F1-8F43-9F42FD45FB3F}"/>
    <cellStyle name="40% - Accent4 6 3" xfId="2363" xr:uid="{58A829C2-257C-4EA4-A75F-E34BED3298E9}"/>
    <cellStyle name="40% - Accent4 6 4" xfId="2364" xr:uid="{DE620A9B-9467-4549-979D-7F4300E02056}"/>
    <cellStyle name="40% - Accent4 6 5" xfId="2365" xr:uid="{9D8D2E4F-859C-408A-B3A8-5656B212A870}"/>
    <cellStyle name="40% - Accent4 6_ACT_NIBD EQ" xfId="2366" xr:uid="{8C0DBB14-6258-43FA-863D-FDF46138D342}"/>
    <cellStyle name="40% - Accent4 7" xfId="2367" xr:uid="{44BEE8C3-0BB1-44E1-8737-170534048295}"/>
    <cellStyle name="40% - Accent4 7 2" xfId="2368" xr:uid="{D0B68DF8-AB3D-4A53-A38D-AD2CAE4DCCC8}"/>
    <cellStyle name="40% - Accent4 7 2 2" xfId="2369" xr:uid="{FD1D420E-81E6-42AE-B9EB-B01869EDE579}"/>
    <cellStyle name="40% - Accent4 7 2 3" xfId="2370" xr:uid="{2500E07E-7834-4F3A-B1BE-8A1DF7D381BE}"/>
    <cellStyle name="40% - Accent4 7 3" xfId="2371" xr:uid="{4C04DDAC-3E78-41BF-9E9E-BB5C73F657FC}"/>
    <cellStyle name="40% - Accent4 7 4" xfId="2372" xr:uid="{0AE3063B-2E7D-4DD1-AC76-A8D2B8A66EF9}"/>
    <cellStyle name="40% - Accent4 7 5" xfId="2373" xr:uid="{C221DC08-9F96-4099-A2A3-711CA37BA7FF}"/>
    <cellStyle name="40% - Accent4 7_ACT_NIBD EQ" xfId="2374" xr:uid="{634D1ED5-D660-4FC3-9EB5-983130B9ACA9}"/>
    <cellStyle name="40% - Accent4 8" xfId="2375" xr:uid="{50D28BF1-FD64-4119-BC2D-7B3EEC25677A}"/>
    <cellStyle name="40% - Accent4 8 2" xfId="2376" xr:uid="{DC7AB9AA-53BF-4E2B-9555-1353D418B9FB}"/>
    <cellStyle name="40% - Accent4 8 2 2" xfId="2377" xr:uid="{D2D7BEA5-BFC7-446C-9649-EC6CACC7E5C7}"/>
    <cellStyle name="40% - Accent4 8 2 3" xfId="2378" xr:uid="{04723822-1B93-4E65-A00A-29637F862AE6}"/>
    <cellStyle name="40% - Accent4 8 3" xfId="2379" xr:uid="{F9B2D855-2200-4BA4-B1DC-01EB5DAAA0B2}"/>
    <cellStyle name="40% - Accent4 8 4" xfId="2380" xr:uid="{C9C8D830-6871-4296-9A4E-85764297E7A6}"/>
    <cellStyle name="40% - Accent4 8 5" xfId="2381" xr:uid="{9F010894-C934-4478-8EA7-32830F787399}"/>
    <cellStyle name="40% - Accent4 8_ACT_NIBD EQ" xfId="2382" xr:uid="{02A34ACD-3047-461B-8DB6-C4BB87F0F07B}"/>
    <cellStyle name="40% - Accent4 9" xfId="2383" xr:uid="{7103C8AA-93C3-40B5-8ED9-F0C2F3D9403D}"/>
    <cellStyle name="40% - Accent4 9 2" xfId="2384" xr:uid="{BC5555BE-4655-4E81-904A-CDD627AFEC3C}"/>
    <cellStyle name="40% - Accent4 9 2 2" xfId="2385" xr:uid="{32557645-15E2-450E-BE7D-43B0AA00767F}"/>
    <cellStyle name="40% - Accent4 9 2 3" xfId="2386" xr:uid="{30256CD6-B685-4A55-B239-66C04027603A}"/>
    <cellStyle name="40% - Accent4 9 3" xfId="2387" xr:uid="{D035A14F-A91C-4DD5-B12C-A786C7EDE9E1}"/>
    <cellStyle name="40% - Accent4 9 4" xfId="2388" xr:uid="{5532096A-53FD-41D5-ABC3-370CED868069}"/>
    <cellStyle name="40% - Accent4 9 5" xfId="2389" xr:uid="{EF394BB6-7E99-4F0A-8274-EC85B18AFAE7}"/>
    <cellStyle name="40% - Accent4 9_ACT_NIBD EQ" xfId="2390" xr:uid="{EBABD461-F250-4EA7-A2F2-62D954BDEFCE}"/>
    <cellStyle name="40% - Accent5 10" xfId="2391" xr:uid="{BC8FAF00-3F06-4004-BDCA-89A57292900B}"/>
    <cellStyle name="40% - Accent5 10 2" xfId="2392" xr:uid="{91C45FEB-AA62-4518-8839-1F93541F5B15}"/>
    <cellStyle name="40% - Accent5 10 3" xfId="2393" xr:uid="{A54AF0D9-D9BF-48D2-8BB2-352BDC1A9630}"/>
    <cellStyle name="40% - Accent5 11" xfId="2394" xr:uid="{8A7A8941-D665-458E-8A33-A4FB244AD589}"/>
    <cellStyle name="40% - Accent5 12" xfId="2395" xr:uid="{1A968892-9018-498B-87E5-6F1482172672}"/>
    <cellStyle name="40% - Accent5 13" xfId="2396" xr:uid="{38000FF6-E3A4-462F-9E7D-6C81460CA8C0}"/>
    <cellStyle name="40% - Accent5 2" xfId="2397" xr:uid="{5D451DE0-A98C-4974-A05E-6DD9817576D6}"/>
    <cellStyle name="40% - Accent5 2 2" xfId="2398" xr:uid="{EE1A717C-ECE4-4E14-98F4-7AD8EA87D41D}"/>
    <cellStyle name="40% - Accent5 2 2 2" xfId="2399" xr:uid="{6073A20C-13C9-4A95-9512-3AF33E1AA0AB}"/>
    <cellStyle name="40% - Accent5 2 2 2 2" xfId="2400" xr:uid="{6FA99DC8-BC41-457A-B012-4811C2028E62}"/>
    <cellStyle name="40% - Accent5 2 2 2 2 2" xfId="2401" xr:uid="{64428A55-F39A-4FBF-9FA6-313188ABB3E7}"/>
    <cellStyle name="40% - Accent5 2 2 2 2 3" xfId="2402" xr:uid="{7BE812CD-AFAC-4DC8-B3DA-1E85546DEA7B}"/>
    <cellStyle name="40% - Accent5 2 2 2 3" xfId="2403" xr:uid="{8F860697-0137-43A5-91D6-B944167391C6}"/>
    <cellStyle name="40% - Accent5 2 2 2 4" xfId="2404" xr:uid="{8E862ED0-D657-409E-873A-B94F8C7A742C}"/>
    <cellStyle name="40% - Accent5 2 2 2 5" xfId="2405" xr:uid="{428C4909-FBCB-490F-A4AB-F1A0CEF5F327}"/>
    <cellStyle name="40% - Accent5 2 2 2_Group Financials" xfId="2406" xr:uid="{147EA907-2F27-4E58-8F7F-0AD1928B840C}"/>
    <cellStyle name="40% - Accent5 2 2 3" xfId="2407" xr:uid="{812E4636-26FF-4060-97D7-0AB985D8989C}"/>
    <cellStyle name="40% - Accent5 2 2 3 2" xfId="2408" xr:uid="{345170AF-CB57-4912-A4E7-3A92F395542A}"/>
    <cellStyle name="40% - Accent5 2 2 3 2 2" xfId="2409" xr:uid="{0568B122-C86D-4414-A58E-62D18968953D}"/>
    <cellStyle name="40% - Accent5 2 2 3 2 3" xfId="2410" xr:uid="{E4CA9F98-93DE-4E10-9256-FF4E65FD49BF}"/>
    <cellStyle name="40% - Accent5 2 2 3 3" xfId="2411" xr:uid="{352D5D50-C883-4CC7-ACC8-B8E4CE694DEE}"/>
    <cellStyle name="40% - Accent5 2 2 3 4" xfId="2412" xr:uid="{05D37376-3652-4F83-8483-34BED35850F4}"/>
    <cellStyle name="40% - Accent5 2 2 3 5" xfId="2413" xr:uid="{E02D910D-D0B9-4549-995D-12C5A0355C2D}"/>
    <cellStyle name="40% - Accent5 2 2 3_Group Financials" xfId="2414" xr:uid="{C985EA2D-F595-4789-80F5-FC1D9E9EAE81}"/>
    <cellStyle name="40% - Accent5 2 2 4" xfId="2415" xr:uid="{75769CC2-5DCA-4DF8-BFF4-12A45BA732B1}"/>
    <cellStyle name="40% - Accent5 2 2 4 2" xfId="2416" xr:uid="{DD47F9C5-1485-4A1D-B2B1-E6A1FB7AAAD5}"/>
    <cellStyle name="40% - Accent5 2 2 4 3" xfId="2417" xr:uid="{3F897281-AB5C-4A63-9983-63ADA34518E1}"/>
    <cellStyle name="40% - Accent5 2 2 5" xfId="2418" xr:uid="{C8455544-EAAD-49DA-8F1B-931A56C634EF}"/>
    <cellStyle name="40% - Accent5 2 2 6" xfId="2419" xr:uid="{3014B397-8B7E-4785-B7E1-BACAC027AF01}"/>
    <cellStyle name="40% - Accent5 2 2 7" xfId="2420" xr:uid="{8C785EF3-8590-4FC8-8D79-50AD4FCF4C44}"/>
    <cellStyle name="40% - Accent5 2 2_Actuals YTD" xfId="2421" xr:uid="{D682D12C-1219-4985-9BB3-F24DAB99ADEB}"/>
    <cellStyle name="40% - Accent5 2 3" xfId="2422" xr:uid="{B6CF2EC3-2FBA-46FA-AA89-9C2F66D47080}"/>
    <cellStyle name="40% - Accent5 2 3 2" xfId="2423" xr:uid="{78DFBDD2-E736-4E96-A00C-97E28357BE1A}"/>
    <cellStyle name="40% - Accent5 2 3 2 2" xfId="2424" xr:uid="{1DF53AEB-8444-4719-AB8A-5AF925E892E5}"/>
    <cellStyle name="40% - Accent5 2 3 2 3" xfId="2425" xr:uid="{94310EA5-466F-4BAD-998A-5C7C3BD3B364}"/>
    <cellStyle name="40% - Accent5 2 3 3" xfId="2426" xr:uid="{F06EFDE9-8146-4CB8-ABA3-1E584CF8414E}"/>
    <cellStyle name="40% - Accent5 2 3 4" xfId="2427" xr:uid="{6667C2FD-A35D-4185-8462-AE37CA87B766}"/>
    <cellStyle name="40% - Accent5 2 3 5" xfId="2428" xr:uid="{6E4EDF0E-F022-4D2B-9475-97F77AEEF46C}"/>
    <cellStyle name="40% - Accent5 2 3_Group Financials" xfId="2429" xr:uid="{313F1600-68C2-405D-A50B-B53EE41F8D94}"/>
    <cellStyle name="40% - Accent5 2 4" xfId="2430" xr:uid="{45A10DEB-CE68-4410-82B1-2F117679B2BD}"/>
    <cellStyle name="40% - Accent5 2 4 2" xfId="2431" xr:uid="{E8E05A77-377E-4106-A9DE-1BDADA2D9DA0}"/>
    <cellStyle name="40% - Accent5 2 4 2 2" xfId="2432" xr:uid="{FB3FBF8C-1D33-4333-915F-FB8936746807}"/>
    <cellStyle name="40% - Accent5 2 4 2 3" xfId="2433" xr:uid="{3D6BE85A-0DE9-4E51-88BC-C8BA46699E57}"/>
    <cellStyle name="40% - Accent5 2 4 3" xfId="2434" xr:uid="{61235F0A-5A5F-4229-9A6F-912876E641AC}"/>
    <cellStyle name="40% - Accent5 2 4 4" xfId="2435" xr:uid="{1A33E119-D64C-42CB-9E8B-4C326DEE77D6}"/>
    <cellStyle name="40% - Accent5 2 4 5" xfId="2436" xr:uid="{D33D32E0-AAF0-453B-8A94-27C2521400E4}"/>
    <cellStyle name="40% - Accent5 2 4_Group Financials" xfId="2437" xr:uid="{441F5E34-0E67-4419-91DE-B2B15B409402}"/>
    <cellStyle name="40% - Accent5 2 5" xfId="2438" xr:uid="{E7C4AF02-36A8-4600-8090-6AB9B7F7DD92}"/>
    <cellStyle name="40% - Accent5 2 5 2" xfId="2439" xr:uid="{76547ADF-B1A7-41E7-87B7-ED10970E2336}"/>
    <cellStyle name="40% - Accent5 2 5 3" xfId="2440" xr:uid="{CCE4CF2C-06A4-4251-B583-09465AD1C716}"/>
    <cellStyle name="40% - Accent5 2 6" xfId="2441" xr:uid="{F34FBA6C-8C48-431E-9A6E-CBE3AE1E99CB}"/>
    <cellStyle name="40% - Accent5 2 7" xfId="2442" xr:uid="{A413B184-FB13-4C67-AB3D-126E2CEA62E8}"/>
    <cellStyle name="40% - Accent5 2 8" xfId="2443" xr:uid="{F68F4608-B18D-4631-894C-547C2439B79B}"/>
    <cellStyle name="40% - Accent5 2_Actuals YTD" xfId="2444" xr:uid="{C515E3DB-53A6-4F77-A8D3-91EFDC7B3C09}"/>
    <cellStyle name="40% - Accent5 3" xfId="2445" xr:uid="{E1C6D28D-B88B-4E84-98AB-EF1396620411}"/>
    <cellStyle name="40% - Accent5 3 2" xfId="2446" xr:uid="{38C76223-24CE-45FA-9A14-B43C50B7127C}"/>
    <cellStyle name="40% - Accent5 3 2 2" xfId="2447" xr:uid="{A5A41504-739A-4BE9-8A47-DBA9ED2F56CA}"/>
    <cellStyle name="40% - Accent5 3 2 2 2" xfId="2448" xr:uid="{EC2D4733-AFCE-4D79-8054-9AE684CE91FE}"/>
    <cellStyle name="40% - Accent5 3 2 2 2 2" xfId="2449" xr:uid="{C0149284-38B9-4C3A-B711-D7C05594F27B}"/>
    <cellStyle name="40% - Accent5 3 2 2 2 3" xfId="2450" xr:uid="{03A232F8-81F4-490C-B7DA-38815F58DF9B}"/>
    <cellStyle name="40% - Accent5 3 2 2 3" xfId="2451" xr:uid="{A8A07EA7-0D6B-492E-949E-9477962A32BB}"/>
    <cellStyle name="40% - Accent5 3 2 2 4" xfId="2452" xr:uid="{6E260E11-35FA-4FAF-8450-63F4010C6CD9}"/>
    <cellStyle name="40% - Accent5 3 2 2 5" xfId="2453" xr:uid="{5A7008BA-7A13-4A8F-872D-689513594409}"/>
    <cellStyle name="40% - Accent5 3 2 2_Group Financials" xfId="2454" xr:uid="{2F1332D5-CFEA-4759-9943-94C3D856B051}"/>
    <cellStyle name="40% - Accent5 3 2 3" xfId="2455" xr:uid="{9DB02E4E-22FC-4556-9B63-677F859BE536}"/>
    <cellStyle name="40% - Accent5 3 2 3 2" xfId="2456" xr:uid="{206E8C3D-10E0-4542-8FA0-2D30A99239B8}"/>
    <cellStyle name="40% - Accent5 3 2 3 2 2" xfId="2457" xr:uid="{A2D33861-43CE-4A4E-BF66-9D8B01110855}"/>
    <cellStyle name="40% - Accent5 3 2 3 2 3" xfId="2458" xr:uid="{12B75C22-6770-4F4B-B5BB-89D750D11725}"/>
    <cellStyle name="40% - Accent5 3 2 3 3" xfId="2459" xr:uid="{920B8E7D-4CC8-4C05-9441-99AD965632A4}"/>
    <cellStyle name="40% - Accent5 3 2 3 4" xfId="2460" xr:uid="{52207368-FEDA-4F8B-B6D8-EE0463F1B2C7}"/>
    <cellStyle name="40% - Accent5 3 2 3 5" xfId="2461" xr:uid="{A6EFBC8A-965C-472E-8CD3-D0083B2912BA}"/>
    <cellStyle name="40% - Accent5 3 2 3_Group Financials" xfId="2462" xr:uid="{4693A6D3-2466-4207-90FD-A8A424D6FC14}"/>
    <cellStyle name="40% - Accent5 3 2 4" xfId="2463" xr:uid="{F08C3BDA-A2D1-42CB-8B45-DEC11F444369}"/>
    <cellStyle name="40% - Accent5 3 2 4 2" xfId="2464" xr:uid="{80220A49-0D6B-4F23-A78B-E8319B7EB0AD}"/>
    <cellStyle name="40% - Accent5 3 2 4 3" xfId="2465" xr:uid="{6ADFA588-8043-4A0E-81C8-55D8B64577E8}"/>
    <cellStyle name="40% - Accent5 3 2 5" xfId="2466" xr:uid="{593D5A06-955E-436A-8A57-1D5BC0D00A07}"/>
    <cellStyle name="40% - Accent5 3 2 6" xfId="2467" xr:uid="{A434CEEB-A8D1-403C-952A-A28276A79B0E}"/>
    <cellStyle name="40% - Accent5 3 2 7" xfId="2468" xr:uid="{2F769057-8576-451F-B392-CD03E8CD2F50}"/>
    <cellStyle name="40% - Accent5 3 2_Actuals YTD" xfId="2469" xr:uid="{CA0D406D-2474-432B-9531-D811DAAA9669}"/>
    <cellStyle name="40% - Accent5 3 3" xfId="2470" xr:uid="{D9005FD1-56BE-48E3-A961-6C77A8B8A17F}"/>
    <cellStyle name="40% - Accent5 3 3 2" xfId="2471" xr:uid="{CF1141D9-9C0B-4726-ABD8-8C675F77290A}"/>
    <cellStyle name="40% - Accent5 3 3 2 2" xfId="2472" xr:uid="{546C2C6F-2D85-4D53-9341-CDDB541B1E21}"/>
    <cellStyle name="40% - Accent5 3 3 2 3" xfId="2473" xr:uid="{02F3F613-4BB7-44CB-92D4-7CAA70B3C65C}"/>
    <cellStyle name="40% - Accent5 3 3 3" xfId="2474" xr:uid="{9506543F-D19D-4282-8DE6-17CDD1B1355E}"/>
    <cellStyle name="40% - Accent5 3 3 4" xfId="2475" xr:uid="{4F68DC0F-6728-48C2-8E30-2E07917D51F9}"/>
    <cellStyle name="40% - Accent5 3 3 5" xfId="2476" xr:uid="{959629D0-BF79-404D-A1DB-45A64B4A8198}"/>
    <cellStyle name="40% - Accent5 3 3_Group Financials" xfId="2477" xr:uid="{AB70E674-9B99-4E2E-85EC-9698800D8712}"/>
    <cellStyle name="40% - Accent5 3 4" xfId="2478" xr:uid="{A8349670-76D6-4FE0-9E6D-A52BF6D6915E}"/>
    <cellStyle name="40% - Accent5 3 4 2" xfId="2479" xr:uid="{9FAF7BEC-B787-414C-A084-D0AAEB5B91DE}"/>
    <cellStyle name="40% - Accent5 3 4 2 2" xfId="2480" xr:uid="{6C1FC772-825C-4948-BA5C-2E36D51ADA8D}"/>
    <cellStyle name="40% - Accent5 3 4 2 3" xfId="2481" xr:uid="{4CBA8D52-7EE6-43D7-A553-98B4A8CD35A4}"/>
    <cellStyle name="40% - Accent5 3 4 3" xfId="2482" xr:uid="{1FC0B0D3-2870-4C45-BC60-4DCA791D8168}"/>
    <cellStyle name="40% - Accent5 3 4 4" xfId="2483" xr:uid="{E79FE574-75E6-483E-B5CE-C5BE81B8945B}"/>
    <cellStyle name="40% - Accent5 3 4 5" xfId="2484" xr:uid="{24615A98-1DA3-449F-82C3-B31F4404C7FC}"/>
    <cellStyle name="40% - Accent5 3 4_Group Financials" xfId="2485" xr:uid="{28C7741A-7E2C-429D-A96B-5D15664F72AC}"/>
    <cellStyle name="40% - Accent5 3 5" xfId="2486" xr:uid="{E72B1604-9546-43A0-B4EC-9884804BE2D1}"/>
    <cellStyle name="40% - Accent5 3 5 2" xfId="2487" xr:uid="{9432320F-1C9E-47DB-A51A-05041648838A}"/>
    <cellStyle name="40% - Accent5 3 5 3" xfId="2488" xr:uid="{2A805652-1679-4A5F-9B1B-F41BE66CB96B}"/>
    <cellStyle name="40% - Accent5 3 6" xfId="2489" xr:uid="{5C6D4A04-26FA-43C5-8FB1-71A10D020974}"/>
    <cellStyle name="40% - Accent5 3 7" xfId="2490" xr:uid="{DB44D7C5-C72C-4775-8729-53E8803E7545}"/>
    <cellStyle name="40% - Accent5 3 8" xfId="2491" xr:uid="{4E870B06-3F2F-4227-B8CB-7A11F3FC35EC}"/>
    <cellStyle name="40% - Accent5 3_Actuals YTD" xfId="2492" xr:uid="{6ABBD9C8-F5F9-426A-9DFF-CD9B0625E75A}"/>
    <cellStyle name="40% - Accent5 4" xfId="2493" xr:uid="{73E8AAC5-5F84-4C45-9373-B6E499C1E3B4}"/>
    <cellStyle name="40% - Accent5 4 2" xfId="2494" xr:uid="{A2BF6B6E-FCC5-4DF3-87A5-B26BEC672FA9}"/>
    <cellStyle name="40% - Accent5 4 2 2" xfId="2495" xr:uid="{9619DBE3-3E29-4B08-A775-AFE50C6DC055}"/>
    <cellStyle name="40% - Accent5 4 2 2 2" xfId="2496" xr:uid="{62A18BF4-1886-40B3-AADE-365A6D4CC2D0}"/>
    <cellStyle name="40% - Accent5 4 2 2 3" xfId="2497" xr:uid="{72A0B90E-3B9E-4237-B754-659949B94DCA}"/>
    <cellStyle name="40% - Accent5 4 2 3" xfId="2498" xr:uid="{C2FD0875-59AF-4591-87D4-861D2CE0FB6F}"/>
    <cellStyle name="40% - Accent5 4 2 4" xfId="2499" xr:uid="{82BD5994-9197-4B3F-9C8A-9ECA2800A690}"/>
    <cellStyle name="40% - Accent5 4 2 5" xfId="2500" xr:uid="{05687F07-3507-463B-8119-E8A14E224A0D}"/>
    <cellStyle name="40% - Accent5 4 2_Group Financials" xfId="2501" xr:uid="{0092A495-280A-4745-8935-3246629A14A6}"/>
    <cellStyle name="40% - Accent5 4 3" xfId="2502" xr:uid="{F3F766FA-0E3C-4F94-807F-A542333455DC}"/>
    <cellStyle name="40% - Accent5 4 3 2" xfId="2503" xr:uid="{EE56B81F-DBDC-42CC-9237-E5A5F4EC73F5}"/>
    <cellStyle name="40% - Accent5 4 3 2 2" xfId="2504" xr:uid="{E5D086F4-A87C-465C-8222-220DAD75BC4C}"/>
    <cellStyle name="40% - Accent5 4 3 2 3" xfId="2505" xr:uid="{02C49860-9A9C-4507-B10B-C993E6F5968A}"/>
    <cellStyle name="40% - Accent5 4 3 3" xfId="2506" xr:uid="{B54F500D-9587-4784-9118-C3DE322F2BCE}"/>
    <cellStyle name="40% - Accent5 4 3 4" xfId="2507" xr:uid="{B9984529-EACB-4C5E-B2E8-87E52F668F75}"/>
    <cellStyle name="40% - Accent5 4 3 5" xfId="2508" xr:uid="{EB838D61-8805-4E50-888B-8CAAB6287BB9}"/>
    <cellStyle name="40% - Accent5 4 3_Group Financials" xfId="2509" xr:uid="{F3F99DBE-D998-4261-A7E7-65C73D90435D}"/>
    <cellStyle name="40% - Accent5 4 4" xfId="2510" xr:uid="{7CED81CF-BA45-40F0-9E29-73F9F55E10A6}"/>
    <cellStyle name="40% - Accent5 4 4 2" xfId="2511" xr:uid="{EA47D102-5465-4829-96D8-7591615F8D57}"/>
    <cellStyle name="40% - Accent5 4 4 3" xfId="2512" xr:uid="{2166E5C2-F708-4CBE-A341-655877FCFC6A}"/>
    <cellStyle name="40% - Accent5 4 5" xfId="2513" xr:uid="{A90342A8-E632-4C6C-BBFE-F72A42ED8094}"/>
    <cellStyle name="40% - Accent5 4 6" xfId="2514" xr:uid="{3DD94E77-7D5D-4DEC-910C-48C2F0310504}"/>
    <cellStyle name="40% - Accent5 4 7" xfId="2515" xr:uid="{373373AC-E36B-4293-A937-9A20DC558024}"/>
    <cellStyle name="40% - Accent5 4_Actuals YTD" xfId="2516" xr:uid="{032E30CD-1C10-4BBD-B5FB-55935C3EDA46}"/>
    <cellStyle name="40% - Accent5 5" xfId="2517" xr:uid="{B8B907FC-0B1A-481F-8D0B-E904990CDC73}"/>
    <cellStyle name="40% - Accent5 5 2" xfId="2518" xr:uid="{316A75DD-BC11-4572-91E5-2F8A78B2520F}"/>
    <cellStyle name="40% - Accent5 5 2 2" xfId="2519" xr:uid="{3411570E-D250-4378-9B9C-DE4E5F2C6E57}"/>
    <cellStyle name="40% - Accent5 5 2 3" xfId="2520" xr:uid="{731D42A5-C0C1-4C27-8B0E-B50485B98DD6}"/>
    <cellStyle name="40% - Accent5 5 3" xfId="2521" xr:uid="{2C9EFE55-9A8B-4939-B3F9-7A8058B09775}"/>
    <cellStyle name="40% - Accent5 5 4" xfId="2522" xr:uid="{AFA4A66C-7D5B-4EEC-9FA5-C483AF260DE3}"/>
    <cellStyle name="40% - Accent5 5 5" xfId="2523" xr:uid="{B20741D1-2644-4B75-A360-CBCC8F800110}"/>
    <cellStyle name="40% - Accent5 5_Group Financials" xfId="2524" xr:uid="{F5F8728D-1983-4AE0-B564-F68FAC9B4C33}"/>
    <cellStyle name="40% - Accent5 6" xfId="2525" xr:uid="{8F8D907E-899E-4DD3-9E2B-3533BDC6B603}"/>
    <cellStyle name="40% - Accent5 6 2" xfId="2526" xr:uid="{493ED664-4C9D-43AC-BBB0-5872AF03608C}"/>
    <cellStyle name="40% - Accent5 6 2 2" xfId="2527" xr:uid="{A6BB1DEF-BD9C-4008-8321-2DAD517F5F97}"/>
    <cellStyle name="40% - Accent5 6 2 3" xfId="2528" xr:uid="{3471FFC2-FA6D-4987-BDCE-DD8624437442}"/>
    <cellStyle name="40% - Accent5 6 3" xfId="2529" xr:uid="{944A780A-FA07-4AC1-B3AA-8928A8FB8B0D}"/>
    <cellStyle name="40% - Accent5 6 4" xfId="2530" xr:uid="{12722475-20D2-45B0-8618-0ABC0D3DDE94}"/>
    <cellStyle name="40% - Accent5 6 5" xfId="2531" xr:uid="{D4648620-02A2-4E3E-A236-DE94B6D55A45}"/>
    <cellStyle name="40% - Accent5 6_Group Financials" xfId="2532" xr:uid="{985FF318-811A-4B79-9E26-B390FCB73BAB}"/>
    <cellStyle name="40% - Accent5 7" xfId="2533" xr:uid="{89D36E5B-7140-4EEF-A726-1D0490062528}"/>
    <cellStyle name="40% - Accent5 7 2" xfId="2534" xr:uid="{B457ED79-AE68-4FD5-80F5-6AF452D5EB9F}"/>
    <cellStyle name="40% - Accent5 7 2 2" xfId="2535" xr:uid="{EFB9BC57-5EDA-48E4-8D2E-EF3C0646D0D5}"/>
    <cellStyle name="40% - Accent5 7 2 3" xfId="2536" xr:uid="{B559A51E-3A2B-4E28-8E4D-474458016BA3}"/>
    <cellStyle name="40% - Accent5 7 3" xfId="2537" xr:uid="{203C3051-92C4-4B2A-8063-0F74E10279F6}"/>
    <cellStyle name="40% - Accent5 7 4" xfId="2538" xr:uid="{3DC44A24-9EE2-44B5-BC70-701FFA9CDDEA}"/>
    <cellStyle name="40% - Accent5 7 5" xfId="2539" xr:uid="{03A880AA-E45D-4CF9-AF11-6F565AF74FB0}"/>
    <cellStyle name="40% - Accent5 7_Group Financials" xfId="2540" xr:uid="{F9771B29-142F-481B-B940-9B263CB1C073}"/>
    <cellStyle name="40% - Accent5 8" xfId="2541" xr:uid="{B43CCF0F-F0E9-4A99-BEA0-38631786721E}"/>
    <cellStyle name="40% - Accent5 8 2" xfId="2542" xr:uid="{7833C7F8-DA31-4A07-9A00-A997B417DCD9}"/>
    <cellStyle name="40% - Accent5 8 2 2" xfId="2543" xr:uid="{2DF38693-5E0E-4165-88F9-06247A9509CA}"/>
    <cellStyle name="40% - Accent5 8 2 3" xfId="2544" xr:uid="{641892EA-A9B2-40D0-92E8-BD1A37B31433}"/>
    <cellStyle name="40% - Accent5 8 3" xfId="2545" xr:uid="{5296FE83-8A97-4193-B209-12195B2ACF19}"/>
    <cellStyle name="40% - Accent5 8 4" xfId="2546" xr:uid="{AEF52945-70D2-4644-B56D-365E7895B23D}"/>
    <cellStyle name="40% - Accent5 8 5" xfId="2547" xr:uid="{9DF54361-7A9E-4D43-B392-DFBC14281EAF}"/>
    <cellStyle name="40% - Accent5 8_Group Financials" xfId="2548" xr:uid="{8D68EC6A-D416-4388-A668-928F26511FDF}"/>
    <cellStyle name="40% - Accent5 9" xfId="2549" xr:uid="{5FE0D046-CCD0-4B5C-9FA5-C8A20334ECBA}"/>
    <cellStyle name="40% - Accent5 9 2" xfId="2550" xr:uid="{0672188C-5766-4AEE-A995-EF6C470278D1}"/>
    <cellStyle name="40% - Accent5 9 2 2" xfId="2551" xr:uid="{2443AD8B-031E-4A40-B641-9C52F0A3CAAD}"/>
    <cellStyle name="40% - Accent5 9 2 3" xfId="2552" xr:uid="{084FC54B-8B5D-477B-839D-46A776B3BDA8}"/>
    <cellStyle name="40% - Accent5 9 3" xfId="2553" xr:uid="{B8E3B4B6-5628-427B-9FAB-AE70019DE4F3}"/>
    <cellStyle name="40% - Accent5 9 4" xfId="2554" xr:uid="{B11DA1F4-93AE-47BB-B884-DBD9F296393C}"/>
    <cellStyle name="40% - Accent5 9 5" xfId="2555" xr:uid="{E201882F-AB32-4D63-ACF6-09A643E152D6}"/>
    <cellStyle name="40% - Accent5 9_Group Financials" xfId="2556" xr:uid="{521DCFCE-28A3-401C-A7F8-5E031541EBD9}"/>
    <cellStyle name="40% - Accent6 10" xfId="2557" xr:uid="{48DD4971-FB86-4C80-9AC8-C8C46E689FDA}"/>
    <cellStyle name="40% - Accent6 10 2" xfId="2558" xr:uid="{E2FDF435-18BF-4EDA-B684-0977CBBAB11A}"/>
    <cellStyle name="40% - Accent6 10 3" xfId="2559" xr:uid="{3B4B9B24-2852-4425-B590-6E7B7A8DAD1E}"/>
    <cellStyle name="40% - Accent6 11" xfId="2560" xr:uid="{C7EF7668-6B74-418F-8A10-B19B52CE25DA}"/>
    <cellStyle name="40% - Accent6 12" xfId="2561" xr:uid="{A72DF88D-7975-4F58-BBD5-6980E5EB52E2}"/>
    <cellStyle name="40% - Accent6 13" xfId="2562" xr:uid="{151746ED-93B1-4792-A25B-439071D77C06}"/>
    <cellStyle name="40% - Accent6 2" xfId="2563" xr:uid="{7779AB64-BE70-4E94-A685-D0F75D4EDAC5}"/>
    <cellStyle name="40% - Accent6 2 2" xfId="2564" xr:uid="{BC40650F-7F5A-4146-A55F-41B3E1EB2EFB}"/>
    <cellStyle name="40% - Accent6 2 2 2" xfId="2565" xr:uid="{5C1BDA1A-2C3E-488F-9DD5-B3B1A2D0245A}"/>
    <cellStyle name="40% - Accent6 2 2 2 2" xfId="2566" xr:uid="{067D2D81-1D31-49C1-8D26-42C1B5E26EA2}"/>
    <cellStyle name="40% - Accent6 2 2 2 2 2" xfId="2567" xr:uid="{8F23F274-E7E0-4C02-A6C1-6EF15841A8AC}"/>
    <cellStyle name="40% - Accent6 2 2 2 2 3" xfId="2568" xr:uid="{9552A813-2948-4EF6-A9F9-3A22A5458E73}"/>
    <cellStyle name="40% - Accent6 2 2 2 3" xfId="2569" xr:uid="{D2BFAB98-CE60-4BFB-836F-0577C9E35EE9}"/>
    <cellStyle name="40% - Accent6 2 2 2 4" xfId="2570" xr:uid="{422D9669-23AC-4576-855A-ED6CA8A4CDBB}"/>
    <cellStyle name="40% - Accent6 2 2 2 5" xfId="2571" xr:uid="{0846960D-AD6C-4144-A90D-DF008AACE7F9}"/>
    <cellStyle name="40% - Accent6 2 2 2_ACT_NIBD EQ" xfId="2572" xr:uid="{6193C149-FD14-4C44-9853-3ECD647E2A3E}"/>
    <cellStyle name="40% - Accent6 2 2 3" xfId="2573" xr:uid="{2FBA28A4-8519-4D13-852C-62E5353EA319}"/>
    <cellStyle name="40% - Accent6 2 2 3 2" xfId="2574" xr:uid="{3C0D0B37-0435-4725-8599-AA4DCDFD456F}"/>
    <cellStyle name="40% - Accent6 2 2 3 2 2" xfId="2575" xr:uid="{54F8F18D-F21E-45E7-AB8D-5C633497B3E3}"/>
    <cellStyle name="40% - Accent6 2 2 3 2 3" xfId="2576" xr:uid="{5284F3A1-A9C1-41A9-AFF2-DF68133B3977}"/>
    <cellStyle name="40% - Accent6 2 2 3 3" xfId="2577" xr:uid="{3943C009-927F-4015-BCD3-A49C3F847B6A}"/>
    <cellStyle name="40% - Accent6 2 2 3 4" xfId="2578" xr:uid="{C44029D3-3FFD-413F-874F-FC4432B75BF6}"/>
    <cellStyle name="40% - Accent6 2 2 3 5" xfId="2579" xr:uid="{694A8C97-6BB3-4065-94B2-8A4358068C84}"/>
    <cellStyle name="40% - Accent6 2 2 3_ACT_NIBD EQ" xfId="2580" xr:uid="{028401FE-AC44-4108-8F7E-CEF78AD39E13}"/>
    <cellStyle name="40% - Accent6 2 2 4" xfId="2581" xr:uid="{0D28B56A-1FCC-432A-9AA8-64E3AECA007F}"/>
    <cellStyle name="40% - Accent6 2 2 4 2" xfId="2582" xr:uid="{A6793EA0-AA96-4C57-8555-7CEE01C5F281}"/>
    <cellStyle name="40% - Accent6 2 2 4 3" xfId="2583" xr:uid="{810B2088-F0C2-4217-B175-390D18C68767}"/>
    <cellStyle name="40% - Accent6 2 2 5" xfId="2584" xr:uid="{EE3F04E0-8838-4D25-9DD5-8F9014B48A46}"/>
    <cellStyle name="40% - Accent6 2 2 6" xfId="2585" xr:uid="{56FC4054-4884-4429-B7C7-52565D91AEF5}"/>
    <cellStyle name="40% - Accent6 2 2 7" xfId="2586" xr:uid="{EABF6BEF-1D4D-4086-A074-17318C9D3473}"/>
    <cellStyle name="40% - Accent6 2 2_ACT Segment adj EBITDA" xfId="2587" xr:uid="{DB84ECB3-1FB6-4DC9-8859-586FD895EAEE}"/>
    <cellStyle name="40% - Accent6 2 3" xfId="2588" xr:uid="{F5FC7054-4778-4599-BE34-51EF45ACAEA9}"/>
    <cellStyle name="40% - Accent6 2 3 2" xfId="2589" xr:uid="{D6C5F457-5E60-4DBD-A3B7-184DED5DF0DF}"/>
    <cellStyle name="40% - Accent6 2 3 2 2" xfId="2590" xr:uid="{C4CF7733-5B0B-4858-8E2D-AB5BB8D3F1B3}"/>
    <cellStyle name="40% - Accent6 2 3 2 3" xfId="2591" xr:uid="{60CBB8E6-2563-42A0-A834-4E58441B02B3}"/>
    <cellStyle name="40% - Accent6 2 3 3" xfId="2592" xr:uid="{80B1112A-8B8F-4F95-91AB-8DFF1F8F850A}"/>
    <cellStyle name="40% - Accent6 2 3 4" xfId="2593" xr:uid="{C795F531-8677-45B3-BC4C-8638667F0DA5}"/>
    <cellStyle name="40% - Accent6 2 3 5" xfId="2594" xr:uid="{C1BD1BD2-B2C9-4168-BC00-8A3A056A3EAC}"/>
    <cellStyle name="40% - Accent6 2 3_ACT_NIBD EQ" xfId="2595" xr:uid="{7A9D2B1E-6762-4CF5-B944-A5DF48734669}"/>
    <cellStyle name="40% - Accent6 2 4" xfId="2596" xr:uid="{EC3632E4-2120-4B5A-987E-BAD7F422B204}"/>
    <cellStyle name="40% - Accent6 2 4 2" xfId="2597" xr:uid="{87CEC4F9-B83E-4771-94EC-B7EC495FEBE7}"/>
    <cellStyle name="40% - Accent6 2 4 2 2" xfId="2598" xr:uid="{5DABD218-0AAC-4E5E-ABA0-E8BE6E0E416A}"/>
    <cellStyle name="40% - Accent6 2 4 2 3" xfId="2599" xr:uid="{5476E703-7548-45BB-9515-22BBE39343B6}"/>
    <cellStyle name="40% - Accent6 2 4 3" xfId="2600" xr:uid="{60C1ABAF-85EA-4465-A3D5-9B5B5CF56B3B}"/>
    <cellStyle name="40% - Accent6 2 4 4" xfId="2601" xr:uid="{2A525879-9E1B-4DE3-99D9-694D83B65C71}"/>
    <cellStyle name="40% - Accent6 2 4 5" xfId="2602" xr:uid="{F1B89D39-D828-4EFB-82E0-3C0C0BD923E7}"/>
    <cellStyle name="40% - Accent6 2 4_ACT_NIBD EQ" xfId="2603" xr:uid="{3CC7A1D1-BAED-49F9-A386-0CDE0AEAFEF9}"/>
    <cellStyle name="40% - Accent6 2 5" xfId="2604" xr:uid="{3AE11A9C-A8CB-4AE7-939B-1609E75F2050}"/>
    <cellStyle name="40% - Accent6 2 5 2" xfId="2605" xr:uid="{EB3FE614-252C-460D-8264-72F736261200}"/>
    <cellStyle name="40% - Accent6 2 5 3" xfId="2606" xr:uid="{B2C49A61-297F-42D3-A9AD-6853DA7B687C}"/>
    <cellStyle name="40% - Accent6 2 6" xfId="2607" xr:uid="{FE7FFFAB-C8EF-45A2-9C52-1B96B8410D1B}"/>
    <cellStyle name="40% - Accent6 2 7" xfId="2608" xr:uid="{C512E12E-9F65-4177-9519-B5DB6D4FE48D}"/>
    <cellStyle name="40% - Accent6 2 8" xfId="2609" xr:uid="{C5D734DE-F350-42E2-977F-0162E765F472}"/>
    <cellStyle name="40% - Accent6 2_ACT Segment adj EBITDA" xfId="2610" xr:uid="{968E4A91-8400-4427-9777-99CE3794AF38}"/>
    <cellStyle name="40% - Accent6 3" xfId="2611" xr:uid="{9503BC1B-C4ED-4E5E-994E-D7A6978134A1}"/>
    <cellStyle name="40% - Accent6 3 2" xfId="2612" xr:uid="{6E820A41-5799-4A38-B8D7-10AEE0918D53}"/>
    <cellStyle name="40% - Accent6 3 2 2" xfId="2613" xr:uid="{A258416D-AB7E-43A6-A7E4-45A33852AB9F}"/>
    <cellStyle name="40% - Accent6 3 2 2 2" xfId="2614" xr:uid="{9BEC07F5-BA52-4117-8F9D-75F470FBA94E}"/>
    <cellStyle name="40% - Accent6 3 2 2 2 2" xfId="2615" xr:uid="{168BE882-4E70-4838-9AB1-A3915A3888A7}"/>
    <cellStyle name="40% - Accent6 3 2 2 2 3" xfId="2616" xr:uid="{E5981034-4649-4F85-AC23-6CB2A2E08435}"/>
    <cellStyle name="40% - Accent6 3 2 2 3" xfId="2617" xr:uid="{71394192-F143-4129-903F-6DB21993211F}"/>
    <cellStyle name="40% - Accent6 3 2 2 4" xfId="2618" xr:uid="{CED3D313-8651-4699-8172-EEE10284D400}"/>
    <cellStyle name="40% - Accent6 3 2 2 5" xfId="2619" xr:uid="{726FE2AB-081C-4DC8-B529-844B3276771D}"/>
    <cellStyle name="40% - Accent6 3 2 2_ACT_NIBD EQ" xfId="2620" xr:uid="{DCCF1C56-2E9B-4961-AC19-CA6C9B8C337F}"/>
    <cellStyle name="40% - Accent6 3 2 3" xfId="2621" xr:uid="{D9FC7695-3D9F-4F31-86E4-B47222415E65}"/>
    <cellStyle name="40% - Accent6 3 2 3 2" xfId="2622" xr:uid="{8A9349D4-DF31-467C-818D-E49ED496129E}"/>
    <cellStyle name="40% - Accent6 3 2 3 2 2" xfId="2623" xr:uid="{9D5DAE7A-4DA4-422B-9DA6-6F640A64923D}"/>
    <cellStyle name="40% - Accent6 3 2 3 2 3" xfId="2624" xr:uid="{3F8EAD57-517F-4E72-94B1-CA0CF2FAA153}"/>
    <cellStyle name="40% - Accent6 3 2 3 3" xfId="2625" xr:uid="{1059304B-04F9-47F6-8282-F1AF3E2B6C28}"/>
    <cellStyle name="40% - Accent6 3 2 3 4" xfId="2626" xr:uid="{AF1AA1B9-2AD2-4881-898B-8645A5951617}"/>
    <cellStyle name="40% - Accent6 3 2 3 5" xfId="2627" xr:uid="{92C5156C-AF51-4D64-B709-B375E0CF887A}"/>
    <cellStyle name="40% - Accent6 3 2 3_ACT_NIBD EQ" xfId="2628" xr:uid="{EFEDE2E5-5C10-46B4-A35B-BE0CE2FD6464}"/>
    <cellStyle name="40% - Accent6 3 2 4" xfId="2629" xr:uid="{7C6D5D63-6F87-4BFD-95EE-923D0783AD66}"/>
    <cellStyle name="40% - Accent6 3 2 4 2" xfId="2630" xr:uid="{0990B29E-DD77-4960-8FC5-33DEA16ABEEF}"/>
    <cellStyle name="40% - Accent6 3 2 4 3" xfId="2631" xr:uid="{4E62689B-F80F-424B-9B06-C08F1C13AA48}"/>
    <cellStyle name="40% - Accent6 3 2 5" xfId="2632" xr:uid="{2BD296BB-387B-4817-B6E2-964ED40CFE84}"/>
    <cellStyle name="40% - Accent6 3 2 6" xfId="2633" xr:uid="{F4E2B2F7-F63E-47FB-B49E-40B8093710D1}"/>
    <cellStyle name="40% - Accent6 3 2 7" xfId="2634" xr:uid="{27445BFF-8087-4911-8B65-C20458EC716E}"/>
    <cellStyle name="40% - Accent6 3 2_ACT Segment adj EBITDA" xfId="2635" xr:uid="{7AAE5868-2028-41B9-9659-81E5D886E510}"/>
    <cellStyle name="40% - Accent6 3 3" xfId="2636" xr:uid="{7B99722E-4168-4D30-955F-DCEED972A4D5}"/>
    <cellStyle name="40% - Accent6 3 3 2" xfId="2637" xr:uid="{F0873F8E-0AE3-40D8-8153-3C188232B54D}"/>
    <cellStyle name="40% - Accent6 3 3 2 2" xfId="2638" xr:uid="{FB681758-1D64-485E-834B-E4DADCEB3BC5}"/>
    <cellStyle name="40% - Accent6 3 3 2 3" xfId="2639" xr:uid="{CC0B15BF-82C2-4236-B01F-92C981FBB084}"/>
    <cellStyle name="40% - Accent6 3 3 3" xfId="2640" xr:uid="{CD50ED88-44BB-4588-8DAA-0F851781BB59}"/>
    <cellStyle name="40% - Accent6 3 3 4" xfId="2641" xr:uid="{B4F99628-7EB7-4039-A2BC-97E04D9AD701}"/>
    <cellStyle name="40% - Accent6 3 3 5" xfId="2642" xr:uid="{563C433D-EDFB-440E-B4A5-52AAAE515B3E}"/>
    <cellStyle name="40% - Accent6 3 3_ACT_NIBD EQ" xfId="2643" xr:uid="{77BA2ACD-E80E-46B6-8FE4-0EC4BFF787FE}"/>
    <cellStyle name="40% - Accent6 3 4" xfId="2644" xr:uid="{87165AA7-AA28-4531-A5E5-98164871D1FE}"/>
    <cellStyle name="40% - Accent6 3 4 2" xfId="2645" xr:uid="{692F9F7E-4F33-4FEE-8D01-F900EF4A91EB}"/>
    <cellStyle name="40% - Accent6 3 4 2 2" xfId="2646" xr:uid="{11FC76CB-A9A8-48FB-B022-192F0888AD6C}"/>
    <cellStyle name="40% - Accent6 3 4 2 3" xfId="2647" xr:uid="{5C2253FA-D13D-4BB5-BF72-56DD395F0F95}"/>
    <cellStyle name="40% - Accent6 3 4 3" xfId="2648" xr:uid="{235A0639-F854-46B7-B2E2-B6492964CCB7}"/>
    <cellStyle name="40% - Accent6 3 4 4" xfId="2649" xr:uid="{0CAEF2E3-90D1-49BD-B5A7-0C203ADE256E}"/>
    <cellStyle name="40% - Accent6 3 4 5" xfId="2650" xr:uid="{D530B023-C62F-47BD-934C-175272498477}"/>
    <cellStyle name="40% - Accent6 3 4_ACT_NIBD EQ" xfId="2651" xr:uid="{0B291EE1-350F-407D-8360-3255C7D41720}"/>
    <cellStyle name="40% - Accent6 3 5" xfId="2652" xr:uid="{FACB25B2-3844-4A9B-9EE8-1B82B3CF9E80}"/>
    <cellStyle name="40% - Accent6 3 5 2" xfId="2653" xr:uid="{AADDA39B-2B95-487A-9FFD-86D543F2FF24}"/>
    <cellStyle name="40% - Accent6 3 5 3" xfId="2654" xr:uid="{2521C108-5B70-4FDC-BD6B-0941D82614AD}"/>
    <cellStyle name="40% - Accent6 3 6" xfId="2655" xr:uid="{1F320F9C-5B0D-4D4B-B6A5-5499F17E0B6E}"/>
    <cellStyle name="40% - Accent6 3 7" xfId="2656" xr:uid="{0DF48AC8-631B-43D6-AE2E-0849B35939FD}"/>
    <cellStyle name="40% - Accent6 3 8" xfId="2657" xr:uid="{0A68B433-BA99-4997-9567-A1179DCE9F5C}"/>
    <cellStyle name="40% - Accent6 3_ACT Segment adj EBITDA" xfId="2658" xr:uid="{B78CB100-3FBC-4DBF-B350-45BE3A432D8E}"/>
    <cellStyle name="40% - Accent6 4" xfId="2659" xr:uid="{FC77EB70-7668-4770-AD3B-C5EF66800B31}"/>
    <cellStyle name="40% - Accent6 4 2" xfId="2660" xr:uid="{D7B0C0D9-2EEE-4760-A517-6A91404BE0A9}"/>
    <cellStyle name="40% - Accent6 4 2 2" xfId="2661" xr:uid="{0881612D-B0AD-47E5-B4C1-53A745E1E414}"/>
    <cellStyle name="40% - Accent6 4 2 2 2" xfId="2662" xr:uid="{4F604236-1E95-420E-8505-556FE0202304}"/>
    <cellStyle name="40% - Accent6 4 2 2 3" xfId="2663" xr:uid="{F407F2C0-47B2-40DA-AA43-3ADC5D03D6FD}"/>
    <cellStyle name="40% - Accent6 4 2 3" xfId="2664" xr:uid="{DAB75D5D-C14C-4AA6-9A83-5BCB2219A271}"/>
    <cellStyle name="40% - Accent6 4 2 4" xfId="2665" xr:uid="{0E80E316-5CF2-49E6-971B-7D549938B2B0}"/>
    <cellStyle name="40% - Accent6 4 2 5" xfId="2666" xr:uid="{CF319BA5-A23A-4DF6-9088-4C9077C35F3D}"/>
    <cellStyle name="40% - Accent6 4 2_ACT_NIBD EQ" xfId="2667" xr:uid="{4C8D8E35-1878-421E-A1A0-D615FA8101CA}"/>
    <cellStyle name="40% - Accent6 4 3" xfId="2668" xr:uid="{359B7C6F-B32F-411C-BC42-E8EA09A9519B}"/>
    <cellStyle name="40% - Accent6 4 3 2" xfId="2669" xr:uid="{15E5D1A8-67EE-46D3-A540-F7A4049E72D9}"/>
    <cellStyle name="40% - Accent6 4 3 2 2" xfId="2670" xr:uid="{01ACC852-A4C6-417F-AA01-169875E6ED5D}"/>
    <cellStyle name="40% - Accent6 4 3 2 3" xfId="2671" xr:uid="{0832E1A8-D4F3-460C-BC5A-CF1B8EC6215D}"/>
    <cellStyle name="40% - Accent6 4 3 3" xfId="2672" xr:uid="{EBEF12DF-7DDD-4047-B780-92C4B2B5BF4B}"/>
    <cellStyle name="40% - Accent6 4 3 4" xfId="2673" xr:uid="{B671668F-E9BB-44A6-82E7-E4F878E3C430}"/>
    <cellStyle name="40% - Accent6 4 3 5" xfId="2674" xr:uid="{F582FDB7-FD61-4760-BD8B-0668A90CE515}"/>
    <cellStyle name="40% - Accent6 4 3_ACT_NIBD EQ" xfId="2675" xr:uid="{6A2BD6E5-194E-4402-B64B-9D25AE1561C4}"/>
    <cellStyle name="40% - Accent6 4 4" xfId="2676" xr:uid="{1C5996BA-B6BA-444E-A936-049BEC1D349E}"/>
    <cellStyle name="40% - Accent6 4 4 2" xfId="2677" xr:uid="{1A962AED-51B3-4CFD-80E6-415E3E259DD8}"/>
    <cellStyle name="40% - Accent6 4 4 3" xfId="2678" xr:uid="{0A0624F1-5917-468B-B1C5-19492314656D}"/>
    <cellStyle name="40% - Accent6 4 5" xfId="2679" xr:uid="{A556604E-1F01-482B-AEFA-01DDCC3643A5}"/>
    <cellStyle name="40% - Accent6 4 6" xfId="2680" xr:uid="{A7D3AE27-6E9B-404F-B7CF-4D6D64242032}"/>
    <cellStyle name="40% - Accent6 4 7" xfId="2681" xr:uid="{6A7C70C7-B0FD-4581-AF28-3DB138924BF1}"/>
    <cellStyle name="40% - Accent6 4_ACT Segment adj EBITDA" xfId="2682" xr:uid="{99364CFC-E36B-4534-B357-523A53ED6E39}"/>
    <cellStyle name="40% - Accent6 5" xfId="2683" xr:uid="{A3F20F09-BA60-4E98-858C-86FE11D342F8}"/>
    <cellStyle name="40% - Accent6 5 2" xfId="2684" xr:uid="{2E49B61B-CCA0-4AB9-BC05-27A24CF25342}"/>
    <cellStyle name="40% - Accent6 5 2 2" xfId="2685" xr:uid="{AA9DAA81-3277-4292-A362-BC7579180F06}"/>
    <cellStyle name="40% - Accent6 5 2 3" xfId="2686" xr:uid="{4CFE3BC5-8A12-4BF0-BC4F-A9D83CF9451A}"/>
    <cellStyle name="40% - Accent6 5 3" xfId="2687" xr:uid="{5A7D7122-B721-4F24-8BE8-03436EC61F46}"/>
    <cellStyle name="40% - Accent6 5 4" xfId="2688" xr:uid="{6CB965FD-6598-4171-8125-A69E53777968}"/>
    <cellStyle name="40% - Accent6 5 5" xfId="2689" xr:uid="{C9AF336D-EAC8-4AB0-97EC-8830AF7ED630}"/>
    <cellStyle name="40% - Accent6 5_ACT Segment adj EBITDA" xfId="2690" xr:uid="{94C0A14A-7B9A-45FE-829D-FF911D700441}"/>
    <cellStyle name="40% - Accent6 6" xfId="2691" xr:uid="{AC68D58E-C7A1-43F5-9ED2-C5579F737B54}"/>
    <cellStyle name="40% - Accent6 6 2" xfId="2692" xr:uid="{B7A1945D-9C84-4EC6-8C25-ABB628231718}"/>
    <cellStyle name="40% - Accent6 6 2 2" xfId="2693" xr:uid="{63AC80CF-1463-41F5-A091-4354DBFF8D19}"/>
    <cellStyle name="40% - Accent6 6 2 3" xfId="2694" xr:uid="{E88FA217-2FA5-454F-9DF4-D2CB99021147}"/>
    <cellStyle name="40% - Accent6 6 3" xfId="2695" xr:uid="{4E61F2A7-491A-4DB8-AFD5-0827FFA3AA61}"/>
    <cellStyle name="40% - Accent6 6 4" xfId="2696" xr:uid="{C5B66D77-ED79-4C17-9A67-74F88503CC62}"/>
    <cellStyle name="40% - Accent6 6 5" xfId="2697" xr:uid="{591EC872-2199-43F3-9AAA-F2DCB2AAFC5B}"/>
    <cellStyle name="40% - Accent6 6_ACT_NIBD EQ" xfId="2698" xr:uid="{66AFC39B-9A14-4FF0-AB73-502C8B20BD8A}"/>
    <cellStyle name="40% - Accent6 7" xfId="2699" xr:uid="{A7392061-FFEE-4716-B30B-84BC29CA9857}"/>
    <cellStyle name="40% - Accent6 7 2" xfId="2700" xr:uid="{A79C5BE4-CC97-4D17-ACAD-3EF3F60B8861}"/>
    <cellStyle name="40% - Accent6 7 2 2" xfId="2701" xr:uid="{3362D9E5-BEE6-4721-8C79-5A1BCA331E33}"/>
    <cellStyle name="40% - Accent6 7 2 3" xfId="2702" xr:uid="{41D8DB99-CDDF-4908-BCFC-AD4F46F514DC}"/>
    <cellStyle name="40% - Accent6 7 3" xfId="2703" xr:uid="{BFBE1473-6A41-4D79-B9EF-FC51ED366CFA}"/>
    <cellStyle name="40% - Accent6 7 4" xfId="2704" xr:uid="{1B08C74D-923C-4230-9BBB-14C1FCABD172}"/>
    <cellStyle name="40% - Accent6 7 5" xfId="2705" xr:uid="{680C522A-48A6-44F7-BDB0-39EA92C0C300}"/>
    <cellStyle name="40% - Accent6 7_ACT_NIBD EQ" xfId="2706" xr:uid="{4C639710-39A5-4C5A-ABF8-D00CE208D5E4}"/>
    <cellStyle name="40% - Accent6 8" xfId="2707" xr:uid="{F586B29F-8CE4-43B4-8DE4-7401533EC27B}"/>
    <cellStyle name="40% - Accent6 8 2" xfId="2708" xr:uid="{50A742CC-65CD-4F43-B876-20D7F7C6FAFA}"/>
    <cellStyle name="40% - Accent6 8 2 2" xfId="2709" xr:uid="{37BA996C-805F-426C-9A39-D9AF458922D4}"/>
    <cellStyle name="40% - Accent6 8 2 3" xfId="2710" xr:uid="{0C19CCAF-46F1-43CE-B543-8522A89CC768}"/>
    <cellStyle name="40% - Accent6 8 3" xfId="2711" xr:uid="{3A622D19-49C2-4303-BFA0-13ED1A3FCAFC}"/>
    <cellStyle name="40% - Accent6 8 4" xfId="2712" xr:uid="{B7165B55-FF12-4EBD-A8D6-4E1DFEF4B76C}"/>
    <cellStyle name="40% - Accent6 8 5" xfId="2713" xr:uid="{747C2057-0208-4A3D-885D-8411ACC361AD}"/>
    <cellStyle name="40% - Accent6 8_ACT_NIBD EQ" xfId="2714" xr:uid="{EF5DB65D-30A7-4297-9810-0ED19B63A5BD}"/>
    <cellStyle name="40% - Accent6 9" xfId="2715" xr:uid="{B17D3A8C-F53F-4B89-B520-97FA8675C8EC}"/>
    <cellStyle name="40% - Accent6 9 2" xfId="2716" xr:uid="{7FCCB85B-0D69-4F80-9E13-2FACDE9FC856}"/>
    <cellStyle name="40% - Accent6 9 2 2" xfId="2717" xr:uid="{EBD70698-2B6F-494F-903E-15DC71F104F7}"/>
    <cellStyle name="40% - Accent6 9 2 3" xfId="2718" xr:uid="{F3577B94-05BE-492F-BC23-EF1A847029F7}"/>
    <cellStyle name="40% - Accent6 9 3" xfId="2719" xr:uid="{A10A2F8C-434E-432B-A7E7-C16D1FACAE62}"/>
    <cellStyle name="40% - Accent6 9 4" xfId="2720" xr:uid="{873F5C83-966B-4B5D-B06B-CAB8356BC50C}"/>
    <cellStyle name="40% - Accent6 9 5" xfId="2721" xr:uid="{455E8042-A809-4E72-91B2-DD43E2A24B85}"/>
    <cellStyle name="40% - Accent6 9_ACT_NIBD EQ" xfId="2722" xr:uid="{805BCDB4-A730-4992-B704-92A3F31CF634}"/>
    <cellStyle name="40% - Dekorfärg1" xfId="2723" xr:uid="{374CF7C6-9338-4E40-9F28-41F06CF4307F}"/>
    <cellStyle name="40% - Dekorfärg2" xfId="2724" xr:uid="{D2D5538B-484E-4160-9FE9-DA259CABAC59}"/>
    <cellStyle name="40% - Dekorfärg3" xfId="2725" xr:uid="{74D1C60C-DC27-4219-A5A3-67E913BE8991}"/>
    <cellStyle name="40% - Dekorfärg4" xfId="2726" xr:uid="{34EC498F-17F5-4BD5-A0C8-80B07DAB5D2D}"/>
    <cellStyle name="40% - Dekorfärg5" xfId="2727" xr:uid="{04B8A167-9DF0-4562-86A9-1E9D86F7E99A}"/>
    <cellStyle name="40% - Dekorfärg6" xfId="2728" xr:uid="{E6A6575D-41CC-460C-9ED8-ECCF65EAB359}"/>
    <cellStyle name="40% - uthevingsfarge 1" xfId="2729" xr:uid="{5FBB58FF-23F2-491F-AED0-34561CB080AE}"/>
    <cellStyle name="40% - uthevingsfarge 1 10" xfId="2730" xr:uid="{9E247C00-8E4A-43FF-B9FC-C49423D25F57}"/>
    <cellStyle name="40% - uthevingsfarge 1 11" xfId="2731" xr:uid="{47A2F17F-6616-42FE-8879-97238700EB08}"/>
    <cellStyle name="40% - uthevingsfarge 1 12" xfId="2732" xr:uid="{75123E9D-4627-4736-83D6-5518157A95AC}"/>
    <cellStyle name="40% - uthevingsfarge 1 2" xfId="2733" xr:uid="{FDE94A6D-ED04-4E51-A967-99E46EF30980}"/>
    <cellStyle name="40% - uthevingsfarge 1 2 2" xfId="2734" xr:uid="{74630A85-E652-4A02-8CFC-F836A9B93174}"/>
    <cellStyle name="40% - uthevingsfarge 1 2 2 2" xfId="2735" xr:uid="{6701B0A3-A859-4043-A3A1-0CD6173DA317}"/>
    <cellStyle name="40% - uthevingsfarge 1 2 2 2 2" xfId="2736" xr:uid="{F01E9B28-BA8D-4FE0-B554-686C8002EE2C}"/>
    <cellStyle name="40% - uthevingsfarge 1 2 2 2 2 2" xfId="2737" xr:uid="{CF961FA4-83A4-448C-BCD8-912291AA2154}"/>
    <cellStyle name="40% - uthevingsfarge 1 2 2 2 2 3" xfId="2738" xr:uid="{8FD0FB32-B85A-4A3F-B38A-6C561D48A0A0}"/>
    <cellStyle name="40% - uthevingsfarge 1 2 2 2 3" xfId="2739" xr:uid="{0671FF6C-134B-4010-8CF0-E4F26AF5CD85}"/>
    <cellStyle name="40% - uthevingsfarge 1 2 2 2 4" xfId="2740" xr:uid="{AAE9E9D2-F868-4485-AF9A-9FE0CAC820CE}"/>
    <cellStyle name="40% - uthevingsfarge 1 2 2 2 5" xfId="2741" xr:uid="{EFA6A23B-1B13-49C2-A4C3-BFDF82348697}"/>
    <cellStyle name="40% - uthevingsfarge 1 2 2 2_Group Financials" xfId="2742" xr:uid="{059D30AF-1C19-43F9-A162-963E2006C0E7}"/>
    <cellStyle name="40% - uthevingsfarge 1 2 2 3" xfId="2743" xr:uid="{BFE0F537-8472-4529-A5E6-7AFE40D4AEA8}"/>
    <cellStyle name="40% - uthevingsfarge 1 2 2 3 2" xfId="2744" xr:uid="{56C20BA4-29F0-4A1B-A46E-C4E1D345F9CD}"/>
    <cellStyle name="40% - uthevingsfarge 1 2 2 3 2 2" xfId="2745" xr:uid="{DF92D744-5E6A-44F0-A1D8-0DF22CB04069}"/>
    <cellStyle name="40% - uthevingsfarge 1 2 2 3 2 3" xfId="2746" xr:uid="{9815F855-012D-449F-BB90-923245A0AD14}"/>
    <cellStyle name="40% - uthevingsfarge 1 2 2 3 3" xfId="2747" xr:uid="{AEEC30E8-63CD-4C02-8B27-E74F5454521D}"/>
    <cellStyle name="40% - uthevingsfarge 1 2 2 3 4" xfId="2748" xr:uid="{25A8302B-86E9-4BFE-8FF0-2272DC7A3B96}"/>
    <cellStyle name="40% - uthevingsfarge 1 2 2 3 5" xfId="2749" xr:uid="{B755BB8C-8CF9-4C57-853E-6D951F34BEB3}"/>
    <cellStyle name="40% - uthevingsfarge 1 2 2 3_Group Financials" xfId="2750" xr:uid="{1C8D063A-948C-4EE1-8649-4AB5A72E2918}"/>
    <cellStyle name="40% - uthevingsfarge 1 2 2 4" xfId="2751" xr:uid="{A9A308A8-D481-42F2-89AB-52B15236977C}"/>
    <cellStyle name="40% - uthevingsfarge 1 2 2 4 2" xfId="2752" xr:uid="{85A197F5-CDF9-434B-8983-D40BB6590DF0}"/>
    <cellStyle name="40% - uthevingsfarge 1 2 2 4 3" xfId="2753" xr:uid="{3729AA13-5117-4DED-A7C6-EC1E6CB761DA}"/>
    <cellStyle name="40% - uthevingsfarge 1 2 2 5" xfId="2754" xr:uid="{EBF52543-8B7E-454C-8A92-377D6C545B4C}"/>
    <cellStyle name="40% - uthevingsfarge 1 2 2 6" xfId="2755" xr:uid="{A36EE38B-E955-4400-BAB7-2A0847A632EE}"/>
    <cellStyle name="40% - uthevingsfarge 1 2 2 7" xfId="2756" xr:uid="{4B0AFC70-EEFD-48DD-A1AF-D313ABE34F6B}"/>
    <cellStyle name="40% - uthevingsfarge 1 2 2_Actuals YTD" xfId="2757" xr:uid="{11047FFC-7B0F-431D-8F4C-22AD8C19393F}"/>
    <cellStyle name="40% - uthevingsfarge 1 2 3" xfId="2758" xr:uid="{833E4555-EB7B-479A-9566-771F4F3A8411}"/>
    <cellStyle name="40% - uthevingsfarge 1 2 3 2" xfId="2759" xr:uid="{1016CD57-B6D3-4B40-BCBF-7167C89B90B4}"/>
    <cellStyle name="40% - uthevingsfarge 1 2 3 2 2" xfId="2760" xr:uid="{19C5667F-39B8-401B-B60A-857137D3EEB3}"/>
    <cellStyle name="40% - uthevingsfarge 1 2 3 2 3" xfId="2761" xr:uid="{9F00B4E2-B752-432C-AE97-2EF92BBF5B96}"/>
    <cellStyle name="40% - uthevingsfarge 1 2 3 3" xfId="2762" xr:uid="{C98F8607-8D4E-42C1-9D95-6A7F31EA5AEE}"/>
    <cellStyle name="40% - uthevingsfarge 1 2 3 4" xfId="2763" xr:uid="{A85299C3-CB34-4479-A826-F2BA958EB6C8}"/>
    <cellStyle name="40% - uthevingsfarge 1 2 3 5" xfId="2764" xr:uid="{FB41E2A8-3B1D-40FC-8AF1-C255DF745361}"/>
    <cellStyle name="40% - uthevingsfarge 1 2 3_Group Financials" xfId="2765" xr:uid="{25F28423-6702-4790-8A02-5A2755F774EA}"/>
    <cellStyle name="40% - uthevingsfarge 1 2 4" xfId="2766" xr:uid="{81F7F6E1-8FC4-4E1F-8023-103857CAEDF4}"/>
    <cellStyle name="40% - uthevingsfarge 1 2 4 2" xfId="2767" xr:uid="{65BD9D90-B6E4-4F5C-BB9F-6E59D297D5E1}"/>
    <cellStyle name="40% - uthevingsfarge 1 2 4 2 2" xfId="2768" xr:uid="{BF6A7757-A0D7-4152-8F23-EFDA7132BB53}"/>
    <cellStyle name="40% - uthevingsfarge 1 2 4 2 3" xfId="2769" xr:uid="{E3244D2B-CC78-4109-8AE5-3D9E9FC8ECB7}"/>
    <cellStyle name="40% - uthevingsfarge 1 2 4 3" xfId="2770" xr:uid="{2368E70A-64EF-41A5-8F00-9DADBB99D71B}"/>
    <cellStyle name="40% - uthevingsfarge 1 2 4 4" xfId="2771" xr:uid="{14DC5896-EF5D-4978-AE25-95AF38B87009}"/>
    <cellStyle name="40% - uthevingsfarge 1 2 4 5" xfId="2772" xr:uid="{49B993A4-256A-4CD1-80A8-ECFE1C7A6703}"/>
    <cellStyle name="40% - uthevingsfarge 1 2 4_Group Financials" xfId="2773" xr:uid="{2EDC4434-6179-4FB3-8CA0-38EB8C761B55}"/>
    <cellStyle name="40% - uthevingsfarge 1 2 5" xfId="2774" xr:uid="{544B9B92-CD03-47A6-8EDE-69E950170F35}"/>
    <cellStyle name="40% - uthevingsfarge 1 2 5 2" xfId="2775" xr:uid="{E24E75FF-C9FA-475D-9B82-22B518F51005}"/>
    <cellStyle name="40% - uthevingsfarge 1 2 5 3" xfId="2776" xr:uid="{74DAD4C7-B016-40FA-AB2E-E2FDCB479631}"/>
    <cellStyle name="40% - uthevingsfarge 1 2 6" xfId="2777" xr:uid="{54439C53-3ABA-47B5-8EAC-08056904AE1A}"/>
    <cellStyle name="40% - uthevingsfarge 1 2 7" xfId="2778" xr:uid="{BA4ADD0E-9B1C-4EBE-91E5-20EFD4D2A115}"/>
    <cellStyle name="40% - uthevingsfarge 1 2 8" xfId="2779" xr:uid="{9BA6C84E-89A6-435E-8EBE-6BAA9CC911FF}"/>
    <cellStyle name="40% - uthevingsfarge 1 2_Actuals YTD" xfId="2780" xr:uid="{93C9E9C6-53EE-4716-A466-33411512E848}"/>
    <cellStyle name="40% - uthevingsfarge 1 3" xfId="2781" xr:uid="{BC2E9966-122C-419E-9BC4-F35D45126302}"/>
    <cellStyle name="40% - uthevingsfarge 1 3 2" xfId="2782" xr:uid="{EA916B72-5047-46D3-9632-D43CF3EAA6E2}"/>
    <cellStyle name="40% - uthevingsfarge 1 3 2 2" xfId="2783" xr:uid="{78017A65-5D88-4FD3-B85C-3706BA1658B9}"/>
    <cellStyle name="40% - uthevingsfarge 1 3 2 2 2" xfId="2784" xr:uid="{1A6311A6-0360-4D0F-ACBC-D52CCC5BDC45}"/>
    <cellStyle name="40% - uthevingsfarge 1 3 2 2 3" xfId="2785" xr:uid="{1C85E44D-934C-4CBD-B6AE-58E917BC6240}"/>
    <cellStyle name="40% - uthevingsfarge 1 3 2 3" xfId="2786" xr:uid="{DC3ADA4E-FD5F-4A87-A9F2-9B73E8B28DDC}"/>
    <cellStyle name="40% - uthevingsfarge 1 3 2 4" xfId="2787" xr:uid="{12360771-ECF3-45BF-8BCF-818CD7B9E9C0}"/>
    <cellStyle name="40% - uthevingsfarge 1 3 2 5" xfId="2788" xr:uid="{90487A54-5268-4EEC-9975-5A401EA3ADA9}"/>
    <cellStyle name="40% - uthevingsfarge 1 3 2_Group Financials" xfId="2789" xr:uid="{217EFFF5-EFC3-4B4A-91CF-3E697D6B5632}"/>
    <cellStyle name="40% - uthevingsfarge 1 3 3" xfId="2790" xr:uid="{39404AEB-E8E1-48A7-9AE1-608647D2FA2F}"/>
    <cellStyle name="40% - uthevingsfarge 1 3 3 2" xfId="2791" xr:uid="{053611AE-7105-4281-BFB5-75EB18E204B7}"/>
    <cellStyle name="40% - uthevingsfarge 1 3 3 2 2" xfId="2792" xr:uid="{66E02C38-622B-4E42-B82D-03C9A99D1A3D}"/>
    <cellStyle name="40% - uthevingsfarge 1 3 3 2 3" xfId="2793" xr:uid="{31D0084E-B662-49C0-B9A1-1C22D856D645}"/>
    <cellStyle name="40% - uthevingsfarge 1 3 3 3" xfId="2794" xr:uid="{1C773299-9560-4A21-BD11-4A109A825FE5}"/>
    <cellStyle name="40% - uthevingsfarge 1 3 3 4" xfId="2795" xr:uid="{B4932123-7B2F-46F6-BBF6-DB2B1088DF2C}"/>
    <cellStyle name="40% - uthevingsfarge 1 3 3 5" xfId="2796" xr:uid="{C21BB499-8F04-4FE8-885D-2B99D6A9FC17}"/>
    <cellStyle name="40% - uthevingsfarge 1 3 3_Group Financials" xfId="2797" xr:uid="{033611C6-2EA8-4844-9369-C265F8B6773B}"/>
    <cellStyle name="40% - uthevingsfarge 1 3 4" xfId="2798" xr:uid="{A1D968CC-E152-433F-AB46-48B2A2694A12}"/>
    <cellStyle name="40% - uthevingsfarge 1 3 4 2" xfId="2799" xr:uid="{31AA2F36-B2AD-4CA2-943B-66A24567B9B4}"/>
    <cellStyle name="40% - uthevingsfarge 1 3 4 3" xfId="2800" xr:uid="{4F0B79B7-9E9F-451A-B3A2-5B7D2E09EF61}"/>
    <cellStyle name="40% - uthevingsfarge 1 3 5" xfId="2801" xr:uid="{0477444D-1BD5-440E-BBD8-3D80BA9987AE}"/>
    <cellStyle name="40% - uthevingsfarge 1 3 6" xfId="2802" xr:uid="{D145CE74-935B-44D1-A773-BB57708AFEF5}"/>
    <cellStyle name="40% - uthevingsfarge 1 3 7" xfId="2803" xr:uid="{19AC974B-9468-40B2-8428-F12840922675}"/>
    <cellStyle name="40% - uthevingsfarge 1 3_Actuals YTD" xfId="2804" xr:uid="{30CDB38D-1639-400C-B427-225FFF55BE2C}"/>
    <cellStyle name="40% - uthevingsfarge 1 4" xfId="2805" xr:uid="{94C2E433-5E7B-470B-8F99-7FA336CA1BF4}"/>
    <cellStyle name="40% - uthevingsfarge 1 4 2" xfId="2806" xr:uid="{A569920E-23BE-47D6-B4AB-B20AF44C4CF4}"/>
    <cellStyle name="40% - uthevingsfarge 1 4 2 2" xfId="2807" xr:uid="{2A78D94E-619D-4922-A102-0AC27B0959B7}"/>
    <cellStyle name="40% - uthevingsfarge 1 4 2 3" xfId="2808" xr:uid="{B2A9E208-0E50-4BAF-B914-7ABC3E9A5106}"/>
    <cellStyle name="40% - uthevingsfarge 1 4 3" xfId="2809" xr:uid="{6E0F459C-F5CA-4FC0-9D60-98C94875769D}"/>
    <cellStyle name="40% - uthevingsfarge 1 4 4" xfId="2810" xr:uid="{795EDF9D-CD6E-4E4B-8B1D-733BD0924877}"/>
    <cellStyle name="40% - uthevingsfarge 1 4 5" xfId="2811" xr:uid="{C0F4E649-0467-4164-A28E-6F9AA867EC35}"/>
    <cellStyle name="40% - uthevingsfarge 1 4_Group Financials" xfId="2812" xr:uid="{13DC70C6-15C7-41BD-9D8C-4001AA3EAB97}"/>
    <cellStyle name="40% - uthevingsfarge 1 5" xfId="2813" xr:uid="{225462A3-74F6-4B6A-8A16-F2975364EE55}"/>
    <cellStyle name="40% - uthevingsfarge 1 5 2" xfId="2814" xr:uid="{C4AC2A38-5C46-43E7-A5E5-19E9E80ADFAA}"/>
    <cellStyle name="40% - uthevingsfarge 1 5 2 2" xfId="2815" xr:uid="{726B295D-9357-4846-9B54-38CD03824A6E}"/>
    <cellStyle name="40% - uthevingsfarge 1 5 2 3" xfId="2816" xr:uid="{81BC5808-9905-41D3-8008-5C03C8EA44B2}"/>
    <cellStyle name="40% - uthevingsfarge 1 5 3" xfId="2817" xr:uid="{960803E9-D33B-430D-AC8F-FCE03AC87C2D}"/>
    <cellStyle name="40% - uthevingsfarge 1 5 4" xfId="2818" xr:uid="{936D2543-EFFF-445F-91F4-873D4B174D62}"/>
    <cellStyle name="40% - uthevingsfarge 1 5 5" xfId="2819" xr:uid="{8F4CDF30-31CD-4B61-9C60-31C7339C266B}"/>
    <cellStyle name="40% - uthevingsfarge 1 5_Group Financials" xfId="2820" xr:uid="{00FF9741-5410-4B79-9462-D8684FDAC3DB}"/>
    <cellStyle name="40% - uthevingsfarge 1 6" xfId="2821" xr:uid="{08B5C76F-A897-47D2-9501-EB023F5C1B4D}"/>
    <cellStyle name="40% - uthevingsfarge 1 6 2" xfId="2822" xr:uid="{798F93E8-84F9-4E29-B628-E0B1982011AA}"/>
    <cellStyle name="40% - uthevingsfarge 1 6 2 2" xfId="2823" xr:uid="{CE0F30B3-4CFB-4C43-AF5E-031743643FC0}"/>
    <cellStyle name="40% - uthevingsfarge 1 6 2 3" xfId="2824" xr:uid="{F6AC3509-C73B-4A1C-91C3-E9FF971335AC}"/>
    <cellStyle name="40% - uthevingsfarge 1 6 3" xfId="2825" xr:uid="{D453877B-DB4C-4C88-8409-D30A5D9B66A1}"/>
    <cellStyle name="40% - uthevingsfarge 1 6 4" xfId="2826" xr:uid="{D38B79FE-EC9D-4D1D-8ADD-9C0F34B7E672}"/>
    <cellStyle name="40% - uthevingsfarge 1 6 5" xfId="2827" xr:uid="{E9F0FD5D-07B4-43E6-A0C1-0520F1B20F3D}"/>
    <cellStyle name="40% - uthevingsfarge 1 6_Group Financials" xfId="2828" xr:uid="{DFAF860E-409B-4F58-A79A-CE2232EE257B}"/>
    <cellStyle name="40% - uthevingsfarge 1 7" xfId="2829" xr:uid="{DFCA4F25-A824-4CDE-BA34-66727A5B2CA2}"/>
    <cellStyle name="40% - uthevingsfarge 1 7 2" xfId="2830" xr:uid="{A4AA93AC-8037-4500-B617-656F4AB91183}"/>
    <cellStyle name="40% - uthevingsfarge 1 7 2 2" xfId="2831" xr:uid="{06BA7674-77C2-454C-8E37-ECD581BAD377}"/>
    <cellStyle name="40% - uthevingsfarge 1 7 2 3" xfId="2832" xr:uid="{885175DA-C75A-4C49-AD95-49F39110EE06}"/>
    <cellStyle name="40% - uthevingsfarge 1 7 3" xfId="2833" xr:uid="{076E8333-D662-4883-AFDA-5F27956AEC5F}"/>
    <cellStyle name="40% - uthevingsfarge 1 7 4" xfId="2834" xr:uid="{62FC202D-47D9-4DFB-A705-4A799B9A0484}"/>
    <cellStyle name="40% - uthevingsfarge 1 7 5" xfId="2835" xr:uid="{9CE55C35-7620-410E-A704-E122AD2456D1}"/>
    <cellStyle name="40% - uthevingsfarge 1 7_Group Financials" xfId="2836" xr:uid="{9F9A7D2E-EDE9-4842-91C6-D53563EA3845}"/>
    <cellStyle name="40% - uthevingsfarge 1 8" xfId="2837" xr:uid="{B0719C78-4FE2-45A8-80ED-7D31C66773C6}"/>
    <cellStyle name="40% - uthevingsfarge 1 8 2" xfId="2838" xr:uid="{8833D11C-2843-45EF-A60F-CF39795731AE}"/>
    <cellStyle name="40% - uthevingsfarge 1 8 2 2" xfId="2839" xr:uid="{DC3BC09A-3D49-45DB-9368-AE9CAA1CCED4}"/>
    <cellStyle name="40% - uthevingsfarge 1 8 2 3" xfId="2840" xr:uid="{04898314-5590-4F5F-9008-8FB5CC80B72E}"/>
    <cellStyle name="40% - uthevingsfarge 1 8 3" xfId="2841" xr:uid="{DE0A8277-40C0-4799-BC37-7B0A278B7C66}"/>
    <cellStyle name="40% - uthevingsfarge 1 8 4" xfId="2842" xr:uid="{03245148-34E2-4AC8-954E-AE4F5C8FF14B}"/>
    <cellStyle name="40% - uthevingsfarge 1 8 5" xfId="2843" xr:uid="{34622664-3F6A-49FE-B132-93A0B9C40A80}"/>
    <cellStyle name="40% - uthevingsfarge 1 8_Group Financials" xfId="2844" xr:uid="{475F8868-5E37-4606-8E1C-8DA6DE75B761}"/>
    <cellStyle name="40% - uthevingsfarge 1 9" xfId="2845" xr:uid="{E396402B-2FCA-43EE-B416-6824A8218FFB}"/>
    <cellStyle name="40% - uthevingsfarge 1 9 2" xfId="2846" xr:uid="{05AA20C8-B86C-47AB-A12C-A6B36385D10A}"/>
    <cellStyle name="40% - uthevingsfarge 1 9 3" xfId="2847" xr:uid="{D263D51D-A7B8-4071-BB9F-BA115FEAEE26}"/>
    <cellStyle name="40% - uthevingsfarge 1_Actuals YTD" xfId="2848" xr:uid="{8D543E67-77AD-4F3A-AB05-A244C188436F}"/>
    <cellStyle name="40% - uthevingsfarge 2" xfId="2849" xr:uid="{3B5C171E-9677-4B34-BB06-A441F6063269}"/>
    <cellStyle name="40% - uthevingsfarge 2 10" xfId="2850" xr:uid="{B61E21B2-CBDC-44AD-9BE5-9D79DAB15A7B}"/>
    <cellStyle name="40% - uthevingsfarge 2 11" xfId="2851" xr:uid="{C7260EFA-9FD3-4F7E-80FA-24942E5A04F4}"/>
    <cellStyle name="40% - uthevingsfarge 2 12" xfId="2852" xr:uid="{CD54D1D0-D138-410A-ADD8-ADF11B0D5F5A}"/>
    <cellStyle name="40% - uthevingsfarge 2 2" xfId="2853" xr:uid="{96FFA6E5-B568-4655-B3D5-3B68754EB7E3}"/>
    <cellStyle name="40% - uthevingsfarge 2 2 2" xfId="2854" xr:uid="{4E44CFCD-053C-436E-A430-C5C959351C3C}"/>
    <cellStyle name="40% - uthevingsfarge 2 2 2 2" xfId="2855" xr:uid="{AF105D1C-455F-4A21-A0FF-F104DDDAB65B}"/>
    <cellStyle name="40% - uthevingsfarge 2 2 2 2 2" xfId="2856" xr:uid="{1C485B86-C765-45BD-85C0-52163C26BC42}"/>
    <cellStyle name="40% - uthevingsfarge 2 2 2 2 2 2" xfId="2857" xr:uid="{730B3734-4136-4621-BB07-462EF0A83EBC}"/>
    <cellStyle name="40% - uthevingsfarge 2 2 2 2 2 3" xfId="2858" xr:uid="{EEA02695-5A82-4977-B2BF-2C9901C8A98F}"/>
    <cellStyle name="40% - uthevingsfarge 2 2 2 2 3" xfId="2859" xr:uid="{F146F48D-5C5C-47E7-950A-CF7CAA5D57EC}"/>
    <cellStyle name="40% - uthevingsfarge 2 2 2 2 4" xfId="2860" xr:uid="{AB21ACE0-5008-4630-A2C5-DB394A95F254}"/>
    <cellStyle name="40% - uthevingsfarge 2 2 2 2 5" xfId="2861" xr:uid="{6FDEF899-B269-46C1-8587-0CA751E09D19}"/>
    <cellStyle name="40% - uthevingsfarge 2 2 2 2_ACT_NIBD EQ" xfId="2862" xr:uid="{CE6FCF41-308F-4816-A1CA-1DDCF532B09C}"/>
    <cellStyle name="40% - uthevingsfarge 2 2 2 3" xfId="2863" xr:uid="{3A5E7E50-4F37-43B9-AA4B-D5FD6A86B2C5}"/>
    <cellStyle name="40% - uthevingsfarge 2 2 2 3 2" xfId="2864" xr:uid="{A85DF0F6-5AAA-45D9-B647-BD3C6CFFB786}"/>
    <cellStyle name="40% - uthevingsfarge 2 2 2 3 2 2" xfId="2865" xr:uid="{A8F373BD-E188-4740-843F-AA6AFD16463C}"/>
    <cellStyle name="40% - uthevingsfarge 2 2 2 3 2 3" xfId="2866" xr:uid="{82F238FA-B9D3-4BEE-8F4B-5A79584696A7}"/>
    <cellStyle name="40% - uthevingsfarge 2 2 2 3 3" xfId="2867" xr:uid="{64071166-A12A-422A-B792-5819A61BF275}"/>
    <cellStyle name="40% - uthevingsfarge 2 2 2 3 4" xfId="2868" xr:uid="{5E013ED0-32E8-40ED-93E5-B0BD153AF093}"/>
    <cellStyle name="40% - uthevingsfarge 2 2 2 3 5" xfId="2869" xr:uid="{8DFE2008-587A-40CD-B7C4-CD453B344A7F}"/>
    <cellStyle name="40% - uthevingsfarge 2 2 2 3_ACT_NIBD EQ" xfId="2870" xr:uid="{C9B4D9EA-0D84-40DA-8DC9-4A47590F9A80}"/>
    <cellStyle name="40% - uthevingsfarge 2 2 2 4" xfId="2871" xr:uid="{8E8BFA8F-EB77-4BBF-9E34-AF31C9C9A180}"/>
    <cellStyle name="40% - uthevingsfarge 2 2 2 4 2" xfId="2872" xr:uid="{4BEDFF52-BF2D-45AC-9EC8-9284BA2884C4}"/>
    <cellStyle name="40% - uthevingsfarge 2 2 2 4 3" xfId="2873" xr:uid="{898D831C-ED6F-4845-9214-1AB1C5F5D61C}"/>
    <cellStyle name="40% - uthevingsfarge 2 2 2 5" xfId="2874" xr:uid="{BF04F994-F6F3-439D-ADAD-85A35CF7EA8C}"/>
    <cellStyle name="40% - uthevingsfarge 2 2 2 6" xfId="2875" xr:uid="{83A8B583-613D-4392-8597-7891E3985831}"/>
    <cellStyle name="40% - uthevingsfarge 2 2 2 7" xfId="2876" xr:uid="{B1DAD977-819E-4978-B53B-D3AB409F289C}"/>
    <cellStyle name="40% - uthevingsfarge 2 2 2_ACT Segment adj EBITDA" xfId="2877" xr:uid="{6009A628-47E4-4B04-B42F-A3A6A0E10920}"/>
    <cellStyle name="40% - uthevingsfarge 2 2 3" xfId="2878" xr:uid="{5AA87A48-4286-48F3-AD12-1DDE99AC89EA}"/>
    <cellStyle name="40% - uthevingsfarge 2 2 3 2" xfId="2879" xr:uid="{D2D694BF-261D-4752-BB9D-FA404D7282B3}"/>
    <cellStyle name="40% - uthevingsfarge 2 2 3 2 2" xfId="2880" xr:uid="{8CFCB525-4795-4433-9FC7-E0EEB99B18F3}"/>
    <cellStyle name="40% - uthevingsfarge 2 2 3 2 3" xfId="2881" xr:uid="{7C5594D7-9F26-4862-947C-6C8F317A5098}"/>
    <cellStyle name="40% - uthevingsfarge 2 2 3 3" xfId="2882" xr:uid="{02BB7FB4-79A3-495E-89AE-FB0789F23E36}"/>
    <cellStyle name="40% - uthevingsfarge 2 2 3 4" xfId="2883" xr:uid="{F7E4CE90-33CA-4EEA-864E-83E70EA3A88A}"/>
    <cellStyle name="40% - uthevingsfarge 2 2 3 5" xfId="2884" xr:uid="{0E6C55A8-3521-4B5A-AEE7-09C924C494ED}"/>
    <cellStyle name="40% - uthevingsfarge 2 2 3_ACT_NIBD EQ" xfId="2885" xr:uid="{909ED404-AE6C-41E9-BB6B-A24EC83457A6}"/>
    <cellStyle name="40% - uthevingsfarge 2 2 4" xfId="2886" xr:uid="{8B8C8FDA-C8D4-4E7F-80AF-BF2AA44384B6}"/>
    <cellStyle name="40% - uthevingsfarge 2 2 4 2" xfId="2887" xr:uid="{35C65090-F7B9-4F7C-B19B-32FFA055F228}"/>
    <cellStyle name="40% - uthevingsfarge 2 2 4 2 2" xfId="2888" xr:uid="{42D4AC99-D127-4466-AE13-75AFEA8078A0}"/>
    <cellStyle name="40% - uthevingsfarge 2 2 4 2 3" xfId="2889" xr:uid="{B1906499-2B88-42FF-8A84-22155076367E}"/>
    <cellStyle name="40% - uthevingsfarge 2 2 4 3" xfId="2890" xr:uid="{3BAD299B-BE06-4537-918F-76928A3040E0}"/>
    <cellStyle name="40% - uthevingsfarge 2 2 4 4" xfId="2891" xr:uid="{DFAF4F8D-52B5-499D-A071-CA960BA00C2E}"/>
    <cellStyle name="40% - uthevingsfarge 2 2 4 5" xfId="2892" xr:uid="{A44FAD55-F662-44C2-A8C9-FF7080BA5085}"/>
    <cellStyle name="40% - uthevingsfarge 2 2 4_ACT_NIBD EQ" xfId="2893" xr:uid="{A7949AFC-C29C-4EF9-8AA3-ECC7DF034556}"/>
    <cellStyle name="40% - uthevingsfarge 2 2 5" xfId="2894" xr:uid="{5ADF0DD3-7B59-40AD-80BE-29AB37132D42}"/>
    <cellStyle name="40% - uthevingsfarge 2 2 5 2" xfId="2895" xr:uid="{87E3B15A-E85C-4540-9E6A-31BA0DFF4AAD}"/>
    <cellStyle name="40% - uthevingsfarge 2 2 5 3" xfId="2896" xr:uid="{BEB11F72-F167-4DD8-8F2F-51443EB522D7}"/>
    <cellStyle name="40% - uthevingsfarge 2 2 6" xfId="2897" xr:uid="{81DB7D78-61CF-429A-B536-8130599376B4}"/>
    <cellStyle name="40% - uthevingsfarge 2 2 7" xfId="2898" xr:uid="{21D70530-AD43-4EF2-B8FE-AEF00DD67EC4}"/>
    <cellStyle name="40% - uthevingsfarge 2 2 8" xfId="2899" xr:uid="{A8E45BC4-692D-4323-9A11-3004620EA1FD}"/>
    <cellStyle name="40% - uthevingsfarge 2 2_ACT Segment adj EBITDA" xfId="2900" xr:uid="{A235EE8F-EA79-4390-9848-5A21AA8D204C}"/>
    <cellStyle name="40% - uthevingsfarge 2 3" xfId="2901" xr:uid="{2CA1BAAD-DAD9-447C-B919-6C77CCEDEDD2}"/>
    <cellStyle name="40% - uthevingsfarge 2 3 2" xfId="2902" xr:uid="{05EEEE6C-B114-46EC-89D7-568A34CECBFD}"/>
    <cellStyle name="40% - uthevingsfarge 2 3 2 2" xfId="2903" xr:uid="{F809D07B-4CBD-4321-A7F8-0BB416E2FFC0}"/>
    <cellStyle name="40% - uthevingsfarge 2 3 2 2 2" xfId="2904" xr:uid="{4FA87DD4-B885-4A96-87D7-73D384F69769}"/>
    <cellStyle name="40% - uthevingsfarge 2 3 2 2 3" xfId="2905" xr:uid="{AAFC54FC-78AD-4C70-A241-0925035335F7}"/>
    <cellStyle name="40% - uthevingsfarge 2 3 2 3" xfId="2906" xr:uid="{988F0967-6345-4C4B-B8FC-8430BBE6BD0A}"/>
    <cellStyle name="40% - uthevingsfarge 2 3 2 4" xfId="2907" xr:uid="{7B685EE4-7615-4150-A972-605C11C7B168}"/>
    <cellStyle name="40% - uthevingsfarge 2 3 2 5" xfId="2908" xr:uid="{6C7EE90D-FF82-43CE-B737-018CFBD52AD5}"/>
    <cellStyle name="40% - uthevingsfarge 2 3 2_ACT_NIBD EQ" xfId="2909" xr:uid="{C9E21546-8047-456B-983D-4F936C1F1EAA}"/>
    <cellStyle name="40% - uthevingsfarge 2 3 3" xfId="2910" xr:uid="{5CD1E252-1DAF-4B42-8989-4B40C9338943}"/>
    <cellStyle name="40% - uthevingsfarge 2 3 3 2" xfId="2911" xr:uid="{3E689C75-D230-481E-8068-19B8846D335C}"/>
    <cellStyle name="40% - uthevingsfarge 2 3 3 2 2" xfId="2912" xr:uid="{56FCD427-6DB1-4D87-8F0F-C3897D1EA49F}"/>
    <cellStyle name="40% - uthevingsfarge 2 3 3 2 3" xfId="2913" xr:uid="{D006B7A4-FCEB-4385-A9F4-C89A09149C99}"/>
    <cellStyle name="40% - uthevingsfarge 2 3 3 3" xfId="2914" xr:uid="{3F247B7B-77C8-485E-832C-A18156E44B9A}"/>
    <cellStyle name="40% - uthevingsfarge 2 3 3 4" xfId="2915" xr:uid="{A4FA3696-A852-479E-B14A-96D36BFB15E1}"/>
    <cellStyle name="40% - uthevingsfarge 2 3 3 5" xfId="2916" xr:uid="{BBBC28D4-5D89-4D10-925C-6A3490F2EC12}"/>
    <cellStyle name="40% - uthevingsfarge 2 3 3_ACT_NIBD EQ" xfId="2917" xr:uid="{436DAD10-D2C1-4D6D-868D-80DB87CBE22A}"/>
    <cellStyle name="40% - uthevingsfarge 2 3 4" xfId="2918" xr:uid="{8F681619-8CE5-41B9-BA8D-2B6CD4E9135C}"/>
    <cellStyle name="40% - uthevingsfarge 2 3 4 2" xfId="2919" xr:uid="{22570B91-E522-44B4-8F3E-740D0E7EB119}"/>
    <cellStyle name="40% - uthevingsfarge 2 3 4 3" xfId="2920" xr:uid="{1C99B71F-5ECB-41D0-A296-CC159E757D65}"/>
    <cellStyle name="40% - uthevingsfarge 2 3 5" xfId="2921" xr:uid="{C58CB9D3-BED8-49A1-B8D3-108AB622E3C9}"/>
    <cellStyle name="40% - uthevingsfarge 2 3 6" xfId="2922" xr:uid="{E84C40A7-F59C-4644-8396-10925AE95684}"/>
    <cellStyle name="40% - uthevingsfarge 2 3 7" xfId="2923" xr:uid="{F45528DB-1E5E-49F4-8A36-32CD6BF1EF99}"/>
    <cellStyle name="40% - uthevingsfarge 2 3_ACT Segment adj EBITDA" xfId="2924" xr:uid="{2DF22EF8-65B7-4CB5-97C5-404DD9FBC3CF}"/>
    <cellStyle name="40% - uthevingsfarge 2 4" xfId="2925" xr:uid="{76C3F49F-82E6-4AA5-850E-84D5A2EF4501}"/>
    <cellStyle name="40% - uthevingsfarge 2 4 2" xfId="2926" xr:uid="{445F7E21-18D2-4E66-9563-A325CD22DB71}"/>
    <cellStyle name="40% - uthevingsfarge 2 4 2 2" xfId="2927" xr:uid="{122FCBAD-E8D1-4842-9850-886998F77705}"/>
    <cellStyle name="40% - uthevingsfarge 2 4 2 3" xfId="2928" xr:uid="{B054C00E-901F-4913-8690-110209A203CD}"/>
    <cellStyle name="40% - uthevingsfarge 2 4 3" xfId="2929" xr:uid="{5A317D4F-192F-44DA-8C0A-90484D885740}"/>
    <cellStyle name="40% - uthevingsfarge 2 4 4" xfId="2930" xr:uid="{17DDECF4-C967-4D3E-9DFA-1EF9C6CCBCE0}"/>
    <cellStyle name="40% - uthevingsfarge 2 4 5" xfId="2931" xr:uid="{3659A324-3172-41B6-BBA1-939F2A709E3C}"/>
    <cellStyle name="40% - uthevingsfarge 2 4_ACT_NIBD EQ" xfId="2932" xr:uid="{298823E4-B104-465E-AB7F-9E8E0CC4873D}"/>
    <cellStyle name="40% - uthevingsfarge 2 5" xfId="2933" xr:uid="{A7FC3B17-32B8-4841-87F1-77DC67833ED4}"/>
    <cellStyle name="40% - uthevingsfarge 2 5 2" xfId="2934" xr:uid="{047AAF7D-71AE-4C6D-916C-6BCAFAA37CC8}"/>
    <cellStyle name="40% - uthevingsfarge 2 5 2 2" xfId="2935" xr:uid="{8C028855-7EDE-4534-BF87-67C863999D6E}"/>
    <cellStyle name="40% - uthevingsfarge 2 5 2 3" xfId="2936" xr:uid="{DF125C14-0E5C-47DF-9F80-24AE9B179D40}"/>
    <cellStyle name="40% - uthevingsfarge 2 5 3" xfId="2937" xr:uid="{5E71945D-39B1-42FC-95C2-8A3C450F69E3}"/>
    <cellStyle name="40% - uthevingsfarge 2 5 4" xfId="2938" xr:uid="{2071CCD4-B547-4A9D-BDD1-A4A086350C33}"/>
    <cellStyle name="40% - uthevingsfarge 2 5 5" xfId="2939" xr:uid="{5B038BC6-0E55-4064-A58A-E27476055C6A}"/>
    <cellStyle name="40% - uthevingsfarge 2 5_ACT_NIBD EQ" xfId="2940" xr:uid="{ACDE0C31-B520-496C-94E0-DDCC3AFEA19D}"/>
    <cellStyle name="40% - uthevingsfarge 2 6" xfId="2941" xr:uid="{CD1CDF42-5DB0-47C1-B544-9473A634FC14}"/>
    <cellStyle name="40% - uthevingsfarge 2 6 2" xfId="2942" xr:uid="{E987A036-2FE9-4343-A9DD-3060514051EF}"/>
    <cellStyle name="40% - uthevingsfarge 2 6 2 2" xfId="2943" xr:uid="{C645ADF8-4CD3-486C-9A13-9703014BB1DA}"/>
    <cellStyle name="40% - uthevingsfarge 2 6 2 3" xfId="2944" xr:uid="{913C8C67-7C5B-47B8-BB73-4BA2710B4DCC}"/>
    <cellStyle name="40% - uthevingsfarge 2 6 3" xfId="2945" xr:uid="{1C4592CC-F5B6-4F8F-A828-37F5D0C44F8F}"/>
    <cellStyle name="40% - uthevingsfarge 2 6 4" xfId="2946" xr:uid="{4C8D2B67-7FA8-4FC1-A96C-15B215A6F487}"/>
    <cellStyle name="40% - uthevingsfarge 2 6 5" xfId="2947" xr:uid="{9F0B1F8C-99D1-4BAC-AAAE-57652AF1407A}"/>
    <cellStyle name="40% - uthevingsfarge 2 6_ACT_NIBD EQ" xfId="2948" xr:uid="{FC63BCFC-2225-411B-AD76-E250C2E5935F}"/>
    <cellStyle name="40% - uthevingsfarge 2 7" xfId="2949" xr:uid="{C85DF6E5-4B2E-4096-8CC5-C74B6AA6868D}"/>
    <cellStyle name="40% - uthevingsfarge 2 7 2" xfId="2950" xr:uid="{E6219160-9F0C-40B8-8A4E-82E7D750D988}"/>
    <cellStyle name="40% - uthevingsfarge 2 7 2 2" xfId="2951" xr:uid="{5C24DA12-C743-412B-86CD-75C65B4CD591}"/>
    <cellStyle name="40% - uthevingsfarge 2 7 2 3" xfId="2952" xr:uid="{DAED1EBD-BDD7-4125-8FAA-D4D69890EA13}"/>
    <cellStyle name="40% - uthevingsfarge 2 7 3" xfId="2953" xr:uid="{A45293D4-46ED-4153-B2DF-9099C0291BC2}"/>
    <cellStyle name="40% - uthevingsfarge 2 7 4" xfId="2954" xr:uid="{BF1AEEE8-3075-4693-83D9-FFD4596406C0}"/>
    <cellStyle name="40% - uthevingsfarge 2 7 5" xfId="2955" xr:uid="{FB3FBA8F-7AE8-4520-A7C1-3F4C80538A78}"/>
    <cellStyle name="40% - uthevingsfarge 2 7_ACT_NIBD EQ" xfId="2956" xr:uid="{2CA3DE32-818E-43C7-B46E-903D9772E927}"/>
    <cellStyle name="40% - uthevingsfarge 2 8" xfId="2957" xr:uid="{816821A0-9D58-4383-BCB3-DA4A51A709D7}"/>
    <cellStyle name="40% - uthevingsfarge 2 8 2" xfId="2958" xr:uid="{529A507D-5BEF-4D7A-A5F8-93DC39787F23}"/>
    <cellStyle name="40% - uthevingsfarge 2 8 2 2" xfId="2959" xr:uid="{74332ED8-E461-4269-946F-FF79AB5EB6EC}"/>
    <cellStyle name="40% - uthevingsfarge 2 8 2 3" xfId="2960" xr:uid="{A5B4B4CF-AAE3-44AF-B1B3-D024E3E54DD9}"/>
    <cellStyle name="40% - uthevingsfarge 2 8 3" xfId="2961" xr:uid="{975C1176-D803-49C8-8B33-624E7B331995}"/>
    <cellStyle name="40% - uthevingsfarge 2 8 4" xfId="2962" xr:uid="{B69B818F-2F68-4E95-90AD-B4ACB0E9901B}"/>
    <cellStyle name="40% - uthevingsfarge 2 8 5" xfId="2963" xr:uid="{B6B9976E-7209-4510-9912-EEC6BB2DD88D}"/>
    <cellStyle name="40% - uthevingsfarge 2 8_ACT_NIBD EQ" xfId="2964" xr:uid="{CAE727EE-1907-4407-AE62-43F9161E7A9F}"/>
    <cellStyle name="40% - uthevingsfarge 2 9" xfId="2965" xr:uid="{7FD9D6B3-E7F1-4AE0-9566-1E0011991C76}"/>
    <cellStyle name="40% - uthevingsfarge 2 9 2" xfId="2966" xr:uid="{1084ACF8-649C-4DA4-A66B-6477C8A14B72}"/>
    <cellStyle name="40% - uthevingsfarge 2 9 3" xfId="2967" xr:uid="{20730B65-4FDE-4EFB-AB8A-5FE75D3E4530}"/>
    <cellStyle name="40% - uthevingsfarge 2_ACT Segment adj EBITDA" xfId="2968" xr:uid="{F1E61FB9-AEE6-4BBD-B36A-CF9777737296}"/>
    <cellStyle name="40% - uthevingsfarge 3" xfId="2969" xr:uid="{FD70E497-B7BB-48AA-AB77-278F74229737}"/>
    <cellStyle name="40% - uthevingsfarge 3 10" xfId="2970" xr:uid="{5030E438-1526-4530-B1C2-C5E329330CE8}"/>
    <cellStyle name="40% - uthevingsfarge 3 11" xfId="2971" xr:uid="{46186629-B8BA-4601-B2A1-D82F7B69DB7B}"/>
    <cellStyle name="40% - uthevingsfarge 3 12" xfId="2972" xr:uid="{515D2ECC-15D8-4854-A9D8-874898893650}"/>
    <cellStyle name="40% - uthevingsfarge 3 2" xfId="2973" xr:uid="{6E947353-CE61-4208-851F-B7ABE871EBEA}"/>
    <cellStyle name="40% - uthevingsfarge 3 2 2" xfId="2974" xr:uid="{010C4EE1-5133-44C8-91D6-04D30B2E0AB6}"/>
    <cellStyle name="40% - uthevingsfarge 3 2 2 2" xfId="2975" xr:uid="{269FAD2F-2FDA-4E17-864B-CC35E9D92A99}"/>
    <cellStyle name="40% - uthevingsfarge 3 2 2 2 2" xfId="2976" xr:uid="{A28D1781-35B6-405F-B5E3-3AB4839D7474}"/>
    <cellStyle name="40% - uthevingsfarge 3 2 2 2 2 2" xfId="2977" xr:uid="{DE08B671-701D-4E60-BC55-D0995DAED845}"/>
    <cellStyle name="40% - uthevingsfarge 3 2 2 2 2 3" xfId="2978" xr:uid="{9D3733D9-9449-4CBB-936F-E08415B055F0}"/>
    <cellStyle name="40% - uthevingsfarge 3 2 2 2 3" xfId="2979" xr:uid="{C3BDAE62-17A7-450A-A983-508AAA677D30}"/>
    <cellStyle name="40% - uthevingsfarge 3 2 2 2 4" xfId="2980" xr:uid="{17CB23E9-63CF-4635-8355-7F7D2F6D34B4}"/>
    <cellStyle name="40% - uthevingsfarge 3 2 2 2 5" xfId="2981" xr:uid="{D1E863E2-C867-4224-A3A5-C08E93DB5D2D}"/>
    <cellStyle name="40% - uthevingsfarge 3 2 2 2_ACT_NIBD EQ" xfId="2982" xr:uid="{CBABD17E-A855-4546-A856-E55EEC3A84B5}"/>
    <cellStyle name="40% - uthevingsfarge 3 2 2 3" xfId="2983" xr:uid="{7B8D6798-1662-422E-A121-149400A75D1E}"/>
    <cellStyle name="40% - uthevingsfarge 3 2 2 3 2" xfId="2984" xr:uid="{080E4B12-14C7-4572-80D8-BDF2EF211B07}"/>
    <cellStyle name="40% - uthevingsfarge 3 2 2 3 2 2" xfId="2985" xr:uid="{71F11EFB-C5E6-403C-8EBC-5C2476FDD367}"/>
    <cellStyle name="40% - uthevingsfarge 3 2 2 3 2 3" xfId="2986" xr:uid="{E429A6B8-99EE-4CE4-9E87-EFB68FF9A8EB}"/>
    <cellStyle name="40% - uthevingsfarge 3 2 2 3 3" xfId="2987" xr:uid="{90E3CC5F-4D47-413A-8531-2E73380894C8}"/>
    <cellStyle name="40% - uthevingsfarge 3 2 2 3 4" xfId="2988" xr:uid="{0E21675B-8009-4BF3-B0DD-789C11DE8D57}"/>
    <cellStyle name="40% - uthevingsfarge 3 2 2 3 5" xfId="2989" xr:uid="{401420AB-1F3D-48E4-BDE8-366CBF9D471D}"/>
    <cellStyle name="40% - uthevingsfarge 3 2 2 3_ACT_NIBD EQ" xfId="2990" xr:uid="{FDCB4D34-1E59-41C3-B797-32E98502B0A9}"/>
    <cellStyle name="40% - uthevingsfarge 3 2 2 4" xfId="2991" xr:uid="{3AA0943D-54C2-4272-9439-8048AE4D6891}"/>
    <cellStyle name="40% - uthevingsfarge 3 2 2 4 2" xfId="2992" xr:uid="{E65F8D35-1D23-40E2-8D6A-E1AE43C3CA08}"/>
    <cellStyle name="40% - uthevingsfarge 3 2 2 4 3" xfId="2993" xr:uid="{9EB729C3-9A96-4856-BBC1-9C52C54CA8DF}"/>
    <cellStyle name="40% - uthevingsfarge 3 2 2 5" xfId="2994" xr:uid="{31867217-9CC2-476D-9273-FA75C0A41DCF}"/>
    <cellStyle name="40% - uthevingsfarge 3 2 2 6" xfId="2995" xr:uid="{64D58F4E-6328-4BA5-8BC7-991C64A325E4}"/>
    <cellStyle name="40% - uthevingsfarge 3 2 2 7" xfId="2996" xr:uid="{80D7A74E-56EF-4479-860A-1550F52CE33D}"/>
    <cellStyle name="40% - uthevingsfarge 3 2 2_ACT Segment adj EBITDA" xfId="2997" xr:uid="{55B94732-EEE1-4909-B85B-43AC0CE4C183}"/>
    <cellStyle name="40% - uthevingsfarge 3 2 3" xfId="2998" xr:uid="{6BA3B744-B628-41A6-8732-338D2893C6FD}"/>
    <cellStyle name="40% - uthevingsfarge 3 2 3 2" xfId="2999" xr:uid="{0D243CED-256E-4CE9-B32E-1368E47EECE3}"/>
    <cellStyle name="40% - uthevingsfarge 3 2 3 2 2" xfId="3000" xr:uid="{EE634A86-B17A-4EA7-9004-0FE92C6416A4}"/>
    <cellStyle name="40% - uthevingsfarge 3 2 3 2 3" xfId="3001" xr:uid="{BD45920D-124D-4ABF-B31F-121573F2D070}"/>
    <cellStyle name="40% - uthevingsfarge 3 2 3 3" xfId="3002" xr:uid="{304502CA-D8ED-4656-9BE3-5FAF43775CEF}"/>
    <cellStyle name="40% - uthevingsfarge 3 2 3 4" xfId="3003" xr:uid="{55ED1687-FA76-4183-95C9-FCC7947AF180}"/>
    <cellStyle name="40% - uthevingsfarge 3 2 3 5" xfId="3004" xr:uid="{31A1A1BA-DAAF-4171-92EB-6EFF6AB6F740}"/>
    <cellStyle name="40% - uthevingsfarge 3 2 3_ACT_NIBD EQ" xfId="3005" xr:uid="{E25759A0-4137-4C49-9C20-DC40B7B2F113}"/>
    <cellStyle name="40% - uthevingsfarge 3 2 4" xfId="3006" xr:uid="{F5AA6C27-9BFE-4B67-8C73-082937945E25}"/>
    <cellStyle name="40% - uthevingsfarge 3 2 4 2" xfId="3007" xr:uid="{720A24DC-209C-4B92-9823-58CE4C4410A5}"/>
    <cellStyle name="40% - uthevingsfarge 3 2 4 2 2" xfId="3008" xr:uid="{5A4FC9BD-5366-47B2-BEC8-EBD92B4472DA}"/>
    <cellStyle name="40% - uthevingsfarge 3 2 4 2 3" xfId="3009" xr:uid="{EBA33DB8-C7D3-49F9-86CD-243147C7CD0B}"/>
    <cellStyle name="40% - uthevingsfarge 3 2 4 3" xfId="3010" xr:uid="{F9AD71B7-4759-4080-8A77-B5A422227453}"/>
    <cellStyle name="40% - uthevingsfarge 3 2 4 4" xfId="3011" xr:uid="{F3F89312-3E13-46A9-B1B9-074B0527DB09}"/>
    <cellStyle name="40% - uthevingsfarge 3 2 4 5" xfId="3012" xr:uid="{1F1BE11A-6904-46DD-9F41-1369D4EF56F3}"/>
    <cellStyle name="40% - uthevingsfarge 3 2 4_ACT_NIBD EQ" xfId="3013" xr:uid="{529A9B40-D1C5-4A67-9D03-C08CE575F9FD}"/>
    <cellStyle name="40% - uthevingsfarge 3 2 5" xfId="3014" xr:uid="{21D649FD-F70B-4EAF-97C0-B8CB7006A682}"/>
    <cellStyle name="40% - uthevingsfarge 3 2 5 2" xfId="3015" xr:uid="{B99BA130-E894-4A25-AE84-187E75DA9B87}"/>
    <cellStyle name="40% - uthevingsfarge 3 2 5 3" xfId="3016" xr:uid="{1BA92B5D-A4F7-4D79-BC5E-B57C8B7BE628}"/>
    <cellStyle name="40% - uthevingsfarge 3 2 6" xfId="3017" xr:uid="{5173AC9F-379B-48C9-89DD-F88FCB07D5EA}"/>
    <cellStyle name="40% - uthevingsfarge 3 2 7" xfId="3018" xr:uid="{631D3C89-B920-4FFD-A740-92B9EAB203BE}"/>
    <cellStyle name="40% - uthevingsfarge 3 2 8" xfId="3019" xr:uid="{15CCD604-2FED-4D65-9375-75B5AC6D9DA2}"/>
    <cellStyle name="40% - uthevingsfarge 3 2_ACT Segment adj EBITDA" xfId="3020" xr:uid="{70224CF3-F0FD-4A16-8FEA-ABAF9B3E5943}"/>
    <cellStyle name="40% - uthevingsfarge 3 3" xfId="3021" xr:uid="{03F8A9DC-F815-447C-8304-81EE9451D722}"/>
    <cellStyle name="40% - uthevingsfarge 3 3 2" xfId="3022" xr:uid="{375A535C-011E-4B78-85E8-4D6D4BF6529C}"/>
    <cellStyle name="40% - uthevingsfarge 3 3 2 2" xfId="3023" xr:uid="{69CC466B-7F06-44E1-B035-148B4854BFCD}"/>
    <cellStyle name="40% - uthevingsfarge 3 3 2 2 2" xfId="3024" xr:uid="{B881E35D-128B-4A6F-B697-39B81F42DB14}"/>
    <cellStyle name="40% - uthevingsfarge 3 3 2 2 3" xfId="3025" xr:uid="{E4CFD26C-2A8F-4FAC-9542-F5EBAEB99FF7}"/>
    <cellStyle name="40% - uthevingsfarge 3 3 2 3" xfId="3026" xr:uid="{C8BEE6D9-9FA9-4B8A-BA45-B6125EB2139D}"/>
    <cellStyle name="40% - uthevingsfarge 3 3 2 4" xfId="3027" xr:uid="{D5A3DCBD-49D6-4F1E-936C-DD043D756B02}"/>
    <cellStyle name="40% - uthevingsfarge 3 3 2 5" xfId="3028" xr:uid="{5C4FB65A-5C75-4B37-A64D-25CFED3F0DB8}"/>
    <cellStyle name="40% - uthevingsfarge 3 3 2_ACT_NIBD EQ" xfId="3029" xr:uid="{2CFBBBA4-BDFF-4669-BE06-ED3660B1BEB1}"/>
    <cellStyle name="40% - uthevingsfarge 3 3 3" xfId="3030" xr:uid="{FF9D271C-919D-4789-89E5-7678BD06D14A}"/>
    <cellStyle name="40% - uthevingsfarge 3 3 3 2" xfId="3031" xr:uid="{923AAB47-3240-46F4-933D-D24972DFE7DD}"/>
    <cellStyle name="40% - uthevingsfarge 3 3 3 2 2" xfId="3032" xr:uid="{A542632A-4452-4DA7-ACA3-4CE110F95FDA}"/>
    <cellStyle name="40% - uthevingsfarge 3 3 3 2 3" xfId="3033" xr:uid="{3417CBCE-7C31-47AD-86C4-6BD3C01AAEB5}"/>
    <cellStyle name="40% - uthevingsfarge 3 3 3 3" xfId="3034" xr:uid="{E3300A9D-B500-4BC0-BBDF-C57566FD94CC}"/>
    <cellStyle name="40% - uthevingsfarge 3 3 3 4" xfId="3035" xr:uid="{ABD945CA-5BC5-4487-B484-C5517EB92ABE}"/>
    <cellStyle name="40% - uthevingsfarge 3 3 3 5" xfId="3036" xr:uid="{82143E34-34C6-4B7D-B697-8A973F43DC95}"/>
    <cellStyle name="40% - uthevingsfarge 3 3 3_ACT_NIBD EQ" xfId="3037" xr:uid="{FEC11A64-E51C-49B4-B429-D26E4BAA340B}"/>
    <cellStyle name="40% - uthevingsfarge 3 3 4" xfId="3038" xr:uid="{E8518773-ED70-4C28-8616-C56533AFD840}"/>
    <cellStyle name="40% - uthevingsfarge 3 3 4 2" xfId="3039" xr:uid="{C53C05DA-9A07-4756-B257-90568A3AFE29}"/>
    <cellStyle name="40% - uthevingsfarge 3 3 4 3" xfId="3040" xr:uid="{9E9436B6-45D4-4B0F-884F-0DAB3BC6A9CC}"/>
    <cellStyle name="40% - uthevingsfarge 3 3 5" xfId="3041" xr:uid="{BB4E5271-C5D2-4B77-8B71-A2193D953576}"/>
    <cellStyle name="40% - uthevingsfarge 3 3 6" xfId="3042" xr:uid="{A9C012BD-5EC1-4F58-A079-1912E1D73BCF}"/>
    <cellStyle name="40% - uthevingsfarge 3 3 7" xfId="3043" xr:uid="{0EFB2C7A-7115-4120-998E-FCC652225618}"/>
    <cellStyle name="40% - uthevingsfarge 3 3_ACT Segment adj EBITDA" xfId="3044" xr:uid="{43DDB250-A461-4FF3-8C6B-9B5AE20416CA}"/>
    <cellStyle name="40% - uthevingsfarge 3 4" xfId="3045" xr:uid="{0E83695B-2244-4FA6-9B75-3325F3A140F5}"/>
    <cellStyle name="40% - uthevingsfarge 3 4 2" xfId="3046" xr:uid="{97AE6FD3-AF10-4FAC-9831-0F2B97A43C58}"/>
    <cellStyle name="40% - uthevingsfarge 3 4 2 2" xfId="3047" xr:uid="{833B03B8-3994-432E-AC74-1A9AF8F4F5DE}"/>
    <cellStyle name="40% - uthevingsfarge 3 4 2 3" xfId="3048" xr:uid="{14A97AA2-1E50-457F-982C-2768D97EA67C}"/>
    <cellStyle name="40% - uthevingsfarge 3 4 3" xfId="3049" xr:uid="{DB2654E8-C35D-4A33-AA74-45B15DF87E96}"/>
    <cellStyle name="40% - uthevingsfarge 3 4 4" xfId="3050" xr:uid="{685C6F0D-177C-4B7E-B1D7-B21ACC558E64}"/>
    <cellStyle name="40% - uthevingsfarge 3 4 5" xfId="3051" xr:uid="{D972AADE-071B-41D3-83BB-3BAE3344DEEB}"/>
    <cellStyle name="40% - uthevingsfarge 3 4_ACT_NIBD EQ" xfId="3052" xr:uid="{98556100-C1D1-4ADD-8274-A796EFEDC293}"/>
    <cellStyle name="40% - uthevingsfarge 3 5" xfId="3053" xr:uid="{A9FAC577-5B52-4519-BA43-28FA1CA02878}"/>
    <cellStyle name="40% - uthevingsfarge 3 5 2" xfId="3054" xr:uid="{99570CD9-5B21-449F-AD81-9988068AA1D9}"/>
    <cellStyle name="40% - uthevingsfarge 3 5 2 2" xfId="3055" xr:uid="{EE033F05-923E-4D3F-AA07-3DF973293042}"/>
    <cellStyle name="40% - uthevingsfarge 3 5 2 3" xfId="3056" xr:uid="{09F81CAC-7296-4035-9EFC-819F37C36578}"/>
    <cellStyle name="40% - uthevingsfarge 3 5 3" xfId="3057" xr:uid="{3D49E387-C71C-4D84-9559-366A574B8FAF}"/>
    <cellStyle name="40% - uthevingsfarge 3 5 4" xfId="3058" xr:uid="{57FD1362-6373-46F6-A2A5-115E6DEBA447}"/>
    <cellStyle name="40% - uthevingsfarge 3 5 5" xfId="3059" xr:uid="{AD25B898-6DE6-42A6-873D-C9293F0BB96A}"/>
    <cellStyle name="40% - uthevingsfarge 3 5_ACT_NIBD EQ" xfId="3060" xr:uid="{0CDD2DBA-42E8-4463-AC00-D60AD4D918EF}"/>
    <cellStyle name="40% - uthevingsfarge 3 6" xfId="3061" xr:uid="{95261841-EA02-4F1D-AE7F-3C47714FE9AB}"/>
    <cellStyle name="40% - uthevingsfarge 3 6 2" xfId="3062" xr:uid="{43C2E8E1-01E3-40E7-8C53-4FC6B07EC1CE}"/>
    <cellStyle name="40% - uthevingsfarge 3 6 2 2" xfId="3063" xr:uid="{DD73EE74-05E8-4B61-9272-9E11741EA6BC}"/>
    <cellStyle name="40% - uthevingsfarge 3 6 2 3" xfId="3064" xr:uid="{EAD603B9-009E-47FD-A80E-6AC350170B28}"/>
    <cellStyle name="40% - uthevingsfarge 3 6 3" xfId="3065" xr:uid="{6E202953-3C9E-4DC3-9DC8-EB6B0FEA392F}"/>
    <cellStyle name="40% - uthevingsfarge 3 6 4" xfId="3066" xr:uid="{CE2857BD-42F3-4A3C-87C4-91EAA35C3F8D}"/>
    <cellStyle name="40% - uthevingsfarge 3 6 5" xfId="3067" xr:uid="{4557F0F1-795E-4E4D-A86A-20D2813DB4DD}"/>
    <cellStyle name="40% - uthevingsfarge 3 6_ACT_NIBD EQ" xfId="3068" xr:uid="{34550C7A-6DE7-40E6-A5E6-096FAFBBCA17}"/>
    <cellStyle name="40% - uthevingsfarge 3 7" xfId="3069" xr:uid="{33D8FBC9-1A2C-43D9-8B88-1805D01B1447}"/>
    <cellStyle name="40% - uthevingsfarge 3 7 2" xfId="3070" xr:uid="{AF5B0226-928D-4860-BE44-761DF55E538E}"/>
    <cellStyle name="40% - uthevingsfarge 3 7 2 2" xfId="3071" xr:uid="{03D29C96-7B7D-4DC8-AD80-BE6BC06B2414}"/>
    <cellStyle name="40% - uthevingsfarge 3 7 2 3" xfId="3072" xr:uid="{9F14A8EC-3387-421D-9DD0-5E963991743F}"/>
    <cellStyle name="40% - uthevingsfarge 3 7 3" xfId="3073" xr:uid="{0D7B7E75-C612-44D4-A647-15E71EE3776B}"/>
    <cellStyle name="40% - uthevingsfarge 3 7 4" xfId="3074" xr:uid="{6FF38519-5A53-4D41-B63B-61C60B948617}"/>
    <cellStyle name="40% - uthevingsfarge 3 7 5" xfId="3075" xr:uid="{B49E866B-6B2D-4816-880C-DC9B3C2FAB83}"/>
    <cellStyle name="40% - uthevingsfarge 3 7_ACT_NIBD EQ" xfId="3076" xr:uid="{3C8ED5C3-B3BF-4EFF-9B84-A9F95140A9AC}"/>
    <cellStyle name="40% - uthevingsfarge 3 8" xfId="3077" xr:uid="{2B2F0A2C-6B97-42C3-B6AB-575F39EC70CD}"/>
    <cellStyle name="40% - uthevingsfarge 3 8 2" xfId="3078" xr:uid="{1F9169D7-EDDF-4D7E-BE1A-C26167B96DA1}"/>
    <cellStyle name="40% - uthevingsfarge 3 8 2 2" xfId="3079" xr:uid="{4245C3E3-9CB0-40EB-91B2-482A1BC5E5AA}"/>
    <cellStyle name="40% - uthevingsfarge 3 8 2 3" xfId="3080" xr:uid="{164A1232-3470-4319-8C3E-BC9D6461C05D}"/>
    <cellStyle name="40% - uthevingsfarge 3 8 3" xfId="3081" xr:uid="{F51CDDBB-A7C6-46F8-9F09-EDBBA23B4D17}"/>
    <cellStyle name="40% - uthevingsfarge 3 8 4" xfId="3082" xr:uid="{E45C3A42-7538-4267-AEC3-53845AEC6597}"/>
    <cellStyle name="40% - uthevingsfarge 3 8 5" xfId="3083" xr:uid="{7A46DE43-B0B0-4871-B43A-11C52EDBEE92}"/>
    <cellStyle name="40% - uthevingsfarge 3 8_ACT_NIBD EQ" xfId="3084" xr:uid="{B5BFFA54-ACD0-4C26-8458-7C7C3A6C6A59}"/>
    <cellStyle name="40% - uthevingsfarge 3 9" xfId="3085" xr:uid="{41443510-0436-4900-B736-0BAACD7C8209}"/>
    <cellStyle name="40% - uthevingsfarge 3 9 2" xfId="3086" xr:uid="{CED75846-7849-40FC-8F37-9E34555723D5}"/>
    <cellStyle name="40% - uthevingsfarge 3 9 3" xfId="3087" xr:uid="{54B300B0-A504-4AB1-9252-8E1D6FE7D952}"/>
    <cellStyle name="40% - uthevingsfarge 3_ACT Segment adj EBITDA" xfId="3088" xr:uid="{98D867AB-CD9A-4E38-8A66-5EABE4D2AF50}"/>
    <cellStyle name="40% - uthevingsfarge 4" xfId="3089" xr:uid="{6BF054DF-7517-4004-B551-3C355CAE4564}"/>
    <cellStyle name="40% - uthevingsfarge 4 10" xfId="3090" xr:uid="{2507433C-184E-4954-976F-E940FAEF653F}"/>
    <cellStyle name="40% - uthevingsfarge 4 11" xfId="3091" xr:uid="{CFFA525B-4D26-4681-ADE0-EE856F5ED041}"/>
    <cellStyle name="40% - uthevingsfarge 4 12" xfId="3092" xr:uid="{A9B6567C-25C1-4A56-B61C-17A095518D6F}"/>
    <cellStyle name="40% - uthevingsfarge 4 2" xfId="3093" xr:uid="{D0EF0BC7-6570-4DE0-BB6C-BAFBCF9D1701}"/>
    <cellStyle name="40% - uthevingsfarge 4 2 2" xfId="3094" xr:uid="{90C9A29E-2355-4321-8ADF-FDD2ACB5E2AF}"/>
    <cellStyle name="40% - uthevingsfarge 4 2 2 2" xfId="3095" xr:uid="{B490A13F-BE77-4526-9910-F0FBAD3A9261}"/>
    <cellStyle name="40% - uthevingsfarge 4 2 2 2 2" xfId="3096" xr:uid="{FA4E9223-8790-423C-AA54-76F4F9F0A153}"/>
    <cellStyle name="40% - uthevingsfarge 4 2 2 2 2 2" xfId="3097" xr:uid="{AF249BF6-3DA1-45E4-9FE3-96A70E44C158}"/>
    <cellStyle name="40% - uthevingsfarge 4 2 2 2 2 3" xfId="3098" xr:uid="{9E275BC9-7742-439D-8B6E-3BE14AE7CB1D}"/>
    <cellStyle name="40% - uthevingsfarge 4 2 2 2 3" xfId="3099" xr:uid="{FB01EF8B-1E6D-4433-A1CA-413BD18C2533}"/>
    <cellStyle name="40% - uthevingsfarge 4 2 2 2 4" xfId="3100" xr:uid="{53939058-94C7-4FEF-AADB-6D602ACD468D}"/>
    <cellStyle name="40% - uthevingsfarge 4 2 2 2 5" xfId="3101" xr:uid="{4B9BF71C-C91D-403B-9BC6-E96BF07E9ECB}"/>
    <cellStyle name="40% - uthevingsfarge 4 2 2 2_ACT_NIBD EQ" xfId="3102" xr:uid="{E997E2C2-29D8-4128-BF87-257DD9223C00}"/>
    <cellStyle name="40% - uthevingsfarge 4 2 2 3" xfId="3103" xr:uid="{5918D16A-5F54-4D29-9ECC-7146DE9B45BF}"/>
    <cellStyle name="40% - uthevingsfarge 4 2 2 3 2" xfId="3104" xr:uid="{CA32F4B7-E904-4A3C-A16B-DFF37ABE02E2}"/>
    <cellStyle name="40% - uthevingsfarge 4 2 2 3 2 2" xfId="3105" xr:uid="{8FABB207-526E-40D1-8F71-CD328496CC5E}"/>
    <cellStyle name="40% - uthevingsfarge 4 2 2 3 2 3" xfId="3106" xr:uid="{80F89DDF-D4A5-4E52-A828-53AA5D976850}"/>
    <cellStyle name="40% - uthevingsfarge 4 2 2 3 3" xfId="3107" xr:uid="{AB0901EF-7A42-4891-848C-7D77459FC9BC}"/>
    <cellStyle name="40% - uthevingsfarge 4 2 2 3 4" xfId="3108" xr:uid="{C59ABE35-3CEB-4832-B7F1-9F7E676D9F60}"/>
    <cellStyle name="40% - uthevingsfarge 4 2 2 3 5" xfId="3109" xr:uid="{1BA360AC-3BE9-4824-BC94-FBB7755A9772}"/>
    <cellStyle name="40% - uthevingsfarge 4 2 2 3_ACT_NIBD EQ" xfId="3110" xr:uid="{FC598D8D-8E1E-493B-AA60-39A1015642F4}"/>
    <cellStyle name="40% - uthevingsfarge 4 2 2 4" xfId="3111" xr:uid="{CB8A3E93-C806-4C8C-8759-C0D0D3AA905E}"/>
    <cellStyle name="40% - uthevingsfarge 4 2 2 4 2" xfId="3112" xr:uid="{00DDACB0-D2B5-4746-BC2F-03C42A00E256}"/>
    <cellStyle name="40% - uthevingsfarge 4 2 2 4 3" xfId="3113" xr:uid="{306E8D76-93D6-4324-9C67-4CC1E4ACDD39}"/>
    <cellStyle name="40% - uthevingsfarge 4 2 2 5" xfId="3114" xr:uid="{31BE33F4-34F0-4C9D-81FB-BE3BAA1ECC84}"/>
    <cellStyle name="40% - uthevingsfarge 4 2 2 6" xfId="3115" xr:uid="{8F5E34DD-C96F-4B16-90FF-1127D87B69B3}"/>
    <cellStyle name="40% - uthevingsfarge 4 2 2 7" xfId="3116" xr:uid="{3512F99C-D96B-4F06-A94F-577FC2CCF8B2}"/>
    <cellStyle name="40% - uthevingsfarge 4 2 2_ACT Segment adj EBITDA" xfId="3117" xr:uid="{394067C0-8838-43AA-A504-C30747E0E62E}"/>
    <cellStyle name="40% - uthevingsfarge 4 2 3" xfId="3118" xr:uid="{03681B6F-F905-4E58-B514-9AD06B1BEE58}"/>
    <cellStyle name="40% - uthevingsfarge 4 2 3 2" xfId="3119" xr:uid="{8A1E31EF-CF08-4F12-9A0E-579334C836B8}"/>
    <cellStyle name="40% - uthevingsfarge 4 2 3 2 2" xfId="3120" xr:uid="{F7B11F01-8270-447B-A542-4A3296B77D32}"/>
    <cellStyle name="40% - uthevingsfarge 4 2 3 2 3" xfId="3121" xr:uid="{A59BFB9D-43D5-415F-9ECD-E035AFCFAF5F}"/>
    <cellStyle name="40% - uthevingsfarge 4 2 3 3" xfId="3122" xr:uid="{AF699E7C-91F4-4C11-98CE-66A8F243AF83}"/>
    <cellStyle name="40% - uthevingsfarge 4 2 3 4" xfId="3123" xr:uid="{8A12320B-A9DA-4C43-B88C-40281CFD7BEF}"/>
    <cellStyle name="40% - uthevingsfarge 4 2 3 5" xfId="3124" xr:uid="{4F055737-35FC-4937-9D13-1D82C878C013}"/>
    <cellStyle name="40% - uthevingsfarge 4 2 3_ACT_NIBD EQ" xfId="3125" xr:uid="{BC56EBBF-11E3-4D42-B910-706E217AF18F}"/>
    <cellStyle name="40% - uthevingsfarge 4 2 4" xfId="3126" xr:uid="{3085265D-26BC-40DB-A2C0-4BDE4032E1A4}"/>
    <cellStyle name="40% - uthevingsfarge 4 2 4 2" xfId="3127" xr:uid="{EB66A911-A0B4-4C3C-A368-46B6FB93D286}"/>
    <cellStyle name="40% - uthevingsfarge 4 2 4 2 2" xfId="3128" xr:uid="{E844CD2E-4AD9-4A66-877B-805AB5B1EEBE}"/>
    <cellStyle name="40% - uthevingsfarge 4 2 4 2 3" xfId="3129" xr:uid="{6C59CE41-DAA7-4257-9B90-8A37081A914C}"/>
    <cellStyle name="40% - uthevingsfarge 4 2 4 3" xfId="3130" xr:uid="{5D603448-E0C6-44BA-A947-99C4588B249B}"/>
    <cellStyle name="40% - uthevingsfarge 4 2 4 4" xfId="3131" xr:uid="{BE97FB94-4C38-4E60-9768-9633058BB63B}"/>
    <cellStyle name="40% - uthevingsfarge 4 2 4 5" xfId="3132" xr:uid="{BF5794AF-309A-46C5-ABFF-32370AD5D2AA}"/>
    <cellStyle name="40% - uthevingsfarge 4 2 4_ACT_NIBD EQ" xfId="3133" xr:uid="{6699AA4A-9FB2-4BE1-95FD-170D8B59625F}"/>
    <cellStyle name="40% - uthevingsfarge 4 2 5" xfId="3134" xr:uid="{93932C77-8F20-4DC3-B273-A12289DE97FB}"/>
    <cellStyle name="40% - uthevingsfarge 4 2 5 2" xfId="3135" xr:uid="{3A8F5789-69C0-40F2-8CD5-340F77DA2067}"/>
    <cellStyle name="40% - uthevingsfarge 4 2 5 3" xfId="3136" xr:uid="{119884B8-3C0C-485D-8CFC-826FA1E37E7E}"/>
    <cellStyle name="40% - uthevingsfarge 4 2 6" xfId="3137" xr:uid="{FDCDE878-AFAB-44A5-A308-29D021AA0F89}"/>
    <cellStyle name="40% - uthevingsfarge 4 2 7" xfId="3138" xr:uid="{F1CC8766-EC44-4C1C-AACE-2080076BB0E7}"/>
    <cellStyle name="40% - uthevingsfarge 4 2 8" xfId="3139" xr:uid="{8D37C01A-5E63-46ED-99D0-22FEF67EC31F}"/>
    <cellStyle name="40% - uthevingsfarge 4 2_ACT Segment adj EBITDA" xfId="3140" xr:uid="{3D4E135A-DCAC-4BB3-B6E0-79C73936B630}"/>
    <cellStyle name="40% - uthevingsfarge 4 3" xfId="3141" xr:uid="{4D01587A-0D1A-436C-8697-4A4B060F0455}"/>
    <cellStyle name="40% - uthevingsfarge 4 3 2" xfId="3142" xr:uid="{5F1BFB17-33B5-430C-B376-AFD3C8A53536}"/>
    <cellStyle name="40% - uthevingsfarge 4 3 2 2" xfId="3143" xr:uid="{B4C8DFEF-6FE9-45A5-AC3B-8152EDF68A78}"/>
    <cellStyle name="40% - uthevingsfarge 4 3 2 2 2" xfId="3144" xr:uid="{95537DB0-13E4-48F1-8E0F-99DC57C4909E}"/>
    <cellStyle name="40% - uthevingsfarge 4 3 2 2 3" xfId="3145" xr:uid="{6B71DE15-9024-43D5-8FEB-57FA07533549}"/>
    <cellStyle name="40% - uthevingsfarge 4 3 2 3" xfId="3146" xr:uid="{9E6B0B6E-197A-4CDB-A1E3-E1DE04DEF47F}"/>
    <cellStyle name="40% - uthevingsfarge 4 3 2 4" xfId="3147" xr:uid="{09AD3DAB-7A2D-4B48-BF7E-7FCC33A1D651}"/>
    <cellStyle name="40% - uthevingsfarge 4 3 2 5" xfId="3148" xr:uid="{8EEC67E3-62D9-4233-B008-984AC8B8B21D}"/>
    <cellStyle name="40% - uthevingsfarge 4 3 2_ACT_NIBD EQ" xfId="3149" xr:uid="{A6A377EA-7852-4723-84DF-E103E9181516}"/>
    <cellStyle name="40% - uthevingsfarge 4 3 3" xfId="3150" xr:uid="{B52462DA-9703-4252-B548-2F7F2104A833}"/>
    <cellStyle name="40% - uthevingsfarge 4 3 3 2" xfId="3151" xr:uid="{27716E04-CEDC-45C3-93A6-CC3257F9D0CD}"/>
    <cellStyle name="40% - uthevingsfarge 4 3 3 2 2" xfId="3152" xr:uid="{73B08E2B-AF5A-48E1-A34D-E85F93A1D484}"/>
    <cellStyle name="40% - uthevingsfarge 4 3 3 2 3" xfId="3153" xr:uid="{C28479CA-9BBB-494F-979E-712762C199B2}"/>
    <cellStyle name="40% - uthevingsfarge 4 3 3 3" xfId="3154" xr:uid="{28F345F8-2352-43C6-ACC3-BAA25A4AB463}"/>
    <cellStyle name="40% - uthevingsfarge 4 3 3 4" xfId="3155" xr:uid="{5F14EADF-1D6A-4043-88CA-32EAFFCE9C3B}"/>
    <cellStyle name="40% - uthevingsfarge 4 3 3 5" xfId="3156" xr:uid="{F6C42D43-E590-4AC7-A65E-F829946EE922}"/>
    <cellStyle name="40% - uthevingsfarge 4 3 3_ACT_NIBD EQ" xfId="3157" xr:uid="{EA44BB48-95C7-4DCA-80A6-3C04DD850D12}"/>
    <cellStyle name="40% - uthevingsfarge 4 3 4" xfId="3158" xr:uid="{8CFEA175-CE31-4807-A8E2-D2A2367C1F81}"/>
    <cellStyle name="40% - uthevingsfarge 4 3 4 2" xfId="3159" xr:uid="{5246B0AA-D9A0-47B9-8864-278033380091}"/>
    <cellStyle name="40% - uthevingsfarge 4 3 4 3" xfId="3160" xr:uid="{D373EFFA-57A7-4FF5-BB24-1219DAD6809B}"/>
    <cellStyle name="40% - uthevingsfarge 4 3 5" xfId="3161" xr:uid="{5016CE0C-2E80-4AB0-AC59-B01EF35FB332}"/>
    <cellStyle name="40% - uthevingsfarge 4 3 6" xfId="3162" xr:uid="{846EA704-7BE4-4A00-ACF2-9F82ABAAEDE1}"/>
    <cellStyle name="40% - uthevingsfarge 4 3 7" xfId="3163" xr:uid="{3E6744DF-BF65-4640-BB7A-B7B02BACE44D}"/>
    <cellStyle name="40% - uthevingsfarge 4 3_ACT Segment adj EBITDA" xfId="3164" xr:uid="{938E5D8B-F449-4CEE-9DF2-1CEDE49D5B7B}"/>
    <cellStyle name="40% - uthevingsfarge 4 4" xfId="3165" xr:uid="{A2DC50CB-53F4-4FAC-B3B6-1156E8FE3679}"/>
    <cellStyle name="40% - uthevingsfarge 4 4 2" xfId="3166" xr:uid="{C7501882-075C-4752-9116-C5A312A17F08}"/>
    <cellStyle name="40% - uthevingsfarge 4 4 2 2" xfId="3167" xr:uid="{7453BA76-ED39-43F3-AC14-944427890060}"/>
    <cellStyle name="40% - uthevingsfarge 4 4 2 3" xfId="3168" xr:uid="{72BEECCE-B549-4545-9C10-84BB33CC8B76}"/>
    <cellStyle name="40% - uthevingsfarge 4 4 3" xfId="3169" xr:uid="{A2354F6C-625C-4C17-8AC8-578AD963603E}"/>
    <cellStyle name="40% - uthevingsfarge 4 4 4" xfId="3170" xr:uid="{B1FECCFD-653D-45CA-BBCF-7CCFF5C3B22C}"/>
    <cellStyle name="40% - uthevingsfarge 4 4 5" xfId="3171" xr:uid="{22726B43-09D3-43E9-A1F1-6802FBB74FAC}"/>
    <cellStyle name="40% - uthevingsfarge 4 4_ACT_NIBD EQ" xfId="3172" xr:uid="{C810864D-E53B-4DAA-B1B8-3C81561F94D4}"/>
    <cellStyle name="40% - uthevingsfarge 4 5" xfId="3173" xr:uid="{78FA9553-70D2-481E-AD2E-3C0C5638AA1A}"/>
    <cellStyle name="40% - uthevingsfarge 4 5 2" xfId="3174" xr:uid="{E39724F6-5409-4080-8B76-61A7F7F8BDB6}"/>
    <cellStyle name="40% - uthevingsfarge 4 5 2 2" xfId="3175" xr:uid="{A56968AD-453A-422F-9B11-098847A8F915}"/>
    <cellStyle name="40% - uthevingsfarge 4 5 2 3" xfId="3176" xr:uid="{A91F6649-972C-4E22-9C52-7B9C7447E6F7}"/>
    <cellStyle name="40% - uthevingsfarge 4 5 3" xfId="3177" xr:uid="{5DCF56AE-0EC5-4C69-A892-C46CA3BBAD57}"/>
    <cellStyle name="40% - uthevingsfarge 4 5 4" xfId="3178" xr:uid="{321E9C1E-AA9E-46B4-978C-47030E91BF05}"/>
    <cellStyle name="40% - uthevingsfarge 4 5 5" xfId="3179" xr:uid="{43391E88-A1F1-48DD-A37B-00CC90BF5D5E}"/>
    <cellStyle name="40% - uthevingsfarge 4 5_ACT_NIBD EQ" xfId="3180" xr:uid="{8219DC5D-D526-4E42-B868-98BD0B853B0F}"/>
    <cellStyle name="40% - uthevingsfarge 4 6" xfId="3181" xr:uid="{BCE02953-D5A7-4511-9BF6-382769ED1534}"/>
    <cellStyle name="40% - uthevingsfarge 4 6 2" xfId="3182" xr:uid="{B6CE3619-9D44-4A47-AEF2-FBABEB35F2F0}"/>
    <cellStyle name="40% - uthevingsfarge 4 6 2 2" xfId="3183" xr:uid="{94AE22F9-699D-4164-8F2F-0B91607C829B}"/>
    <cellStyle name="40% - uthevingsfarge 4 6 2 3" xfId="3184" xr:uid="{B6DD4E45-A1C9-406C-BEFE-0B5F7D33DB8B}"/>
    <cellStyle name="40% - uthevingsfarge 4 6 3" xfId="3185" xr:uid="{6E39B93E-FFB1-4764-8B35-4C8A9B6E2085}"/>
    <cellStyle name="40% - uthevingsfarge 4 6 4" xfId="3186" xr:uid="{7CB4264A-FED0-4D53-90C2-2BCE38C2BFB4}"/>
    <cellStyle name="40% - uthevingsfarge 4 6 5" xfId="3187" xr:uid="{7B89BC8A-2E76-4E04-8B20-5EC45ABD895D}"/>
    <cellStyle name="40% - uthevingsfarge 4 6_ACT_NIBD EQ" xfId="3188" xr:uid="{B1399360-EC36-40B3-95E9-610F7092058D}"/>
    <cellStyle name="40% - uthevingsfarge 4 7" xfId="3189" xr:uid="{DD9892AF-C64B-4B49-BAA6-51E1A6847CD3}"/>
    <cellStyle name="40% - uthevingsfarge 4 7 2" xfId="3190" xr:uid="{09AC514E-CFAF-41B6-862D-5DF1CC2D0239}"/>
    <cellStyle name="40% - uthevingsfarge 4 7 2 2" xfId="3191" xr:uid="{58428343-E010-4F04-ABB9-B397C35629D4}"/>
    <cellStyle name="40% - uthevingsfarge 4 7 2 3" xfId="3192" xr:uid="{40E7B0A1-DB3A-4501-874C-AEAAD6CAA662}"/>
    <cellStyle name="40% - uthevingsfarge 4 7 3" xfId="3193" xr:uid="{27823651-1D3B-46EC-AD6A-2245FCD9426A}"/>
    <cellStyle name="40% - uthevingsfarge 4 7 4" xfId="3194" xr:uid="{34F557D3-14D0-490A-878F-59A52628C8D8}"/>
    <cellStyle name="40% - uthevingsfarge 4 7 5" xfId="3195" xr:uid="{DA732F8E-5C01-42BF-AF14-76A5D57B390D}"/>
    <cellStyle name="40% - uthevingsfarge 4 7_ACT_NIBD EQ" xfId="3196" xr:uid="{DAD7FB02-C900-41E1-924A-AB4A67BED08F}"/>
    <cellStyle name="40% - uthevingsfarge 4 8" xfId="3197" xr:uid="{567CB12A-3DEE-487D-9FDF-B578A66DAA80}"/>
    <cellStyle name="40% - uthevingsfarge 4 8 2" xfId="3198" xr:uid="{20403631-8FD5-4BA1-9822-77DB0C402883}"/>
    <cellStyle name="40% - uthevingsfarge 4 8 2 2" xfId="3199" xr:uid="{2BFCEB8D-161C-49EF-94F9-383CE1D1CE08}"/>
    <cellStyle name="40% - uthevingsfarge 4 8 2 3" xfId="3200" xr:uid="{C48D524A-F73A-4FC2-B3DF-E48E5A19B534}"/>
    <cellStyle name="40% - uthevingsfarge 4 8 3" xfId="3201" xr:uid="{F0C7BC48-9E15-413F-BB73-91852D665FC2}"/>
    <cellStyle name="40% - uthevingsfarge 4 8 4" xfId="3202" xr:uid="{86D9179C-B485-4530-A321-23DF667B5474}"/>
    <cellStyle name="40% - uthevingsfarge 4 8 5" xfId="3203" xr:uid="{EF01709B-4C9F-4FB4-AFE3-DF7400E709E9}"/>
    <cellStyle name="40% - uthevingsfarge 4 8_ACT_NIBD EQ" xfId="3204" xr:uid="{F6DF8F5B-1E25-42D1-ABD6-439A9C4E6F5B}"/>
    <cellStyle name="40% - uthevingsfarge 4 9" xfId="3205" xr:uid="{C06499A9-E961-40EF-BF5D-A887A92E3ECC}"/>
    <cellStyle name="40% - uthevingsfarge 4 9 2" xfId="3206" xr:uid="{97633B22-D4BE-44B6-90D1-46C062D44123}"/>
    <cellStyle name="40% - uthevingsfarge 4 9 3" xfId="3207" xr:uid="{8D72EA7D-037F-4687-88A0-5D18A27DCAC0}"/>
    <cellStyle name="40% - uthevingsfarge 4_ACT Segment adj EBITDA" xfId="3208" xr:uid="{F235C69D-B0FE-4F80-AE3D-CCCB93587BA0}"/>
    <cellStyle name="40% - uthevingsfarge 5" xfId="3209" xr:uid="{346B8D47-9BB4-4935-87A8-3E593464533A}"/>
    <cellStyle name="40% - uthevingsfarge 5 10" xfId="3210" xr:uid="{0ABDD421-AE72-4723-A149-3C302B36609A}"/>
    <cellStyle name="40% - uthevingsfarge 5 11" xfId="3211" xr:uid="{FECC5D92-5C0B-4E39-B846-8A7B6315688E}"/>
    <cellStyle name="40% - uthevingsfarge 5 12" xfId="3212" xr:uid="{5429C4A6-1874-474A-B072-3A8293E01960}"/>
    <cellStyle name="40% - uthevingsfarge 5 2" xfId="3213" xr:uid="{C9169A9D-D9BC-448F-9712-75DFCF6C1847}"/>
    <cellStyle name="40% - uthevingsfarge 5 2 2" xfId="3214" xr:uid="{2173A8B0-E5AB-4ABB-AAB5-97904BB7DCBF}"/>
    <cellStyle name="40% - uthevingsfarge 5 2 2 2" xfId="3215" xr:uid="{ADE3262C-4C66-4106-B871-F41005FC7922}"/>
    <cellStyle name="40% - uthevingsfarge 5 2 2 2 2" xfId="3216" xr:uid="{5DE4B9A2-D247-44D4-949A-AB809997C604}"/>
    <cellStyle name="40% - uthevingsfarge 5 2 2 2 2 2" xfId="3217" xr:uid="{A2258269-937A-408E-B70A-CDA314BD6258}"/>
    <cellStyle name="40% - uthevingsfarge 5 2 2 2 2 3" xfId="3218" xr:uid="{0F677148-5B23-4CB9-855C-DBE9B0C67CFB}"/>
    <cellStyle name="40% - uthevingsfarge 5 2 2 2 3" xfId="3219" xr:uid="{33A767A7-5A4F-4152-9C28-3E6FA47E124D}"/>
    <cellStyle name="40% - uthevingsfarge 5 2 2 2 4" xfId="3220" xr:uid="{A4700E2A-1F20-4F36-AD9B-FCC30B2C93D7}"/>
    <cellStyle name="40% - uthevingsfarge 5 2 2 2 5" xfId="3221" xr:uid="{57BD1F29-5F40-44B1-B50E-D96B49640183}"/>
    <cellStyle name="40% - uthevingsfarge 5 2 2 2_Group Financials" xfId="3222" xr:uid="{F11B18BE-C801-4B32-97FD-B45DFE07F1D7}"/>
    <cellStyle name="40% - uthevingsfarge 5 2 2 3" xfId="3223" xr:uid="{561B166E-81F8-4820-A3E4-36D848F116B8}"/>
    <cellStyle name="40% - uthevingsfarge 5 2 2 3 2" xfId="3224" xr:uid="{AA130929-9DEF-4762-8D35-FE9B53ACDBF3}"/>
    <cellStyle name="40% - uthevingsfarge 5 2 2 3 2 2" xfId="3225" xr:uid="{87106DB3-40C8-4FB3-98AE-493A73AEE1AF}"/>
    <cellStyle name="40% - uthevingsfarge 5 2 2 3 2 3" xfId="3226" xr:uid="{15E0BCE1-CE88-493E-9F89-8124CBF533CC}"/>
    <cellStyle name="40% - uthevingsfarge 5 2 2 3 3" xfId="3227" xr:uid="{38076FDC-59FC-48F6-9CBE-DD44B248A9D5}"/>
    <cellStyle name="40% - uthevingsfarge 5 2 2 3 4" xfId="3228" xr:uid="{493EED00-562B-4772-B364-B2E37CE0B802}"/>
    <cellStyle name="40% - uthevingsfarge 5 2 2 3 5" xfId="3229" xr:uid="{575EC18D-4B19-4383-805F-2864DB2C76C0}"/>
    <cellStyle name="40% - uthevingsfarge 5 2 2 3_Group Financials" xfId="3230" xr:uid="{D52D83C4-26A5-43BB-A868-B24E2B08CDEB}"/>
    <cellStyle name="40% - uthevingsfarge 5 2 2 4" xfId="3231" xr:uid="{6CE69521-9832-41E5-8939-981054F1A671}"/>
    <cellStyle name="40% - uthevingsfarge 5 2 2 4 2" xfId="3232" xr:uid="{0FC49F0D-DD0C-42BB-9055-76814D9DD6B7}"/>
    <cellStyle name="40% - uthevingsfarge 5 2 2 4 3" xfId="3233" xr:uid="{C8D18B35-8BA0-43EC-886C-0380BEC4F359}"/>
    <cellStyle name="40% - uthevingsfarge 5 2 2 5" xfId="3234" xr:uid="{50881CF2-1148-46C6-A7F8-EEA4C4C0147D}"/>
    <cellStyle name="40% - uthevingsfarge 5 2 2 6" xfId="3235" xr:uid="{66E64EC4-EF41-4E38-AD16-4FB490B9290A}"/>
    <cellStyle name="40% - uthevingsfarge 5 2 2 7" xfId="3236" xr:uid="{B6169E91-027C-4DE2-97C9-AED1869A468E}"/>
    <cellStyle name="40% - uthevingsfarge 5 2 2_Actuals YTD" xfId="3237" xr:uid="{B1D009BE-7169-4449-B8D4-9DCA6956DE51}"/>
    <cellStyle name="40% - uthevingsfarge 5 2 3" xfId="3238" xr:uid="{CE20259D-200B-4103-9C35-0D5C3C195908}"/>
    <cellStyle name="40% - uthevingsfarge 5 2 3 2" xfId="3239" xr:uid="{F47F375C-E8BF-452D-9912-D64480B8BFF4}"/>
    <cellStyle name="40% - uthevingsfarge 5 2 3 2 2" xfId="3240" xr:uid="{46D6E8E8-0CBA-4A81-BAE2-1624C01E1EC7}"/>
    <cellStyle name="40% - uthevingsfarge 5 2 3 2 3" xfId="3241" xr:uid="{ECED230D-5AC5-48D0-8002-2E5E314FA0E6}"/>
    <cellStyle name="40% - uthevingsfarge 5 2 3 3" xfId="3242" xr:uid="{9D8AE186-2064-4BF8-B67E-10DC96536565}"/>
    <cellStyle name="40% - uthevingsfarge 5 2 3 4" xfId="3243" xr:uid="{79874A19-DC2B-4522-82D6-6282A70565D1}"/>
    <cellStyle name="40% - uthevingsfarge 5 2 3 5" xfId="3244" xr:uid="{40DD20EE-23CA-4FDC-ABA6-7CAB814C8DA7}"/>
    <cellStyle name="40% - uthevingsfarge 5 2 3_Group Financials" xfId="3245" xr:uid="{A6866946-122A-4F68-AF22-3CE81DDDC04D}"/>
    <cellStyle name="40% - uthevingsfarge 5 2 4" xfId="3246" xr:uid="{B27FD60E-F984-41E6-8EBE-7EFC5684AC7E}"/>
    <cellStyle name="40% - uthevingsfarge 5 2 4 2" xfId="3247" xr:uid="{6A7DAA7B-565E-42B9-962C-F3B209082834}"/>
    <cellStyle name="40% - uthevingsfarge 5 2 4 2 2" xfId="3248" xr:uid="{654F72EF-EE91-47DF-B69B-01B4709AF194}"/>
    <cellStyle name="40% - uthevingsfarge 5 2 4 2 3" xfId="3249" xr:uid="{542B232E-854F-4570-B7A9-2EC9E2A581EE}"/>
    <cellStyle name="40% - uthevingsfarge 5 2 4 3" xfId="3250" xr:uid="{CCEC2293-75BE-4C3E-93E5-592910462460}"/>
    <cellStyle name="40% - uthevingsfarge 5 2 4 4" xfId="3251" xr:uid="{5315282B-DDB9-4A34-812F-0D31E0923B88}"/>
    <cellStyle name="40% - uthevingsfarge 5 2 4 5" xfId="3252" xr:uid="{7E6DBE45-AF3F-44A7-BBE2-AD44F02CFDC3}"/>
    <cellStyle name="40% - uthevingsfarge 5 2 4_Group Financials" xfId="3253" xr:uid="{C34DF620-3A59-45C7-A5D3-2A854FAEEE85}"/>
    <cellStyle name="40% - uthevingsfarge 5 2 5" xfId="3254" xr:uid="{3230236F-C68D-4B6D-A510-212B21BF9F5D}"/>
    <cellStyle name="40% - uthevingsfarge 5 2 5 2" xfId="3255" xr:uid="{C6387220-BF90-421E-AADE-D5D435845D4D}"/>
    <cellStyle name="40% - uthevingsfarge 5 2 5 3" xfId="3256" xr:uid="{90EA07E6-06FB-4175-8F13-AC759B55F589}"/>
    <cellStyle name="40% - uthevingsfarge 5 2 6" xfId="3257" xr:uid="{5FE6B112-860D-4EEE-B24B-0BE0FF1A6DD2}"/>
    <cellStyle name="40% - uthevingsfarge 5 2 7" xfId="3258" xr:uid="{22141536-06AB-4EEC-AAC5-4232EE5C1D7A}"/>
    <cellStyle name="40% - uthevingsfarge 5 2 8" xfId="3259" xr:uid="{0ADCE231-E2CB-42EF-BCEE-32EDBF4254BB}"/>
    <cellStyle name="40% - uthevingsfarge 5 2_Actuals YTD" xfId="3260" xr:uid="{D9B73507-D0EA-4A46-B056-5FFF037931F0}"/>
    <cellStyle name="40% - uthevingsfarge 5 3" xfId="3261" xr:uid="{8C72477E-6B78-4969-9E7D-F690B7949EE7}"/>
    <cellStyle name="40% - uthevingsfarge 5 3 2" xfId="3262" xr:uid="{71351B1B-F776-415C-B0E5-128D2AD5AC1A}"/>
    <cellStyle name="40% - uthevingsfarge 5 3 2 2" xfId="3263" xr:uid="{F36E0580-6DD8-43B9-B031-1A4F28E1B0A1}"/>
    <cellStyle name="40% - uthevingsfarge 5 3 2 2 2" xfId="3264" xr:uid="{D62F1141-4426-45C5-9212-B52D1EC399B9}"/>
    <cellStyle name="40% - uthevingsfarge 5 3 2 2 3" xfId="3265" xr:uid="{3357B48A-B91C-42BC-A4B1-1F62BD72036C}"/>
    <cellStyle name="40% - uthevingsfarge 5 3 2 3" xfId="3266" xr:uid="{081276AA-AF12-4723-AFA7-300DEE297959}"/>
    <cellStyle name="40% - uthevingsfarge 5 3 2 4" xfId="3267" xr:uid="{A44D6586-6074-4D07-8823-A632DF539D28}"/>
    <cellStyle name="40% - uthevingsfarge 5 3 2 5" xfId="3268" xr:uid="{4AE186C7-4ABE-4CB4-BEA1-FCD8A0FD706B}"/>
    <cellStyle name="40% - uthevingsfarge 5 3 2_Group Financials" xfId="3269" xr:uid="{ED6EBDEA-A23B-42AF-A14B-11E9945191A9}"/>
    <cellStyle name="40% - uthevingsfarge 5 3 3" xfId="3270" xr:uid="{206C7ABD-AE5A-46BD-B690-0390A98BF05B}"/>
    <cellStyle name="40% - uthevingsfarge 5 3 3 2" xfId="3271" xr:uid="{9C6732CC-C275-4FEA-A8F7-99509F3E86BC}"/>
    <cellStyle name="40% - uthevingsfarge 5 3 3 2 2" xfId="3272" xr:uid="{190D6C65-8FA3-4693-8F38-CB207672159F}"/>
    <cellStyle name="40% - uthevingsfarge 5 3 3 2 3" xfId="3273" xr:uid="{158F1D1F-6B70-49DA-A696-DDE8DE4EC1DC}"/>
    <cellStyle name="40% - uthevingsfarge 5 3 3 3" xfId="3274" xr:uid="{08AA2043-9F50-46A2-AD54-3D0BA219236D}"/>
    <cellStyle name="40% - uthevingsfarge 5 3 3 4" xfId="3275" xr:uid="{2A9DFD14-775D-40E2-AFF5-A671AD7541BF}"/>
    <cellStyle name="40% - uthevingsfarge 5 3 3 5" xfId="3276" xr:uid="{123C584F-AFC0-4DA2-9737-9AD89196FBC4}"/>
    <cellStyle name="40% - uthevingsfarge 5 3 3_Group Financials" xfId="3277" xr:uid="{F45DC100-F7BB-4C04-A2BC-5F8D6CC6408D}"/>
    <cellStyle name="40% - uthevingsfarge 5 3 4" xfId="3278" xr:uid="{A5B57381-0C58-4B6B-81B3-3C3CCDA6000A}"/>
    <cellStyle name="40% - uthevingsfarge 5 3 4 2" xfId="3279" xr:uid="{79160069-C859-4C1A-B508-6705E6413A2F}"/>
    <cellStyle name="40% - uthevingsfarge 5 3 4 3" xfId="3280" xr:uid="{5C643554-BCB0-4448-B2A3-36DDBEF48B4C}"/>
    <cellStyle name="40% - uthevingsfarge 5 3 5" xfId="3281" xr:uid="{38BCB2CC-D3CE-4919-86D8-27A3D8BECFF3}"/>
    <cellStyle name="40% - uthevingsfarge 5 3 6" xfId="3282" xr:uid="{133DF418-6BA1-4566-B05F-1F045918D420}"/>
    <cellStyle name="40% - uthevingsfarge 5 3 7" xfId="3283" xr:uid="{ABD6007E-3FFC-4D6D-A0E2-B26B73170C23}"/>
    <cellStyle name="40% - uthevingsfarge 5 3_Actuals YTD" xfId="3284" xr:uid="{09E4D612-D661-44A5-A103-AB1ABC24E90D}"/>
    <cellStyle name="40% - uthevingsfarge 5 4" xfId="3285" xr:uid="{FD4AB5A4-7491-452E-8570-042AD06F593B}"/>
    <cellStyle name="40% - uthevingsfarge 5 4 2" xfId="3286" xr:uid="{493A7E94-0AE6-4390-AD54-192D16BFF7FF}"/>
    <cellStyle name="40% - uthevingsfarge 5 4 2 2" xfId="3287" xr:uid="{DDF267DE-DB7B-4ED6-9EEA-E183C4FAF849}"/>
    <cellStyle name="40% - uthevingsfarge 5 4 2 3" xfId="3288" xr:uid="{6789B70D-BD12-41A8-833F-62EFAB892DA0}"/>
    <cellStyle name="40% - uthevingsfarge 5 4 3" xfId="3289" xr:uid="{BA134DF7-0860-452E-B045-D853F91ECBEA}"/>
    <cellStyle name="40% - uthevingsfarge 5 4 4" xfId="3290" xr:uid="{E47F0E82-2AEF-4426-8DE9-9FBDBF36CD95}"/>
    <cellStyle name="40% - uthevingsfarge 5 4 5" xfId="3291" xr:uid="{6CA6DDDB-4139-4F92-B3D2-C950037A4DBC}"/>
    <cellStyle name="40% - uthevingsfarge 5 4_Group Financials" xfId="3292" xr:uid="{0200D614-5FA0-477E-8F20-BD0D0574B44C}"/>
    <cellStyle name="40% - uthevingsfarge 5 5" xfId="3293" xr:uid="{1F196B84-DA0A-4FB2-ABB0-1FDF529BBFFE}"/>
    <cellStyle name="40% - uthevingsfarge 5 5 2" xfId="3294" xr:uid="{10518528-2E8F-4157-AB88-E85D256FB53F}"/>
    <cellStyle name="40% - uthevingsfarge 5 5 2 2" xfId="3295" xr:uid="{18DC39DB-FCE3-42BE-92D3-189245790105}"/>
    <cellStyle name="40% - uthevingsfarge 5 5 2 3" xfId="3296" xr:uid="{3920ECEB-FC2E-4E28-9D48-8E31B319A6B3}"/>
    <cellStyle name="40% - uthevingsfarge 5 5 3" xfId="3297" xr:uid="{0A1E17AF-0784-46D0-B25F-CEAEDEA9699D}"/>
    <cellStyle name="40% - uthevingsfarge 5 5 4" xfId="3298" xr:uid="{BC068918-53B3-4863-9E0D-0239C376DF56}"/>
    <cellStyle name="40% - uthevingsfarge 5 5 5" xfId="3299" xr:uid="{FDC88C69-B788-4771-8821-AB8180FBED5D}"/>
    <cellStyle name="40% - uthevingsfarge 5 5_Group Financials" xfId="3300" xr:uid="{33DB6BB4-E9C3-4E6F-B6E7-3E1CD96A76D2}"/>
    <cellStyle name="40% - uthevingsfarge 5 6" xfId="3301" xr:uid="{F4CC734B-B46D-4DA1-BE30-61D5897C1B83}"/>
    <cellStyle name="40% - uthevingsfarge 5 6 2" xfId="3302" xr:uid="{BFDC3D52-7356-427D-ABA5-A9CC9A8D59E7}"/>
    <cellStyle name="40% - uthevingsfarge 5 6 2 2" xfId="3303" xr:uid="{D675F9D4-60F3-4561-9676-E158D1B3CECF}"/>
    <cellStyle name="40% - uthevingsfarge 5 6 2 3" xfId="3304" xr:uid="{E96E5C26-C162-4EE4-A1CA-E8D876A64453}"/>
    <cellStyle name="40% - uthevingsfarge 5 6 3" xfId="3305" xr:uid="{AA16DAEC-7F74-4A53-9AF4-95EB29862215}"/>
    <cellStyle name="40% - uthevingsfarge 5 6 4" xfId="3306" xr:uid="{B6F663D4-7A7F-4995-81FB-6DA417210A17}"/>
    <cellStyle name="40% - uthevingsfarge 5 6 5" xfId="3307" xr:uid="{7B095A95-71AD-420E-ADE4-A809446413F9}"/>
    <cellStyle name="40% - uthevingsfarge 5 6_Group Financials" xfId="3308" xr:uid="{BE22E2B8-E406-4F41-8B73-C41C389AA461}"/>
    <cellStyle name="40% - uthevingsfarge 5 7" xfId="3309" xr:uid="{B38773B5-9B05-433F-B9B3-9BF94C411192}"/>
    <cellStyle name="40% - uthevingsfarge 5 7 2" xfId="3310" xr:uid="{ED921446-D547-460E-A9B1-80DFB8203DEB}"/>
    <cellStyle name="40% - uthevingsfarge 5 7 2 2" xfId="3311" xr:uid="{00D744C1-5B3A-424B-B6F1-9508458976E9}"/>
    <cellStyle name="40% - uthevingsfarge 5 7 2 3" xfId="3312" xr:uid="{A01D9B66-D490-4024-B47E-27006C54E1F0}"/>
    <cellStyle name="40% - uthevingsfarge 5 7 3" xfId="3313" xr:uid="{610F614F-86F3-41FA-A312-1D468A6CD3B9}"/>
    <cellStyle name="40% - uthevingsfarge 5 7 4" xfId="3314" xr:uid="{D4977680-6495-407F-BAE0-F0EBC71775DA}"/>
    <cellStyle name="40% - uthevingsfarge 5 7 5" xfId="3315" xr:uid="{7073B921-F50B-4F41-A679-9899ADB5A7F8}"/>
    <cellStyle name="40% - uthevingsfarge 5 7_Group Financials" xfId="3316" xr:uid="{D4052FA0-8295-40FF-AF74-28C311B80E67}"/>
    <cellStyle name="40% - uthevingsfarge 5 8" xfId="3317" xr:uid="{1D7474EB-B882-485F-ADB7-5794967EE59C}"/>
    <cellStyle name="40% - uthevingsfarge 5 8 2" xfId="3318" xr:uid="{37806825-18EF-40B3-97CA-5821AA4B36D6}"/>
    <cellStyle name="40% - uthevingsfarge 5 8 2 2" xfId="3319" xr:uid="{E87D8188-49FA-41C7-9AE6-E5F3C705E3AA}"/>
    <cellStyle name="40% - uthevingsfarge 5 8 2 3" xfId="3320" xr:uid="{DC548A1A-C71D-48C1-B922-EDA09972C914}"/>
    <cellStyle name="40% - uthevingsfarge 5 8 3" xfId="3321" xr:uid="{4E9E561C-0CA2-4DA2-9090-8A1B70FED646}"/>
    <cellStyle name="40% - uthevingsfarge 5 8 4" xfId="3322" xr:uid="{688078BE-39BF-4649-A91F-FC3B1382A9DB}"/>
    <cellStyle name="40% - uthevingsfarge 5 8 5" xfId="3323" xr:uid="{D64D8348-6E88-41E3-8901-4A85C32556E4}"/>
    <cellStyle name="40% - uthevingsfarge 5 8_Group Financials" xfId="3324" xr:uid="{C3F78364-127D-4DA9-B8F6-4FDE49491C28}"/>
    <cellStyle name="40% - uthevingsfarge 5 9" xfId="3325" xr:uid="{B6267EE4-3D02-465F-AFB4-1F700A01B130}"/>
    <cellStyle name="40% - uthevingsfarge 5 9 2" xfId="3326" xr:uid="{154E271F-718A-46AD-9C50-A4986FF25723}"/>
    <cellStyle name="40% - uthevingsfarge 5 9 3" xfId="3327" xr:uid="{6795C99C-92B4-41EC-9EBD-11369DE76827}"/>
    <cellStyle name="40% - uthevingsfarge 5_Actuals YTD" xfId="3328" xr:uid="{DAFBC72B-33E9-4E74-9625-5E6CB1E1E733}"/>
    <cellStyle name="40% - uthevingsfarge 6" xfId="3329" xr:uid="{F5BC4684-D4AD-4359-B861-D78BBD053AE0}"/>
    <cellStyle name="40% - uthevingsfarge 6 10" xfId="3330" xr:uid="{703EFC12-F1F2-49C4-A676-136EA73D68E3}"/>
    <cellStyle name="40% - uthevingsfarge 6 11" xfId="3331" xr:uid="{6B6B75FF-F03A-4A55-9A7A-31B6671C194D}"/>
    <cellStyle name="40% - uthevingsfarge 6 12" xfId="3332" xr:uid="{262E4BDC-872D-4144-B741-C8A656A2C611}"/>
    <cellStyle name="40% - uthevingsfarge 6 2" xfId="3333" xr:uid="{52ECA467-5138-4063-B3C6-34FAAB31A8AC}"/>
    <cellStyle name="40% - uthevingsfarge 6 2 2" xfId="3334" xr:uid="{36B10633-70B1-4573-869A-39CB2F4A46DB}"/>
    <cellStyle name="40% - uthevingsfarge 6 2 2 2" xfId="3335" xr:uid="{275D056C-F1B6-44CB-B35F-B70B20F833F0}"/>
    <cellStyle name="40% - uthevingsfarge 6 2 2 2 2" xfId="3336" xr:uid="{E2403FA5-F9E1-450C-A31A-5274B2D20107}"/>
    <cellStyle name="40% - uthevingsfarge 6 2 2 2 2 2" xfId="3337" xr:uid="{319982DD-997E-4F8E-AFEC-F6A877DD8CFA}"/>
    <cellStyle name="40% - uthevingsfarge 6 2 2 2 2 3" xfId="3338" xr:uid="{92339549-CC8D-462A-A400-0FA3CFBE5FAE}"/>
    <cellStyle name="40% - uthevingsfarge 6 2 2 2 3" xfId="3339" xr:uid="{342DBF1E-9BF0-4DC5-8D80-90E716AE5740}"/>
    <cellStyle name="40% - uthevingsfarge 6 2 2 2 4" xfId="3340" xr:uid="{66CB4043-7723-490D-8953-03F7BF76A8F8}"/>
    <cellStyle name="40% - uthevingsfarge 6 2 2 2 5" xfId="3341" xr:uid="{B5DD35D1-47AC-4E24-BB41-47346969FEE2}"/>
    <cellStyle name="40% - uthevingsfarge 6 2 2 2_ACT_NIBD EQ" xfId="3342" xr:uid="{2C0258EB-1763-4D66-A769-403DB281B062}"/>
    <cellStyle name="40% - uthevingsfarge 6 2 2 3" xfId="3343" xr:uid="{6EF38B2C-5667-4DFE-8F40-280D0B5CBF40}"/>
    <cellStyle name="40% - uthevingsfarge 6 2 2 3 2" xfId="3344" xr:uid="{49E68587-EC5C-42CE-BCCF-22B724D669D6}"/>
    <cellStyle name="40% - uthevingsfarge 6 2 2 3 2 2" xfId="3345" xr:uid="{69E4E1DD-0D66-4179-8919-C797312A0F1F}"/>
    <cellStyle name="40% - uthevingsfarge 6 2 2 3 2 3" xfId="3346" xr:uid="{A6B4DFE9-0FD6-4ACC-8B84-B62108295188}"/>
    <cellStyle name="40% - uthevingsfarge 6 2 2 3 3" xfId="3347" xr:uid="{432D535A-2F28-48C5-8E0F-333C1BEF5B1F}"/>
    <cellStyle name="40% - uthevingsfarge 6 2 2 3 4" xfId="3348" xr:uid="{203F01FB-819C-4978-AE87-506F11A7F90A}"/>
    <cellStyle name="40% - uthevingsfarge 6 2 2 3 5" xfId="3349" xr:uid="{6C5738A4-06E7-4E5C-81D3-B91305EFB790}"/>
    <cellStyle name="40% - uthevingsfarge 6 2 2 3_ACT_NIBD EQ" xfId="3350" xr:uid="{BE8E6AE2-BEAF-4C83-AFFD-88F507C3846C}"/>
    <cellStyle name="40% - uthevingsfarge 6 2 2 4" xfId="3351" xr:uid="{437309C6-6DFE-4113-99E6-3AECB4E4C123}"/>
    <cellStyle name="40% - uthevingsfarge 6 2 2 4 2" xfId="3352" xr:uid="{4F2E1CFC-1E95-4717-95BA-B58CDA80D26F}"/>
    <cellStyle name="40% - uthevingsfarge 6 2 2 4 3" xfId="3353" xr:uid="{B8368DFD-8E98-4FE6-AA93-E6232BFE44A2}"/>
    <cellStyle name="40% - uthevingsfarge 6 2 2 5" xfId="3354" xr:uid="{214082A3-4B7D-47A3-B65B-4E40DA0C5A28}"/>
    <cellStyle name="40% - uthevingsfarge 6 2 2 6" xfId="3355" xr:uid="{8C2E79E5-A2FD-4E0A-B140-E81E76D13E65}"/>
    <cellStyle name="40% - uthevingsfarge 6 2 2 7" xfId="3356" xr:uid="{A9C87FD1-ABB6-4B9F-BABF-9370A13F5080}"/>
    <cellStyle name="40% - uthevingsfarge 6 2 2_ACT Segment adj EBITDA" xfId="3357" xr:uid="{559CBCBA-9929-46D2-A70D-26B6365D092D}"/>
    <cellStyle name="40% - uthevingsfarge 6 2 3" xfId="3358" xr:uid="{6D775F4B-89AC-4AE4-A3DD-9DD3170F860E}"/>
    <cellStyle name="40% - uthevingsfarge 6 2 3 2" xfId="3359" xr:uid="{6332689F-5402-46B9-A52A-3CA4D79DDFF4}"/>
    <cellStyle name="40% - uthevingsfarge 6 2 3 2 2" xfId="3360" xr:uid="{81DB6D47-0D2D-4A66-9ED1-E3441BA853E1}"/>
    <cellStyle name="40% - uthevingsfarge 6 2 3 2 3" xfId="3361" xr:uid="{805DB77A-683B-40D7-8EB0-A7DB60CCB954}"/>
    <cellStyle name="40% - uthevingsfarge 6 2 3 3" xfId="3362" xr:uid="{2402093A-C9C3-43C4-A38E-3B0059C899D9}"/>
    <cellStyle name="40% - uthevingsfarge 6 2 3 4" xfId="3363" xr:uid="{452B7696-2575-42C4-AD59-46E1BA380171}"/>
    <cellStyle name="40% - uthevingsfarge 6 2 3 5" xfId="3364" xr:uid="{DA305388-3A55-46EF-8184-1FAAE2F00EC6}"/>
    <cellStyle name="40% - uthevingsfarge 6 2 3_ACT_NIBD EQ" xfId="3365" xr:uid="{38485A9B-F587-4301-BD1C-3DAA43D3052C}"/>
    <cellStyle name="40% - uthevingsfarge 6 2 4" xfId="3366" xr:uid="{33DDD684-EC05-4536-9C07-1C936EF95AC6}"/>
    <cellStyle name="40% - uthevingsfarge 6 2 4 2" xfId="3367" xr:uid="{113CA51F-655F-49CE-96E1-5F564646BB6C}"/>
    <cellStyle name="40% - uthevingsfarge 6 2 4 2 2" xfId="3368" xr:uid="{ADBD4D21-2289-4601-BB1D-8C92149176D2}"/>
    <cellStyle name="40% - uthevingsfarge 6 2 4 2 3" xfId="3369" xr:uid="{3CA98FB4-426F-4D1F-A515-DC04EFF9F16C}"/>
    <cellStyle name="40% - uthevingsfarge 6 2 4 3" xfId="3370" xr:uid="{FF786B2F-3754-4859-BED2-9A999F9D62E8}"/>
    <cellStyle name="40% - uthevingsfarge 6 2 4 4" xfId="3371" xr:uid="{11C52871-7711-43CF-B217-A118F9D6FAA2}"/>
    <cellStyle name="40% - uthevingsfarge 6 2 4 5" xfId="3372" xr:uid="{47ADF160-5A60-44F8-90A7-A8E9EAB16FB5}"/>
    <cellStyle name="40% - uthevingsfarge 6 2 4_ACT_NIBD EQ" xfId="3373" xr:uid="{9D554F41-F062-4EF6-B545-704A01A325AF}"/>
    <cellStyle name="40% - uthevingsfarge 6 2 5" xfId="3374" xr:uid="{406ED2FC-FA75-439B-8661-5592C564F89B}"/>
    <cellStyle name="40% - uthevingsfarge 6 2 5 2" xfId="3375" xr:uid="{30981F82-2880-4576-B4F9-12421ECB73A8}"/>
    <cellStyle name="40% - uthevingsfarge 6 2 5 3" xfId="3376" xr:uid="{CFD87B60-8B18-4B83-9932-29146E63FC7D}"/>
    <cellStyle name="40% - uthevingsfarge 6 2 6" xfId="3377" xr:uid="{A5B26685-926E-470B-B296-7F636A860CC1}"/>
    <cellStyle name="40% - uthevingsfarge 6 2 7" xfId="3378" xr:uid="{88F259E7-E307-4B9B-9F53-CECDC434998F}"/>
    <cellStyle name="40% - uthevingsfarge 6 2 8" xfId="3379" xr:uid="{DFB883FE-494B-45C7-A5AF-364E40E33E46}"/>
    <cellStyle name="40% - uthevingsfarge 6 2_ACT Segment adj EBITDA" xfId="3380" xr:uid="{C1964731-EDF5-4AE2-9A70-35426951D6D5}"/>
    <cellStyle name="40% - uthevingsfarge 6 3" xfId="3381" xr:uid="{BFDA25BD-B9E8-4B26-A9A0-3943B7C6094F}"/>
    <cellStyle name="40% - uthevingsfarge 6 3 2" xfId="3382" xr:uid="{F4819CF0-8257-4BE8-BD6C-17EADD775F49}"/>
    <cellStyle name="40% - uthevingsfarge 6 3 2 2" xfId="3383" xr:uid="{349D4967-D828-41CA-85D0-69AA38268501}"/>
    <cellStyle name="40% - uthevingsfarge 6 3 2 2 2" xfId="3384" xr:uid="{BE57CD1A-EC34-47A1-BF36-26352A36FA6C}"/>
    <cellStyle name="40% - uthevingsfarge 6 3 2 2 3" xfId="3385" xr:uid="{6A7A8394-E9A9-401E-8B20-B2BB0C76B1C5}"/>
    <cellStyle name="40% - uthevingsfarge 6 3 2 3" xfId="3386" xr:uid="{AA961608-2CDC-419C-BC9A-2F4855A2E58B}"/>
    <cellStyle name="40% - uthevingsfarge 6 3 2 4" xfId="3387" xr:uid="{DB27D596-AE37-45B4-BF88-73738AF431FE}"/>
    <cellStyle name="40% - uthevingsfarge 6 3 2 5" xfId="3388" xr:uid="{BC015496-D723-4D2C-BAB6-7A908FDE6F0A}"/>
    <cellStyle name="40% - uthevingsfarge 6 3 2_ACT_NIBD EQ" xfId="3389" xr:uid="{76672D3E-EC64-43E8-B086-B9EEFFB9BB22}"/>
    <cellStyle name="40% - uthevingsfarge 6 3 3" xfId="3390" xr:uid="{B58AE9AA-05D8-415C-8C33-C868C18C9D65}"/>
    <cellStyle name="40% - uthevingsfarge 6 3 3 2" xfId="3391" xr:uid="{67B592BA-0DBF-4D79-B2DB-7CF160680699}"/>
    <cellStyle name="40% - uthevingsfarge 6 3 3 2 2" xfId="3392" xr:uid="{98E796B6-5D0E-4B1C-84D5-983DB103412F}"/>
    <cellStyle name="40% - uthevingsfarge 6 3 3 2 3" xfId="3393" xr:uid="{0BAB8DB5-EDFB-42E8-A532-5138386DD842}"/>
    <cellStyle name="40% - uthevingsfarge 6 3 3 3" xfId="3394" xr:uid="{936C898A-AC27-496E-A6B3-39425F0BC987}"/>
    <cellStyle name="40% - uthevingsfarge 6 3 3 4" xfId="3395" xr:uid="{39DF232D-3530-46A7-80CD-4197BC5B9C30}"/>
    <cellStyle name="40% - uthevingsfarge 6 3 3 5" xfId="3396" xr:uid="{7FFCC1C7-FC16-40C9-8580-842D6E92B162}"/>
    <cellStyle name="40% - uthevingsfarge 6 3 3_ACT_NIBD EQ" xfId="3397" xr:uid="{A3C3AF15-58EB-4B03-8493-2FAC00FDCB66}"/>
    <cellStyle name="40% - uthevingsfarge 6 3 4" xfId="3398" xr:uid="{CFE63E02-66A3-42E9-A8DC-C4651B1543ED}"/>
    <cellStyle name="40% - uthevingsfarge 6 3 4 2" xfId="3399" xr:uid="{D1820AC7-FFD7-47B4-B387-89A5DEAD3F62}"/>
    <cellStyle name="40% - uthevingsfarge 6 3 4 3" xfId="3400" xr:uid="{471C6E5D-A5D4-40D3-8DF5-47915B19BE0F}"/>
    <cellStyle name="40% - uthevingsfarge 6 3 5" xfId="3401" xr:uid="{2A72EABB-A2E7-4637-A4FB-12B3959BE91D}"/>
    <cellStyle name="40% - uthevingsfarge 6 3 6" xfId="3402" xr:uid="{4BFA823B-0D4C-490F-A3FC-F24C46F98546}"/>
    <cellStyle name="40% - uthevingsfarge 6 3 7" xfId="3403" xr:uid="{32331853-6F28-45C2-B839-3014804950A8}"/>
    <cellStyle name="40% - uthevingsfarge 6 3_ACT Segment adj EBITDA" xfId="3404" xr:uid="{354A7CCF-5BED-432D-B1C1-FB116FCDE1C9}"/>
    <cellStyle name="40% - uthevingsfarge 6 4" xfId="3405" xr:uid="{A4484E12-2670-4887-B4DC-C511E7C1C30D}"/>
    <cellStyle name="40% - uthevingsfarge 6 4 2" xfId="3406" xr:uid="{3DCAEBF0-B930-455A-911C-4174B7E6D216}"/>
    <cellStyle name="40% - uthevingsfarge 6 4 2 2" xfId="3407" xr:uid="{31F3FCD0-67CB-4430-B24C-EB34E2F70EF6}"/>
    <cellStyle name="40% - uthevingsfarge 6 4 2 3" xfId="3408" xr:uid="{384C4DFB-FA15-4434-95B8-9953F8619C34}"/>
    <cellStyle name="40% - uthevingsfarge 6 4 3" xfId="3409" xr:uid="{D092D3DF-2B34-492C-BC0C-840E70D1C51A}"/>
    <cellStyle name="40% - uthevingsfarge 6 4 4" xfId="3410" xr:uid="{8B4E4031-13B0-411A-8CC1-74F56627181D}"/>
    <cellStyle name="40% - uthevingsfarge 6 4 5" xfId="3411" xr:uid="{E4704129-E22B-4DF8-A24C-2AB1D7CC496F}"/>
    <cellStyle name="40% - uthevingsfarge 6 4_ACT_NIBD EQ" xfId="3412" xr:uid="{3D3F943E-AE8F-4276-97D2-7AAA0892A11B}"/>
    <cellStyle name="40% - uthevingsfarge 6 5" xfId="3413" xr:uid="{A19F4EA0-4440-4DF6-A762-8AECBF46C00B}"/>
    <cellStyle name="40% - uthevingsfarge 6 5 2" xfId="3414" xr:uid="{75BA9EC9-7F72-476D-8199-D4196B63FA90}"/>
    <cellStyle name="40% - uthevingsfarge 6 5 2 2" xfId="3415" xr:uid="{93978041-E838-42D9-912C-276AE915F4EF}"/>
    <cellStyle name="40% - uthevingsfarge 6 5 2 3" xfId="3416" xr:uid="{9B9DF0EC-DEE3-4167-9975-F816250B52A1}"/>
    <cellStyle name="40% - uthevingsfarge 6 5 3" xfId="3417" xr:uid="{A76BFB02-A061-4C1A-A30E-7C39B5226B7F}"/>
    <cellStyle name="40% - uthevingsfarge 6 5 4" xfId="3418" xr:uid="{4727F27E-043B-4E26-99EC-8B953B6832CD}"/>
    <cellStyle name="40% - uthevingsfarge 6 5 5" xfId="3419" xr:uid="{B45C2ADF-F372-428B-8E3B-5618AD946C88}"/>
    <cellStyle name="40% - uthevingsfarge 6 5_ACT_NIBD EQ" xfId="3420" xr:uid="{F5252FF0-541E-4B30-85EF-45D2BFB0E2DB}"/>
    <cellStyle name="40% - uthevingsfarge 6 6" xfId="3421" xr:uid="{B8CAFBF0-4DAB-4FFF-8F43-37FAE630448B}"/>
    <cellStyle name="40% - uthevingsfarge 6 6 2" xfId="3422" xr:uid="{66754C94-1FD8-46A1-BAFC-DBC1D2C2C096}"/>
    <cellStyle name="40% - uthevingsfarge 6 6 2 2" xfId="3423" xr:uid="{50934879-7439-438E-9C6D-2BB1CE07B560}"/>
    <cellStyle name="40% - uthevingsfarge 6 6 2 3" xfId="3424" xr:uid="{0E733004-6C2C-491D-AAF5-CE1AC7A6CB6A}"/>
    <cellStyle name="40% - uthevingsfarge 6 6 3" xfId="3425" xr:uid="{CFB71D8C-D896-4AD9-A2D4-C3FB51EBB390}"/>
    <cellStyle name="40% - uthevingsfarge 6 6 4" xfId="3426" xr:uid="{D6004EEF-0B10-44BF-8D22-3CF122DC538E}"/>
    <cellStyle name="40% - uthevingsfarge 6 6 5" xfId="3427" xr:uid="{83B20F34-0558-4717-9D90-FBE2E12B6A54}"/>
    <cellStyle name="40% - uthevingsfarge 6 6_ACT_NIBD EQ" xfId="3428" xr:uid="{75A782C7-443C-4842-830F-D0700F55100E}"/>
    <cellStyle name="40% - uthevingsfarge 6 7" xfId="3429" xr:uid="{CCFB1664-A8BA-45E5-8C23-65F3BED27155}"/>
    <cellStyle name="40% - uthevingsfarge 6 7 2" xfId="3430" xr:uid="{8DFA2BB8-6631-48D0-B099-42D3AE9C526A}"/>
    <cellStyle name="40% - uthevingsfarge 6 7 2 2" xfId="3431" xr:uid="{29E27895-EA66-40B6-8335-BA4312D956D2}"/>
    <cellStyle name="40% - uthevingsfarge 6 7 2 3" xfId="3432" xr:uid="{AB25F45D-B204-44C2-9A46-C167DD43E0DF}"/>
    <cellStyle name="40% - uthevingsfarge 6 7 3" xfId="3433" xr:uid="{BDE31101-76A5-4199-B618-CCEA4354BD66}"/>
    <cellStyle name="40% - uthevingsfarge 6 7 4" xfId="3434" xr:uid="{C13E2363-E7D8-4A97-BFDB-99CE99A64C98}"/>
    <cellStyle name="40% - uthevingsfarge 6 7 5" xfId="3435" xr:uid="{7CA7D4D8-898D-4491-8464-F89619B17EB5}"/>
    <cellStyle name="40% - uthevingsfarge 6 7_ACT_NIBD EQ" xfId="3436" xr:uid="{930CB24F-9F85-452E-91FA-64C3FC371CA5}"/>
    <cellStyle name="40% - uthevingsfarge 6 8" xfId="3437" xr:uid="{114A94E4-5310-4F15-93FD-D5EBF94E9A07}"/>
    <cellStyle name="40% - uthevingsfarge 6 8 2" xfId="3438" xr:uid="{2894E448-2342-422E-9BC9-0E3BF2ED40C8}"/>
    <cellStyle name="40% - uthevingsfarge 6 8 2 2" xfId="3439" xr:uid="{C0DE9EB5-6262-4B11-96D1-A079E28A9D6C}"/>
    <cellStyle name="40% - uthevingsfarge 6 8 2 3" xfId="3440" xr:uid="{752ED5A5-4C99-42DB-BBDB-623B6924D981}"/>
    <cellStyle name="40% - uthevingsfarge 6 8 3" xfId="3441" xr:uid="{76821699-D7A5-46BE-BCF8-7FDB7E88BB9D}"/>
    <cellStyle name="40% - uthevingsfarge 6 8 4" xfId="3442" xr:uid="{D6327D9D-FA9A-45FD-890B-9C7011AA72EF}"/>
    <cellStyle name="40% - uthevingsfarge 6 8 5" xfId="3443" xr:uid="{FA5361F9-1B41-467E-BC9F-2751D95AB195}"/>
    <cellStyle name="40% - uthevingsfarge 6 8_ACT_NIBD EQ" xfId="3444" xr:uid="{5BE2EB44-1834-45BE-B098-EBE5BC48CAC9}"/>
    <cellStyle name="40% - uthevingsfarge 6 9" xfId="3445" xr:uid="{08E46662-6E96-4776-9A40-348A1AD4AD17}"/>
    <cellStyle name="40% - uthevingsfarge 6 9 2" xfId="3446" xr:uid="{2E948F74-1CE4-4273-9712-F45EE1513830}"/>
    <cellStyle name="40% - uthevingsfarge 6 9 3" xfId="3447" xr:uid="{B60F3242-FA4F-4488-9648-7136985C5120}"/>
    <cellStyle name="40% - uthevingsfarge 6_ACT Segment adj EBITDA" xfId="3448" xr:uid="{33DFDEC4-2F91-4736-8E82-6AD758F1686D}"/>
    <cellStyle name="60% - Accent1 2" xfId="3449" xr:uid="{08463ABF-D088-49D8-BFF1-3FFCCB61910F}"/>
    <cellStyle name="60% - Accent1 2 2" xfId="3450" xr:uid="{7DB0BB23-CBBF-45E0-8017-8AF5EAC75D2F}"/>
    <cellStyle name="60% - Accent1 2_ACT Segment adj EBITDA" xfId="3451" xr:uid="{FCAC74AA-3534-4185-B2F8-5A70E8347745}"/>
    <cellStyle name="60% - Accent1 3" xfId="3452" xr:uid="{3762B8D9-FDFA-429A-9368-E676EB753AA5}"/>
    <cellStyle name="60% - Accent1 3 2" xfId="3453" xr:uid="{C291D776-1055-4A9B-8533-17FAE1585474}"/>
    <cellStyle name="60% - Accent1 3_ACT Segment adj EBITDA" xfId="3454" xr:uid="{FCBFCEE0-24A5-43C7-A94A-0D0C76CB3398}"/>
    <cellStyle name="60% - Accent1 4" xfId="3455" xr:uid="{D453EB8B-7FA6-4664-AD77-1A4F3E58FC2B}"/>
    <cellStyle name="60% - Accent1 4 2" xfId="3456" xr:uid="{EB784D6B-0BCF-402D-8E5A-61D6824D12E7}"/>
    <cellStyle name="60% - Accent1 4_ACT Segment adj EBITDA" xfId="3457" xr:uid="{3EE8BBB3-7C26-4309-B65B-2E42E37202D9}"/>
    <cellStyle name="60% - Accent1 5" xfId="3458" xr:uid="{DE6FC514-028D-4A7E-803D-B48AC4EBAB80}"/>
    <cellStyle name="60% - Accent2 2" xfId="3459" xr:uid="{6B750649-D737-446C-ACEA-ADFF5792A2F5}"/>
    <cellStyle name="60% - Accent2 2 2" xfId="3460" xr:uid="{164944F1-5B90-4164-933E-DB17977B1069}"/>
    <cellStyle name="60% - Accent2 2_ACT Segment adj EBITDA" xfId="3461" xr:uid="{49BCDC37-F59F-44AA-AC32-35498638525A}"/>
    <cellStyle name="60% - Accent2 3" xfId="3462" xr:uid="{A37BFF95-9D58-4E94-A45F-ABC08086D9CD}"/>
    <cellStyle name="60% - Accent2 3 2" xfId="3463" xr:uid="{CB853DA9-C933-4CC7-AB48-2AB02AF44012}"/>
    <cellStyle name="60% - Accent2 3_ACT Segment adj EBITDA" xfId="3464" xr:uid="{58790B54-2804-4707-BC64-39BECAA9FA3B}"/>
    <cellStyle name="60% - Accent2 4" xfId="3465" xr:uid="{EAF826F9-DE66-4AE2-9FEC-CF109CDCA41B}"/>
    <cellStyle name="60% - Accent2 4 2" xfId="3466" xr:uid="{7F7B3035-463B-4AA9-AF1D-C3CB4B8DDBD4}"/>
    <cellStyle name="60% - Accent2 4_ACT Segment adj EBITDA" xfId="3467" xr:uid="{7AD1E2BE-0139-4722-B515-8B26C2161452}"/>
    <cellStyle name="60% - Accent2 5" xfId="3468" xr:uid="{4EF85A5A-EE89-43D4-BD54-039DBF63166C}"/>
    <cellStyle name="60% - Accent3 2" xfId="3469" xr:uid="{E89479F7-5B50-4645-ADF5-2A716E0B44F2}"/>
    <cellStyle name="60% - Accent3 2 2" xfId="3470" xr:uid="{F9B61D43-94FD-46A8-B042-377129D09F22}"/>
    <cellStyle name="60% - Accent3 2_ACT Segment adj EBITDA" xfId="3471" xr:uid="{E6ECDBE0-E982-48E8-88A7-53F8011B408F}"/>
    <cellStyle name="60% - Accent3 3" xfId="3472" xr:uid="{2682722D-6D55-4841-957B-033DCEADB0D9}"/>
    <cellStyle name="60% - Accent3 3 2" xfId="3473" xr:uid="{758F55E3-FF38-4BB7-87A3-81633E80712D}"/>
    <cellStyle name="60% - Accent3 3_ACT Segment adj EBITDA" xfId="3474" xr:uid="{56D038FA-6892-45DC-89F4-284D4656119D}"/>
    <cellStyle name="60% - Accent3 4" xfId="3475" xr:uid="{25B6C60D-0FB9-40F4-9834-9BBAACF574E9}"/>
    <cellStyle name="60% - Accent3 4 2" xfId="3476" xr:uid="{A270ECE4-1356-4F1E-8A86-AD1853B6C620}"/>
    <cellStyle name="60% - Accent3 4_ACT Segment adj EBITDA" xfId="3477" xr:uid="{9B963F73-038B-4217-9BFD-1E6D31C6D7BC}"/>
    <cellStyle name="60% - Accent3 5" xfId="3478" xr:uid="{0FA019B6-5692-4CE8-9044-1A5FE52A2206}"/>
    <cellStyle name="60% - Accent4 2" xfId="3479" xr:uid="{9EB7799A-44DC-4D3F-A246-56BE0BEB0240}"/>
    <cellStyle name="60% - Accent4 2 2" xfId="3480" xr:uid="{47DD6A2D-9D1E-4D89-8A8C-9E47BB2CFD44}"/>
    <cellStyle name="60% - Accent4 2_ACT Segment adj EBITDA" xfId="3481" xr:uid="{08E155E0-C11F-4601-B507-E05C7730A07B}"/>
    <cellStyle name="60% - Accent4 3" xfId="3482" xr:uid="{38E18E56-9248-43FA-9C6F-E29B16ACC881}"/>
    <cellStyle name="60% - Accent4 3 2" xfId="3483" xr:uid="{794EE4D4-DA45-4E18-BC48-AD2098C3F5C8}"/>
    <cellStyle name="60% - Accent4 3_ACT Segment adj EBITDA" xfId="3484" xr:uid="{E2EA9D09-26C3-4AD3-BF8D-91C120CC7341}"/>
    <cellStyle name="60% - Accent4 4" xfId="3485" xr:uid="{DC0E66F9-2F3A-4F35-A501-FD9837190BDC}"/>
    <cellStyle name="60% - Accent4 4 2" xfId="3486" xr:uid="{5EDFB056-837A-4B24-A794-621D7F41568A}"/>
    <cellStyle name="60% - Accent4 4_ACT Segment adj EBITDA" xfId="3487" xr:uid="{FD549005-45BA-417C-9660-4C128997E40B}"/>
    <cellStyle name="60% - Accent4 5" xfId="3488" xr:uid="{A24B94D8-AFB2-4352-A3DD-247CE6171136}"/>
    <cellStyle name="60% - Accent5 2" xfId="3489" xr:uid="{95983B2B-5DD1-4CDB-BDD1-DB05652118DC}"/>
    <cellStyle name="60% - Accent5 2 2" xfId="3490" xr:uid="{33665E9F-8A4A-40A6-AB29-C5EF66E61481}"/>
    <cellStyle name="60% - Accent5 2_Presentation format" xfId="3491" xr:uid="{4C17C2F5-E2AC-4812-93BA-3566AB26FF60}"/>
    <cellStyle name="60% - Accent5 3" xfId="3492" xr:uid="{6A068400-8F8E-4469-9294-AD55B9715262}"/>
    <cellStyle name="60% - Accent5 3 2" xfId="3493" xr:uid="{F11E970D-2D8A-47C0-BC3C-6FEF172BAFDD}"/>
    <cellStyle name="60% - Accent5 3_ACT Segment adj EBITDA" xfId="3494" xr:uid="{FC20D035-D53A-475A-888D-42236B951592}"/>
    <cellStyle name="60% - Accent5 4" xfId="3495" xr:uid="{35A7D66B-9E89-4821-B89F-2DDC7FF4CCAF}"/>
    <cellStyle name="60% - Accent5 4 2" xfId="3496" xr:uid="{CE89FE6D-47AE-4A88-99F7-E355A24520B3}"/>
    <cellStyle name="60% - Accent5 4_Presentation format" xfId="3497" xr:uid="{62F07534-69F2-429E-842E-0F9055F072BD}"/>
    <cellStyle name="60% - Accent5 5" xfId="3498" xr:uid="{F7DD7A7C-EDA9-4C9D-ACDF-57D79C419820}"/>
    <cellStyle name="60% - Accent6 2" xfId="3499" xr:uid="{8CEE5C4C-CF18-4890-BBA0-2198AB99AF56}"/>
    <cellStyle name="60% - Accent6 2 2" xfId="3500" xr:uid="{1E76223C-A344-4597-B83C-9E81F16C14B9}"/>
    <cellStyle name="60% - Accent6 2_ACT Segment adj EBITDA" xfId="3501" xr:uid="{DF8CD333-EEB8-4980-8BAF-81DE515B7C41}"/>
    <cellStyle name="60% - Accent6 3" xfId="3502" xr:uid="{61B3A06B-8257-4439-99DC-E706EA112A4E}"/>
    <cellStyle name="60% - Accent6 3 2" xfId="3503" xr:uid="{5B3A8147-726C-47EC-BE55-3215EDFAD545}"/>
    <cellStyle name="60% - Accent6 3_ACT Segment adj EBITDA" xfId="3504" xr:uid="{F9BCCC2E-076B-4E42-9098-E891D060084D}"/>
    <cellStyle name="60% - Accent6 4" xfId="3505" xr:uid="{D8341B61-4619-421A-9744-BE316EC7E018}"/>
    <cellStyle name="60% - Accent6 4 2" xfId="3506" xr:uid="{3BE63AD6-DAE2-49E8-9351-0FDCDC314D09}"/>
    <cellStyle name="60% - Accent6 4_ACT Segment adj EBITDA" xfId="3507" xr:uid="{195A6014-CA1A-4893-80B8-57434B9440C6}"/>
    <cellStyle name="60% - Accent6 5" xfId="3508" xr:uid="{840C8DDC-6F64-4858-8830-E3714E6EC50E}"/>
    <cellStyle name="60% - Dekorfärg1" xfId="3509" xr:uid="{D734CC26-5B10-460E-A5C6-B8F48F084A35}"/>
    <cellStyle name="60% - Dekorfärg2" xfId="3510" xr:uid="{26ADA21E-7F8F-4A02-BB26-855AF38AD32D}"/>
    <cellStyle name="60% - Dekorfärg3" xfId="3511" xr:uid="{60A51C0F-4077-4378-A3C0-814AE93977FE}"/>
    <cellStyle name="60% - Dekorfärg4" xfId="3512" xr:uid="{6C624F47-606B-4019-AA86-96ABEB1EDA7C}"/>
    <cellStyle name="60% - Dekorfärg5" xfId="3513" xr:uid="{4013672B-C0FC-400A-95D0-5F7D9006E734}"/>
    <cellStyle name="60% - Dekorfärg6" xfId="3514" xr:uid="{0E01A7DF-98F0-4D5A-90A6-E6D7D43C0FE7}"/>
    <cellStyle name="60% - uthevingsfarge 1" xfId="3515" xr:uid="{31D6F295-A0B2-47CE-B0DD-FE6E737774F1}"/>
    <cellStyle name="60% - uthevingsfarge 1 2" xfId="3516" xr:uid="{31B86355-44B2-4A02-AB98-8871B6AD7981}"/>
    <cellStyle name="60% - uthevingsfarge 1_ACT Segment adj EBITDA" xfId="3517" xr:uid="{14AF774D-3289-4F40-8066-6FA7CBC3B647}"/>
    <cellStyle name="60% - uthevingsfarge 2" xfId="3518" xr:uid="{80E000AA-2C15-400B-99DD-94DA5B5BA959}"/>
    <cellStyle name="60% - uthevingsfarge 2 2" xfId="3519" xr:uid="{8412447D-D9F7-4882-8076-9BAD0DC1919C}"/>
    <cellStyle name="60% - uthevingsfarge 2_ACT Segment adj EBITDA" xfId="3520" xr:uid="{FD46C9B1-A7E9-4CAD-A8B7-E5F9805EE4D1}"/>
    <cellStyle name="60% - uthevingsfarge 3" xfId="3521" xr:uid="{9E594B32-8A7A-4F5B-A036-060B81FD049B}"/>
    <cellStyle name="60% - uthevingsfarge 3 2" xfId="3522" xr:uid="{2D0D13FB-A774-4691-BEF7-F03BB9398174}"/>
    <cellStyle name="60% - uthevingsfarge 3_ACT Segment adj EBITDA" xfId="3523" xr:uid="{96BDF2AC-F5A8-4ED2-88F4-B8A9AFF6AEE0}"/>
    <cellStyle name="60% - uthevingsfarge 4" xfId="3524" xr:uid="{5BB2193B-FE3D-41F1-AA5A-8012EBB31327}"/>
    <cellStyle name="60% - uthevingsfarge 4 2" xfId="3525" xr:uid="{A0EFF8FA-BF0D-4EA7-9EF9-49890102F0B7}"/>
    <cellStyle name="60% - uthevingsfarge 4_ACT Segment adj EBITDA" xfId="3526" xr:uid="{2C5EC635-CB3B-4E20-812C-5B504644278C}"/>
    <cellStyle name="60% - uthevingsfarge 5" xfId="3527" xr:uid="{968242B7-F563-4513-8F04-CAB3EE73DE49}"/>
    <cellStyle name="60% - uthevingsfarge 5 2" xfId="3528" xr:uid="{6783AB0D-0C78-429B-AD03-E4EC72EB2310}"/>
    <cellStyle name="60% - uthevingsfarge 5_Presentation format" xfId="3529" xr:uid="{B7DBE860-77BA-47A5-9A0A-21EB3E64BDC1}"/>
    <cellStyle name="60% - uthevingsfarge 6" xfId="3530" xr:uid="{FC537450-14D9-4A70-9A32-B9222BE302A5}"/>
    <cellStyle name="60% - uthevingsfarge 6 2" xfId="3531" xr:uid="{D3E0B830-68A5-40D4-95E7-87A7CF7A994F}"/>
    <cellStyle name="60% - uthevingsfarge 6_ACT Segment adj EBITDA" xfId="3532" xr:uid="{DEC166AE-E096-4D45-B6BA-D91E7FC13F79}"/>
    <cellStyle name="Accent1 2" xfId="3533" xr:uid="{6861F815-EFD5-47A9-B1CB-3CD484A0E1DA}"/>
    <cellStyle name="Accent1 2 2" xfId="3534" xr:uid="{606AF6C3-85E8-4BC1-95D7-CA7743E50B59}"/>
    <cellStyle name="Accent1 2_ACT Segment adj EBITDA" xfId="3535" xr:uid="{DA0E67D5-23E0-4DC3-B65E-64D1D728913E}"/>
    <cellStyle name="Accent1 3" xfId="3536" xr:uid="{99C5BD4C-E3CC-4693-991B-E66FE7C772F1}"/>
    <cellStyle name="Accent1 3 2" xfId="3537" xr:uid="{8F721C58-B8AA-4DDE-9347-4628ACD02442}"/>
    <cellStyle name="Accent1 3_ACT Segment adj EBITDA" xfId="3538" xr:uid="{58411340-76E0-4F1F-9E27-6876E3204452}"/>
    <cellStyle name="Accent1 4" xfId="3539" xr:uid="{91AADCB3-0925-4F17-A571-5800101484C8}"/>
    <cellStyle name="Accent1 4 2" xfId="3540" xr:uid="{09ACA646-8CA5-4AA2-93AE-BADBAE5EDD98}"/>
    <cellStyle name="Accent1 4_ACT Segment adj EBITDA" xfId="3541" xr:uid="{EAD0C37A-9445-4A84-A5A6-B52E682E08F4}"/>
    <cellStyle name="Accent1 5" xfId="3542" xr:uid="{59E7ECA6-4D4E-4B57-9D53-431124CF3276}"/>
    <cellStyle name="Accent2 2" xfId="3543" xr:uid="{2765AD4F-AC1F-4298-8FA1-F1F6BEC72354}"/>
    <cellStyle name="Accent2 2 2" xfId="3544" xr:uid="{1C75FAD5-2111-4DE2-9D8F-1481BBB8774B}"/>
    <cellStyle name="Accent2 2_ACT Segment adj EBITDA" xfId="3545" xr:uid="{3E6BA4DC-0CB7-407B-A98B-A333BBA22EF9}"/>
    <cellStyle name="Accent2 3" xfId="3546" xr:uid="{8D011967-CBCA-451F-81E8-A8E8F4F1BCC9}"/>
    <cellStyle name="Accent2 3 2" xfId="3547" xr:uid="{D8AAAC1E-C801-4C55-888A-AAFD4801D6E9}"/>
    <cellStyle name="Accent2 3_ACT Segment adj EBITDA" xfId="3548" xr:uid="{180C8EA8-2E82-4597-A40E-0FF878A5E7A8}"/>
    <cellStyle name="Accent2 4" xfId="3549" xr:uid="{1E26A189-D63E-45B7-81D0-DF67A47CCE46}"/>
    <cellStyle name="Accent2 4 2" xfId="3550" xr:uid="{98673909-7B5C-4307-8414-C4950E7416F3}"/>
    <cellStyle name="Accent2 4_ACT Segment adj EBITDA" xfId="3551" xr:uid="{ECDB68DF-5302-4500-B780-3151DAFADA73}"/>
    <cellStyle name="Accent2 5" xfId="3552" xr:uid="{75ACC8A1-31C3-4BC8-8571-9E5BC8EAC31E}"/>
    <cellStyle name="Accent3 2" xfId="3553" xr:uid="{EB30BFE2-8E73-4D59-8B9F-A5C4CC65B8BE}"/>
    <cellStyle name="Accent3 2 2" xfId="3554" xr:uid="{876A5288-808F-4781-A340-07B268213A5A}"/>
    <cellStyle name="Accent3 2_ACT Segment adj EBITDA" xfId="3555" xr:uid="{BB879229-921D-4F77-BC99-4C919E7230A7}"/>
    <cellStyle name="Accent3 3" xfId="3556" xr:uid="{4D381BF3-4903-4E5C-9DEA-8CBAB8E5ADFE}"/>
    <cellStyle name="Accent3 3 2" xfId="3557" xr:uid="{D802DA3E-380B-466D-B5CA-F12496627304}"/>
    <cellStyle name="Accent3 3_ACT Segment adj EBITDA" xfId="3558" xr:uid="{29775892-BDA2-4F20-AFAE-2C8E75C4CF12}"/>
    <cellStyle name="Accent3 4" xfId="3559" xr:uid="{CB167B73-75E5-4424-942E-8E05906384B7}"/>
    <cellStyle name="Accent3 4 2" xfId="3560" xr:uid="{B8CDA953-669A-48BE-94D2-4F8DBB5BE1E4}"/>
    <cellStyle name="Accent3 4_ACT Segment adj EBITDA" xfId="3561" xr:uid="{6AD54DD5-2EA3-4C6D-86C2-126083D649BB}"/>
    <cellStyle name="Accent3 5" xfId="3562" xr:uid="{E3E91236-753A-42A0-BCF5-34CF8456C222}"/>
    <cellStyle name="Accent4 2" xfId="3563" xr:uid="{D0DBFEF5-F236-4CF9-A13A-593B6065ACF8}"/>
    <cellStyle name="Accent4 2 2" xfId="3564" xr:uid="{D26BCD21-D634-4AAD-90A7-EC9550EBBDEB}"/>
    <cellStyle name="Accent4 2_ACT Segment adj EBITDA" xfId="3565" xr:uid="{5F3FF1F9-E2EA-4B4E-9E0D-1C9181A216D2}"/>
    <cellStyle name="Accent4 3" xfId="3566" xr:uid="{1CEF050B-5DCD-495E-97CC-CF3D900985C9}"/>
    <cellStyle name="Accent4 3 2" xfId="3567" xr:uid="{7DC4436C-8F13-497C-9447-2B61959ABEEE}"/>
    <cellStyle name="Accent4 3_ACT Segment adj EBITDA" xfId="3568" xr:uid="{38C90B04-02B0-451D-B83E-664C26110C76}"/>
    <cellStyle name="Accent4 4" xfId="3569" xr:uid="{9EA44BCA-AD8B-4741-B51E-F07317CE93C9}"/>
    <cellStyle name="Accent4 4 2" xfId="3570" xr:uid="{40DE7D7F-ABF9-49C2-A7A7-7D824319DC99}"/>
    <cellStyle name="Accent4 4_ACT Segment adj EBITDA" xfId="3571" xr:uid="{5FA17E30-CC56-4A17-8DB2-CF5948EE5BF7}"/>
    <cellStyle name="Accent4 5" xfId="3572" xr:uid="{2143FAAE-F49B-4A5D-BCD4-454392F6A399}"/>
    <cellStyle name="Accent5 2" xfId="3573" xr:uid="{9AE0DD0E-5D72-4AAB-BC37-3B960B2621D3}"/>
    <cellStyle name="Accent5 2 2" xfId="3574" xr:uid="{C0A06B3A-D31C-4106-A6C7-878DEC3CFE61}"/>
    <cellStyle name="Accent5 2_ACT Segment adj EBITDA" xfId="3575" xr:uid="{97CFDE59-A25C-457D-A68E-70FC7AEF1053}"/>
    <cellStyle name="Accent5 3" xfId="3576" xr:uid="{253A561D-22D4-4F2F-BD11-6F7D4EF9D0A0}"/>
    <cellStyle name="Accent5 3 2" xfId="3577" xr:uid="{B7EEF1E4-149F-41B1-AB7E-C408495319B6}"/>
    <cellStyle name="Accent5 3_ACT Segment adj EBITDA" xfId="3578" xr:uid="{F4386C1B-6373-4B37-879D-BF35A2ED3FBA}"/>
    <cellStyle name="Accent5 4" xfId="3579" xr:uid="{89DF9AEF-167A-4F44-B496-1D46124358E3}"/>
    <cellStyle name="Accent5 4 2" xfId="3580" xr:uid="{333B6CBB-9F92-4FFC-B51E-41CB4CFC2CA9}"/>
    <cellStyle name="Accent5 4_ACT Segment adj EBITDA" xfId="3581" xr:uid="{BB0A919F-D88B-4AFD-85E2-594E3ECBAF0E}"/>
    <cellStyle name="Accent5 5" xfId="3582" xr:uid="{82A14D36-2269-477B-B7E0-9FD0EC7910B4}"/>
    <cellStyle name="Accent6 2" xfId="3583" xr:uid="{1F778FE2-8956-4293-8745-0DF1B23D9A64}"/>
    <cellStyle name="Accent6 2 2" xfId="3584" xr:uid="{CEFE09C1-BC07-4BA9-952A-5DFD68A31731}"/>
    <cellStyle name="Accent6 2_ACT Segment adj EBITDA" xfId="3585" xr:uid="{871EFCCB-D6F3-4F80-8F60-B36EBE8B14D8}"/>
    <cellStyle name="Accent6 3" xfId="3586" xr:uid="{37A144F6-07AC-4079-9DA4-C1D412E6FEBE}"/>
    <cellStyle name="Accent6 3 2" xfId="3587" xr:uid="{B0068423-E896-44ED-8BB6-3609402A8FB7}"/>
    <cellStyle name="Accent6 3_ACT Segment adj EBITDA" xfId="3588" xr:uid="{8E3907FE-063C-456F-A440-6F23CA1CBA4D}"/>
    <cellStyle name="Accent6 4" xfId="3589" xr:uid="{17BBC44C-A35A-4CC9-81AC-3528BDA39B23}"/>
    <cellStyle name="Accent6 4 2" xfId="3590" xr:uid="{38D7DA92-5FE0-4EFB-B5A3-09AF494856A3}"/>
    <cellStyle name="Accent6 4_ACT Segment adj EBITDA" xfId="3591" xr:uid="{1379F145-CF57-4B96-8213-B8676280C635}"/>
    <cellStyle name="Accent6 5" xfId="3592" xr:uid="{B2ED4FF9-F82C-4E06-941D-84C38EF580A1}"/>
    <cellStyle name="Anteckning" xfId="3593" xr:uid="{7E0874D2-9CF9-4273-B002-17D34885F627}"/>
    <cellStyle name="Arreg" xfId="3594" xr:uid="{A4FF83BB-2F2D-4337-9D6F-F5CB41A7329B}"/>
    <cellStyle name="Bad 2" xfId="3595" xr:uid="{8049996F-6975-4F6B-9C1A-2718DE8F1093}"/>
    <cellStyle name="Bad 2 2" xfId="3596" xr:uid="{33AAA253-76D7-427D-9BBB-4B3C731FC151}"/>
    <cellStyle name="Bad 2_Presentation format" xfId="3597" xr:uid="{B2378513-C5FF-4AF5-A7E5-324129B0A325}"/>
    <cellStyle name="Bad 3" xfId="3598" xr:uid="{AA2831E4-CE99-4855-BBBA-95910EBFB8A9}"/>
    <cellStyle name="Bad 3 2" xfId="3599" xr:uid="{A61F289A-3E91-48A7-ADC0-CE6EE216DF5C}"/>
    <cellStyle name="Bad 3_Presentation format" xfId="3600" xr:uid="{6932F6ED-D6BC-4304-9D6B-F6FEBE073C7A}"/>
    <cellStyle name="Bad 4" xfId="3601" xr:uid="{4B0DCB53-49FA-47EE-B05D-28B6D70623EB}"/>
    <cellStyle name="Bad 4 2" xfId="3602" xr:uid="{4770686C-1850-442C-8BD8-90B5D4DCE3AF}"/>
    <cellStyle name="Bad 4_Presentation format" xfId="3603" xr:uid="{3B7CE8D6-18CC-4831-9E0C-08267B69231C}"/>
    <cellStyle name="Bad 5" xfId="3604" xr:uid="{03E1145A-2E54-4DB6-878C-07C7A254640E}"/>
    <cellStyle name="Beregning" xfId="3605" xr:uid="{0525933B-4A03-4E31-A2C9-7ECB1E43DC14}"/>
    <cellStyle name="Beregning 2" xfId="3606" xr:uid="{399D0FEB-B8A7-4B39-AD17-DF6407F51CC1}"/>
    <cellStyle name="Beregning_Presentation format" xfId="3607" xr:uid="{CA461052-E71E-4A90-AE9E-ABE09A0218CF}"/>
    <cellStyle name="Beräkning" xfId="3608" xr:uid="{B8F5156B-DE49-40E8-9D90-1B27C606B5AE}"/>
    <cellStyle name="Bra" xfId="3609" xr:uid="{A3C80F0A-35F5-4B41-AF16-17D4796F8BFD}"/>
    <cellStyle name="Calculation 2" xfId="3610" xr:uid="{A2881749-52A5-42CF-AFD0-F776AC08798C}"/>
    <cellStyle name="Calculation 2 2" xfId="3611" xr:uid="{96EC63B7-41E8-497F-9944-5CA08AC2F13A}"/>
    <cellStyle name="Calculation 2_Presentation format" xfId="3612" xr:uid="{5D266A83-F997-457D-908C-B388392156D3}"/>
    <cellStyle name="Calculation 3" xfId="3613" xr:uid="{B733D30D-6298-4E2C-B90C-7B2899A18209}"/>
    <cellStyle name="Calculation 3 2" xfId="3614" xr:uid="{816A6811-1725-44E3-8830-1D233C7745A3}"/>
    <cellStyle name="Calculation 3_Presentation format" xfId="3615" xr:uid="{F62D665B-A9A8-4D04-AFD4-D45735661F46}"/>
    <cellStyle name="Calculation 4" xfId="3616" xr:uid="{766FE98E-85BE-496A-A10E-89DF5C791823}"/>
    <cellStyle name="Calculation 4 2" xfId="3617" xr:uid="{5CF00800-6708-4E25-B80F-C72C6A46492E}"/>
    <cellStyle name="Calculation 4_Presentation format" xfId="3618" xr:uid="{315C42C4-C6FD-4BD9-AF4A-BF628D309D23}"/>
    <cellStyle name="Calculation 5" xfId="3619" xr:uid="{4F68FAEC-7105-4E5E-8B9B-4A24810871EE}"/>
    <cellStyle name="Check Cell 2" xfId="3620" xr:uid="{77BF1F8A-F25C-45A5-920A-51C576B41B61}"/>
    <cellStyle name="Check Cell 2 2" xfId="3621" xr:uid="{666F596A-623F-4665-8F30-E0F75D930690}"/>
    <cellStyle name="Check Cell 2_Presentation format" xfId="3622" xr:uid="{1BA05458-43F0-4DFB-B19C-01F2FD3088E7}"/>
    <cellStyle name="Check Cell 3" xfId="3623" xr:uid="{4ED75D0C-019D-4EA1-B592-8F8561BA4A9E}"/>
    <cellStyle name="Check Cell 3 2" xfId="3624" xr:uid="{7DCE31A3-57B2-42FC-8A18-866BA7E7E4AD}"/>
    <cellStyle name="Check Cell 3_Presentation format" xfId="3625" xr:uid="{0B38D85D-0A19-4011-B66F-F1F35B7B0482}"/>
    <cellStyle name="Check Cell 4" xfId="3626" xr:uid="{DA066795-0895-4C28-B896-F0B7FA8A0740}"/>
    <cellStyle name="Check Cell 4 2" xfId="3627" xr:uid="{27F8542D-0CB6-47FF-B513-87ED85EC45C3}"/>
    <cellStyle name="Check Cell 4_Presentation format" xfId="3628" xr:uid="{FB147147-A3D4-4E52-A9DB-2CCAB6722043}"/>
    <cellStyle name="Check Cell 5" xfId="3629" xr:uid="{817AFEC4-6E2F-414A-8D61-C39E79CBFC35}"/>
    <cellStyle name="Comma" xfId="1" builtinId="3"/>
    <cellStyle name="Comma 10" xfId="3630" xr:uid="{A0A7D189-B490-4BD9-A458-3956CB381D3D}"/>
    <cellStyle name="Comma 10 2" xfId="3631" xr:uid="{7F7993F0-23CE-41BF-8AD6-F893332C6FFD}"/>
    <cellStyle name="Comma 10 2 2" xfId="3632" xr:uid="{5F0C2B7E-6D26-46DE-8DA4-5723C49A0D5D}"/>
    <cellStyle name="Comma 10 2 2 2" xfId="3633" xr:uid="{0441DA3C-3037-4CCF-84AE-E49094DEEAB4}"/>
    <cellStyle name="Comma 10 2 2 2 2" xfId="3634" xr:uid="{76C3B85C-42A3-4275-B221-4B0A9F07CF5F}"/>
    <cellStyle name="Comma 10 2 2 3" xfId="3635" xr:uid="{43B16785-AE2F-4FE5-90B0-3D064A9BD301}"/>
    <cellStyle name="Comma 10 2 3" xfId="3636" xr:uid="{6229DC70-AA2C-4272-AEF4-C8333B44C635}"/>
    <cellStyle name="Comma 10 2 3 2" xfId="3637" xr:uid="{7967E0ED-A437-46F6-8695-5DD87C0BA14E}"/>
    <cellStyle name="Comma 10 2 4" xfId="3638" xr:uid="{BE7372D0-E50E-44DA-94EB-144C5BD1D0D1}"/>
    <cellStyle name="Comma 10 2 5" xfId="3639" xr:uid="{176DFCBD-CD50-48EE-8246-BF7799000AD1}"/>
    <cellStyle name="Comma 10 3" xfId="3640" xr:uid="{DF34CDCF-EB69-4706-8F53-01A67FBD33DC}"/>
    <cellStyle name="Comma 10 3 2" xfId="3641" xr:uid="{FB7C443D-F1C7-4617-AF6E-F07D04CD2099}"/>
    <cellStyle name="Comma 10 3 2 2" xfId="3642" xr:uid="{C59F0D24-FBD4-42C9-A37C-E8DB029E43B9}"/>
    <cellStyle name="Comma 10 3 2 2 2" xfId="3643" xr:uid="{C52E3935-7B51-4E51-BAEF-52AE58BDD059}"/>
    <cellStyle name="Comma 10 3 2 3" xfId="3644" xr:uid="{8F0E04B1-C2E2-4F64-93E7-7C521452872C}"/>
    <cellStyle name="Comma 10 3 3" xfId="3645" xr:uid="{A1639979-5028-4342-96EA-A23AC5F9396A}"/>
    <cellStyle name="Comma 10 3 3 2" xfId="3646" xr:uid="{C897F43D-A96E-4952-BED2-319A3DA1D13D}"/>
    <cellStyle name="Comma 10 3 4" xfId="3647" xr:uid="{3B1FA214-9219-4E5C-8CC7-2D507421A90A}"/>
    <cellStyle name="Comma 10 3 5" xfId="3648" xr:uid="{404EB1B4-2494-4CAA-8B09-E1EC04D566D6}"/>
    <cellStyle name="Comma 10 4" xfId="3649" xr:uid="{00892A46-CF3C-4D72-9B5F-1DFE909147A8}"/>
    <cellStyle name="Comma 10 4 2" xfId="3650" xr:uid="{B39EADC7-CF08-4CEC-BD28-E97B4C4888A8}"/>
    <cellStyle name="Comma 10 4 2 2" xfId="3651" xr:uid="{105119D6-0EE1-48E9-BC33-6633CF534DD6}"/>
    <cellStyle name="Comma 10 4 2 2 2" xfId="3652" xr:uid="{9049CBE6-70B7-4A5C-8218-52025081AD61}"/>
    <cellStyle name="Comma 10 4 2 3" xfId="3653" xr:uid="{AF9DEB51-0392-46E7-92E1-A43B0E7DD5B2}"/>
    <cellStyle name="Comma 10 4 3" xfId="3654" xr:uid="{681E0C77-C1E4-4AE9-8100-3C7A1AED67C3}"/>
    <cellStyle name="Comma 10 4 3 2" xfId="3655" xr:uid="{D5F77BAF-B174-4763-A94C-92C2450D9532}"/>
    <cellStyle name="Comma 10 4 4" xfId="3656" xr:uid="{17CCFAA2-E91F-4C48-8124-1CF02BBFE573}"/>
    <cellStyle name="Comma 10 4 5" xfId="3657" xr:uid="{477DF7A4-2628-4E98-8471-B77B65F9E334}"/>
    <cellStyle name="Comma 10 5" xfId="3658" xr:uid="{3F5C47B9-4A04-4989-97E4-58FA6ADD885F}"/>
    <cellStyle name="Comma 10 5 2" xfId="3659" xr:uid="{0C77C84F-9EDC-4367-9387-D5BE828CF571}"/>
    <cellStyle name="Comma 10 5 2 2" xfId="3660" xr:uid="{41B1935F-606A-467E-9737-CE97659FBD83}"/>
    <cellStyle name="Comma 10 5 3" xfId="3661" xr:uid="{5F53F38A-17D1-4912-A39D-79E6606A6414}"/>
    <cellStyle name="Comma 10 6" xfId="3662" xr:uid="{FBD5E837-DDAD-4A8C-A2AC-D13ECC79A8FB}"/>
    <cellStyle name="Comma 10 6 2" xfId="3663" xr:uid="{7F4682BF-F81A-4745-8A4F-EE04A2C10997}"/>
    <cellStyle name="Comma 10 7" xfId="3664" xr:uid="{84875C2D-DFA0-4A8A-B69A-1F18CC656EB4}"/>
    <cellStyle name="Comma 10 8" xfId="3665" xr:uid="{720455BD-AC0E-490A-BF88-B953BB23FDF0}"/>
    <cellStyle name="Comma 11" xfId="3666" xr:uid="{B02F0377-F262-4F28-BF91-280D0B3E9F58}"/>
    <cellStyle name="Comma 11 2" xfId="3667" xr:uid="{90AADC97-851B-4A79-AD4D-AAAC742B968F}"/>
    <cellStyle name="Comma 11 2 2" xfId="3668" xr:uid="{247AC66D-A12B-4FCB-9262-405BD8097DBF}"/>
    <cellStyle name="Comma 11 2 2 2" xfId="3669" xr:uid="{95E30726-9E5B-4999-A3E9-45B5471D5EAB}"/>
    <cellStyle name="Comma 11 2 2 2 2" xfId="3670" xr:uid="{9C956122-E1F5-4CB4-A8F5-B29D2753ED17}"/>
    <cellStyle name="Comma 11 2 2 3" xfId="3671" xr:uid="{4DE78C22-ACBA-4BDF-BC72-81189CC5C968}"/>
    <cellStyle name="Comma 11 2 3" xfId="3672" xr:uid="{581AA242-25D0-4DB3-9DBF-B7606670BD7C}"/>
    <cellStyle name="Comma 11 2 3 2" xfId="3673" xr:uid="{878CDAC6-F04A-47D3-9BB9-51C35DA647DF}"/>
    <cellStyle name="Comma 11 2 4" xfId="3674" xr:uid="{19204D60-DC7A-4E17-8563-711191156E52}"/>
    <cellStyle name="Comma 11 2 5" xfId="3675" xr:uid="{7530C037-F5D3-4AC5-B5CD-412698F0FB97}"/>
    <cellStyle name="Comma 11 3" xfId="3676" xr:uid="{7A7A5709-69F1-4EFB-93C3-40278C0593EC}"/>
    <cellStyle name="Comma 11 3 2" xfId="3677" xr:uid="{F47F813A-CEB6-4A48-BEA0-61CCEF6F86E3}"/>
    <cellStyle name="Comma 11 3 2 2" xfId="3678" xr:uid="{EC4E926F-315A-44E5-94D8-8A23A0EDE51B}"/>
    <cellStyle name="Comma 11 3 2 2 2" xfId="3679" xr:uid="{41BA3198-D85C-4567-9B11-BB2A42F28BF1}"/>
    <cellStyle name="Comma 11 3 2 3" xfId="3680" xr:uid="{3613E669-7795-4EE8-B4BA-DA7639389615}"/>
    <cellStyle name="Comma 11 3 3" xfId="3681" xr:uid="{66E04529-A597-4EF8-B90A-3568E909630E}"/>
    <cellStyle name="Comma 11 3 3 2" xfId="3682" xr:uid="{27D0B4AA-C1C3-41F5-A246-794F1056C1F4}"/>
    <cellStyle name="Comma 11 3 4" xfId="3683" xr:uid="{9DDF8759-A841-4865-B5B7-F9F1CDD9B419}"/>
    <cellStyle name="Comma 11 3 5" xfId="3684" xr:uid="{EFCA1FDF-C2FB-46E7-A2A2-B1B93732F1D9}"/>
    <cellStyle name="Comma 11 4" xfId="3685" xr:uid="{36AF8C93-7E45-4DF5-B352-4A2C86E9158E}"/>
    <cellStyle name="Comma 11 4 2" xfId="3686" xr:uid="{E0F13DE6-52A0-442C-A8B0-B35B030F0D04}"/>
    <cellStyle name="Comma 11 4 2 2" xfId="3687" xr:uid="{7F49B6B3-7298-46AA-BF39-00A1074E4CE8}"/>
    <cellStyle name="Comma 11 4 2 2 2" xfId="3688" xr:uid="{0EF127AF-1C12-43ED-8472-2021E7A478E5}"/>
    <cellStyle name="Comma 11 4 2 3" xfId="3689" xr:uid="{DCA4121D-5B83-43F7-B139-75EBCFF2CE4E}"/>
    <cellStyle name="Comma 11 4 3" xfId="3690" xr:uid="{32841EEC-0ACE-4939-AF4B-FAC5121CFA89}"/>
    <cellStyle name="Comma 11 4 3 2" xfId="3691" xr:uid="{409091C1-700E-4DB3-AA8E-F9A86DFEBA01}"/>
    <cellStyle name="Comma 11 4 4" xfId="3692" xr:uid="{D0000055-BA72-4CB6-9F93-63D37755B719}"/>
    <cellStyle name="Comma 11 4 5" xfId="3693" xr:uid="{A0EE8BD1-A10A-4A4A-B4A3-5E433CAA2843}"/>
    <cellStyle name="Comma 11 5" xfId="3694" xr:uid="{CC92929F-71FF-4A62-9BE9-29E9AB1EE203}"/>
    <cellStyle name="Comma 11 5 2" xfId="3695" xr:uid="{3D1CA36B-DCE6-45A1-93C7-47AFF3C2FDC5}"/>
    <cellStyle name="Comma 11 5 2 2" xfId="3696" xr:uid="{B646C61E-9B3D-416F-9245-F144979765A6}"/>
    <cellStyle name="Comma 11 5 3" xfId="3697" xr:uid="{97D749AC-C9C0-4E06-BE53-550673EA8FE2}"/>
    <cellStyle name="Comma 11 6" xfId="3698" xr:uid="{259738FB-0A13-469C-BA78-D104782C4898}"/>
    <cellStyle name="Comma 11 6 2" xfId="3699" xr:uid="{DD1ED227-AF88-4C28-B9BF-CB9B9A2574D1}"/>
    <cellStyle name="Comma 11 7" xfId="3700" xr:uid="{E4F7079A-368B-40D0-8A7F-B7C83C7282CF}"/>
    <cellStyle name="Comma 11 8" xfId="3701" xr:uid="{841228E1-D909-4664-84BC-270A70E2CA5B}"/>
    <cellStyle name="Comma 12" xfId="3702" xr:uid="{9B7DA481-CD29-4E94-BB55-2C9D52CB60CA}"/>
    <cellStyle name="Comma 12 2" xfId="3703" xr:uid="{7A405445-C416-43B1-BEAB-00D51D590F98}"/>
    <cellStyle name="Comma 12 2 2" xfId="3704" xr:uid="{189135E8-110F-4144-8541-2772207A8A2C}"/>
    <cellStyle name="Comma 12 2 2 2" xfId="3705" xr:uid="{F5A65DC6-925F-4368-B6B8-BEA72621A4DA}"/>
    <cellStyle name="Comma 12 2 2 2 2" xfId="3706" xr:uid="{BA44802F-D107-4591-9DFC-D48F375BF0CB}"/>
    <cellStyle name="Comma 12 2 2 3" xfId="3707" xr:uid="{604BC6C9-8661-4203-8A6B-D5F7EC6C95E6}"/>
    <cellStyle name="Comma 12 2 3" xfId="3708" xr:uid="{D2F1496D-8218-40F6-B0FB-37E409E9A230}"/>
    <cellStyle name="Comma 12 2 3 2" xfId="3709" xr:uid="{63AE8242-706C-41E9-9929-1172F9255304}"/>
    <cellStyle name="Comma 12 2 4" xfId="3710" xr:uid="{080CB275-ED6F-4B80-872C-0953BFEE4BA2}"/>
    <cellStyle name="Comma 12 2 5" xfId="3711" xr:uid="{CA19ABF5-9BF4-4C25-85E3-34316BBB45AC}"/>
    <cellStyle name="Comma 12 3" xfId="3712" xr:uid="{89F4F4FE-FB1D-4F46-A145-8B6698551BA0}"/>
    <cellStyle name="Comma 12 3 2" xfId="3713" xr:uid="{7C8465F2-190F-460B-871C-86DD4E523C6E}"/>
    <cellStyle name="Comma 12 3 2 2" xfId="3714" xr:uid="{ADDF0C6F-0071-4598-9E3E-576FEEEE179F}"/>
    <cellStyle name="Comma 12 3 2 2 2" xfId="3715" xr:uid="{00F7F252-39AD-4EBD-AFC3-652565266F94}"/>
    <cellStyle name="Comma 12 3 2 3" xfId="3716" xr:uid="{60314576-4425-4C3F-B91D-C85C975823D6}"/>
    <cellStyle name="Comma 12 3 3" xfId="3717" xr:uid="{82667B82-2337-4909-9998-930D1D5158C2}"/>
    <cellStyle name="Comma 12 3 3 2" xfId="3718" xr:uid="{E57DE0C9-DDA4-4C24-B8D1-6755303A9628}"/>
    <cellStyle name="Comma 12 3 4" xfId="3719" xr:uid="{A1010486-BF39-4C9D-B17D-39E128499E3D}"/>
    <cellStyle name="Comma 12 3 5" xfId="3720" xr:uid="{2FFE9BCC-3490-4227-A0E8-A6BDC0032E05}"/>
    <cellStyle name="Comma 12 4" xfId="3721" xr:uid="{E77B3DA8-1E93-41AC-8E42-6E23FB5E1F0D}"/>
    <cellStyle name="Comma 12 4 2" xfId="3722" xr:uid="{54D0D588-25E5-43F8-80FD-F28A80AB330E}"/>
    <cellStyle name="Comma 12 4 2 2" xfId="3723" xr:uid="{C7AE89DC-3691-45FC-B435-29E2F2447AB6}"/>
    <cellStyle name="Comma 12 4 2 2 2" xfId="3724" xr:uid="{68A72425-761B-4623-AB04-DCFCDC32426D}"/>
    <cellStyle name="Comma 12 4 2 3" xfId="3725" xr:uid="{51687490-017A-4262-BFE9-77C84CA0A533}"/>
    <cellStyle name="Comma 12 4 3" xfId="3726" xr:uid="{FE195390-4D23-46B9-A562-9C07D4F7D705}"/>
    <cellStyle name="Comma 12 4 3 2" xfId="3727" xr:uid="{88A2138E-640D-4E77-B2F3-B7DAEB7BEEAF}"/>
    <cellStyle name="Comma 12 4 4" xfId="3728" xr:uid="{043C3D81-5141-4ADF-9C17-B43D498490AE}"/>
    <cellStyle name="Comma 12 4 5" xfId="3729" xr:uid="{BA45A9C2-B277-442B-B07C-21E1A2A098F5}"/>
    <cellStyle name="Comma 12 5" xfId="3730" xr:uid="{F17F59F1-54F4-43B3-A05D-97FA8A9B8485}"/>
    <cellStyle name="Comma 12 5 2" xfId="3731" xr:uid="{3161A8FA-8FD5-4145-8E82-44E43E3A1628}"/>
    <cellStyle name="Comma 12 5 2 2" xfId="3732" xr:uid="{9B6DF4F6-6946-47E2-AAA2-227D352DF24C}"/>
    <cellStyle name="Comma 12 5 3" xfId="3733" xr:uid="{E2C69688-81BE-4A87-978D-5DF9BAD73E20}"/>
    <cellStyle name="Comma 12 6" xfId="3734" xr:uid="{B6AB871B-AEDC-47B3-B35E-0776A6797D66}"/>
    <cellStyle name="Comma 12 6 2" xfId="3735" xr:uid="{B6E3AEFD-21B6-4E55-8888-F5653AFFAA04}"/>
    <cellStyle name="Comma 12 7" xfId="3736" xr:uid="{462EE228-284A-4892-8FDE-054C0594D52E}"/>
    <cellStyle name="Comma 12 8" xfId="3737" xr:uid="{E42AA65F-8CF8-4C8A-A690-AA6DC6FC3718}"/>
    <cellStyle name="Comma 13" xfId="3738" xr:uid="{DDE65D95-C9CD-4170-BF1C-134E8E7DA996}"/>
    <cellStyle name="Comma 13 10" xfId="3739" xr:uid="{4794334B-0E7E-4241-9E91-BE992744F1B2}"/>
    <cellStyle name="Comma 13 10 2" xfId="3740" xr:uid="{5FF17A9A-D5B8-4438-B5EE-301E419EE1B3}"/>
    <cellStyle name="Comma 13 10 2 2" xfId="3741" xr:uid="{44A152D4-FBE5-4576-987F-5A1EA2CDA5B1}"/>
    <cellStyle name="Comma 13 10 2 2 2" xfId="3742" xr:uid="{44F5A2E8-F99A-4800-ADC3-A64B375968F5}"/>
    <cellStyle name="Comma 13 10 2 2 2 2" xfId="3743" xr:uid="{538C3538-EBEE-4204-83CA-2D58F57F21F2}"/>
    <cellStyle name="Comma 13 10 2 2 2 2 2" xfId="3744" xr:uid="{931BD14D-1829-4168-A54E-D72814AD3CAB}"/>
    <cellStyle name="Comma 13 10 2 2 2 3" xfId="3745" xr:uid="{D201C1D9-09F7-443D-BAB4-70C6ABA5F4E9}"/>
    <cellStyle name="Comma 13 10 2 2 3" xfId="3746" xr:uid="{18E68C5B-1D08-4738-A929-A11DCC989971}"/>
    <cellStyle name="Comma 13 10 2 2 3 2" xfId="3747" xr:uid="{C040FC11-4D5A-4C3F-B86E-71E9A8951564}"/>
    <cellStyle name="Comma 13 10 2 2 4" xfId="3748" xr:uid="{5DBD3B4A-4730-4E9F-938D-56B5485E285B}"/>
    <cellStyle name="Comma 13 10 2 3" xfId="3749" xr:uid="{645AD463-7A0C-4D63-B642-134AD563E76C}"/>
    <cellStyle name="Comma 13 10 2 3 2" xfId="3750" xr:uid="{F824AED9-F777-4EAB-AF33-E0E3C841A90F}"/>
    <cellStyle name="Comma 13 10 2 3 2 2" xfId="3751" xr:uid="{A2E490E2-66A8-480C-B367-B57342698D0A}"/>
    <cellStyle name="Comma 13 10 2 3 3" xfId="3752" xr:uid="{7263730B-3560-47CC-83AF-4A7381C3B9C6}"/>
    <cellStyle name="Comma 13 10 2 4" xfId="3753" xr:uid="{ADD83E48-C9C5-4F8D-98F5-54AB34967824}"/>
    <cellStyle name="Comma 13 10 2 4 2" xfId="3754" xr:uid="{9646634B-B47A-4ED1-B3FC-956E1DB61C9B}"/>
    <cellStyle name="Comma 13 10 2 5" xfId="3755" xr:uid="{61C6942B-A0CB-49BB-8783-8A0858F93D6A}"/>
    <cellStyle name="Comma 13 10 3" xfId="3756" xr:uid="{5528056F-FDEE-4CF0-B27F-65CA98204F72}"/>
    <cellStyle name="Comma 13 10 3 2" xfId="3757" xr:uid="{86ADC06F-9E01-402C-9057-AC3C1A92054A}"/>
    <cellStyle name="Comma 13 10 3 2 2" xfId="3758" xr:uid="{CB185F45-631B-4A4B-9464-2B5F5F1CCEEE}"/>
    <cellStyle name="Comma 13 10 3 2 2 2" xfId="3759" xr:uid="{9B4BCE60-5B2F-4022-B390-E8540C15B800}"/>
    <cellStyle name="Comma 13 10 3 2 3" xfId="3760" xr:uid="{6A043A50-93BE-4CB5-B4BD-4B49AADDF10D}"/>
    <cellStyle name="Comma 13 10 3 3" xfId="3761" xr:uid="{FB07A152-8471-44C4-AF81-92306F63D809}"/>
    <cellStyle name="Comma 13 10 3 3 2" xfId="3762" xr:uid="{78E65B23-A119-4C22-B04A-04B92A727E5D}"/>
    <cellStyle name="Comma 13 10 3 4" xfId="3763" xr:uid="{C6673D3C-A323-4303-85CF-D60300F9B49D}"/>
    <cellStyle name="Comma 13 10 4" xfId="3764" xr:uid="{6AD50E9F-AAD6-41CF-B043-ED0348860D42}"/>
    <cellStyle name="Comma 13 10 4 2" xfId="3765" xr:uid="{8C3E68D4-BFA3-4989-ACCB-919A5BD45C74}"/>
    <cellStyle name="Comma 13 10 4 2 2" xfId="3766" xr:uid="{45BB5807-477A-4E68-B08D-637E8CC0638E}"/>
    <cellStyle name="Comma 13 10 4 3" xfId="3767" xr:uid="{81F44477-DFD9-454F-9708-978B12E2185D}"/>
    <cellStyle name="Comma 13 10 5" xfId="3768" xr:uid="{F9B8190D-E70D-4CED-BD0E-B5132C44CA38}"/>
    <cellStyle name="Comma 13 10 5 2" xfId="3769" xr:uid="{60201FAB-296B-45C4-AD9A-25386859441D}"/>
    <cellStyle name="Comma 13 10 6" xfId="3770" xr:uid="{9B84AC57-F5CA-4F82-9550-BD61EC81BF7C}"/>
    <cellStyle name="Comma 13 11" xfId="3771" xr:uid="{5FB4CEC1-FE3B-4087-93DD-B7D11CFD0A1B}"/>
    <cellStyle name="Comma 13 11 2" xfId="3772" xr:uid="{6F6CA339-F09E-4899-A3A2-B99E02C2F464}"/>
    <cellStyle name="Comma 13 11 2 2" xfId="3773" xr:uid="{5C498F78-283D-4290-AF7D-136213C58E05}"/>
    <cellStyle name="Comma 13 11 2 2 2" xfId="3774" xr:uid="{7219237B-07B8-43F8-ADF7-EB775B12C3F5}"/>
    <cellStyle name="Comma 13 11 2 2 2 2" xfId="3775" xr:uid="{A0EC394C-8781-4059-8E72-9D8C1ACAA8FA}"/>
    <cellStyle name="Comma 13 11 2 2 3" xfId="3776" xr:uid="{289C46D6-1846-4A9C-B893-F66468C9187E}"/>
    <cellStyle name="Comma 13 11 2 3" xfId="3777" xr:uid="{CDEDB458-B86F-4F07-AC1C-5F251CC4F4DC}"/>
    <cellStyle name="Comma 13 11 2 3 2" xfId="3778" xr:uid="{3EA23E90-D8B2-450B-B10A-A24D6FA3FDF0}"/>
    <cellStyle name="Comma 13 11 2 4" xfId="3779" xr:uid="{1C6EE7C6-082D-4AA4-9CFC-3F9376C0E6CB}"/>
    <cellStyle name="Comma 13 11 3" xfId="3780" xr:uid="{83133CAB-32C3-4DA8-88F2-A035FF5821CD}"/>
    <cellStyle name="Comma 13 11 3 2" xfId="3781" xr:uid="{663057E0-1566-4832-B6C8-7B1F421C2022}"/>
    <cellStyle name="Comma 13 11 3 2 2" xfId="3782" xr:uid="{7A4B5CA0-D39A-4F36-9589-0CAB65C0BA10}"/>
    <cellStyle name="Comma 13 11 3 3" xfId="3783" xr:uid="{93FAF651-7438-4A96-BBE5-58A7C982A88A}"/>
    <cellStyle name="Comma 13 11 4" xfId="3784" xr:uid="{FE2A514E-B49B-400D-B345-AC84C60B7B41}"/>
    <cellStyle name="Comma 13 11 4 2" xfId="3785" xr:uid="{3313E048-70E1-4DF2-86B2-A942A6258FBD}"/>
    <cellStyle name="Comma 13 11 5" xfId="3786" xr:uid="{0F3336D6-993B-4368-B69A-B96FE55AF503}"/>
    <cellStyle name="Comma 13 12" xfId="3787" xr:uid="{CB619BEC-A973-4823-968C-F6F97C386387}"/>
    <cellStyle name="Comma 13 12 2" xfId="3788" xr:uid="{C5B537FC-5B34-45D1-BBA8-17AB3D4D9CDF}"/>
    <cellStyle name="Comma 13 12 2 2" xfId="3789" xr:uid="{1236059D-016B-4CFC-9B84-0DAC0FB62704}"/>
    <cellStyle name="Comma 13 12 2 2 2" xfId="3790" xr:uid="{2C372861-B13C-4ACB-B8C8-C08EEA80305C}"/>
    <cellStyle name="Comma 13 12 2 3" xfId="3791" xr:uid="{4BDA2E70-C03F-4EA6-9993-E7FFCFD236F1}"/>
    <cellStyle name="Comma 13 12 3" xfId="3792" xr:uid="{D810E9E1-8408-4D18-AE9B-D029B3B7EF69}"/>
    <cellStyle name="Comma 13 12 3 2" xfId="3793" xr:uid="{5509BEED-FF44-4402-8F79-74E2C609036B}"/>
    <cellStyle name="Comma 13 12 4" xfId="3794" xr:uid="{73A7D733-F8CE-4B87-8657-47241DF481AF}"/>
    <cellStyle name="Comma 13 13" xfId="3795" xr:uid="{93987901-E1C6-41DB-9215-0A6EABF69A11}"/>
    <cellStyle name="Comma 13 13 2" xfId="3796" xr:uid="{01EDA9C1-1CA5-4ACA-9928-2A69C286A516}"/>
    <cellStyle name="Comma 13 13 2 2" xfId="3797" xr:uid="{159B1593-7C69-46E6-A267-9ED0D96B4AFB}"/>
    <cellStyle name="Comma 13 13 3" xfId="3798" xr:uid="{2EFE1E0F-B489-4298-BB53-A06A974A547D}"/>
    <cellStyle name="Comma 13 14" xfId="3799" xr:uid="{6BBCBA32-6C96-4D5B-A52D-3949852845E1}"/>
    <cellStyle name="Comma 13 14 2" xfId="3800" xr:uid="{9B7D7E30-1BAA-4A32-AA11-6CB3F4661287}"/>
    <cellStyle name="Comma 13 15" xfId="3801" xr:uid="{2FCB86AC-54AB-4231-85EB-A36453AC9A0A}"/>
    <cellStyle name="Comma 13 16" xfId="3802" xr:uid="{091CC44F-0CEF-4856-9400-53541C3BB85B}"/>
    <cellStyle name="Comma 13 2" xfId="3803" xr:uid="{B06FB0E0-C6F2-4F4D-961E-07BFF5D6116B}"/>
    <cellStyle name="Comma 13 2 10" xfId="3804" xr:uid="{BAEEF011-8470-46FF-A8A1-CE8079717998}"/>
    <cellStyle name="Comma 13 2 10 2" xfId="3805" xr:uid="{33BF233D-1B4C-4165-BD4C-6D8FA5FE5FE8}"/>
    <cellStyle name="Comma 13 2 10 2 2" xfId="3806" xr:uid="{B28E55DC-0420-4938-B657-5B2323601704}"/>
    <cellStyle name="Comma 13 2 10 2 2 2" xfId="3807" xr:uid="{40E4156B-8918-4E7B-B993-E635B1F48FA2}"/>
    <cellStyle name="Comma 13 2 10 2 3" xfId="3808" xr:uid="{07DFAA04-6B3F-46F8-87EE-62C3D5C7E8A9}"/>
    <cellStyle name="Comma 13 2 10 3" xfId="3809" xr:uid="{4BE5B5AE-7EE8-4BD1-A6BD-E1D1ADD99D60}"/>
    <cellStyle name="Comma 13 2 10 3 2" xfId="3810" xr:uid="{55800879-CA09-4078-8C37-A1D6E700F9A2}"/>
    <cellStyle name="Comma 13 2 10 4" xfId="3811" xr:uid="{C6DF1D75-4DC3-4884-A4BB-093862A9DD23}"/>
    <cellStyle name="Comma 13 2 11" xfId="3812" xr:uid="{F54F8C5C-7113-481E-8920-BA486F335734}"/>
    <cellStyle name="Comma 13 2 11 2" xfId="3813" xr:uid="{1A632873-D283-4306-BE39-919962447514}"/>
    <cellStyle name="Comma 13 2 11 2 2" xfId="3814" xr:uid="{78D289D0-D1EA-4233-86DD-4376047250DB}"/>
    <cellStyle name="Comma 13 2 11 3" xfId="3815" xr:uid="{2CC3190B-686C-4B8E-8E32-66E6B776F169}"/>
    <cellStyle name="Comma 13 2 12" xfId="3816" xr:uid="{080A3E9A-6876-4A93-B0F3-B5AF848C4CB9}"/>
    <cellStyle name="Comma 13 2 12 2" xfId="3817" xr:uid="{FBED61D8-BA6D-4D9C-ADD6-67C5AD16B429}"/>
    <cellStyle name="Comma 13 2 13" xfId="3818" xr:uid="{533C22FE-E24D-4222-BAF1-AE04A01410D1}"/>
    <cellStyle name="Comma 13 2 14" xfId="3819" xr:uid="{41BC1507-00FF-450A-9F23-B361B24E5720}"/>
    <cellStyle name="Comma 13 2 2" xfId="3820" xr:uid="{6BA2B0A4-073D-426B-8279-445F34432753}"/>
    <cellStyle name="Comma 13 2 2 2" xfId="3821" xr:uid="{955BE26C-FA77-4DA3-9158-D6D60CDA70A1}"/>
    <cellStyle name="Comma 13 2 2 2 2" xfId="3822" xr:uid="{91D7CE37-675B-458B-A4BC-EB67968896E4}"/>
    <cellStyle name="Comma 13 2 2 2 2 2" xfId="3823" xr:uid="{F245CCA8-22EB-452C-B684-1F482A5AB4AA}"/>
    <cellStyle name="Comma 13 2 2 2 2 2 2" xfId="3824" xr:uid="{578F645D-242A-475B-B3B2-B353962E289F}"/>
    <cellStyle name="Comma 13 2 2 2 2 2 2 2" xfId="3825" xr:uid="{87199BDF-18D0-4803-A043-1DD34C9FDB8D}"/>
    <cellStyle name="Comma 13 2 2 2 2 2 2 2 2" xfId="3826" xr:uid="{1C132FCD-4D4C-4A1E-AB62-6A3841751E6F}"/>
    <cellStyle name="Comma 13 2 2 2 2 2 2 2 2 2" xfId="3827" xr:uid="{5D7CDEF9-7857-4CDE-ABF8-358ABA5D5EB3}"/>
    <cellStyle name="Comma 13 2 2 2 2 2 2 2 3" xfId="3828" xr:uid="{75C062E4-EC5F-4FCC-9981-D226E9185245}"/>
    <cellStyle name="Comma 13 2 2 2 2 2 2 3" xfId="3829" xr:uid="{25585FA8-8F27-438C-A97D-C89158B58190}"/>
    <cellStyle name="Comma 13 2 2 2 2 2 2 3 2" xfId="3830" xr:uid="{08519C7D-7DCA-4CA7-B7A8-B02CAACEE43E}"/>
    <cellStyle name="Comma 13 2 2 2 2 2 2 4" xfId="3831" xr:uid="{C38D538B-FE55-46D6-9B48-98ED15A8E2C2}"/>
    <cellStyle name="Comma 13 2 2 2 2 2 3" xfId="3832" xr:uid="{2BE010A3-E068-47CE-BA2E-E570FA612027}"/>
    <cellStyle name="Comma 13 2 2 2 2 2 3 2" xfId="3833" xr:uid="{70012C69-FBB8-4ED2-8A6E-106E63387F21}"/>
    <cellStyle name="Comma 13 2 2 2 2 2 3 2 2" xfId="3834" xr:uid="{6DC45ECA-8B69-4BF1-AC1A-6C6366F488AA}"/>
    <cellStyle name="Comma 13 2 2 2 2 2 3 3" xfId="3835" xr:uid="{609BC797-A9DE-48A6-8A8C-93C820B3BECC}"/>
    <cellStyle name="Comma 13 2 2 2 2 2 4" xfId="3836" xr:uid="{9885D5CF-E260-4995-8791-BE4298F35387}"/>
    <cellStyle name="Comma 13 2 2 2 2 2 4 2" xfId="3837" xr:uid="{F05E6210-65E5-4801-B43F-41BC931E309A}"/>
    <cellStyle name="Comma 13 2 2 2 2 2 5" xfId="3838" xr:uid="{FB9E53B0-461D-43DE-A213-BD903D4E2931}"/>
    <cellStyle name="Comma 13 2 2 2 2 3" xfId="3839" xr:uid="{8889360E-96B7-4027-BA70-892EF46861FB}"/>
    <cellStyle name="Comma 13 2 2 2 2 3 2" xfId="3840" xr:uid="{70879D53-BC5B-4A92-9186-9BBD85FE379C}"/>
    <cellStyle name="Comma 13 2 2 2 2 3 2 2" xfId="3841" xr:uid="{36406B89-A85D-4B87-9458-80C136DAD968}"/>
    <cellStyle name="Comma 13 2 2 2 2 3 2 2 2" xfId="3842" xr:uid="{AE8B0F76-CCBD-4954-82B9-380FA966624C}"/>
    <cellStyle name="Comma 13 2 2 2 2 3 2 3" xfId="3843" xr:uid="{CCC8BEA7-292F-4BE9-A607-1EE7D1FD1649}"/>
    <cellStyle name="Comma 13 2 2 2 2 3 3" xfId="3844" xr:uid="{B4BE878D-5CD7-4294-9FFD-062E2DD357CD}"/>
    <cellStyle name="Comma 13 2 2 2 2 3 3 2" xfId="3845" xr:uid="{0061ED4D-01E2-4924-BF9D-AAB5BD69D5A8}"/>
    <cellStyle name="Comma 13 2 2 2 2 3 4" xfId="3846" xr:uid="{21E8719B-9395-4184-8CBA-27421963B72C}"/>
    <cellStyle name="Comma 13 2 2 2 2 4" xfId="3847" xr:uid="{8D7B7077-B57C-4C27-9390-FAB7520E790D}"/>
    <cellStyle name="Comma 13 2 2 2 2 4 2" xfId="3848" xr:uid="{7DF5D93F-30A5-4E46-8DA0-B62F72C3E4F7}"/>
    <cellStyle name="Comma 13 2 2 2 2 4 2 2" xfId="3849" xr:uid="{EE62BA80-824F-435B-BD48-863ACFC41A64}"/>
    <cellStyle name="Comma 13 2 2 2 2 4 3" xfId="3850" xr:uid="{12BAC918-83B3-4E22-8679-37B75081F753}"/>
    <cellStyle name="Comma 13 2 2 2 2 5" xfId="3851" xr:uid="{FAB0CE37-8CEA-4E5A-9511-6BDB4A8BD921}"/>
    <cellStyle name="Comma 13 2 2 2 2 5 2" xfId="3852" xr:uid="{A557D05F-9EBF-4EB5-A979-BC9F661E8625}"/>
    <cellStyle name="Comma 13 2 2 2 2 6" xfId="3853" xr:uid="{74FE4D5D-0A90-4303-A7D8-C81F3C2ED885}"/>
    <cellStyle name="Comma 13 2 2 2 2_New Segment note" xfId="3854" xr:uid="{AADA5DF2-DC91-470A-A0FF-C3D1006CEE84}"/>
    <cellStyle name="Comma 13 2 2 2 3" xfId="3855" xr:uid="{575665F9-4B6E-4046-A325-01F6E13D7636}"/>
    <cellStyle name="Comma 13 2 2 2 3 2" xfId="3856" xr:uid="{13F36950-6492-447D-8B9A-26A0B5327157}"/>
    <cellStyle name="Comma 13 2 2 2 3 2 2" xfId="3857" xr:uid="{2C3272CC-AAB0-4893-A15D-9ABECA0612C3}"/>
    <cellStyle name="Comma 13 2 2 2 3 2 2 2" xfId="3858" xr:uid="{F7B0CABF-1D02-4B07-B84B-B9448443854A}"/>
    <cellStyle name="Comma 13 2 2 2 3 2 2 2 2" xfId="3859" xr:uid="{C8B6E071-6F4E-4170-AD44-F2A51B38241F}"/>
    <cellStyle name="Comma 13 2 2 2 3 2 2 2 2 2" xfId="3860" xr:uid="{39122D17-63C7-4BDC-911A-7D3FF03315F3}"/>
    <cellStyle name="Comma 13 2 2 2 3 2 2 2 3" xfId="3861" xr:uid="{9875AF31-4F34-48CB-8009-B8FC93F44C9F}"/>
    <cellStyle name="Comma 13 2 2 2 3 2 2 3" xfId="3862" xr:uid="{EBA0A21C-31F9-4B48-ACA4-D0660AF8D35C}"/>
    <cellStyle name="Comma 13 2 2 2 3 2 2 3 2" xfId="3863" xr:uid="{2352C634-AEA0-462C-92CB-26854F123860}"/>
    <cellStyle name="Comma 13 2 2 2 3 2 2 4" xfId="3864" xr:uid="{DC33D2B5-F5ED-403C-B2EB-862B6DB5823C}"/>
    <cellStyle name="Comma 13 2 2 2 3 2 3" xfId="3865" xr:uid="{C8F26DD0-1093-4E30-8D51-DB4CBAC5BD3E}"/>
    <cellStyle name="Comma 13 2 2 2 3 2 3 2" xfId="3866" xr:uid="{99CA2C5D-D349-481A-9FE5-3208F938D5E4}"/>
    <cellStyle name="Comma 13 2 2 2 3 2 3 2 2" xfId="3867" xr:uid="{FAF6DB2B-260F-44F8-BB8F-3EF1CD20A222}"/>
    <cellStyle name="Comma 13 2 2 2 3 2 3 3" xfId="3868" xr:uid="{0B02173B-418C-4A7C-A888-844FE2B8CD01}"/>
    <cellStyle name="Comma 13 2 2 2 3 2 4" xfId="3869" xr:uid="{9649E63A-A339-4865-B688-6FFA625CE0A1}"/>
    <cellStyle name="Comma 13 2 2 2 3 2 4 2" xfId="3870" xr:uid="{AACD9952-7B3C-4FAF-BE0B-C9270630C811}"/>
    <cellStyle name="Comma 13 2 2 2 3 2 5" xfId="3871" xr:uid="{A4BD8CF6-DAB0-4146-836D-B4096F6A5D59}"/>
    <cellStyle name="Comma 13 2 2 2 3 3" xfId="3872" xr:uid="{291CE7F1-08E6-4A91-8E1F-2B37132A0B3C}"/>
    <cellStyle name="Comma 13 2 2 2 3 3 2" xfId="3873" xr:uid="{5BF0044A-5F01-47E2-B2F0-ACB6FEF775B9}"/>
    <cellStyle name="Comma 13 2 2 2 3 3 2 2" xfId="3874" xr:uid="{1BA6BDD8-A273-4AC1-A05C-A9E3B68BA351}"/>
    <cellStyle name="Comma 13 2 2 2 3 3 2 2 2" xfId="3875" xr:uid="{1B4F9378-0BC3-49DE-BB89-584FFCCA7F7D}"/>
    <cellStyle name="Comma 13 2 2 2 3 3 2 3" xfId="3876" xr:uid="{509A2E70-C5F3-43B2-AAE2-2FE3B2911726}"/>
    <cellStyle name="Comma 13 2 2 2 3 3 3" xfId="3877" xr:uid="{AFE2FAA5-1D45-40CF-883B-73D766470E1B}"/>
    <cellStyle name="Comma 13 2 2 2 3 3 3 2" xfId="3878" xr:uid="{A7922961-057A-4647-AF3D-2C9CFCC211C7}"/>
    <cellStyle name="Comma 13 2 2 2 3 3 4" xfId="3879" xr:uid="{E4B7D424-E60A-4DDF-A567-59CBC6D6B692}"/>
    <cellStyle name="Comma 13 2 2 2 3 4" xfId="3880" xr:uid="{77223E0B-4467-4531-86D4-F2D2CE2F106D}"/>
    <cellStyle name="Comma 13 2 2 2 3 4 2" xfId="3881" xr:uid="{E250FC25-BDDC-46C9-B59E-FB30FE708348}"/>
    <cellStyle name="Comma 13 2 2 2 3 4 2 2" xfId="3882" xr:uid="{D5C0D31D-ED60-4F66-A18B-7B7F28AEE93D}"/>
    <cellStyle name="Comma 13 2 2 2 3 4 3" xfId="3883" xr:uid="{0A5E57F4-5259-49B7-B318-55EE43C46011}"/>
    <cellStyle name="Comma 13 2 2 2 3 5" xfId="3884" xr:uid="{01864464-AD8A-46BA-A287-ABF844864CCD}"/>
    <cellStyle name="Comma 13 2 2 2 3 5 2" xfId="3885" xr:uid="{623FC2B8-833B-45B2-B1D1-03FB9FDEF966}"/>
    <cellStyle name="Comma 13 2 2 2 3 6" xfId="3886" xr:uid="{513A080A-E409-4A9A-868A-230636B3891E}"/>
    <cellStyle name="Comma 13 2 2 2 4" xfId="3887" xr:uid="{B8811422-7AAD-4BD6-A19A-40F79B8A7B8B}"/>
    <cellStyle name="Comma 13 2 2 2 4 2" xfId="3888" xr:uid="{C7FC3E3C-5F41-4A17-8579-28BE442DFBF7}"/>
    <cellStyle name="Comma 13 2 2 2 4 2 2" xfId="3889" xr:uid="{3DE3A890-3335-4C89-AA5B-B50AF4CD6FB0}"/>
    <cellStyle name="Comma 13 2 2 2 4 2 2 2" xfId="3890" xr:uid="{3938E257-8BA4-49C3-8C17-BB8AC2C67117}"/>
    <cellStyle name="Comma 13 2 2 2 4 2 2 2 2" xfId="3891" xr:uid="{2EF6C83D-4FD2-499F-94E8-FDAACEA2E831}"/>
    <cellStyle name="Comma 13 2 2 2 4 2 2 3" xfId="3892" xr:uid="{B4409C19-4C40-4363-8A8D-5FFBBB9BD846}"/>
    <cellStyle name="Comma 13 2 2 2 4 2 3" xfId="3893" xr:uid="{8C1BA293-0527-45FA-B044-7E9E3B1005EB}"/>
    <cellStyle name="Comma 13 2 2 2 4 2 3 2" xfId="3894" xr:uid="{BE290E26-0007-4D5C-A705-66AF569232BA}"/>
    <cellStyle name="Comma 13 2 2 2 4 2 4" xfId="3895" xr:uid="{40A2BB94-6E23-4C08-9B2D-E8170AC2D65C}"/>
    <cellStyle name="Comma 13 2 2 2 4 3" xfId="3896" xr:uid="{5CAC3C7B-2F34-403C-94E7-BEF9E49647D5}"/>
    <cellStyle name="Comma 13 2 2 2 4 3 2" xfId="3897" xr:uid="{D1D5164F-B6DE-4300-86F8-55F84B7328B7}"/>
    <cellStyle name="Comma 13 2 2 2 4 3 2 2" xfId="3898" xr:uid="{029B3514-2D87-4BA6-8C6D-0500D907DB0B}"/>
    <cellStyle name="Comma 13 2 2 2 4 3 3" xfId="3899" xr:uid="{1C83EA42-9BC5-485C-AB68-7D83C12B268D}"/>
    <cellStyle name="Comma 13 2 2 2 4 4" xfId="3900" xr:uid="{F69D9F53-7C4A-49B9-8669-EB2E19FA191E}"/>
    <cellStyle name="Comma 13 2 2 2 4 4 2" xfId="3901" xr:uid="{13F48588-7D24-44B5-8889-99700A919FFF}"/>
    <cellStyle name="Comma 13 2 2 2 4 5" xfId="3902" xr:uid="{0BCB4C56-2A8B-45B1-8027-BB09EDDBFB06}"/>
    <cellStyle name="Comma 13 2 2 2 5" xfId="3903" xr:uid="{840317A0-88AE-42BC-8BC5-F6DC6A654064}"/>
    <cellStyle name="Comma 13 2 2 2 5 2" xfId="3904" xr:uid="{CB05A70A-157F-4186-BBFC-D2A27BC16EC5}"/>
    <cellStyle name="Comma 13 2 2 2 5 2 2" xfId="3905" xr:uid="{A2567AFB-9325-4C73-9F87-EA2AA6437DE8}"/>
    <cellStyle name="Comma 13 2 2 2 5 2 2 2" xfId="3906" xr:uid="{617724E9-0B59-43FC-A22D-70629E79F224}"/>
    <cellStyle name="Comma 13 2 2 2 5 2 3" xfId="3907" xr:uid="{710C6A67-70B6-4D4C-AFFE-6B1E730BEA84}"/>
    <cellStyle name="Comma 13 2 2 2 5 3" xfId="3908" xr:uid="{7C4405E3-D2A4-42E0-8D50-5665FA01D178}"/>
    <cellStyle name="Comma 13 2 2 2 5 3 2" xfId="3909" xr:uid="{53A442B8-A389-4ECD-A804-E452742C905E}"/>
    <cellStyle name="Comma 13 2 2 2 5 4" xfId="3910" xr:uid="{2CC7954F-7CA7-4CCD-AB50-4B24218BA85D}"/>
    <cellStyle name="Comma 13 2 2 2 6" xfId="3911" xr:uid="{17C9C391-EB81-427E-A75A-D9780ECA8B65}"/>
    <cellStyle name="Comma 13 2 2 2 6 2" xfId="3912" xr:uid="{6E42411D-048D-4A07-8310-C801FF298C72}"/>
    <cellStyle name="Comma 13 2 2 2 6 2 2" xfId="3913" xr:uid="{41CB06C5-8803-496C-AD13-AB42E3F4E678}"/>
    <cellStyle name="Comma 13 2 2 2 6 3" xfId="3914" xr:uid="{5D70119D-7E26-4F70-87C2-EA87C4493BE1}"/>
    <cellStyle name="Comma 13 2 2 2 7" xfId="3915" xr:uid="{1D5D2016-F648-4C74-8F4D-06B98ADE2232}"/>
    <cellStyle name="Comma 13 2 2 2 7 2" xfId="3916" xr:uid="{150C311A-E56E-4734-9A59-2B1D208586F0}"/>
    <cellStyle name="Comma 13 2 2 2 8" xfId="3917" xr:uid="{1F5B3562-CA6E-49B6-AEDF-277949BE2624}"/>
    <cellStyle name="Comma 13 2 2 2_ACT Segment adj EBITDA" xfId="3918" xr:uid="{99FBBE50-A5F4-48C5-9F83-C28BC36A37E2}"/>
    <cellStyle name="Comma 13 2 2 3" xfId="3919" xr:uid="{5AE0C13E-4611-401F-969C-908BB935A337}"/>
    <cellStyle name="Comma 13 2 2 3 2" xfId="3920" xr:uid="{A530412C-0433-40CC-9DC5-12B50455AD8B}"/>
    <cellStyle name="Comma 13 2 2 3 2 2" xfId="3921" xr:uid="{670B7400-301E-4229-B1C0-43A52481B6EA}"/>
    <cellStyle name="Comma 13 2 2 3 2 2 2" xfId="3922" xr:uid="{6F7C01FA-6182-41C4-9994-20B3C96A3194}"/>
    <cellStyle name="Comma 13 2 2 3 2 2 2 2" xfId="3923" xr:uid="{2E046E5F-CEF1-436B-A29C-FAEB6803AF48}"/>
    <cellStyle name="Comma 13 2 2 3 2 2 2 2 2" xfId="3924" xr:uid="{76ED54E0-192F-449C-9576-768AFC5010C6}"/>
    <cellStyle name="Comma 13 2 2 3 2 2 2 3" xfId="3925" xr:uid="{1A90D1C9-AAE0-4412-8998-20D307941192}"/>
    <cellStyle name="Comma 13 2 2 3 2 2 3" xfId="3926" xr:uid="{5435DCAC-17EF-4BC3-AAAE-62E9FADB12EA}"/>
    <cellStyle name="Comma 13 2 2 3 2 2 3 2" xfId="3927" xr:uid="{FC8441A6-0493-4264-BA75-261915645419}"/>
    <cellStyle name="Comma 13 2 2 3 2 2 4" xfId="3928" xr:uid="{D8527EFD-A904-4E77-BA25-DD617F76EFAC}"/>
    <cellStyle name="Comma 13 2 2 3 2 3" xfId="3929" xr:uid="{98DBE99E-993F-4E78-9B19-F0711136287B}"/>
    <cellStyle name="Comma 13 2 2 3 2 3 2" xfId="3930" xr:uid="{CC808F91-DA56-4177-8F23-4E9B0573F7D6}"/>
    <cellStyle name="Comma 13 2 2 3 2 3 2 2" xfId="3931" xr:uid="{77C034CB-3FB8-4AD9-95EB-C731705DC6F5}"/>
    <cellStyle name="Comma 13 2 2 3 2 3 3" xfId="3932" xr:uid="{ACFD8D5D-A5D6-465F-A823-F78D25CC19E2}"/>
    <cellStyle name="Comma 13 2 2 3 2 4" xfId="3933" xr:uid="{10CEBE17-FEB8-4902-9BCF-FD58939C8442}"/>
    <cellStyle name="Comma 13 2 2 3 2 4 2" xfId="3934" xr:uid="{292C7E17-5DF9-42FA-BE0A-1CE2CC5D61B7}"/>
    <cellStyle name="Comma 13 2 2 3 2 5" xfId="3935" xr:uid="{40F31AF7-3A0C-4279-954C-5AA697404EEC}"/>
    <cellStyle name="Comma 13 2 2 3 3" xfId="3936" xr:uid="{1B7C1B05-1E27-4E3F-8456-6AD3B73A6FA2}"/>
    <cellStyle name="Comma 13 2 2 3 3 2" xfId="3937" xr:uid="{2F460557-02DD-4AAF-A110-B6E7775EA574}"/>
    <cellStyle name="Comma 13 2 2 3 3 2 2" xfId="3938" xr:uid="{D65DB81B-A4C5-44CC-8AA8-C80208142A9E}"/>
    <cellStyle name="Comma 13 2 2 3 3 2 2 2" xfId="3939" xr:uid="{6ECE18B7-342C-4EB5-B5EE-60F39D97D218}"/>
    <cellStyle name="Comma 13 2 2 3 3 2 3" xfId="3940" xr:uid="{DE911A2D-A35C-4461-A6A1-75A27881CD14}"/>
    <cellStyle name="Comma 13 2 2 3 3 3" xfId="3941" xr:uid="{049952E4-5291-4984-9C25-2CE0D2012BBF}"/>
    <cellStyle name="Comma 13 2 2 3 3 3 2" xfId="3942" xr:uid="{979E18BC-69AA-4FDA-81D5-D5742390CF5E}"/>
    <cellStyle name="Comma 13 2 2 3 3 4" xfId="3943" xr:uid="{2AE91534-196F-499A-A889-FF6428A14AED}"/>
    <cellStyle name="Comma 13 2 2 3 4" xfId="3944" xr:uid="{0716E168-C0B3-43C6-95A2-3F56D30D0F0E}"/>
    <cellStyle name="Comma 13 2 2 3 4 2" xfId="3945" xr:uid="{9272CE15-1C44-4259-8808-7C7D7FFF7028}"/>
    <cellStyle name="Comma 13 2 2 3 4 2 2" xfId="3946" xr:uid="{C1A01E30-48D1-4F87-AC19-976ED0E042DE}"/>
    <cellStyle name="Comma 13 2 2 3 4 3" xfId="3947" xr:uid="{32254430-904D-49B6-84DB-CBF4E773535C}"/>
    <cellStyle name="Comma 13 2 2 3 5" xfId="3948" xr:uid="{AA04EB6D-79C4-489A-9F9A-F83836619178}"/>
    <cellStyle name="Comma 13 2 2 3 5 2" xfId="3949" xr:uid="{AE47674B-8359-4356-A548-063B49B36B49}"/>
    <cellStyle name="Comma 13 2 2 3 6" xfId="3950" xr:uid="{C6176654-1B33-4DD6-92E5-0B45D96B2535}"/>
    <cellStyle name="Comma 13 2 2 3_ACT Segment adj EBITDA" xfId="3951" xr:uid="{EE4D800A-0828-4F8C-A88C-6D5971B17089}"/>
    <cellStyle name="Comma 13 2 2 4" xfId="3952" xr:uid="{7C557396-0443-4503-9BCC-53462B3E0A93}"/>
    <cellStyle name="Comma 13 2 2 4 2" xfId="3953" xr:uid="{892BBBC3-23FD-495A-BCF9-715D224A3FAB}"/>
    <cellStyle name="Comma 13 2 2 4 2 2" xfId="3954" xr:uid="{E56DE1EA-04D8-4D1A-8052-14B7A781E35E}"/>
    <cellStyle name="Comma 13 2 2 4 2 2 2" xfId="3955" xr:uid="{8BB1C5C8-2CF7-47DA-9242-A1612E62AC3C}"/>
    <cellStyle name="Comma 13 2 2 4 2 2 2 2" xfId="3956" xr:uid="{783A1A14-077D-4BF0-97A3-7C5F71FE4756}"/>
    <cellStyle name="Comma 13 2 2 4 2 2 2 2 2" xfId="3957" xr:uid="{A4BCCC57-5104-47DF-A9B6-49DAAEB456E0}"/>
    <cellStyle name="Comma 13 2 2 4 2 2 2 3" xfId="3958" xr:uid="{044AC198-4346-4485-AE58-8BA3BFE172AE}"/>
    <cellStyle name="Comma 13 2 2 4 2 2 3" xfId="3959" xr:uid="{966AE91A-67D4-4912-9C96-560F58498643}"/>
    <cellStyle name="Comma 13 2 2 4 2 2 3 2" xfId="3960" xr:uid="{AEA42C66-87B4-49A5-92A9-9B5692DD27A7}"/>
    <cellStyle name="Comma 13 2 2 4 2 2 4" xfId="3961" xr:uid="{49A6CA8E-715E-4D96-811A-2E6EFA7E3F88}"/>
    <cellStyle name="Comma 13 2 2 4 2 3" xfId="3962" xr:uid="{9B88E0A9-8A60-46C3-93D2-3B6BD2F43C02}"/>
    <cellStyle name="Comma 13 2 2 4 2 3 2" xfId="3963" xr:uid="{2EB5B92A-2408-484F-9E58-5F1E122E3E2B}"/>
    <cellStyle name="Comma 13 2 2 4 2 3 2 2" xfId="3964" xr:uid="{2B9CF87C-C02B-4E58-B65C-2DEADA5808C0}"/>
    <cellStyle name="Comma 13 2 2 4 2 3 3" xfId="3965" xr:uid="{1BE53268-E730-419D-8A7D-2E038A664795}"/>
    <cellStyle name="Comma 13 2 2 4 2 4" xfId="3966" xr:uid="{12975E62-F0F4-42AF-9183-5DE86174D854}"/>
    <cellStyle name="Comma 13 2 2 4 2 4 2" xfId="3967" xr:uid="{11ADAE7A-AE53-4B97-88E1-211CD240BC35}"/>
    <cellStyle name="Comma 13 2 2 4 2 5" xfId="3968" xr:uid="{23EC5DF9-8059-4623-95CA-0D27168C2C82}"/>
    <cellStyle name="Comma 13 2 2 4 3" xfId="3969" xr:uid="{963EB260-141C-4DE4-8412-3D84DB90F953}"/>
    <cellStyle name="Comma 13 2 2 4 3 2" xfId="3970" xr:uid="{9EC4461C-7FEE-4BA5-A136-0F6D92C96623}"/>
    <cellStyle name="Comma 13 2 2 4 3 2 2" xfId="3971" xr:uid="{C2F1BE25-0955-48F8-90D3-B4EFD68D059A}"/>
    <cellStyle name="Comma 13 2 2 4 3 2 2 2" xfId="3972" xr:uid="{4F41DF69-0615-43EC-A481-6B5021701F0D}"/>
    <cellStyle name="Comma 13 2 2 4 3 2 3" xfId="3973" xr:uid="{77E1D6C3-233D-4731-97C6-A20042F47325}"/>
    <cellStyle name="Comma 13 2 2 4 3 3" xfId="3974" xr:uid="{A20F87D4-A164-4A66-9364-0F82F2D3EED5}"/>
    <cellStyle name="Comma 13 2 2 4 3 3 2" xfId="3975" xr:uid="{9A638C22-8DD9-4934-8E99-EF939ACF9FF8}"/>
    <cellStyle name="Comma 13 2 2 4 3 4" xfId="3976" xr:uid="{3CD3903E-4C2B-4DAD-A8D6-E1076657CA94}"/>
    <cellStyle name="Comma 13 2 2 4 4" xfId="3977" xr:uid="{0754C804-244A-4C07-B397-92F1A6086FA9}"/>
    <cellStyle name="Comma 13 2 2 4 4 2" xfId="3978" xr:uid="{BE028C67-171C-43DE-913A-8562C6D9414B}"/>
    <cellStyle name="Comma 13 2 2 4 4 2 2" xfId="3979" xr:uid="{F58FA2CB-C5FC-4050-A9CA-D58228DEA8A3}"/>
    <cellStyle name="Comma 13 2 2 4 4 3" xfId="3980" xr:uid="{99077B93-255F-4F2E-817B-BDDB060C5328}"/>
    <cellStyle name="Comma 13 2 2 4 5" xfId="3981" xr:uid="{8B75CF7B-4DD6-4547-8ED8-54D7512CF9C3}"/>
    <cellStyle name="Comma 13 2 2 4 5 2" xfId="3982" xr:uid="{96454727-57F5-4C58-9101-B621A9B6653D}"/>
    <cellStyle name="Comma 13 2 2 4 6" xfId="3983" xr:uid="{68E2E36E-6B63-446E-9A73-73041A1CB74E}"/>
    <cellStyle name="Comma 13 2 2 5" xfId="3984" xr:uid="{B494AE46-F1AB-4514-86DB-8581209046C0}"/>
    <cellStyle name="Comma 13 2 2 5 2" xfId="3985" xr:uid="{E794065A-0E3A-443F-8AF8-3E9689A1001E}"/>
    <cellStyle name="Comma 13 2 2 5 2 2" xfId="3986" xr:uid="{7B8CE0C6-7C18-46A8-AAD4-DA33181A4A72}"/>
    <cellStyle name="Comma 13 2 2 5 2 2 2" xfId="3987" xr:uid="{34AC5CDF-40BA-445A-89AB-A8B1D136646C}"/>
    <cellStyle name="Comma 13 2 2 5 2 2 2 2" xfId="3988" xr:uid="{E175DB07-868C-4555-9329-E87F62460310}"/>
    <cellStyle name="Comma 13 2 2 5 2 2 3" xfId="3989" xr:uid="{47743C6F-C89C-45F3-A76A-E88B18240F9F}"/>
    <cellStyle name="Comma 13 2 2 5 2 3" xfId="3990" xr:uid="{DC0AFE22-872C-4998-B91C-B9D3A749190A}"/>
    <cellStyle name="Comma 13 2 2 5 2 3 2" xfId="3991" xr:uid="{B5347999-C208-4C82-B92E-150E3789B690}"/>
    <cellStyle name="Comma 13 2 2 5 2 4" xfId="3992" xr:uid="{B8400379-6A96-4EC2-AD61-473699F6CC2F}"/>
    <cellStyle name="Comma 13 2 2 5 3" xfId="3993" xr:uid="{AB6F6FC6-1B2A-46CA-BCAC-06D239775D75}"/>
    <cellStyle name="Comma 13 2 2 5 3 2" xfId="3994" xr:uid="{91D864CD-8370-44E4-8C2A-0515FB60791C}"/>
    <cellStyle name="Comma 13 2 2 5 3 2 2" xfId="3995" xr:uid="{845F600F-559C-4243-B0A4-F718831D2B13}"/>
    <cellStyle name="Comma 13 2 2 5 3 3" xfId="3996" xr:uid="{C764ED20-07E7-4E0F-B54D-B6BE90974098}"/>
    <cellStyle name="Comma 13 2 2 5 4" xfId="3997" xr:uid="{7318768D-6051-4458-9E51-FBFD549419F7}"/>
    <cellStyle name="Comma 13 2 2 5 4 2" xfId="3998" xr:uid="{04514455-EA77-4908-B4C6-8E4065ECB022}"/>
    <cellStyle name="Comma 13 2 2 5 5" xfId="3999" xr:uid="{FFD7A2D0-93B4-47E5-B5CC-D9B09D4F3344}"/>
    <cellStyle name="Comma 13 2 2 6" xfId="4000" xr:uid="{EDE2A8B6-1914-4DAA-863F-1398EEBEC376}"/>
    <cellStyle name="Comma 13 2 2 6 2" xfId="4001" xr:uid="{9251F58B-2CA8-4E3C-A71C-ED3A63602209}"/>
    <cellStyle name="Comma 13 2 2 6 2 2" xfId="4002" xr:uid="{7FA3675F-B128-4143-974A-A6E3F6E58F05}"/>
    <cellStyle name="Comma 13 2 2 6 2 2 2" xfId="4003" xr:uid="{F42BEACF-2536-4EB6-AE28-C5621AB68AB9}"/>
    <cellStyle name="Comma 13 2 2 6 2 3" xfId="4004" xr:uid="{67097EDF-52E3-4794-B236-1934185FDAB3}"/>
    <cellStyle name="Comma 13 2 2 6 3" xfId="4005" xr:uid="{498EA15C-DB46-4648-8D4C-DD8E75F97363}"/>
    <cellStyle name="Comma 13 2 2 6 3 2" xfId="4006" xr:uid="{CDB9957B-209E-4A99-AA42-ECEE84D84D2E}"/>
    <cellStyle name="Comma 13 2 2 6 4" xfId="4007" xr:uid="{A6D0C3B5-E3D8-47F1-8429-85F23757EE71}"/>
    <cellStyle name="Comma 13 2 2 7" xfId="4008" xr:uid="{8C4D3CD0-2629-4A54-A32C-12E987858298}"/>
    <cellStyle name="Comma 13 2 2 7 2" xfId="4009" xr:uid="{6E94866B-A86F-4F40-9B45-F5292A175AFC}"/>
    <cellStyle name="Comma 13 2 2 7 2 2" xfId="4010" xr:uid="{5F4D90A8-230B-4A94-9BA3-8BC9B9C27200}"/>
    <cellStyle name="Comma 13 2 2 7 2_ACT_NIBD EQ" xfId="4011" xr:uid="{6AFB37FE-000F-4226-900C-5D5640B5A385}"/>
    <cellStyle name="Comma 13 2 2 7 3" xfId="4012" xr:uid="{184808FA-609F-4D81-974A-51BD282A0B8C}"/>
    <cellStyle name="Comma 13 2 2 8" xfId="4013" xr:uid="{C2BD365D-8F32-4937-92C8-4F27740F4221}"/>
    <cellStyle name="Comma 13 2 2 8 2" xfId="4014" xr:uid="{BD4B4298-E076-4B5D-8E40-3B6231DE638F}"/>
    <cellStyle name="Comma 13 2 2 8_ACT_NIBD EQ" xfId="4015" xr:uid="{7C3C8307-3106-4123-B129-6AB8B2D0B08B}"/>
    <cellStyle name="Comma 13 2 2 9" xfId="4016" xr:uid="{5D89E41E-7FEE-4D61-B4D4-F7129E7A2683}"/>
    <cellStyle name="Comma 13 2 2_ACT Segment adj EBITDA" xfId="4017" xr:uid="{9CEE4A9C-BBC8-4A8E-AAFA-CE7F29B0F45E}"/>
    <cellStyle name="Comma 13 2 3" xfId="4018" xr:uid="{BAF9AE72-E751-4C63-A705-4696B8DA9E26}"/>
    <cellStyle name="Comma 13 2 3 2" xfId="4019" xr:uid="{4DBE05BA-DDD5-439C-9C14-82FD74ADC072}"/>
    <cellStyle name="Comma 13 2 3 2 2" xfId="4020" xr:uid="{9578A2ED-409E-40FB-86BD-5F9C9C2EC46F}"/>
    <cellStyle name="Comma 13 2 3 2 2 2" xfId="4021" xr:uid="{E96E276D-EB42-4F64-AA00-1B8FCAC32C81}"/>
    <cellStyle name="Comma 13 2 3 2 2 2 2" xfId="4022" xr:uid="{5A2ED107-544F-42E7-AC4F-2E1B6D602560}"/>
    <cellStyle name="Comma 13 2 3 2 2 2 2 2" xfId="4023" xr:uid="{C482D913-0EA7-429C-8946-84E902164A04}"/>
    <cellStyle name="Comma 13 2 3 2 2 2 2 2 2" xfId="4024" xr:uid="{38AFFEBF-E0E3-42CC-BABF-7C86667D3212}"/>
    <cellStyle name="Comma 13 2 3 2 2 2 2 2 2 2" xfId="4025" xr:uid="{A6AC1080-B997-4B2B-A7A2-A624A93B09A4}"/>
    <cellStyle name="Comma 13 2 3 2 2 2 2 2 2_ACT_NIBD EQ" xfId="4026" xr:uid="{1B40937A-EEE7-464F-B9EB-6516303ECE81}"/>
    <cellStyle name="Comma 13 2 3 2 2 2 2 2 3" xfId="4027" xr:uid="{D65C5EE9-D651-45A2-B507-3AC846553E9B}"/>
    <cellStyle name="Comma 13 2 3 2 2 2 2 2_ACT_NIBD EQ" xfId="4028" xr:uid="{940993DC-1A8A-418D-B995-C812BF842E8B}"/>
    <cellStyle name="Comma 13 2 3 2 2 2 2 3" xfId="4029" xr:uid="{ABAC0BEE-DCB7-45EE-9BE5-3F5E285CC4E4}"/>
    <cellStyle name="Comma 13 2 3 2 2 2 2 3 2" xfId="4030" xr:uid="{4CDBF13E-1691-440D-8CA7-AA60ABE8EF44}"/>
    <cellStyle name="Comma 13 2 3 2 2 2 2 3_ACT_NIBD EQ" xfId="4031" xr:uid="{C5E65B1D-340C-4B49-9CC7-B8C3343810B8}"/>
    <cellStyle name="Comma 13 2 3 2 2 2 2 4" xfId="4032" xr:uid="{7D057A6F-6ECF-4871-9B35-00B1CFE534DC}"/>
    <cellStyle name="Comma 13 2 3 2 2 2 2_ACT_NIBD EQ" xfId="4033" xr:uid="{16A193FF-AA45-4801-B3D5-6E1C75A20147}"/>
    <cellStyle name="Comma 13 2 3 2 2 2 3" xfId="4034" xr:uid="{DF0284C2-3A74-4275-827A-E2C11F14E22B}"/>
    <cellStyle name="Comma 13 2 3 2 2 2 3 2" xfId="4035" xr:uid="{D903EB7E-90E0-4F7D-9B6E-AF5AF9B7ABE8}"/>
    <cellStyle name="Comma 13 2 3 2 2 2 3 2 2" xfId="4036" xr:uid="{E9C35F4B-3DA2-4BE9-B2A6-69A4AA81FCCD}"/>
    <cellStyle name="Comma 13 2 3 2 2 2 3 2_ACT_NIBD EQ" xfId="4037" xr:uid="{B46F75A9-92CD-47DE-AA92-7D597B978BD4}"/>
    <cellStyle name="Comma 13 2 3 2 2 2 3 3" xfId="4038" xr:uid="{82082334-0078-4B0E-80D5-78F0EA523496}"/>
    <cellStyle name="Comma 13 2 3 2 2 2 3_ACT_NIBD EQ" xfId="4039" xr:uid="{E46D0B20-062A-419F-B1D8-FF7DDADCD456}"/>
    <cellStyle name="Comma 13 2 3 2 2 2 4" xfId="4040" xr:uid="{39A04363-3816-4BF3-8869-09FD3D0636EE}"/>
    <cellStyle name="Comma 13 2 3 2 2 2 4 2" xfId="4041" xr:uid="{C80E2D60-6C6E-48DA-8F95-A1CB9F4815B1}"/>
    <cellStyle name="Comma 13 2 3 2 2 2 4_ACT_NIBD EQ" xfId="4042" xr:uid="{6D4F400C-C644-4FEA-A9FE-D27117EE6736}"/>
    <cellStyle name="Comma 13 2 3 2 2 2 5" xfId="4043" xr:uid="{6186CC6B-F1BF-46DF-986A-B69E1C619C47}"/>
    <cellStyle name="Comma 13 2 3 2 2 2_ACT_NIBD EQ" xfId="4044" xr:uid="{6D2B4AFE-F901-48E7-BF3D-C2B450BD19A3}"/>
    <cellStyle name="Comma 13 2 3 2 2 3" xfId="4045" xr:uid="{B16EC63D-E435-40EC-ADFA-24B6845F8203}"/>
    <cellStyle name="Comma 13 2 3 2 2 3 2" xfId="4046" xr:uid="{1F770423-DE49-4E20-A714-3CE379F0ED94}"/>
    <cellStyle name="Comma 13 2 3 2 2 3 2 2" xfId="4047" xr:uid="{6D24A165-70C8-40B7-B500-E3AFFAFDF21D}"/>
    <cellStyle name="Comma 13 2 3 2 2 3 2 2 2" xfId="4048" xr:uid="{DA1B50F7-6A94-40A3-BA87-C4DEED92AACF}"/>
    <cellStyle name="Comma 13 2 3 2 2 3 2 2_ACT_NIBD EQ" xfId="4049" xr:uid="{B480265C-076F-4BD9-B61B-F3370A12522A}"/>
    <cellStyle name="Comma 13 2 3 2 2 3 2 3" xfId="4050" xr:uid="{AA78B7F8-9922-45C5-A7A3-7A4C84B9358A}"/>
    <cellStyle name="Comma 13 2 3 2 2 3 2_ACT_NIBD EQ" xfId="4051" xr:uid="{DCB335A8-8225-4CC3-B32E-D4A4D49860A2}"/>
    <cellStyle name="Comma 13 2 3 2 2 3 3" xfId="4052" xr:uid="{490C5595-C5B3-423F-8CF5-3B769E3E649E}"/>
    <cellStyle name="Comma 13 2 3 2 2 3 3 2" xfId="4053" xr:uid="{FD7D254B-FB54-44B3-9C92-FE0A7D91572E}"/>
    <cellStyle name="Comma 13 2 3 2 2 3 3_ACT_NIBD EQ" xfId="4054" xr:uid="{B64B6F29-7832-4320-B325-2B5B59B0D879}"/>
    <cellStyle name="Comma 13 2 3 2 2 3 4" xfId="4055" xr:uid="{B071F292-2EA8-4984-90CE-3DBDA44FA437}"/>
    <cellStyle name="Comma 13 2 3 2 2 3_ACT_NIBD EQ" xfId="4056" xr:uid="{95A8E53F-D527-4339-A440-912611163D50}"/>
    <cellStyle name="Comma 13 2 3 2 2 4" xfId="4057" xr:uid="{F697D758-E37B-4620-ABF0-28219EDFD323}"/>
    <cellStyle name="Comma 13 2 3 2 2 4 2" xfId="4058" xr:uid="{1E3CF863-2BDA-431F-B6F5-B10AE5E8CD78}"/>
    <cellStyle name="Comma 13 2 3 2 2 4 2 2" xfId="4059" xr:uid="{F0D9C8AC-08D6-471D-8FEB-55DF396B3C20}"/>
    <cellStyle name="Comma 13 2 3 2 2 4 2_ACT_NIBD EQ" xfId="4060" xr:uid="{75EEC0E5-AEA4-4386-8CB6-0E2027B145F6}"/>
    <cellStyle name="Comma 13 2 3 2 2 4 3" xfId="4061" xr:uid="{DF8129C8-6CBB-4601-9249-5802E97AEFA2}"/>
    <cellStyle name="Comma 13 2 3 2 2 4_ACT_NIBD EQ" xfId="4062" xr:uid="{9AEC0E9F-2755-4EEE-8ED5-5BC6C6F6C0FD}"/>
    <cellStyle name="Comma 13 2 3 2 2 5" xfId="4063" xr:uid="{9587501E-AF11-457D-BC1D-199ECEE7319B}"/>
    <cellStyle name="Comma 13 2 3 2 2 5 2" xfId="4064" xr:uid="{8E531150-6529-44B2-BF9D-81C59F7557A9}"/>
    <cellStyle name="Comma 13 2 3 2 2 5_ACT_NIBD EQ" xfId="4065" xr:uid="{B9812EDC-8A7C-4484-8340-532ACDC0B670}"/>
    <cellStyle name="Comma 13 2 3 2 2 6" xfId="4066" xr:uid="{1AF152BA-349D-4304-B787-1636DDA691A3}"/>
    <cellStyle name="Comma 13 2 3 2 2_ACT_NIBD EQ" xfId="4067" xr:uid="{3018165E-E5D3-4998-94F2-CBB39F24C7EF}"/>
    <cellStyle name="Comma 13 2 3 2 3" xfId="4068" xr:uid="{83F59257-D5F0-4EFF-A865-CFA2B46014CB}"/>
    <cellStyle name="Comma 13 2 3 2 3 2" xfId="4069" xr:uid="{BDA0281F-13B3-459F-B7B1-7DAD48605FF1}"/>
    <cellStyle name="Comma 13 2 3 2 3 2 2" xfId="4070" xr:uid="{923619EF-6D3F-4A09-989E-4147A9905CC6}"/>
    <cellStyle name="Comma 13 2 3 2 3 2 2 2" xfId="4071" xr:uid="{A04ED7FC-512B-40FA-AE78-E4DA67CCA858}"/>
    <cellStyle name="Comma 13 2 3 2 3 2 2 2 2" xfId="4072" xr:uid="{4A9B1935-B2C8-4AD1-95DA-EB05089FF4E9}"/>
    <cellStyle name="Comma 13 2 3 2 3 2 2 2 2 2" xfId="4073" xr:uid="{96BD8D8E-93E5-446F-97A1-06DEA9D509E9}"/>
    <cellStyle name="Comma 13 2 3 2 3 2 2 2 2_ACT_NIBD EQ" xfId="4074" xr:uid="{EFAC592E-2430-4D45-BE7B-E42B15C7EA82}"/>
    <cellStyle name="Comma 13 2 3 2 3 2 2 2 3" xfId="4075" xr:uid="{EF35DB0D-345A-4D88-B908-5BB7789B169A}"/>
    <cellStyle name="Comma 13 2 3 2 3 2 2 2_ACT_NIBD EQ" xfId="4076" xr:uid="{36597910-D0FC-4297-8351-C53A91466546}"/>
    <cellStyle name="Comma 13 2 3 2 3 2 2 3" xfId="4077" xr:uid="{7EAD9C1B-2DBE-4B9A-B195-3982EE19D7CB}"/>
    <cellStyle name="Comma 13 2 3 2 3 2 2 3 2" xfId="4078" xr:uid="{B32CA46B-6482-4112-80D1-DCE3F1901EAC}"/>
    <cellStyle name="Comma 13 2 3 2 3 2 2 3_ACT_NIBD EQ" xfId="4079" xr:uid="{93C0F751-09FA-48E2-8900-E88D06CAFE45}"/>
    <cellStyle name="Comma 13 2 3 2 3 2 2 4" xfId="4080" xr:uid="{DB382683-0C00-4809-8169-D90571490F6C}"/>
    <cellStyle name="Comma 13 2 3 2 3 2 2_ACT_NIBD EQ" xfId="4081" xr:uid="{A4C47EDD-507A-4D87-904D-1B489EF39236}"/>
    <cellStyle name="Comma 13 2 3 2 3 2 3" xfId="4082" xr:uid="{77CB6AB1-38F2-4EB2-850E-6FB9E0D86059}"/>
    <cellStyle name="Comma 13 2 3 2 3 2 3 2" xfId="4083" xr:uid="{94DBD565-3CCA-40B1-A97F-BD9E4F08DB09}"/>
    <cellStyle name="Comma 13 2 3 2 3 2 3 2 2" xfId="4084" xr:uid="{EC1DF34D-79A9-4D40-82EB-AE439E64B5F6}"/>
    <cellStyle name="Comma 13 2 3 2 3 2 3 2_ACT_NIBD EQ" xfId="4085" xr:uid="{39524138-5EC0-4E8E-BAEB-892A6C32B435}"/>
    <cellStyle name="Comma 13 2 3 2 3 2 3 3" xfId="4086" xr:uid="{17E32CA6-2D93-4C9D-A310-2204B12B1609}"/>
    <cellStyle name="Comma 13 2 3 2 3 2 3_ACT_NIBD EQ" xfId="4087" xr:uid="{00B55040-7A28-45B6-83E1-038CE75C1548}"/>
    <cellStyle name="Comma 13 2 3 2 3 2 4" xfId="4088" xr:uid="{B57BE98F-B31E-42A3-B92D-122F247EBBDF}"/>
    <cellStyle name="Comma 13 2 3 2 3 2 4 2" xfId="4089" xr:uid="{97489E5C-0549-4BA0-9A2E-C6C862BB98DE}"/>
    <cellStyle name="Comma 13 2 3 2 3 2 4_ACT_NIBD EQ" xfId="4090" xr:uid="{DBB6AE11-47D8-4FF6-84D7-965C6A9E682D}"/>
    <cellStyle name="Comma 13 2 3 2 3 2 5" xfId="4091" xr:uid="{B0FEFC9C-5851-4CCA-A8CC-20C0EEFCD0EF}"/>
    <cellStyle name="Comma 13 2 3 2 3 2_ACT_NIBD EQ" xfId="4092" xr:uid="{8007D30D-FB8F-443B-878B-1A2787647B7D}"/>
    <cellStyle name="Comma 13 2 3 2 3 3" xfId="4093" xr:uid="{30A0B5BB-782D-4DD5-9E6D-B7CBE74CB1BE}"/>
    <cellStyle name="Comma 13 2 3 2 3 3 2" xfId="4094" xr:uid="{F084EE68-0687-46EC-9B91-5CD96EFE15A4}"/>
    <cellStyle name="Comma 13 2 3 2 3 3 2 2" xfId="4095" xr:uid="{053D96F1-B313-40E8-B04C-E42D351CDA06}"/>
    <cellStyle name="Comma 13 2 3 2 3 3 2 2 2" xfId="4096" xr:uid="{903CD352-E3F1-4B5D-ACE5-7704F04BB1DD}"/>
    <cellStyle name="Comma 13 2 3 2 3 3 2 2_ACT_NIBD EQ" xfId="4097" xr:uid="{2C8B75BA-4E41-45B8-B496-13272D2ADDF2}"/>
    <cellStyle name="Comma 13 2 3 2 3 3 2 3" xfId="4098" xr:uid="{4AD0C912-0667-4F68-AEA8-556EBECB9989}"/>
    <cellStyle name="Comma 13 2 3 2 3 3 2_ACT_NIBD EQ" xfId="4099" xr:uid="{F6CB8A9C-9093-4A78-B2A7-D353BF383212}"/>
    <cellStyle name="Comma 13 2 3 2 3 3 3" xfId="4100" xr:uid="{D3BB42F0-CAFE-4537-A1C3-0D14E361227A}"/>
    <cellStyle name="Comma 13 2 3 2 3 3 3 2" xfId="4101" xr:uid="{15B8F6EC-3337-4D5E-B471-CB2F970EC4B3}"/>
    <cellStyle name="Comma 13 2 3 2 3 3 3_ACT_NIBD EQ" xfId="4102" xr:uid="{A228D705-38AD-49D0-88AF-3E9935B63485}"/>
    <cellStyle name="Comma 13 2 3 2 3 3 4" xfId="4103" xr:uid="{260E64E4-41AB-4B7E-9E53-5CE031CB7BF2}"/>
    <cellStyle name="Comma 13 2 3 2 3 3_ACT_NIBD EQ" xfId="4104" xr:uid="{9C418DC0-3498-48F4-8C4D-7EBC3AA62EDC}"/>
    <cellStyle name="Comma 13 2 3 2 3 4" xfId="4105" xr:uid="{CEE5A8EB-8991-4238-9DDB-06DCA0568A4C}"/>
    <cellStyle name="Comma 13 2 3 2 3 4 2" xfId="4106" xr:uid="{7E383FA8-FF8E-4811-893D-D334119D516A}"/>
    <cellStyle name="Comma 13 2 3 2 3 4 2 2" xfId="4107" xr:uid="{2F732D5A-18A1-4296-8E43-2EE96F1D2D3A}"/>
    <cellStyle name="Comma 13 2 3 2 3 4 2_ACT_NIBD EQ" xfId="4108" xr:uid="{9C6949B3-3871-40DF-97C2-DF79F2496D0F}"/>
    <cellStyle name="Comma 13 2 3 2 3 4 3" xfId="4109" xr:uid="{123BBCF2-B65C-438B-A4FB-D87A950F33AC}"/>
    <cellStyle name="Comma 13 2 3 2 3 4_ACT_NIBD EQ" xfId="4110" xr:uid="{64318468-BE41-4DB4-BEE1-52F5892548B0}"/>
    <cellStyle name="Comma 13 2 3 2 3 5" xfId="4111" xr:uid="{A490BA56-6D66-4F5E-85C2-7188D9C1B2CC}"/>
    <cellStyle name="Comma 13 2 3 2 3 5 2" xfId="4112" xr:uid="{F2961C05-413E-455D-96A5-2801B58639A7}"/>
    <cellStyle name="Comma 13 2 3 2 3 5_ACT_NIBD EQ" xfId="4113" xr:uid="{1FD0CF8E-A919-4E57-8F68-6FB451FE32DA}"/>
    <cellStyle name="Comma 13 2 3 2 3 6" xfId="4114" xr:uid="{19EC3256-3C1D-4D5D-933B-915F5198E0A4}"/>
    <cellStyle name="Comma 13 2 3 2 3_ACT_NIBD EQ" xfId="4115" xr:uid="{32F67E1E-9289-4ACA-AF22-3736AF1530B4}"/>
    <cellStyle name="Comma 13 2 3 2 4" xfId="4116" xr:uid="{7B322C8D-8D8D-4034-A4CE-36B274B33123}"/>
    <cellStyle name="Comma 13 2 3 2 4 2" xfId="4117" xr:uid="{3969893C-C999-42AD-9F2F-01F38851816A}"/>
    <cellStyle name="Comma 13 2 3 2 4 2 2" xfId="4118" xr:uid="{857E3659-21A0-47FC-A4B7-E6CE961CEF98}"/>
    <cellStyle name="Comma 13 2 3 2 4 2 2 2" xfId="4119" xr:uid="{20A303F7-85E2-44EA-827E-6EEE643CC486}"/>
    <cellStyle name="Comma 13 2 3 2 4 2 2 2 2" xfId="4120" xr:uid="{FAB90614-9384-4EB2-97B9-C294387530A8}"/>
    <cellStyle name="Comma 13 2 3 2 4 2 2 2_ACT_NIBD EQ" xfId="4121" xr:uid="{1FEA6024-94CB-4647-9155-C8E6FAA23BC2}"/>
    <cellStyle name="Comma 13 2 3 2 4 2 2 3" xfId="4122" xr:uid="{4BE63A29-BE27-4FFD-8B76-A58AFEE69B20}"/>
    <cellStyle name="Comma 13 2 3 2 4 2 2_ACT_NIBD EQ" xfId="4123" xr:uid="{4F6A0BBA-6776-4B48-BCCA-B557D1CABF81}"/>
    <cellStyle name="Comma 13 2 3 2 4 2 3" xfId="4124" xr:uid="{7A4F120D-2273-4731-8D11-4CCC9C5CFDC4}"/>
    <cellStyle name="Comma 13 2 3 2 4 2 3 2" xfId="4125" xr:uid="{3E444769-177F-4C7D-92F9-277310723379}"/>
    <cellStyle name="Comma 13 2 3 2 4 2 3_ACT_NIBD EQ" xfId="4126" xr:uid="{A4C4D112-C6BD-466A-B8CB-4EA95012C9C7}"/>
    <cellStyle name="Comma 13 2 3 2 4 2 4" xfId="4127" xr:uid="{B8B169BE-0EF4-4337-8543-52CEF764157D}"/>
    <cellStyle name="Comma 13 2 3 2 4 2_ACT_NIBD EQ" xfId="4128" xr:uid="{A3CEFD17-E110-487A-BD93-FA35DA6F95EE}"/>
    <cellStyle name="Comma 13 2 3 2 4 3" xfId="4129" xr:uid="{176F2A61-7DA3-41D4-87B0-F9C302E6D7C8}"/>
    <cellStyle name="Comma 13 2 3 2 4 3 2" xfId="4130" xr:uid="{2DDBE5FC-6111-4AAA-ACAF-79E962A08FCD}"/>
    <cellStyle name="Comma 13 2 3 2 4 3 2 2" xfId="4131" xr:uid="{3B1D6CC2-E80F-4F6D-BCD4-33D1CD8D8336}"/>
    <cellStyle name="Comma 13 2 3 2 4 3 2_ACT_NIBD EQ" xfId="4132" xr:uid="{140EA2BC-A7EE-4C53-9040-A769FE9845A7}"/>
    <cellStyle name="Comma 13 2 3 2 4 3 3" xfId="4133" xr:uid="{96A9CA3F-9855-4954-8E2B-86E3F8CA8CA1}"/>
    <cellStyle name="Comma 13 2 3 2 4 3_ACT_NIBD EQ" xfId="4134" xr:uid="{156B5A10-C8F8-4BFE-97B3-8D7B54B8A58B}"/>
    <cellStyle name="Comma 13 2 3 2 4 4" xfId="4135" xr:uid="{DC784C2A-6E5A-4A5C-8D27-0DD80ED6F135}"/>
    <cellStyle name="Comma 13 2 3 2 4 4 2" xfId="4136" xr:uid="{00FFE65E-F258-456E-8EBC-8E1B99EB6A51}"/>
    <cellStyle name="Comma 13 2 3 2 4 4_ACT_NIBD EQ" xfId="4137" xr:uid="{B4BC8520-9AC8-4717-89A4-5F24A8D54C9A}"/>
    <cellStyle name="Comma 13 2 3 2 4 5" xfId="4138" xr:uid="{207B6A79-F8E8-4A93-9D3B-803A39E0D514}"/>
    <cellStyle name="Comma 13 2 3 2 4_ACT_NIBD EQ" xfId="4139" xr:uid="{2335F0DD-38ED-446B-9C48-1C418988456C}"/>
    <cellStyle name="Comma 13 2 3 2 5" xfId="4140" xr:uid="{0D8A12A6-08B4-4FB7-9FBA-E575AAC0C22E}"/>
    <cellStyle name="Comma 13 2 3 2 5 2" xfId="4141" xr:uid="{214B4888-D56D-4952-A79E-27241CB486C8}"/>
    <cellStyle name="Comma 13 2 3 2 5 2 2" xfId="4142" xr:uid="{D3473DF9-5F6E-44B3-96ED-7E3D62590DC3}"/>
    <cellStyle name="Comma 13 2 3 2 5 2 2 2" xfId="4143" xr:uid="{B7484148-6324-4B6B-9617-D0BE2217D2DA}"/>
    <cellStyle name="Comma 13 2 3 2 5 2 2_ACT_NIBD EQ" xfId="4144" xr:uid="{36D620AA-7E4A-4D1F-9E75-2E44C157C0AC}"/>
    <cellStyle name="Comma 13 2 3 2 5 2 3" xfId="4145" xr:uid="{28F47E39-CD58-4CE1-98CB-87E750F48A9A}"/>
    <cellStyle name="Comma 13 2 3 2 5 2_ACT_NIBD EQ" xfId="4146" xr:uid="{976A2021-F81A-465C-BA0A-EAE7227AE916}"/>
    <cellStyle name="Comma 13 2 3 2 5 3" xfId="4147" xr:uid="{7796CFFF-1092-4941-B1D8-A1B9CA6CC5E7}"/>
    <cellStyle name="Comma 13 2 3 2 5 3 2" xfId="4148" xr:uid="{4CEF826C-0B4A-4931-A6D9-75160B38AB3C}"/>
    <cellStyle name="Comma 13 2 3 2 5 3_ACT_NIBD EQ" xfId="4149" xr:uid="{E213C100-8E63-4258-9476-72C9EA1CE5A0}"/>
    <cellStyle name="Comma 13 2 3 2 5 4" xfId="4150" xr:uid="{7FBF531F-9F63-4A85-BFBE-BAA9C9264587}"/>
    <cellStyle name="Comma 13 2 3 2 5_ACT_NIBD EQ" xfId="4151" xr:uid="{B2C061AF-1AA8-45B1-BBF6-4C70D6C44746}"/>
    <cellStyle name="Comma 13 2 3 2 6" xfId="4152" xr:uid="{228D0F0A-844F-4A24-AA88-EFF49D0E4D3F}"/>
    <cellStyle name="Comma 13 2 3 2 6 2" xfId="4153" xr:uid="{21BF1DE5-3CB6-4CB0-BCFD-7B523C066AE4}"/>
    <cellStyle name="Comma 13 2 3 2 6 2 2" xfId="4154" xr:uid="{282AAC95-C8EE-47D7-9117-DD5B82825DD0}"/>
    <cellStyle name="Comma 13 2 3 2 6 2_ACT_NIBD EQ" xfId="4155" xr:uid="{7D3C9812-0ACC-4160-A3F2-3F060986C8FC}"/>
    <cellStyle name="Comma 13 2 3 2 6 3" xfId="4156" xr:uid="{65F8E7A5-0D9D-4D03-B3C3-31C359AF6756}"/>
    <cellStyle name="Comma 13 2 3 2 6_ACT_NIBD EQ" xfId="4157" xr:uid="{6DE3C03F-7B54-456E-9770-70D1AF303EAE}"/>
    <cellStyle name="Comma 13 2 3 2 7" xfId="4158" xr:uid="{B115EA72-732B-47F5-81D3-48E0F2F1DB9C}"/>
    <cellStyle name="Comma 13 2 3 2 7 2" xfId="4159" xr:uid="{64C0163F-FDE1-408B-8C41-37A119299269}"/>
    <cellStyle name="Comma 13 2 3 2 7_ACT_NIBD EQ" xfId="4160" xr:uid="{5C0990F4-05F2-4F7D-B6E3-04C8C45477AA}"/>
    <cellStyle name="Comma 13 2 3 2 8" xfId="4161" xr:uid="{BC3A80D5-768C-4DD0-A982-296D5AACEE54}"/>
    <cellStyle name="Comma 13 2 3 2_ACT_NIBD EQ" xfId="4162" xr:uid="{E1AAAD0A-4EBE-4338-BE10-F6BE3A73E8F7}"/>
    <cellStyle name="Comma 13 2 3 3" xfId="4163" xr:uid="{3AD3C54D-DF34-490B-AFDC-750DB2899168}"/>
    <cellStyle name="Comma 13 2 3 3 2" xfId="4164" xr:uid="{CA817C84-CC3D-421B-ADA5-0E16007BF19A}"/>
    <cellStyle name="Comma 13 2 3 3 2 2" xfId="4165" xr:uid="{5A969FEC-2E0E-4B0D-A0AB-EFAFB6CD5278}"/>
    <cellStyle name="Comma 13 2 3 3 2 2 2" xfId="4166" xr:uid="{BFF9CD48-E05D-431A-A7E8-576D61724FFB}"/>
    <cellStyle name="Comma 13 2 3 3 2 2 2 2" xfId="4167" xr:uid="{FFA8A72F-36B8-4CA7-81AF-61BF115EAE57}"/>
    <cellStyle name="Comma 13 2 3 3 2 2 2 2 2" xfId="4168" xr:uid="{2EA5E048-CEF0-4E5B-87ED-C7A528607ED6}"/>
    <cellStyle name="Comma 13 2 3 3 2 2 2 2_ACT_NIBD EQ" xfId="4169" xr:uid="{1CDA309A-1070-4467-89DF-6971BD2D0857}"/>
    <cellStyle name="Comma 13 2 3 3 2 2 2 3" xfId="4170" xr:uid="{2DC4F405-9B6D-434F-B9AA-4AA3FE13430B}"/>
    <cellStyle name="Comma 13 2 3 3 2 2 2_ACT_NIBD EQ" xfId="4171" xr:uid="{4FDB1E59-6036-4825-9CEE-FA3D1BE7F210}"/>
    <cellStyle name="Comma 13 2 3 3 2 2 3" xfId="4172" xr:uid="{157EFA65-0FBF-4CFB-877E-697B62CC695A}"/>
    <cellStyle name="Comma 13 2 3 3 2 2 3 2" xfId="4173" xr:uid="{C8477960-3F6F-4860-B6F6-6BC79284D458}"/>
    <cellStyle name="Comma 13 2 3 3 2 2 3_ACT_NIBD EQ" xfId="4174" xr:uid="{ED88503F-FC7F-420A-A332-FC46B5793EA0}"/>
    <cellStyle name="Comma 13 2 3 3 2 2 4" xfId="4175" xr:uid="{57E82240-24FE-4409-9F7E-2F6B31907E66}"/>
    <cellStyle name="Comma 13 2 3 3 2 2_ACT_NIBD EQ" xfId="4176" xr:uid="{96BA041D-E576-4E1B-9AC5-ABCF92AC78EB}"/>
    <cellStyle name="Comma 13 2 3 3 2 3" xfId="4177" xr:uid="{8E1C1CAE-191C-41CC-8E7A-475EE3A64C2C}"/>
    <cellStyle name="Comma 13 2 3 3 2 3 2" xfId="4178" xr:uid="{36B638BD-C291-4EF1-8A51-083B39879034}"/>
    <cellStyle name="Comma 13 2 3 3 2 3 2 2" xfId="4179" xr:uid="{66E7A53D-EC88-41DB-ADBF-C4085DB72C4C}"/>
    <cellStyle name="Comma 13 2 3 3 2 3 2_ACT_NIBD EQ" xfId="4180" xr:uid="{E2775F70-CEC0-4BEF-8D2A-A88C4D40C4B1}"/>
    <cellStyle name="Comma 13 2 3 3 2 3 3" xfId="4181" xr:uid="{B1E67DB7-11FF-4E6B-81C4-0646A5528DB0}"/>
    <cellStyle name="Comma 13 2 3 3 2 3_ACT_NIBD EQ" xfId="4182" xr:uid="{2F0F6C17-F4DF-48B7-94C4-D65AA253F9D7}"/>
    <cellStyle name="Comma 13 2 3 3 2 4" xfId="4183" xr:uid="{DB5CF394-F80B-414D-8A69-6E97505EEF85}"/>
    <cellStyle name="Comma 13 2 3 3 2 4 2" xfId="4184" xr:uid="{300EA19D-CFD2-459B-AFCD-351CBD6AE1E3}"/>
    <cellStyle name="Comma 13 2 3 3 2 4_ACT_NIBD EQ" xfId="4185" xr:uid="{AAADE459-282D-4F9A-81DF-AB0FEE4D0086}"/>
    <cellStyle name="Comma 13 2 3 3 2 5" xfId="4186" xr:uid="{EA6D1F4B-2604-491C-BA91-A7A7FF3FC72E}"/>
    <cellStyle name="Comma 13 2 3 3 2_ACT_NIBD EQ" xfId="4187" xr:uid="{759C0FE9-F588-4115-8FCE-9D82C4C3AC71}"/>
    <cellStyle name="Comma 13 2 3 3 3" xfId="4188" xr:uid="{3EB84750-CB79-4A5F-938E-919857325DF1}"/>
    <cellStyle name="Comma 13 2 3 3 3 2" xfId="4189" xr:uid="{C99463D5-B949-48A5-8D7C-0C9254154496}"/>
    <cellStyle name="Comma 13 2 3 3 3 2 2" xfId="4190" xr:uid="{08EBD63D-DCBB-47A7-848A-9CF4E7E8E6A5}"/>
    <cellStyle name="Comma 13 2 3 3 3 2 2 2" xfId="4191" xr:uid="{5A97448F-8104-4EF8-A86E-041ADCE63C30}"/>
    <cellStyle name="Comma 13 2 3 3 3 2 2_ACT_NIBD EQ" xfId="4192" xr:uid="{DA3610E9-D1C6-4F9F-B9D0-332C32EE449B}"/>
    <cellStyle name="Comma 13 2 3 3 3 2 3" xfId="4193" xr:uid="{9D545AEE-C984-451F-A2D3-5BD8528BD676}"/>
    <cellStyle name="Comma 13 2 3 3 3 2_ACT_NIBD EQ" xfId="4194" xr:uid="{7261B81F-8FE6-4947-861D-62DFCE9A11EC}"/>
    <cellStyle name="Comma 13 2 3 3 3 3" xfId="4195" xr:uid="{EFC112B0-6577-44B1-9613-00BEA9600D9D}"/>
    <cellStyle name="Comma 13 2 3 3 3 3 2" xfId="4196" xr:uid="{BD1D02B8-E479-40F4-BE31-56B358A2BB25}"/>
    <cellStyle name="Comma 13 2 3 3 3 3_ACT_NIBD EQ" xfId="4197" xr:uid="{4C4A28F7-5E75-4A8B-A346-EAEBC432B1A1}"/>
    <cellStyle name="Comma 13 2 3 3 3 4" xfId="4198" xr:uid="{BDAE76D7-4CE4-4037-BC50-011AE68D1821}"/>
    <cellStyle name="Comma 13 2 3 3 3_ACT_NIBD EQ" xfId="4199" xr:uid="{16BCB6A5-9782-4932-8804-229F33B80AE1}"/>
    <cellStyle name="Comma 13 2 3 3 4" xfId="4200" xr:uid="{C6302E7C-75A4-455E-9BCD-EA7058C9A762}"/>
    <cellStyle name="Comma 13 2 3 3 4 2" xfId="4201" xr:uid="{30CEC326-5451-425B-BF95-3A5879CFA0E9}"/>
    <cellStyle name="Comma 13 2 3 3 4 2 2" xfId="4202" xr:uid="{EC62CA8C-764E-4632-B2B3-9FC072C25EED}"/>
    <cellStyle name="Comma 13 2 3 3 4 2_ACT_NIBD EQ" xfId="4203" xr:uid="{F9C22B1E-FAE9-45E7-8EFD-F43E51CA4476}"/>
    <cellStyle name="Comma 13 2 3 3 4 3" xfId="4204" xr:uid="{9BFD94C0-4332-411E-A17A-E401DDE981F2}"/>
    <cellStyle name="Comma 13 2 3 3 4_ACT_NIBD EQ" xfId="4205" xr:uid="{64E2E827-57AA-4276-B3BA-91CF606B262A}"/>
    <cellStyle name="Comma 13 2 3 3 5" xfId="4206" xr:uid="{394B2BE3-5C0B-4F00-BD70-0530BF5ACC77}"/>
    <cellStyle name="Comma 13 2 3 3 5 2" xfId="4207" xr:uid="{125AFFB3-6A07-4A73-BDDB-DB79D88EB52B}"/>
    <cellStyle name="Comma 13 2 3 3 5_ACT_NIBD EQ" xfId="4208" xr:uid="{93FFBF9A-82C8-4B91-AEE5-8D03582720E6}"/>
    <cellStyle name="Comma 13 2 3 3 6" xfId="4209" xr:uid="{20D04019-7244-4DF0-99C0-EDACC7D5DCF5}"/>
    <cellStyle name="Comma 13 2 3 3_ACT_NIBD EQ" xfId="4210" xr:uid="{C17533F4-8065-4BC9-BF9C-932CB9FA6C72}"/>
    <cellStyle name="Comma 13 2 3 4" xfId="4211" xr:uid="{DF9D7606-B388-4F94-8631-F14222E48AA1}"/>
    <cellStyle name="Comma 13 2 3 4 2" xfId="4212" xr:uid="{2B62D1A9-F703-402B-9CAE-F02DADEC3425}"/>
    <cellStyle name="Comma 13 2 3 4 2 2" xfId="4213" xr:uid="{8C427E4A-C530-4375-876A-7FC599E8A482}"/>
    <cellStyle name="Comma 13 2 3 4 2 2 2" xfId="4214" xr:uid="{B81320EE-26D3-43C1-8A4A-45C97F0FFCF1}"/>
    <cellStyle name="Comma 13 2 3 4 2 2 2 2" xfId="4215" xr:uid="{FDBD6835-E9D0-4E22-B746-166F16288CE1}"/>
    <cellStyle name="Comma 13 2 3 4 2 2 2 2 2" xfId="4216" xr:uid="{24448A7D-475A-415D-AD00-7A2616592907}"/>
    <cellStyle name="Comma 13 2 3 4 2 2 2 2_ACT_NIBD EQ" xfId="4217" xr:uid="{D1350629-FAC3-406D-8F0E-172F8DB8B182}"/>
    <cellStyle name="Comma 13 2 3 4 2 2 2 3" xfId="4218" xr:uid="{17B2BFD1-5257-4820-9C9F-4C0B9767DD8F}"/>
    <cellStyle name="Comma 13 2 3 4 2 2 2_ACT_NIBD EQ" xfId="4219" xr:uid="{2E2EF6F9-A1C1-4C4D-94AF-E075BA45AFF0}"/>
    <cellStyle name="Comma 13 2 3 4 2 2 3" xfId="4220" xr:uid="{516B1197-6210-4F13-AAB2-4EC4384D17B3}"/>
    <cellStyle name="Comma 13 2 3 4 2 2 3 2" xfId="4221" xr:uid="{5FE13E85-E4A2-4622-BB54-EE0B42D0CC18}"/>
    <cellStyle name="Comma 13 2 3 4 2 2 3_ACT_NIBD EQ" xfId="4222" xr:uid="{96B100DC-1A0D-4957-B0A0-3D8BA96D5240}"/>
    <cellStyle name="Comma 13 2 3 4 2 2 4" xfId="4223" xr:uid="{D1477C93-264E-4BCE-AC2A-5295ECE28C9C}"/>
    <cellStyle name="Comma 13 2 3 4 2 2_ACT_NIBD EQ" xfId="4224" xr:uid="{32454266-9D71-4973-9F17-DE9370A4B214}"/>
    <cellStyle name="Comma 13 2 3 4 2 3" xfId="4225" xr:uid="{9F717ABF-DFA4-4EDD-BBE0-2E7477257763}"/>
    <cellStyle name="Comma 13 2 3 4 2 3 2" xfId="4226" xr:uid="{BB6A0456-35DD-4F9D-9C5F-2C3EE01B0772}"/>
    <cellStyle name="Comma 13 2 3 4 2 3 2 2" xfId="4227" xr:uid="{B9231C10-43DE-49DF-AC2B-5D7F170E8289}"/>
    <cellStyle name="Comma 13 2 3 4 2 3 2_ACT_NIBD EQ" xfId="4228" xr:uid="{8FD9A8F5-1BBD-4A80-BB81-7CE49604A105}"/>
    <cellStyle name="Comma 13 2 3 4 2 3 3" xfId="4229" xr:uid="{B4DF1E83-4AE5-4D24-A440-5496F1027B5B}"/>
    <cellStyle name="Comma 13 2 3 4 2 3_ACT_NIBD EQ" xfId="4230" xr:uid="{E76873D1-DFF0-44A8-A475-73BA715C8142}"/>
    <cellStyle name="Comma 13 2 3 4 2 4" xfId="4231" xr:uid="{22CB0EBC-9FFE-4305-875F-5EA164A54C7D}"/>
    <cellStyle name="Comma 13 2 3 4 2 4 2" xfId="4232" xr:uid="{55470DE9-5FCA-4E3A-8E2A-B9DE2DB82AA5}"/>
    <cellStyle name="Comma 13 2 3 4 2 4_ACT_NIBD EQ" xfId="4233" xr:uid="{35928277-537E-42BF-A16C-4F9D07DFB35D}"/>
    <cellStyle name="Comma 13 2 3 4 2 5" xfId="4234" xr:uid="{80F03C4A-EB43-43ED-A281-D2DD8B9AF56E}"/>
    <cellStyle name="Comma 13 2 3 4 2_ACT_NIBD EQ" xfId="4235" xr:uid="{EB3516FA-AFAB-4712-AAA9-9DEC98A75726}"/>
    <cellStyle name="Comma 13 2 3 4 3" xfId="4236" xr:uid="{389F7F0C-7A89-4C01-B3A7-D27859CC8B0F}"/>
    <cellStyle name="Comma 13 2 3 4 3 2" xfId="4237" xr:uid="{5129CB69-78A6-4DDC-A435-D1D9E4F504DC}"/>
    <cellStyle name="Comma 13 2 3 4 3 2 2" xfId="4238" xr:uid="{9E43652B-0D83-4A93-9675-1877E8B1070A}"/>
    <cellStyle name="Comma 13 2 3 4 3 2 2 2" xfId="4239" xr:uid="{26D5AE9A-E67A-4548-820A-80DCED2D8369}"/>
    <cellStyle name="Comma 13 2 3 4 3 2 2_ACT_NIBD EQ" xfId="4240" xr:uid="{7A252321-1C7C-4EEB-B2A0-A028DAE4941F}"/>
    <cellStyle name="Comma 13 2 3 4 3 2 3" xfId="4241" xr:uid="{90F8C07E-22AB-4CA2-AECD-F6DBBA702E21}"/>
    <cellStyle name="Comma 13 2 3 4 3 2_ACT_NIBD EQ" xfId="4242" xr:uid="{5761FE53-CB82-4830-A3F4-4BFD71B93860}"/>
    <cellStyle name="Comma 13 2 3 4 3 3" xfId="4243" xr:uid="{DE2786E0-DF57-47B3-9621-005B00C3183C}"/>
    <cellStyle name="Comma 13 2 3 4 3 3 2" xfId="4244" xr:uid="{8BF886CB-C6F2-4272-9689-037CAA20B11B}"/>
    <cellStyle name="Comma 13 2 3 4 3 3_ACT_NIBD EQ" xfId="4245" xr:uid="{A299582B-F1CF-4611-B7C0-37335E3D8CAB}"/>
    <cellStyle name="Comma 13 2 3 4 3 4" xfId="4246" xr:uid="{B941FC79-3EBA-486E-8F39-0B2F61FBC7E7}"/>
    <cellStyle name="Comma 13 2 3 4 3_ACT_NIBD EQ" xfId="4247" xr:uid="{1F8C04FA-BEAC-492A-B68C-A128223649AA}"/>
    <cellStyle name="Comma 13 2 3 4 4" xfId="4248" xr:uid="{09F9D4DF-081F-441F-A79D-48E2CA8FBC0E}"/>
    <cellStyle name="Comma 13 2 3 4 4 2" xfId="4249" xr:uid="{191C67DB-6792-4279-985B-48CAC25369B5}"/>
    <cellStyle name="Comma 13 2 3 4 4 2 2" xfId="4250" xr:uid="{02F2DA73-0E4B-4EA3-A8CD-9DDCD067852B}"/>
    <cellStyle name="Comma 13 2 3 4 4 2_ACT_NIBD EQ" xfId="4251" xr:uid="{372A49C1-0C1B-4A9B-B225-D870CFDA2E2B}"/>
    <cellStyle name="Comma 13 2 3 4 4 3" xfId="4252" xr:uid="{C6DF5F24-425F-45E5-9E89-EDCD20DB09FC}"/>
    <cellStyle name="Comma 13 2 3 4 4_ACT_NIBD EQ" xfId="4253" xr:uid="{76ADF423-296C-4A6A-A27A-CE9B061A4C1E}"/>
    <cellStyle name="Comma 13 2 3 4 5" xfId="4254" xr:uid="{04D09CB2-E0A4-4170-AB62-95C7796A6A6C}"/>
    <cellStyle name="Comma 13 2 3 4 5 2" xfId="4255" xr:uid="{D0561E23-6C5E-4E8A-B08E-EAA34188D3FC}"/>
    <cellStyle name="Comma 13 2 3 4 5_ACT_NIBD EQ" xfId="4256" xr:uid="{679005D4-CE48-4B53-9738-8ED0EF69643F}"/>
    <cellStyle name="Comma 13 2 3 4 6" xfId="4257" xr:uid="{12E34FDD-5902-4FB5-AAFB-11769D28A009}"/>
    <cellStyle name="Comma 13 2 3 4_ACT_NIBD EQ" xfId="4258" xr:uid="{B7D850C3-E0FE-4A5D-9ADB-15EF9069A952}"/>
    <cellStyle name="Comma 13 2 3 5" xfId="4259" xr:uid="{ABA8158D-C168-4BA0-927B-48DDD534A3D3}"/>
    <cellStyle name="Comma 13 2 3 5 2" xfId="4260" xr:uid="{DECCBB0D-DA12-4BFC-AF1A-24559EDD914B}"/>
    <cellStyle name="Comma 13 2 3 5 2 2" xfId="4261" xr:uid="{BDC058AB-EA71-4972-888B-C04504A57FA5}"/>
    <cellStyle name="Comma 13 2 3 5 2 2 2" xfId="4262" xr:uid="{1AACB3B8-BAD4-4515-A0F2-6FC2E3923FAF}"/>
    <cellStyle name="Comma 13 2 3 5 2 2 2 2" xfId="4263" xr:uid="{37187704-716F-402F-92A7-74C3523AE0C3}"/>
    <cellStyle name="Comma 13 2 3 5 2 2 2_ACT_NIBD EQ" xfId="4264" xr:uid="{EAE9BEB6-78A9-4549-A118-54C6A6A15A5F}"/>
    <cellStyle name="Comma 13 2 3 5 2 2 3" xfId="4265" xr:uid="{5D52757D-2B27-4CCF-852B-8B91CD4268E9}"/>
    <cellStyle name="Comma 13 2 3 5 2 2_ACT_NIBD EQ" xfId="4266" xr:uid="{5CF0A829-07E4-4A55-9F03-C4248BEDD49D}"/>
    <cellStyle name="Comma 13 2 3 5 2 3" xfId="4267" xr:uid="{FDF255A3-6BF7-4D05-9ABB-6450725E9951}"/>
    <cellStyle name="Comma 13 2 3 5 2 3 2" xfId="4268" xr:uid="{47900E26-F28E-4F6A-9A9D-F9FEC259A3E3}"/>
    <cellStyle name="Comma 13 2 3 5 2 3_ACT_NIBD EQ" xfId="4269" xr:uid="{0F514308-78E3-4757-81E1-7D191D22DEEE}"/>
    <cellStyle name="Comma 13 2 3 5 2 4" xfId="4270" xr:uid="{A6B803B5-E777-48D2-AA6A-19640BED6A95}"/>
    <cellStyle name="Comma 13 2 3 5 2_ACT_NIBD EQ" xfId="4271" xr:uid="{278E057F-6C70-4643-886A-D6898E11BD98}"/>
    <cellStyle name="Comma 13 2 3 5 3" xfId="4272" xr:uid="{76DC8D72-CEC2-4B65-9FDE-4AF50588C679}"/>
    <cellStyle name="Comma 13 2 3 5 3 2" xfId="4273" xr:uid="{78235D22-DE30-4A89-96CB-30DF6882A43D}"/>
    <cellStyle name="Comma 13 2 3 5 3 2 2" xfId="4274" xr:uid="{7C3CEB4A-B39B-46E7-9782-49CAE2BBEEC7}"/>
    <cellStyle name="Comma 13 2 3 5 3 2_ACT_NIBD EQ" xfId="4275" xr:uid="{BB0A3EB7-97D7-4C38-BBD5-183610620E9C}"/>
    <cellStyle name="Comma 13 2 3 5 3 3" xfId="4276" xr:uid="{A98F8036-1DFE-43A4-BD88-8A290C66F3FA}"/>
    <cellStyle name="Comma 13 2 3 5 3_ACT_NIBD EQ" xfId="4277" xr:uid="{CF126E17-7D88-48FA-984E-7922188282B7}"/>
    <cellStyle name="Comma 13 2 3 5 4" xfId="4278" xr:uid="{FB0B1806-3461-45AC-B01F-9AA930013C14}"/>
    <cellStyle name="Comma 13 2 3 5 4 2" xfId="4279" xr:uid="{0E05DBA9-99F9-43E6-95E7-B806B4607CFA}"/>
    <cellStyle name="Comma 13 2 3 5 4_ACT_NIBD EQ" xfId="4280" xr:uid="{BC5CEEA7-9614-4C7B-9031-00B4003975A7}"/>
    <cellStyle name="Comma 13 2 3 5 5" xfId="4281" xr:uid="{89CC3AEF-1E05-4F50-B018-032461E91345}"/>
    <cellStyle name="Comma 13 2 3 5_ACT_NIBD EQ" xfId="4282" xr:uid="{646FDB70-6810-4F6A-83E3-FAC0EDF9C42B}"/>
    <cellStyle name="Comma 13 2 3 6" xfId="4283" xr:uid="{DA0F0788-087A-4BB5-8BD5-A9A487F81037}"/>
    <cellStyle name="Comma 13 2 3 6 2" xfId="4284" xr:uid="{AE40D272-82BF-4392-A0BF-305FA5B819B6}"/>
    <cellStyle name="Comma 13 2 3 6 2 2" xfId="4285" xr:uid="{504F9352-150E-40F8-AAF3-9F7BFA9D01C5}"/>
    <cellStyle name="Comma 13 2 3 6 2 2 2" xfId="4286" xr:uid="{EAF4F1C3-51E1-4923-A053-D919AC0BC143}"/>
    <cellStyle name="Comma 13 2 3 6 2 2_ACT_NIBD EQ" xfId="4287" xr:uid="{444D0C3E-6500-4E7F-BF21-1BC3E532542B}"/>
    <cellStyle name="Comma 13 2 3 6 2 3" xfId="4288" xr:uid="{EBABB7C2-1527-494E-8652-0B0DE9EB4BDF}"/>
    <cellStyle name="Comma 13 2 3 6 2_ACT_NIBD EQ" xfId="4289" xr:uid="{68D56340-9211-4C63-A42B-516B781623B6}"/>
    <cellStyle name="Comma 13 2 3 6 3" xfId="4290" xr:uid="{D1E0651B-DE1D-4504-9BF3-8AA7057730FE}"/>
    <cellStyle name="Comma 13 2 3 6 3 2" xfId="4291" xr:uid="{2011F0E0-5292-4853-B518-C6C25AB3C616}"/>
    <cellStyle name="Comma 13 2 3 6 3_ACT_NIBD EQ" xfId="4292" xr:uid="{F7E45DD1-D98E-46DF-AA3D-22B88A32697E}"/>
    <cellStyle name="Comma 13 2 3 6 4" xfId="4293" xr:uid="{C9AFC338-B028-409A-87C5-BC0BDDD2E0FE}"/>
    <cellStyle name="Comma 13 2 3 6_ACT_NIBD EQ" xfId="4294" xr:uid="{27DEE796-0337-4A44-A147-A83AB350C1BE}"/>
    <cellStyle name="Comma 13 2 3 7" xfId="4295" xr:uid="{60808FA3-5CE1-48AE-BE65-8F7F0B8EF326}"/>
    <cellStyle name="Comma 13 2 3 7 2" xfId="4296" xr:uid="{28623649-78E7-4AC3-9190-68B93AB651A5}"/>
    <cellStyle name="Comma 13 2 3 7 2 2" xfId="4297" xr:uid="{F1C6B878-AF2F-45A8-86B4-CD4C0ED5B69E}"/>
    <cellStyle name="Comma 13 2 3 7 2_ACT_NIBD EQ" xfId="4298" xr:uid="{83E0B059-6761-43FC-81DB-FE8030B50DE3}"/>
    <cellStyle name="Comma 13 2 3 7 3" xfId="4299" xr:uid="{AF45C7FA-C336-4F1E-A323-C2E86BC24754}"/>
    <cellStyle name="Comma 13 2 3 7_ACT_NIBD EQ" xfId="4300" xr:uid="{5A28E6E0-4E46-457D-B248-8EBE266556AB}"/>
    <cellStyle name="Comma 13 2 3 8" xfId="4301" xr:uid="{575DE861-C8A7-42BC-9296-9AC921D6A7BA}"/>
    <cellStyle name="Comma 13 2 3 8 2" xfId="4302" xr:uid="{45D56CD6-AFE1-4E27-A02D-650959C9F6DB}"/>
    <cellStyle name="Comma 13 2 3 8_ACT_NIBD EQ" xfId="4303" xr:uid="{DD52AA82-0BBF-460D-9CA1-7B4C567143B4}"/>
    <cellStyle name="Comma 13 2 3 9" xfId="4304" xr:uid="{438A46C0-BA22-4E1F-B514-41829A931571}"/>
    <cellStyle name="Comma 13 2 3_ACT Segment adj EBITDA" xfId="4305" xr:uid="{0901357E-D02C-4CF8-8802-84F4CCB47457}"/>
    <cellStyle name="Comma 13 2 4" xfId="4306" xr:uid="{FD7F96F8-819B-4004-A93A-1E8FA9F079B7}"/>
    <cellStyle name="Comma 13 2 4 2" xfId="4307" xr:uid="{D7F991C2-637C-4093-9DD9-81D8534A1533}"/>
    <cellStyle name="Comma 13 2 4 2 2" xfId="4308" xr:uid="{D53EE943-89CD-400A-B23D-8BFBDBA9BD16}"/>
    <cellStyle name="Comma 13 2 4 2 2 2" xfId="4309" xr:uid="{EA265851-5396-4100-91EF-23440EC864F0}"/>
    <cellStyle name="Comma 13 2 4 2 2 2 2" xfId="4310" xr:uid="{EC7BAA86-C3F4-4070-8D44-06B0F3F7A414}"/>
    <cellStyle name="Comma 13 2 4 2 2 2 2 2" xfId="4311" xr:uid="{D783C272-3C41-4734-9478-4517969F67E8}"/>
    <cellStyle name="Comma 13 2 4 2 2 2 2 2 2" xfId="4312" xr:uid="{6B8F1865-6612-468B-949F-1970E7D79BB0}"/>
    <cellStyle name="Comma 13 2 4 2 2 2 2 2_ACT_NIBD EQ" xfId="4313" xr:uid="{9EE121F2-B16B-4EC0-8D26-ED1C10CDF93E}"/>
    <cellStyle name="Comma 13 2 4 2 2 2 2 3" xfId="4314" xr:uid="{E4FD5F30-F2BA-4648-BC91-DEDE9394FC30}"/>
    <cellStyle name="Comma 13 2 4 2 2 2 2_ACT_NIBD EQ" xfId="4315" xr:uid="{57A1CCC4-56C0-4FA1-BB70-96763767C929}"/>
    <cellStyle name="Comma 13 2 4 2 2 2 3" xfId="4316" xr:uid="{FBBC8CA3-262F-4A43-98A5-0C5B88F841D3}"/>
    <cellStyle name="Comma 13 2 4 2 2 2 3 2" xfId="4317" xr:uid="{B1FD7E20-2880-4861-BC8F-CBE357251586}"/>
    <cellStyle name="Comma 13 2 4 2 2 2 3_ACT_NIBD EQ" xfId="4318" xr:uid="{588AC7B7-582C-480F-817A-D91336C6AEB0}"/>
    <cellStyle name="Comma 13 2 4 2 2 2 4" xfId="4319" xr:uid="{849FDCA9-926D-4CCE-B7F8-D1AC3BADB3EF}"/>
    <cellStyle name="Comma 13 2 4 2 2 2_ACT_NIBD EQ" xfId="4320" xr:uid="{9368707E-36C6-454A-9E8A-EF3D371CBB3B}"/>
    <cellStyle name="Comma 13 2 4 2 2 3" xfId="4321" xr:uid="{7EF92CF3-0994-4B56-A76D-45BD72AF4C7E}"/>
    <cellStyle name="Comma 13 2 4 2 2 3 2" xfId="4322" xr:uid="{6378BB7D-D4EE-4E7F-B8EF-5A26D3C79595}"/>
    <cellStyle name="Comma 13 2 4 2 2 3 2 2" xfId="4323" xr:uid="{9CB31EE6-7973-49D1-A25F-96820B14ED41}"/>
    <cellStyle name="Comma 13 2 4 2 2 3 2_ACT_NIBD EQ" xfId="4324" xr:uid="{BB8F21F3-1215-4047-951D-AAB4D2C97C81}"/>
    <cellStyle name="Comma 13 2 4 2 2 3 3" xfId="4325" xr:uid="{A1D0A71A-277E-40CC-BE16-1C23FE2C0794}"/>
    <cellStyle name="Comma 13 2 4 2 2 3_ACT_NIBD EQ" xfId="4326" xr:uid="{938BD3D4-2055-4DD5-BA12-FAF7C4B04A19}"/>
    <cellStyle name="Comma 13 2 4 2 2 4" xfId="4327" xr:uid="{7D2A00BF-2369-4415-AD0D-E9D6DE056AB6}"/>
    <cellStyle name="Comma 13 2 4 2 2 4 2" xfId="4328" xr:uid="{E51A7987-3C67-4485-BC2B-E4C6AD4C94F8}"/>
    <cellStyle name="Comma 13 2 4 2 2 4_ACT_NIBD EQ" xfId="4329" xr:uid="{65D311B9-1D97-4B0F-A314-920F9A3D696D}"/>
    <cellStyle name="Comma 13 2 4 2 2 5" xfId="4330" xr:uid="{4459C22D-45C2-4BAF-9D23-C1B84B7F7226}"/>
    <cellStyle name="Comma 13 2 4 2 2_ACT_NIBD EQ" xfId="4331" xr:uid="{E9202CEA-EA24-4545-A70D-073390577A01}"/>
    <cellStyle name="Comma 13 2 4 2 3" xfId="4332" xr:uid="{76F5B197-0A64-4B6E-A918-AC84DCCAFF49}"/>
    <cellStyle name="Comma 13 2 4 2 3 2" xfId="4333" xr:uid="{42F090C6-0EBB-4E30-B91B-C2E4C487DD8A}"/>
    <cellStyle name="Comma 13 2 4 2 3 2 2" xfId="4334" xr:uid="{18BE7F52-415B-42DB-A31F-EDD3876EE962}"/>
    <cellStyle name="Comma 13 2 4 2 3 2 2 2" xfId="4335" xr:uid="{E7F16E4C-A64C-4079-B1F8-8C75FC5D8BCA}"/>
    <cellStyle name="Comma 13 2 4 2 3 2 2_ACT_NIBD EQ" xfId="4336" xr:uid="{417003BE-719F-4E3B-BC0A-55EF429A43A4}"/>
    <cellStyle name="Comma 13 2 4 2 3 2 3" xfId="4337" xr:uid="{C2B3914E-52A1-4955-9582-0C7E07811677}"/>
    <cellStyle name="Comma 13 2 4 2 3 2_ACT_NIBD EQ" xfId="4338" xr:uid="{75B3E898-0526-41BF-850D-FC1F1EDA2107}"/>
    <cellStyle name="Comma 13 2 4 2 3 3" xfId="4339" xr:uid="{551FF1E7-3606-4D99-AC3B-2B73040BDDCF}"/>
    <cellStyle name="Comma 13 2 4 2 3 3 2" xfId="4340" xr:uid="{8F46282E-B1A4-499B-BB2F-75AE743FB075}"/>
    <cellStyle name="Comma 13 2 4 2 3 3_ACT_NIBD EQ" xfId="4341" xr:uid="{1DB1E5FB-6C0D-4914-84CF-6ACA126A3B65}"/>
    <cellStyle name="Comma 13 2 4 2 3 4" xfId="4342" xr:uid="{1EC4F1B7-F372-4564-B0A2-AD1CBFF05E89}"/>
    <cellStyle name="Comma 13 2 4 2 3_ACT_NIBD EQ" xfId="4343" xr:uid="{D4F6A47D-8B0A-4C37-B164-DEA1C3E47DE7}"/>
    <cellStyle name="Comma 13 2 4 2 4" xfId="4344" xr:uid="{1D94D22D-0A8C-4484-987D-01C1D2DA057C}"/>
    <cellStyle name="Comma 13 2 4 2 4 2" xfId="4345" xr:uid="{1DD93649-1757-4F6A-9713-67C9D61A12EA}"/>
    <cellStyle name="Comma 13 2 4 2 4 2 2" xfId="4346" xr:uid="{D6D5083B-8C60-422A-B63E-743247B983BE}"/>
    <cellStyle name="Comma 13 2 4 2 4 2_ACT_NIBD EQ" xfId="4347" xr:uid="{E9502E01-5BFF-4013-9318-537219F1BA22}"/>
    <cellStyle name="Comma 13 2 4 2 4 3" xfId="4348" xr:uid="{88CF0A42-2194-491D-B068-AE44CF2FF700}"/>
    <cellStyle name="Comma 13 2 4 2 4_ACT_NIBD EQ" xfId="4349" xr:uid="{9A1D42B3-6EFB-4493-A08A-348DD9EF32EC}"/>
    <cellStyle name="Comma 13 2 4 2 5" xfId="4350" xr:uid="{1C670809-4D11-4DB5-ACF3-930D963AAC74}"/>
    <cellStyle name="Comma 13 2 4 2 5 2" xfId="4351" xr:uid="{546D46A0-1F0B-4698-AD4D-8F1C463CBA50}"/>
    <cellStyle name="Comma 13 2 4 2 5_ACT_NIBD EQ" xfId="4352" xr:uid="{230755F8-2245-4E8A-8698-B3E097C6950B}"/>
    <cellStyle name="Comma 13 2 4 2 6" xfId="4353" xr:uid="{0848E989-0D25-4612-9CBD-5FA361978F82}"/>
    <cellStyle name="Comma 13 2 4 2_ACT_NIBD EQ" xfId="4354" xr:uid="{7721D41D-0C8A-469E-B437-412884E95DCA}"/>
    <cellStyle name="Comma 13 2 4 3" xfId="4355" xr:uid="{EBE4AB09-DBA0-475A-BAAD-5B2327AC7F8B}"/>
    <cellStyle name="Comma 13 2 4 3 2" xfId="4356" xr:uid="{9202B69A-1E63-461B-82EE-8E709E7B373D}"/>
    <cellStyle name="Comma 13 2 4 3 2 2" xfId="4357" xr:uid="{B8CACE4D-8B87-4EFD-8AE4-E4B5D3CCF4D9}"/>
    <cellStyle name="Comma 13 2 4 3 2 2 2" xfId="4358" xr:uid="{D671D0C5-ED12-4818-957D-57D0621E9854}"/>
    <cellStyle name="Comma 13 2 4 3 2 2 2 2" xfId="4359" xr:uid="{CFB30BDB-7CE5-48A4-87C5-E861DE8E3574}"/>
    <cellStyle name="Comma 13 2 4 3 2 2 2 2 2" xfId="4360" xr:uid="{1C4EABBB-D000-4080-B1A1-3E441066C6D9}"/>
    <cellStyle name="Comma 13 2 4 3 2 2 2 2_ACT_NIBD EQ" xfId="4361" xr:uid="{780FE4C3-D8C2-4DE0-9E1E-6FD9906A1D72}"/>
    <cellStyle name="Comma 13 2 4 3 2 2 2 3" xfId="4362" xr:uid="{54194509-34AD-406D-ADF2-C8E6E704DE0A}"/>
    <cellStyle name="Comma 13 2 4 3 2 2 2_ACT_NIBD EQ" xfId="4363" xr:uid="{77279A07-CC6C-4CA1-BA2F-EB6473B197FC}"/>
    <cellStyle name="Comma 13 2 4 3 2 2 3" xfId="4364" xr:uid="{9ED78D5C-C70C-4F20-A282-64327E1CBD28}"/>
    <cellStyle name="Comma 13 2 4 3 2 2 3 2" xfId="4365" xr:uid="{40A6A18C-45B9-401E-BDAB-65CF6A81B4DC}"/>
    <cellStyle name="Comma 13 2 4 3 2 2 3_ACT_NIBD EQ" xfId="4366" xr:uid="{AC8AB9A0-C2CC-41C6-8B45-BF93F3F25FF5}"/>
    <cellStyle name="Comma 13 2 4 3 2 2 4" xfId="4367" xr:uid="{6A14871C-86D4-44EA-9257-121D754612E0}"/>
    <cellStyle name="Comma 13 2 4 3 2 2_ACT_NIBD EQ" xfId="4368" xr:uid="{3361BB51-E8AE-49AB-9D05-23F4FBAC5C50}"/>
    <cellStyle name="Comma 13 2 4 3 2 3" xfId="4369" xr:uid="{2A60A75B-E164-466C-B686-278F26449451}"/>
    <cellStyle name="Comma 13 2 4 3 2 3 2" xfId="4370" xr:uid="{8AA9A3D9-0BB0-4C0F-8628-416102E71598}"/>
    <cellStyle name="Comma 13 2 4 3 2 3 2 2" xfId="4371" xr:uid="{310113D0-6A7B-40C2-BB75-80BB27F2DC1F}"/>
    <cellStyle name="Comma 13 2 4 3 2 3 2_ACT_NIBD EQ" xfId="4372" xr:uid="{93B840D4-95C8-497A-8976-29BA887701AF}"/>
    <cellStyle name="Comma 13 2 4 3 2 3 3" xfId="4373" xr:uid="{FE8D6222-754C-4EDF-9822-33F7FCEE80F0}"/>
    <cellStyle name="Comma 13 2 4 3 2 3_ACT_NIBD EQ" xfId="4374" xr:uid="{C1AE2BFC-41BD-425A-9060-1EFE4665217E}"/>
    <cellStyle name="Comma 13 2 4 3 2 4" xfId="4375" xr:uid="{C121CD8A-48DE-407B-8C0F-DF8D74F93DEB}"/>
    <cellStyle name="Comma 13 2 4 3 2 4 2" xfId="4376" xr:uid="{7BD91624-081F-4B2C-8AF9-52465BF23B3B}"/>
    <cellStyle name="Comma 13 2 4 3 2 4_ACT_NIBD EQ" xfId="4377" xr:uid="{F280D1F6-6D6A-443F-97E4-1A704F2C68DE}"/>
    <cellStyle name="Comma 13 2 4 3 2 5" xfId="4378" xr:uid="{CF361E58-D605-4245-BA4C-13D402A7793B}"/>
    <cellStyle name="Comma 13 2 4 3 2_ACT_NIBD EQ" xfId="4379" xr:uid="{C24B866B-104F-433F-8BF0-846B8204CACE}"/>
    <cellStyle name="Comma 13 2 4 3 3" xfId="4380" xr:uid="{5D242578-1545-4932-9894-FEB2AEDEECBE}"/>
    <cellStyle name="Comma 13 2 4 3 3 2" xfId="4381" xr:uid="{0F4336B2-CF96-4602-B530-E5B0B41A0508}"/>
    <cellStyle name="Comma 13 2 4 3 3 2 2" xfId="4382" xr:uid="{E361A549-C1F2-45CF-AC83-4C526DB8E20D}"/>
    <cellStyle name="Comma 13 2 4 3 3 2 2 2" xfId="4383" xr:uid="{2B3E5CB8-2992-461B-A933-1E785BFD9272}"/>
    <cellStyle name="Comma 13 2 4 3 3 2 2_ACT_NIBD EQ" xfId="4384" xr:uid="{3DBE6BD4-2354-47E8-A9AF-9A0F2D3183A3}"/>
    <cellStyle name="Comma 13 2 4 3 3 2 3" xfId="4385" xr:uid="{DF0A6DBF-FC4A-4C38-B17E-6F0B593A9F26}"/>
    <cellStyle name="Comma 13 2 4 3 3 2_ACT_NIBD EQ" xfId="4386" xr:uid="{06892F70-E5BD-4CF6-B344-C42C44365E82}"/>
    <cellStyle name="Comma 13 2 4 3 3 3" xfId="4387" xr:uid="{409AC243-3F75-4956-A0D0-678C6ADC2392}"/>
    <cellStyle name="Comma 13 2 4 3 3 3 2" xfId="4388" xr:uid="{2D3FC71E-B68E-4B4E-B365-DCDBCC2864D2}"/>
    <cellStyle name="Comma 13 2 4 3 3 3_ACT_NIBD EQ" xfId="4389" xr:uid="{01E0CEB1-0DB8-400C-B4A1-D71094B777C6}"/>
    <cellStyle name="Comma 13 2 4 3 3 4" xfId="4390" xr:uid="{25A64ACA-5B33-4D54-BD22-5228543DFAED}"/>
    <cellStyle name="Comma 13 2 4 3 3_ACT_NIBD EQ" xfId="4391" xr:uid="{C7034C64-1C8A-467B-86EE-6D7E0E3B9B1F}"/>
    <cellStyle name="Comma 13 2 4 3 4" xfId="4392" xr:uid="{6B1647F0-0164-4B8E-98A1-70C65114B01B}"/>
    <cellStyle name="Comma 13 2 4 3 4 2" xfId="4393" xr:uid="{4573C0E5-C717-4140-AF84-797805226D04}"/>
    <cellStyle name="Comma 13 2 4 3 4 2 2" xfId="4394" xr:uid="{7F3A50A4-F236-44FD-B56F-8142E0644F5A}"/>
    <cellStyle name="Comma 13 2 4 3 4 2_ACT_NIBD EQ" xfId="4395" xr:uid="{19DCB28F-3A4C-44E5-9E64-E5F13B44667F}"/>
    <cellStyle name="Comma 13 2 4 3 4 3" xfId="4396" xr:uid="{47B83B40-0CF3-4F3D-87AC-484D200E5086}"/>
    <cellStyle name="Comma 13 2 4 3 4_ACT_NIBD EQ" xfId="4397" xr:uid="{4FA7490E-0503-42B0-AA53-36E636CDDF3E}"/>
    <cellStyle name="Comma 13 2 4 3 5" xfId="4398" xr:uid="{5CF43203-1D2E-4F40-92C2-2B6C5AE32848}"/>
    <cellStyle name="Comma 13 2 4 3 5 2" xfId="4399" xr:uid="{0574B3D1-75B7-460C-8768-E42F9511B5C1}"/>
    <cellStyle name="Comma 13 2 4 3 5_ACT_NIBD EQ" xfId="4400" xr:uid="{FDA65587-5DB6-4B01-8F76-16D10725EC02}"/>
    <cellStyle name="Comma 13 2 4 3 6" xfId="4401" xr:uid="{765DB942-4F1F-4DBA-AD0A-3A3D17BF7343}"/>
    <cellStyle name="Comma 13 2 4 3_ACT_NIBD EQ" xfId="4402" xr:uid="{DFADA711-FEBE-4909-A6FB-4BFD367045D6}"/>
    <cellStyle name="Comma 13 2 4 4" xfId="4403" xr:uid="{6A95AF45-310F-4A78-A66F-A6F6B0E7B047}"/>
    <cellStyle name="Comma 13 2 4 4 2" xfId="4404" xr:uid="{564FCF17-B308-4871-A75B-2B1205891411}"/>
    <cellStyle name="Comma 13 2 4 4 2 2" xfId="4405" xr:uid="{34AF4806-BD6C-4BC6-BC15-92D1FE70975C}"/>
    <cellStyle name="Comma 13 2 4 4 2 2 2" xfId="4406" xr:uid="{EA779818-707D-4EC3-B322-12BDEE555910}"/>
    <cellStyle name="Comma 13 2 4 4 2 2 2 2" xfId="4407" xr:uid="{01478B37-CA14-4D2E-A4A0-218FB16F7E1E}"/>
    <cellStyle name="Comma 13 2 4 4 2 2 2_ACT_NIBD EQ" xfId="4408" xr:uid="{B1AAB4D8-E039-43EF-9E0D-B82283465DFB}"/>
    <cellStyle name="Comma 13 2 4 4 2 2 3" xfId="4409" xr:uid="{C92FBC32-1E48-42E3-81F1-C26A9D62F519}"/>
    <cellStyle name="Comma 13 2 4 4 2 2_ACT_NIBD EQ" xfId="4410" xr:uid="{8AE4561E-11A6-4D42-8ACD-56DDE729CD0B}"/>
    <cellStyle name="Comma 13 2 4 4 2 3" xfId="4411" xr:uid="{DBB4F857-BFD0-4338-8E56-9835E017E122}"/>
    <cellStyle name="Comma 13 2 4 4 2 3 2" xfId="4412" xr:uid="{D0DF78E4-5502-45CE-B676-00B7E2CAC22A}"/>
    <cellStyle name="Comma 13 2 4 4 2 3_ACT_NIBD EQ" xfId="4413" xr:uid="{5DD7E5F1-E421-4311-AFF0-3DCF9D34CD7E}"/>
    <cellStyle name="Comma 13 2 4 4 2 4" xfId="4414" xr:uid="{D00139D9-EEA8-4B58-B9DF-63D5A33970C7}"/>
    <cellStyle name="Comma 13 2 4 4 2_ACT_NIBD EQ" xfId="4415" xr:uid="{9AF762EF-D115-42BE-B75B-53DEF9036252}"/>
    <cellStyle name="Comma 13 2 4 4 3" xfId="4416" xr:uid="{89A07834-0D49-4BF5-BFF5-F491B34CD9D4}"/>
    <cellStyle name="Comma 13 2 4 4 3 2" xfId="4417" xr:uid="{D2F0EB72-BEFC-40DC-A959-D1D8028D3806}"/>
    <cellStyle name="Comma 13 2 4 4 3 2 2" xfId="4418" xr:uid="{9D404B28-8380-48B3-9D37-34CA6EE8FE31}"/>
    <cellStyle name="Comma 13 2 4 4 3 2_ACT_NIBD EQ" xfId="4419" xr:uid="{6548B069-E635-4D7F-8863-CEF44053E28B}"/>
    <cellStyle name="Comma 13 2 4 4 3 3" xfId="4420" xr:uid="{02CF39C6-8B14-4F2C-9C2E-F6A0494770E1}"/>
    <cellStyle name="Comma 13 2 4 4 3_ACT_NIBD EQ" xfId="4421" xr:uid="{E5C68DD9-6F91-4DC6-8BAA-2E35E5A2A352}"/>
    <cellStyle name="Comma 13 2 4 4 4" xfId="4422" xr:uid="{6902886E-EDCC-40C0-B5BC-DD7FC40F7755}"/>
    <cellStyle name="Comma 13 2 4 4 4 2" xfId="4423" xr:uid="{D9D5A9FE-0E4B-494D-9A5F-09B5328092F4}"/>
    <cellStyle name="Comma 13 2 4 4 4_ACT_NIBD EQ" xfId="4424" xr:uid="{809C85AD-B095-4AF5-BE7D-AE2F213F8281}"/>
    <cellStyle name="Comma 13 2 4 4 5" xfId="4425" xr:uid="{FA8C7853-0DB7-48C6-9292-AB04DCFA2080}"/>
    <cellStyle name="Comma 13 2 4 4_ACT_NIBD EQ" xfId="4426" xr:uid="{676F9263-F9C6-4A82-B60D-496124A6051B}"/>
    <cellStyle name="Comma 13 2 4 5" xfId="4427" xr:uid="{5B418FAD-9DCB-4623-93F6-8FA06C78043C}"/>
    <cellStyle name="Comma 13 2 4 5 2" xfId="4428" xr:uid="{79EBB83A-685F-45BD-8A81-B8162C411924}"/>
    <cellStyle name="Comma 13 2 4 5 2 2" xfId="4429" xr:uid="{3C972DB6-8A2C-41D4-B999-CFEC02992043}"/>
    <cellStyle name="Comma 13 2 4 5 2 2 2" xfId="4430" xr:uid="{4295AE2D-C70D-442D-9C61-054EA94FD10E}"/>
    <cellStyle name="Comma 13 2 4 5 2 2_ACT_NIBD EQ" xfId="4431" xr:uid="{4B72C472-60B5-41B5-8B19-739E3A4C3C54}"/>
    <cellStyle name="Comma 13 2 4 5 2 3" xfId="4432" xr:uid="{4F636560-34E1-49EB-8692-B2C5CA2BBCEB}"/>
    <cellStyle name="Comma 13 2 4 5 2_ACT_NIBD EQ" xfId="4433" xr:uid="{5EF97060-26A7-411E-81B2-BDB913002BB7}"/>
    <cellStyle name="Comma 13 2 4 5 3" xfId="4434" xr:uid="{F9C767CA-B54C-414E-8B55-F77D525E1CD9}"/>
    <cellStyle name="Comma 13 2 4 5 3 2" xfId="4435" xr:uid="{B2F0C6CF-EE93-4D35-B320-DDBFE76117E1}"/>
    <cellStyle name="Comma 13 2 4 5 3_ACT_NIBD EQ" xfId="4436" xr:uid="{FBD23A28-6C98-4F7D-8ACC-AA1B57D91F89}"/>
    <cellStyle name="Comma 13 2 4 5 4" xfId="4437" xr:uid="{B8E1C79E-AE08-4068-A3F4-677F7ABEC689}"/>
    <cellStyle name="Comma 13 2 4 5_ACT_NIBD EQ" xfId="4438" xr:uid="{993AA739-59EA-4BB4-BC90-39BAFFAEEF63}"/>
    <cellStyle name="Comma 13 2 4 6" xfId="4439" xr:uid="{9C0CBF91-336A-4794-AE15-F1965A2E60AE}"/>
    <cellStyle name="Comma 13 2 4 6 2" xfId="4440" xr:uid="{DE76802E-BA52-4A34-A146-0C24676671A6}"/>
    <cellStyle name="Comma 13 2 4 6 2 2" xfId="4441" xr:uid="{E2E99444-4DDE-408E-B3DC-8B0C68B751F2}"/>
    <cellStyle name="Comma 13 2 4 6 2_ACT_NIBD EQ" xfId="4442" xr:uid="{2DD5F111-DCEF-4F1B-8309-4EFACF9194C1}"/>
    <cellStyle name="Comma 13 2 4 6 3" xfId="4443" xr:uid="{66DD1111-CE3A-4DAF-A0C5-8CB1FAE06519}"/>
    <cellStyle name="Comma 13 2 4 6_ACT_NIBD EQ" xfId="4444" xr:uid="{A037178C-2BE4-49FD-8FFA-1E025FDD6104}"/>
    <cellStyle name="Comma 13 2 4 7" xfId="4445" xr:uid="{4849B374-5D49-4C97-8E7D-3403D1E0E4CF}"/>
    <cellStyle name="Comma 13 2 4 7 2" xfId="4446" xr:uid="{8FC5BC35-406F-4546-AE74-0B62C6D522EC}"/>
    <cellStyle name="Comma 13 2 4 7_ACT_NIBD EQ" xfId="4447" xr:uid="{02756814-5E0D-4B67-B2E1-31FFED58D40F}"/>
    <cellStyle name="Comma 13 2 4 8" xfId="4448" xr:uid="{FC7C19CC-0900-4EF3-977C-B1684179DE2E}"/>
    <cellStyle name="Comma 13 2 4_ACT Segment adj EBITDA" xfId="4449" xr:uid="{959AAC07-9AB8-45AD-85EF-FD3972C2BA02}"/>
    <cellStyle name="Comma 13 2 5" xfId="4450" xr:uid="{ADB7C5E3-F1F1-4D8C-8DD6-DC85470A6395}"/>
    <cellStyle name="Comma 13 2 5 2" xfId="4451" xr:uid="{BDE25A70-1B9D-4CB6-8905-0A95C107E9FB}"/>
    <cellStyle name="Comma 13 2 5 2 2" xfId="4452" xr:uid="{472C923F-ABEF-4308-8FCE-A0B127FB2BD3}"/>
    <cellStyle name="Comma 13 2 5 2 2 2" xfId="4453" xr:uid="{79EF3B55-1F6E-42C0-BC2A-AF998A363B76}"/>
    <cellStyle name="Comma 13 2 5 2 2 2 2" xfId="4454" xr:uid="{16F5371C-3CDF-4F17-812B-13FC8C3159E6}"/>
    <cellStyle name="Comma 13 2 5 2 2 2 2 2" xfId="4455" xr:uid="{F8A9B261-C532-43D4-81A3-80A6CDD7FF6A}"/>
    <cellStyle name="Comma 13 2 5 2 2 2 2 2 2" xfId="4456" xr:uid="{E81936A7-AA61-43B5-BED1-7CC628433D3D}"/>
    <cellStyle name="Comma 13 2 5 2 2 2 2 2_ACT_NIBD EQ" xfId="4457" xr:uid="{61D564F9-C876-44B0-B61D-3989A867724B}"/>
    <cellStyle name="Comma 13 2 5 2 2 2 2 3" xfId="4458" xr:uid="{2E801336-2750-4775-8836-7D5FC457F739}"/>
    <cellStyle name="Comma 13 2 5 2 2 2 2_ACT_NIBD EQ" xfId="4459" xr:uid="{F70421AE-FEFA-494A-A151-905EA9671749}"/>
    <cellStyle name="Comma 13 2 5 2 2 2 3" xfId="4460" xr:uid="{A7B5E0B8-F753-4515-B06B-E55BE297B23B}"/>
    <cellStyle name="Comma 13 2 5 2 2 2 3 2" xfId="4461" xr:uid="{4D8BF875-709B-4DE0-8205-E1F8B5B33765}"/>
    <cellStyle name="Comma 13 2 5 2 2 2 3_ACT_NIBD EQ" xfId="4462" xr:uid="{EDED1F4E-2208-4041-8C48-2B4BBC96B016}"/>
    <cellStyle name="Comma 13 2 5 2 2 2 4" xfId="4463" xr:uid="{1E766F64-923C-4711-9E77-0B805DEA0D5F}"/>
    <cellStyle name="Comma 13 2 5 2 2 2_ACT_NIBD EQ" xfId="4464" xr:uid="{650323D5-FA67-4312-8842-EEEBD95DC244}"/>
    <cellStyle name="Comma 13 2 5 2 2 3" xfId="4465" xr:uid="{26C100B3-2115-4402-BEFB-9AC7E5D11119}"/>
    <cellStyle name="Comma 13 2 5 2 2 3 2" xfId="4466" xr:uid="{8094753B-4B0B-4219-9ABE-71B912FBF2F6}"/>
    <cellStyle name="Comma 13 2 5 2 2 3 2 2" xfId="4467" xr:uid="{CE870D40-5150-4EA7-9D61-F5789D080F38}"/>
    <cellStyle name="Comma 13 2 5 2 2 3 2_ACT_NIBD EQ" xfId="4468" xr:uid="{C8D8CC6F-C602-4686-A9D9-95E64EA6E7C6}"/>
    <cellStyle name="Comma 13 2 5 2 2 3 3" xfId="4469" xr:uid="{2716261F-B808-483B-A4D5-F206E75C6AE2}"/>
    <cellStyle name="Comma 13 2 5 2 2 3_ACT_NIBD EQ" xfId="4470" xr:uid="{7406016F-B6C4-4118-AAA9-BC307238E8BE}"/>
    <cellStyle name="Comma 13 2 5 2 2 4" xfId="4471" xr:uid="{0918DCCF-EA18-4B4F-AE6E-1BDB790C5FFD}"/>
    <cellStyle name="Comma 13 2 5 2 2 4 2" xfId="4472" xr:uid="{CC045F7B-CDDE-43C4-99CA-5C9F7F2B8C6F}"/>
    <cellStyle name="Comma 13 2 5 2 2 4_ACT_NIBD EQ" xfId="4473" xr:uid="{111EF194-E55E-45D6-93A2-CACCEE193BBC}"/>
    <cellStyle name="Comma 13 2 5 2 2 5" xfId="4474" xr:uid="{FBBC8AB2-8A8F-4464-AA7E-B71DF166E2FE}"/>
    <cellStyle name="Comma 13 2 5 2 2_ACT_NIBD EQ" xfId="4475" xr:uid="{76EB9960-076B-435C-9D38-91CEF19987BF}"/>
    <cellStyle name="Comma 13 2 5 2 3" xfId="4476" xr:uid="{AF376F66-E5B5-4489-B31A-F635FD8C6406}"/>
    <cellStyle name="Comma 13 2 5 2 3 2" xfId="4477" xr:uid="{BEF6C0AB-4310-4604-ACCD-1FE7EFD9687E}"/>
    <cellStyle name="Comma 13 2 5 2 3 2 2" xfId="4478" xr:uid="{2E429F77-DAD2-4923-9F3D-094AE77FF820}"/>
    <cellStyle name="Comma 13 2 5 2 3 2 2 2" xfId="4479" xr:uid="{1FD1F865-F76E-41F1-9787-31C0C20F4949}"/>
    <cellStyle name="Comma 13 2 5 2 3 2 2_ACT_NIBD EQ" xfId="4480" xr:uid="{D29EA855-45B9-443A-8F8A-8B5A57F4A257}"/>
    <cellStyle name="Comma 13 2 5 2 3 2 3" xfId="4481" xr:uid="{2C96AD86-DC03-4DA5-A0BE-6B2FCE32ADA8}"/>
    <cellStyle name="Comma 13 2 5 2 3 2_ACT_NIBD EQ" xfId="4482" xr:uid="{9DFC8961-3DEA-439B-8EDB-184B7BD7A80A}"/>
    <cellStyle name="Comma 13 2 5 2 3 3" xfId="4483" xr:uid="{3B55D595-FC66-43DB-82ED-3BF0A65465AE}"/>
    <cellStyle name="Comma 13 2 5 2 3 3 2" xfId="4484" xr:uid="{9D87DEA7-5DCF-4655-93D0-C31FF3B6D7AC}"/>
    <cellStyle name="Comma 13 2 5 2 3 3_ACT_NIBD EQ" xfId="4485" xr:uid="{A85A8A25-6ED5-4D98-BC98-99670D86C5FA}"/>
    <cellStyle name="Comma 13 2 5 2 3 4" xfId="4486" xr:uid="{DDCBAC06-49C2-4720-94D9-8F9AE3DE980F}"/>
    <cellStyle name="Comma 13 2 5 2 3_ACT_NIBD EQ" xfId="4487" xr:uid="{576E7DC4-11B8-43B9-A318-289ED17A2CA6}"/>
    <cellStyle name="Comma 13 2 5 2 4" xfId="4488" xr:uid="{46611A6C-B1EF-4908-AB7C-C45A6E6CD422}"/>
    <cellStyle name="Comma 13 2 5 2 4 2" xfId="4489" xr:uid="{986183FB-C343-4755-939F-2B972DE53501}"/>
    <cellStyle name="Comma 13 2 5 2 4 2 2" xfId="4490" xr:uid="{D0B3BF61-6087-44BC-AA48-E3181455309F}"/>
    <cellStyle name="Comma 13 2 5 2 4 2_ACT_NIBD EQ" xfId="4491" xr:uid="{35ACE9AC-D5A9-42D5-85DD-5C95831C6AA4}"/>
    <cellStyle name="Comma 13 2 5 2 4 3" xfId="4492" xr:uid="{DFA89C34-C878-4EAA-82F8-294F376D172B}"/>
    <cellStyle name="Comma 13 2 5 2 4_ACT_NIBD EQ" xfId="4493" xr:uid="{A65228D9-8E8C-4538-8C19-3E49FB99E7A3}"/>
    <cellStyle name="Comma 13 2 5 2 5" xfId="4494" xr:uid="{BC51281F-EED6-4CFE-983F-8A0C366DB04E}"/>
    <cellStyle name="Comma 13 2 5 2 5 2" xfId="4495" xr:uid="{FBBB8D46-6194-477E-BB89-779AA77C9A33}"/>
    <cellStyle name="Comma 13 2 5 2 5_ACT_NIBD EQ" xfId="4496" xr:uid="{EFE7D500-E3E6-480B-BFF5-7C685FE5E821}"/>
    <cellStyle name="Comma 13 2 5 2 6" xfId="4497" xr:uid="{74682DE4-62BE-419C-8A7D-BC0EA2CFD8F8}"/>
    <cellStyle name="Comma 13 2 5 2_ACT_NIBD EQ" xfId="4498" xr:uid="{DAC78069-BC41-4F81-85AD-D841E6E908FD}"/>
    <cellStyle name="Comma 13 2 5 3" xfId="4499" xr:uid="{AB93910A-DCF8-4D67-953C-FC642F062DE2}"/>
    <cellStyle name="Comma 13 2 5 3 2" xfId="4500" xr:uid="{4B9C1A2C-E431-41C5-9F91-0555A8E7BF9E}"/>
    <cellStyle name="Comma 13 2 5 3 2 2" xfId="4501" xr:uid="{B7BA83C2-9F2C-449F-85F7-C6E2FB9EC6BA}"/>
    <cellStyle name="Comma 13 2 5 3 2 2 2" xfId="4502" xr:uid="{3143BF5D-E35E-4075-A61F-B8B69C66A8C1}"/>
    <cellStyle name="Comma 13 2 5 3 2 2 2 2" xfId="4503" xr:uid="{ADBFD67E-758A-4D50-B749-337036E83E79}"/>
    <cellStyle name="Comma 13 2 5 3 2 2 2 2 2" xfId="4504" xr:uid="{EE801EFF-6998-4D23-AD67-D22132CEE284}"/>
    <cellStyle name="Comma 13 2 5 3 2 2 2 2_ACT_NIBD EQ" xfId="4505" xr:uid="{16C53627-8D8E-4B62-9740-4CB260712426}"/>
    <cellStyle name="Comma 13 2 5 3 2 2 2 3" xfId="4506" xr:uid="{C3A5E32A-A55F-4F7B-B32E-1F9B24932058}"/>
    <cellStyle name="Comma 13 2 5 3 2 2 2_ACT_NIBD EQ" xfId="4507" xr:uid="{7E93033A-5DA1-4DFC-9F2F-94041379739C}"/>
    <cellStyle name="Comma 13 2 5 3 2 2 3" xfId="4508" xr:uid="{8A531ECC-3125-452C-9FD0-E2043386B4F9}"/>
    <cellStyle name="Comma 13 2 5 3 2 2 3 2" xfId="4509" xr:uid="{3B9FCE36-0467-460C-84C1-5C8AC9546E88}"/>
    <cellStyle name="Comma 13 2 5 3 2 2 3_ACT_NIBD EQ" xfId="4510" xr:uid="{2D5E3E81-AFD2-4FC3-B4AE-7034DBDDF275}"/>
    <cellStyle name="Comma 13 2 5 3 2 2 4" xfId="4511" xr:uid="{8C4BB32E-2F6C-42AA-B4FB-457EFAE7F908}"/>
    <cellStyle name="Comma 13 2 5 3 2 2_ACT_NIBD EQ" xfId="4512" xr:uid="{CD5EBF54-CB1A-49E2-A5A6-0746B73A16F0}"/>
    <cellStyle name="Comma 13 2 5 3 2 3" xfId="4513" xr:uid="{78993C06-C707-428F-B230-3EA96B029EB6}"/>
    <cellStyle name="Comma 13 2 5 3 2 3 2" xfId="4514" xr:uid="{4950544B-1414-46E6-A035-CCAF6D9F887C}"/>
    <cellStyle name="Comma 13 2 5 3 2 3 2 2" xfId="4515" xr:uid="{89B3487B-D53A-4D66-8FA5-BEED294D745C}"/>
    <cellStyle name="Comma 13 2 5 3 2 3 2_ACT_NIBD EQ" xfId="4516" xr:uid="{92DAF5EF-6AF7-4920-A805-25F94BFBD75C}"/>
    <cellStyle name="Comma 13 2 5 3 2 3 3" xfId="4517" xr:uid="{3AD28D76-B358-42B4-B89C-0BBA742EEE5A}"/>
    <cellStyle name="Comma 13 2 5 3 2 3_ACT_NIBD EQ" xfId="4518" xr:uid="{AECCA4EE-082C-441B-9D1E-8BD12D23A8B5}"/>
    <cellStyle name="Comma 13 2 5 3 2 4" xfId="4519" xr:uid="{D977B700-E924-4427-A390-AE3F97798917}"/>
    <cellStyle name="Comma 13 2 5 3 2 4 2" xfId="4520" xr:uid="{EBFEBC37-D7D8-46CC-832E-FD857D089CE2}"/>
    <cellStyle name="Comma 13 2 5 3 2 4_ACT_NIBD EQ" xfId="4521" xr:uid="{BA585749-4242-40DB-911A-2EB07BB0E1F6}"/>
    <cellStyle name="Comma 13 2 5 3 2 5" xfId="4522" xr:uid="{4665134F-41A5-44B7-89B2-F35FCE5FADFB}"/>
    <cellStyle name="Comma 13 2 5 3 2_ACT_NIBD EQ" xfId="4523" xr:uid="{0B8292F2-9802-4BFB-9731-C6D98695C03B}"/>
    <cellStyle name="Comma 13 2 5 3 3" xfId="4524" xr:uid="{4142B455-0254-4099-957B-B342BE2C2FDB}"/>
    <cellStyle name="Comma 13 2 5 3 3 2" xfId="4525" xr:uid="{1DAC3F25-9DD0-4F49-992E-053D8570A985}"/>
    <cellStyle name="Comma 13 2 5 3 3 2 2" xfId="4526" xr:uid="{517528F9-481E-4A96-89C4-F020CE09FAB0}"/>
    <cellStyle name="Comma 13 2 5 3 3 2 2 2" xfId="4527" xr:uid="{90147E07-3AAF-44DA-8BC4-BD14D9B32B1B}"/>
    <cellStyle name="Comma 13 2 5 3 3 2 2_ACT_NIBD EQ" xfId="4528" xr:uid="{A86B8B32-C184-4E4D-B03F-16BDE4AEC63A}"/>
    <cellStyle name="Comma 13 2 5 3 3 2 3" xfId="4529" xr:uid="{A63FCA7F-EF95-4EA7-89B2-D9F92C9FAD92}"/>
    <cellStyle name="Comma 13 2 5 3 3 2_ACT_NIBD EQ" xfId="4530" xr:uid="{B9E6F84C-8E4A-4EBC-AEC7-4A11153B84B3}"/>
    <cellStyle name="Comma 13 2 5 3 3 3" xfId="4531" xr:uid="{2CB48253-7E04-437D-8207-15AD3C54F149}"/>
    <cellStyle name="Comma 13 2 5 3 3 3 2" xfId="4532" xr:uid="{464B2D94-AC8D-4C1D-9E74-710283052812}"/>
    <cellStyle name="Comma 13 2 5 3 3 3_ACT_NIBD EQ" xfId="4533" xr:uid="{8367DFB5-363C-4E80-AC76-0D41A3A807FF}"/>
    <cellStyle name="Comma 13 2 5 3 3 4" xfId="4534" xr:uid="{5486CDD7-BB15-4BB9-8424-8F16D788312B}"/>
    <cellStyle name="Comma 13 2 5 3 3_ACT_NIBD EQ" xfId="4535" xr:uid="{AC9593FC-7BA1-4666-B96E-336C656882F0}"/>
    <cellStyle name="Comma 13 2 5 3 4" xfId="4536" xr:uid="{D8DAADC2-0CE0-4AE6-BDAA-677F95E7C784}"/>
    <cellStyle name="Comma 13 2 5 3 4 2" xfId="4537" xr:uid="{19785EDE-017D-4390-8303-534DF9DD3503}"/>
    <cellStyle name="Comma 13 2 5 3 4 2 2" xfId="4538" xr:uid="{CCD01D86-403E-4E25-BE27-4C3D71C400DF}"/>
    <cellStyle name="Comma 13 2 5 3 4 2_ACT_NIBD EQ" xfId="4539" xr:uid="{2F8E460B-82C3-42D0-930E-C902D29321F5}"/>
    <cellStyle name="Comma 13 2 5 3 4 3" xfId="4540" xr:uid="{F107629D-717D-410D-BC99-DF0B26D60C5C}"/>
    <cellStyle name="Comma 13 2 5 3 4_ACT_NIBD EQ" xfId="4541" xr:uid="{E7485C93-66CC-4104-BA70-6A7359C2E82C}"/>
    <cellStyle name="Comma 13 2 5 3 5" xfId="4542" xr:uid="{7890625A-C313-49E8-BF4C-8706A8DD7EE3}"/>
    <cellStyle name="Comma 13 2 5 3 5 2" xfId="4543" xr:uid="{4245ECBD-B148-4C96-A990-8A822E3F69CF}"/>
    <cellStyle name="Comma 13 2 5 3 5_ACT_NIBD EQ" xfId="4544" xr:uid="{32469806-6FFC-4136-88F2-9E17728077BD}"/>
    <cellStyle name="Comma 13 2 5 3 6" xfId="4545" xr:uid="{091BF57F-B538-4932-B04B-D8B6F3A87C61}"/>
    <cellStyle name="Comma 13 2 5 3_ACT_NIBD EQ" xfId="4546" xr:uid="{EC4E53B4-7FA7-499D-86A6-7FC6A4A17D24}"/>
    <cellStyle name="Comma 13 2 5 4" xfId="4547" xr:uid="{29ACAE8D-226A-4F26-9DF4-5303FBB5671A}"/>
    <cellStyle name="Comma 13 2 5 4 2" xfId="4548" xr:uid="{8D8BD84A-9959-4698-992B-7D3DD3E77CA3}"/>
    <cellStyle name="Comma 13 2 5 4 2 2" xfId="4549" xr:uid="{C7F97566-82FF-4FEE-8AD0-9C13467486A6}"/>
    <cellStyle name="Comma 13 2 5 4 2 2 2" xfId="4550" xr:uid="{BEA982AC-4788-4CE7-A5F0-6A2C59BB37BD}"/>
    <cellStyle name="Comma 13 2 5 4 2 2 2 2" xfId="4551" xr:uid="{89A1B6A1-8486-4FC1-8ADB-14BEABF3985B}"/>
    <cellStyle name="Comma 13 2 5 4 2 2 2_ACT_NIBD EQ" xfId="4552" xr:uid="{5A417D09-A0E5-4C66-B825-03AD124E381A}"/>
    <cellStyle name="Comma 13 2 5 4 2 2 3" xfId="4553" xr:uid="{CA2BCF2E-3B55-461F-82F5-62DAEB6F026B}"/>
    <cellStyle name="Comma 13 2 5 4 2 2_ACT_NIBD EQ" xfId="4554" xr:uid="{C3C1640F-2DD7-43C7-BE7C-4F6596D6469C}"/>
    <cellStyle name="Comma 13 2 5 4 2 3" xfId="4555" xr:uid="{D69A2904-DBF4-4044-81D7-0CDB0ECC5381}"/>
    <cellStyle name="Comma 13 2 5 4 2 3 2" xfId="4556" xr:uid="{5B714A3C-370B-418C-9F4A-1393A2A08785}"/>
    <cellStyle name="Comma 13 2 5 4 2 3_ACT_NIBD EQ" xfId="4557" xr:uid="{E647B4E2-8F4F-4BD0-B9A6-37B25186ECD3}"/>
    <cellStyle name="Comma 13 2 5 4 2 4" xfId="4558" xr:uid="{4B4F7EFF-BA3D-4371-AB24-B782791EF000}"/>
    <cellStyle name="Comma 13 2 5 4 2_ACT_NIBD EQ" xfId="4559" xr:uid="{738C1EFF-94B2-4C41-9392-DCA578F3D0D8}"/>
    <cellStyle name="Comma 13 2 5 4 3" xfId="4560" xr:uid="{57E1D684-6BA2-48C9-92BC-DCFD74C9C200}"/>
    <cellStyle name="Comma 13 2 5 4 3 2" xfId="4561" xr:uid="{0329AAA3-9155-4F0E-97A6-E5B248C5B348}"/>
    <cellStyle name="Comma 13 2 5 4 3 2 2" xfId="4562" xr:uid="{D5F1B01E-EFF0-4A05-86B6-37610620AA5E}"/>
    <cellStyle name="Comma 13 2 5 4 3 2_ACT_NIBD EQ" xfId="4563" xr:uid="{650C02FA-42F8-4BEC-A45E-4DB571CF7DF0}"/>
    <cellStyle name="Comma 13 2 5 4 3 3" xfId="4564" xr:uid="{0BBCD477-D8B8-419D-AE36-9F09C30524CF}"/>
    <cellStyle name="Comma 13 2 5 4 3_ACT_NIBD EQ" xfId="4565" xr:uid="{93AF7D08-1BF1-4374-8926-2E6968D8D406}"/>
    <cellStyle name="Comma 13 2 5 4 4" xfId="4566" xr:uid="{F0C0BA2E-99AA-4EB8-9416-A988E9253FD4}"/>
    <cellStyle name="Comma 13 2 5 4 4 2" xfId="4567" xr:uid="{E61F547B-DAFB-4E47-94C0-45D0535A6CD7}"/>
    <cellStyle name="Comma 13 2 5 4 4_ACT_NIBD EQ" xfId="4568" xr:uid="{C9E184E6-7C90-4F74-89AE-1C27D9531CCD}"/>
    <cellStyle name="Comma 13 2 5 4 5" xfId="4569" xr:uid="{3F6154D3-B639-493E-9477-C94D788F3B62}"/>
    <cellStyle name="Comma 13 2 5 4_ACT_NIBD EQ" xfId="4570" xr:uid="{6FB6DEA5-5B7E-45F6-860E-070CB2FE2AF2}"/>
    <cellStyle name="Comma 13 2 5 5" xfId="4571" xr:uid="{7D55218E-2814-4CCC-941B-84E72DE39D50}"/>
    <cellStyle name="Comma 13 2 5 5 2" xfId="4572" xr:uid="{01F46447-C970-41EF-A9FC-99804B1724B0}"/>
    <cellStyle name="Comma 13 2 5 5 2 2" xfId="4573" xr:uid="{AE480CA9-394A-4058-9E48-1A4CF3BE1172}"/>
    <cellStyle name="Comma 13 2 5 5 2 2 2" xfId="4574" xr:uid="{A4184E3C-251A-4C89-BB6F-DD45CD15AD96}"/>
    <cellStyle name="Comma 13 2 5 5 2 2_ACT_NIBD EQ" xfId="4575" xr:uid="{ADC346E4-7BF5-4166-8162-9F3F05033282}"/>
    <cellStyle name="Comma 13 2 5 5 2 3" xfId="4576" xr:uid="{55A04974-27D6-4FA9-9ED2-3EED912D67EF}"/>
    <cellStyle name="Comma 13 2 5 5 2_ACT_NIBD EQ" xfId="4577" xr:uid="{72BE8BCE-B68E-4381-BD2D-AA354A6919EA}"/>
    <cellStyle name="Comma 13 2 5 5 3" xfId="4578" xr:uid="{F8E445D7-370A-4C37-868C-AC42118FCB13}"/>
    <cellStyle name="Comma 13 2 5 5 3 2" xfId="4579" xr:uid="{484F16FC-6771-4D8A-ABBB-6706135B3C97}"/>
    <cellStyle name="Comma 13 2 5 5 3_ACT_NIBD EQ" xfId="4580" xr:uid="{D59E41BA-6C93-4DD3-B62A-89711C46710E}"/>
    <cellStyle name="Comma 13 2 5 5 4" xfId="4581" xr:uid="{7C104F7F-B117-4023-B53F-D771C71774B0}"/>
    <cellStyle name="Comma 13 2 5 5_ACT_NIBD EQ" xfId="4582" xr:uid="{C4763F23-D5AB-43CA-9F17-282796C513D6}"/>
    <cellStyle name="Comma 13 2 5 6" xfId="4583" xr:uid="{B80B07D6-0934-4BAF-BB09-E693739DA1DA}"/>
    <cellStyle name="Comma 13 2 5 6 2" xfId="4584" xr:uid="{8D61239D-926F-493F-B8A1-4944739C6FBF}"/>
    <cellStyle name="Comma 13 2 5 6 2 2" xfId="4585" xr:uid="{80AAF4C4-5B11-4BE8-A6AF-1ED551B56A09}"/>
    <cellStyle name="Comma 13 2 5 6 2_ACT_NIBD EQ" xfId="4586" xr:uid="{DC45E80B-2F2A-47E8-81ED-E2EBFB6F8B9B}"/>
    <cellStyle name="Comma 13 2 5 6 3" xfId="4587" xr:uid="{B2039581-171A-43DA-8343-85396F0EE500}"/>
    <cellStyle name="Comma 13 2 5 6_ACT_NIBD EQ" xfId="4588" xr:uid="{9113D3C4-5A13-4778-AC7A-5DF81BEA0BAB}"/>
    <cellStyle name="Comma 13 2 5 7" xfId="4589" xr:uid="{C62E421E-38F9-45CF-B3B8-D4268611FDCD}"/>
    <cellStyle name="Comma 13 2 5 7 2" xfId="4590" xr:uid="{88AC030A-0EFC-4D45-8345-C01645494499}"/>
    <cellStyle name="Comma 13 2 5 7_ACT_NIBD EQ" xfId="4591" xr:uid="{DAA482ED-8F80-49CC-9C40-FAA3C7D6DF81}"/>
    <cellStyle name="Comma 13 2 5 8" xfId="4592" xr:uid="{CD93DCB1-D78D-4424-94A0-644D838E9115}"/>
    <cellStyle name="Comma 13 2 5_ACT_NIBD EQ" xfId="4593" xr:uid="{74AE0D7B-6621-4B8D-945A-4163A12875E2}"/>
    <cellStyle name="Comma 13 2 6" xfId="4594" xr:uid="{3C887891-EC87-4D1D-B62C-8F356B71389E}"/>
    <cellStyle name="Comma 13 2 6 2" xfId="4595" xr:uid="{E7976C59-B83A-4C93-854C-A20B2E04A496}"/>
    <cellStyle name="Comma 13 2 6 2 2" xfId="4596" xr:uid="{8BEC3368-6FC3-4ACA-BBD3-9E7E31E6460E}"/>
    <cellStyle name="Comma 13 2 6 2 2 2" xfId="4597" xr:uid="{A908B9D1-58E2-4F4A-B8AF-AAC22AF7E425}"/>
    <cellStyle name="Comma 13 2 6 2 2 2 2" xfId="4598" xr:uid="{B8279FD2-708E-4E61-8659-684918900450}"/>
    <cellStyle name="Comma 13 2 6 2 2 2 2 2" xfId="4599" xr:uid="{A4089D0E-3B29-488A-A290-719631ADF0F2}"/>
    <cellStyle name="Comma 13 2 6 2 2 2 2_ACT_NIBD EQ" xfId="4600" xr:uid="{D5054A06-9AFF-4D09-9BAF-C54BF72E3DB4}"/>
    <cellStyle name="Comma 13 2 6 2 2 2 3" xfId="4601" xr:uid="{EBA49102-8135-45B8-90FA-155E6FB03A9D}"/>
    <cellStyle name="Comma 13 2 6 2 2 2_ACT_NIBD EQ" xfId="4602" xr:uid="{EB66A046-7763-4165-A40C-0772CEA3004A}"/>
    <cellStyle name="Comma 13 2 6 2 2 3" xfId="4603" xr:uid="{97CB2FFC-75B8-45EF-8827-4C10C11B3466}"/>
    <cellStyle name="Comma 13 2 6 2 2 3 2" xfId="4604" xr:uid="{A4CC2347-D33F-4E49-B82A-4BE558F8F322}"/>
    <cellStyle name="Comma 13 2 6 2 2 3_ACT_NIBD EQ" xfId="4605" xr:uid="{6CD222DD-6FF1-4102-A4C5-9F63F518525E}"/>
    <cellStyle name="Comma 13 2 6 2 2 4" xfId="4606" xr:uid="{6A8E7CFE-8331-4C2B-9FBE-DAEE94F439E0}"/>
    <cellStyle name="Comma 13 2 6 2 2_ACT_NIBD EQ" xfId="4607" xr:uid="{5332C7E7-A246-4CF6-BC33-09E13688B5BD}"/>
    <cellStyle name="Comma 13 2 6 2 3" xfId="4608" xr:uid="{ACCD585E-A515-4205-AABF-5A0BEA5B649A}"/>
    <cellStyle name="Comma 13 2 6 2 3 2" xfId="4609" xr:uid="{B8F28570-6BA1-4B4F-9CAF-6333716F1F37}"/>
    <cellStyle name="Comma 13 2 6 2 3 2 2" xfId="4610" xr:uid="{9A65E1DB-12F0-488C-8B37-5B816FBB560D}"/>
    <cellStyle name="Comma 13 2 6 2 3 2_ACT_NIBD EQ" xfId="4611" xr:uid="{695563C3-F846-419E-BAD4-42B68B3E37EA}"/>
    <cellStyle name="Comma 13 2 6 2 3 3" xfId="4612" xr:uid="{CE1C4B76-3B75-483C-8EEB-BD19F3832495}"/>
    <cellStyle name="Comma 13 2 6 2 3_ACT_NIBD EQ" xfId="4613" xr:uid="{235DA4A4-22D8-4233-8A9E-507E859D2955}"/>
    <cellStyle name="Comma 13 2 6 2 4" xfId="4614" xr:uid="{1FF94110-A2E1-4718-B3E1-13D08A9BF20F}"/>
    <cellStyle name="Comma 13 2 6 2 4 2" xfId="4615" xr:uid="{CECF80F0-9710-41C3-8784-73F27EFED3E9}"/>
    <cellStyle name="Comma 13 2 6 2 4_ACT_NIBD EQ" xfId="4616" xr:uid="{04CE45BD-FF65-431C-B3D3-141AF50346BC}"/>
    <cellStyle name="Comma 13 2 6 2 5" xfId="4617" xr:uid="{FA6AC8CA-172F-442D-843E-9B92C06989BE}"/>
    <cellStyle name="Comma 13 2 6 2_ACT_NIBD EQ" xfId="4618" xr:uid="{C380CE44-B3B8-49E0-B2B9-4F3BBFF1CC6F}"/>
    <cellStyle name="Comma 13 2 6 3" xfId="4619" xr:uid="{AABAF937-D5CD-40CF-B576-D6364BBEAD6D}"/>
    <cellStyle name="Comma 13 2 6 3 2" xfId="4620" xr:uid="{8C552FE3-3B3D-43E9-B34B-25C5EA786481}"/>
    <cellStyle name="Comma 13 2 6 3 2 2" xfId="4621" xr:uid="{E08548F9-2907-4DF8-96D7-8F79D257DF29}"/>
    <cellStyle name="Comma 13 2 6 3 2 2 2" xfId="4622" xr:uid="{CE388A86-D147-40F8-AE8C-4D668F84DC9C}"/>
    <cellStyle name="Comma 13 2 6 3 2 2_ACT_NIBD EQ" xfId="4623" xr:uid="{AA118B41-FF91-4FF6-9400-BA34860B321B}"/>
    <cellStyle name="Comma 13 2 6 3 2 3" xfId="4624" xr:uid="{36659678-4D7E-49FC-A8CA-262DF5EAC448}"/>
    <cellStyle name="Comma 13 2 6 3 2_ACT_NIBD EQ" xfId="4625" xr:uid="{E1F67585-DAF5-48D6-8F82-7117F5D09164}"/>
    <cellStyle name="Comma 13 2 6 3 3" xfId="4626" xr:uid="{8837AB77-DDBB-4838-A99F-FF9FB9F5C78D}"/>
    <cellStyle name="Comma 13 2 6 3 3 2" xfId="4627" xr:uid="{36924AFB-26A0-40AD-8963-2E32DC28DBB9}"/>
    <cellStyle name="Comma 13 2 6 3 3_ACT_NIBD EQ" xfId="4628" xr:uid="{BA63D908-BE5F-485C-B559-ABD95B4BB3AB}"/>
    <cellStyle name="Comma 13 2 6 3 4" xfId="4629" xr:uid="{43CE0251-7ACF-4A78-892A-CCEC863DD394}"/>
    <cellStyle name="Comma 13 2 6 3_ACT_NIBD EQ" xfId="4630" xr:uid="{81E8F474-D775-43AE-86AA-33F7C89A72EA}"/>
    <cellStyle name="Comma 13 2 6 4" xfId="4631" xr:uid="{464C56C5-E88B-4B95-B04F-1D4BB2A7F9D0}"/>
    <cellStyle name="Comma 13 2 6 4 2" xfId="4632" xr:uid="{7B324F4F-76A8-42E9-BA0C-A49BD1DAC07D}"/>
    <cellStyle name="Comma 13 2 6 4 2 2" xfId="4633" xr:uid="{FF1CC096-37F6-444C-B38E-F24FAFFF369B}"/>
    <cellStyle name="Comma 13 2 6 4 2_ACT_NIBD EQ" xfId="4634" xr:uid="{6775C399-1AB9-4317-A8C3-A40E67017A47}"/>
    <cellStyle name="Comma 13 2 6 4 3" xfId="4635" xr:uid="{E4EECACD-4BB5-4366-8F94-27A0A50857ED}"/>
    <cellStyle name="Comma 13 2 6 4_ACT_NIBD EQ" xfId="4636" xr:uid="{7F3939AF-4BEA-496C-B652-9ADDC72CD13A}"/>
    <cellStyle name="Comma 13 2 6 5" xfId="4637" xr:uid="{2267067D-B2DC-463C-B1D7-BB01C3E77BA8}"/>
    <cellStyle name="Comma 13 2 6 5 2" xfId="4638" xr:uid="{A63DF480-2E6E-42B6-82A7-F92437E4097D}"/>
    <cellStyle name="Comma 13 2 6 5_ACT_NIBD EQ" xfId="4639" xr:uid="{60E47382-10A8-4A94-92F6-3A576431D369}"/>
    <cellStyle name="Comma 13 2 6 6" xfId="4640" xr:uid="{1E49B2D5-E4CE-414D-B315-6F4F8C7E1E79}"/>
    <cellStyle name="Comma 13 2 6_ACT_NIBD EQ" xfId="4641" xr:uid="{C8534819-5453-46E9-980F-0C19CBCF133F}"/>
    <cellStyle name="Comma 13 2 7" xfId="4642" xr:uid="{75257752-01B9-49A2-AC76-5E48E56DBFF6}"/>
    <cellStyle name="Comma 13 2 7 2" xfId="4643" xr:uid="{CCBE79BB-DA98-4BC3-ABAF-F573CA3B163F}"/>
    <cellStyle name="Comma 13 2 7 2 2" xfId="4644" xr:uid="{030A0ED5-59AE-4093-8225-AAC6BD0F8B30}"/>
    <cellStyle name="Comma 13 2 7 2 2 2" xfId="4645" xr:uid="{8A13E15C-7162-4820-9717-9AA6B95AC799}"/>
    <cellStyle name="Comma 13 2 7 2 2 2 2" xfId="4646" xr:uid="{2C4F9854-9BA7-46D8-A1EC-30986877BEFA}"/>
    <cellStyle name="Comma 13 2 7 2 2 2 2 2" xfId="4647" xr:uid="{414AC737-7178-4C83-B0C1-80E3149449BE}"/>
    <cellStyle name="Comma 13 2 7 2 2 2 2_ACT_NIBD EQ" xfId="4648" xr:uid="{1292B62F-7242-4D62-AE3B-6AC00DBAED46}"/>
    <cellStyle name="Comma 13 2 7 2 2 2 3" xfId="4649" xr:uid="{F31B3F03-82F4-4518-9177-C47301117F82}"/>
    <cellStyle name="Comma 13 2 7 2 2 2_ACT_NIBD EQ" xfId="4650" xr:uid="{71295308-8D6C-4A88-9F2A-1FD4F5A3F8DA}"/>
    <cellStyle name="Comma 13 2 7 2 2 3" xfId="4651" xr:uid="{CF565B0E-2883-48D6-B258-B4C1DCA968B8}"/>
    <cellStyle name="Comma 13 2 7 2 2 3 2" xfId="4652" xr:uid="{4C2C7EC4-19A5-4B34-A5A2-8B5EAE749ABC}"/>
    <cellStyle name="Comma 13 2 7 2 2 3_ACT_NIBD EQ" xfId="4653" xr:uid="{4EFEA6F7-D1EC-4A8C-A411-087AE5E78F85}"/>
    <cellStyle name="Comma 13 2 7 2 2 4" xfId="4654" xr:uid="{873DB9CA-3AF3-4850-AD42-BEB9BB94960D}"/>
    <cellStyle name="Comma 13 2 7 2 2_ACT_NIBD EQ" xfId="4655" xr:uid="{DBA52985-A3DD-423C-AFEC-F12A7070089E}"/>
    <cellStyle name="Comma 13 2 7 2 3" xfId="4656" xr:uid="{AA597F9F-20F4-4867-9556-91A683527925}"/>
    <cellStyle name="Comma 13 2 7 2 3 2" xfId="4657" xr:uid="{5FBB3E0B-AD6A-4558-958D-49F57C4A6E55}"/>
    <cellStyle name="Comma 13 2 7 2 3 2 2" xfId="4658" xr:uid="{695B0419-436D-4D98-BE7B-E8B125B3CF04}"/>
    <cellStyle name="Comma 13 2 7 2 3 2_ACT_NIBD EQ" xfId="4659" xr:uid="{EF683E05-6601-40DE-B42D-34D1EADFA0D3}"/>
    <cellStyle name="Comma 13 2 7 2 3 3" xfId="4660" xr:uid="{4965533A-5480-4F82-84DC-F301497EAC52}"/>
    <cellStyle name="Comma 13 2 7 2 3_ACT_NIBD EQ" xfId="4661" xr:uid="{D66A7DF7-680A-40A0-9701-DDC2AF9D3A0B}"/>
    <cellStyle name="Comma 13 2 7 2 4" xfId="4662" xr:uid="{0B9B1A84-7FED-48F6-A8E3-AD6EEED4D81E}"/>
    <cellStyle name="Comma 13 2 7 2 4 2" xfId="4663" xr:uid="{2BB16B6A-9B71-4458-B06B-6E2F15054EF6}"/>
    <cellStyle name="Comma 13 2 7 2 4_ACT_NIBD EQ" xfId="4664" xr:uid="{F18ACD4D-3330-4D61-A66B-184B58FA5522}"/>
    <cellStyle name="Comma 13 2 7 2 5" xfId="4665" xr:uid="{F00CB78B-F93F-46EB-B4C1-4610FB5108FF}"/>
    <cellStyle name="Comma 13 2 7 2_ACT_NIBD EQ" xfId="4666" xr:uid="{0F5E9978-85EA-492A-8E40-99AA05B94190}"/>
    <cellStyle name="Comma 13 2 7 3" xfId="4667" xr:uid="{D61C1F78-9375-4FFD-8194-1EBCFE5D1EFD}"/>
    <cellStyle name="Comma 13 2 7 3 2" xfId="4668" xr:uid="{191F7D59-AAC4-45FB-BB9B-83F2F6E64691}"/>
    <cellStyle name="Comma 13 2 7 3 2 2" xfId="4669" xr:uid="{2F52C72A-DE45-4FD2-9986-4F16ECAC7984}"/>
    <cellStyle name="Comma 13 2 7 3 2 2 2" xfId="4670" xr:uid="{4A3A84CD-EDC2-453A-93F7-E1E82D8DE97F}"/>
    <cellStyle name="Comma 13 2 7 3 2 2_ACT_NIBD EQ" xfId="4671" xr:uid="{B1D93DD9-D792-4DB2-9CC5-E21E7CE39E40}"/>
    <cellStyle name="Comma 13 2 7 3 2 3" xfId="4672" xr:uid="{A772D86A-1D38-4384-AB19-CBBA0A3C54FC}"/>
    <cellStyle name="Comma 13 2 7 3 2_ACT_NIBD EQ" xfId="4673" xr:uid="{216FA6E2-7BB3-433A-A4D5-3ABA422151B9}"/>
    <cellStyle name="Comma 13 2 7 3 3" xfId="4674" xr:uid="{8345436E-D91C-480E-B7FC-5811AE5E825A}"/>
    <cellStyle name="Comma 13 2 7 3 3 2" xfId="4675" xr:uid="{4C518943-E4F1-4956-9721-260B75A12652}"/>
    <cellStyle name="Comma 13 2 7 3 3_ACT_NIBD EQ" xfId="4676" xr:uid="{D3A50ED4-BA93-4C6D-9B3C-2E17AF3148E8}"/>
    <cellStyle name="Comma 13 2 7 3 4" xfId="4677" xr:uid="{E0F00816-BDFE-459A-80DE-44FE9D31317E}"/>
    <cellStyle name="Comma 13 2 7 3_ACT_NIBD EQ" xfId="4678" xr:uid="{C176B31C-7207-402E-BB00-5A0876D208EA}"/>
    <cellStyle name="Comma 13 2 7 4" xfId="4679" xr:uid="{23B3C0CE-7B05-4F0A-8D97-971F7A490A64}"/>
    <cellStyle name="Comma 13 2 7 4 2" xfId="4680" xr:uid="{96190F55-C0D0-41D6-9FA7-0067AC553F44}"/>
    <cellStyle name="Comma 13 2 7 4 2 2" xfId="4681" xr:uid="{EE7537D6-03D1-4316-8BCD-B35CB6EBF308}"/>
    <cellStyle name="Comma 13 2 7 4 2_ACT_NIBD EQ" xfId="4682" xr:uid="{54B3577D-2175-4EBA-805A-BDDC068D4D63}"/>
    <cellStyle name="Comma 13 2 7 4 3" xfId="4683" xr:uid="{10107CD1-64B8-4BD1-8F1D-F6AA9FFC7F8B}"/>
    <cellStyle name="Comma 13 2 7 4_ACT_NIBD EQ" xfId="4684" xr:uid="{4A2E2EF0-691E-467A-BE76-71B164FF9008}"/>
    <cellStyle name="Comma 13 2 7 5" xfId="4685" xr:uid="{1F49FF2F-C477-4D04-A213-182F184A0CD5}"/>
    <cellStyle name="Comma 13 2 7 5 2" xfId="4686" xr:uid="{283A36FE-59EB-47E8-B8C0-B90196BF8C33}"/>
    <cellStyle name="Comma 13 2 7 5_ACT_NIBD EQ" xfId="4687" xr:uid="{DC58440C-92C3-47F5-9552-437C44018002}"/>
    <cellStyle name="Comma 13 2 7 6" xfId="4688" xr:uid="{3990C091-C09D-416C-9691-DDC3D01244BC}"/>
    <cellStyle name="Comma 13 2 7_ACT_NIBD EQ" xfId="4689" xr:uid="{5C3BBDE7-6229-452A-A880-D1FAFDB54AE1}"/>
    <cellStyle name="Comma 13 2 8" xfId="4690" xr:uid="{34CEEBF9-32D3-4F3D-9798-A542F0F81B4A}"/>
    <cellStyle name="Comma 13 2 8 2" xfId="4691" xr:uid="{6589A9F5-DD53-4862-9B45-F6D144370866}"/>
    <cellStyle name="Comma 13 2 8 2 2" xfId="4692" xr:uid="{7BF88F65-A478-4E0E-8DD1-6FF962EB3F2F}"/>
    <cellStyle name="Comma 13 2 8 2 2 2" xfId="4693" xr:uid="{FEDBACEF-BB5D-4246-A238-BB04AF3699C6}"/>
    <cellStyle name="Comma 13 2 8 2 2 2 2" xfId="4694" xr:uid="{A209B01E-3DFD-40EE-80D8-66E7F78D5509}"/>
    <cellStyle name="Comma 13 2 8 2 2 2 2 2" xfId="4695" xr:uid="{3AFF4BEA-703A-4397-9838-7740DB6864B1}"/>
    <cellStyle name="Comma 13 2 8 2 2 2 2_ACT_NIBD EQ" xfId="4696" xr:uid="{DDA50E51-F87B-4DF2-8A1F-878C40E3B91A}"/>
    <cellStyle name="Comma 13 2 8 2 2 2 3" xfId="4697" xr:uid="{FD4C72AF-839F-43B9-AE6A-974D6A638B2D}"/>
    <cellStyle name="Comma 13 2 8 2 2 2_ACT_NIBD EQ" xfId="4698" xr:uid="{E8A16F5B-C065-4590-955E-F2369727E696}"/>
    <cellStyle name="Comma 13 2 8 2 2 3" xfId="4699" xr:uid="{9FF06F40-ED6F-460F-9048-61440AE68446}"/>
    <cellStyle name="Comma 13 2 8 2 2 3 2" xfId="4700" xr:uid="{FA6B10CA-4D44-4DFC-A3D9-23B2F277FE34}"/>
    <cellStyle name="Comma 13 2 8 2 2 3_ACT_NIBD EQ" xfId="4701" xr:uid="{0C258C1D-06E3-4CE3-B745-232680CF47ED}"/>
    <cellStyle name="Comma 13 2 8 2 2 4" xfId="4702" xr:uid="{75E767EA-07C6-41CE-8CB6-17E1B8C891BB}"/>
    <cellStyle name="Comma 13 2 8 2 2_ACT_NIBD EQ" xfId="4703" xr:uid="{D3DD343F-3C7B-44C9-94CE-A29DC6042090}"/>
    <cellStyle name="Comma 13 2 8 2 3" xfId="4704" xr:uid="{0564EA64-B518-4B4C-93D1-C9927FF226EA}"/>
    <cellStyle name="Comma 13 2 8 2 3 2" xfId="4705" xr:uid="{B844A342-9819-47F5-A8BC-2C3E393EF694}"/>
    <cellStyle name="Comma 13 2 8 2 3 2 2" xfId="4706" xr:uid="{2F4C199E-BAFD-4D19-866D-74D2D93FB18A}"/>
    <cellStyle name="Comma 13 2 8 2 3 2_ACT_NIBD EQ" xfId="4707" xr:uid="{CC7D5F7B-90B1-46CE-AA7B-506E003942A4}"/>
    <cellStyle name="Comma 13 2 8 2 3 3" xfId="4708" xr:uid="{41E59B34-E406-4897-9682-CBB1C49E9D69}"/>
    <cellStyle name="Comma 13 2 8 2 3_ACT_NIBD EQ" xfId="4709" xr:uid="{D0DB4860-660F-4BD3-BEFB-44BDFF880155}"/>
    <cellStyle name="Comma 13 2 8 2 4" xfId="4710" xr:uid="{69DBB14D-C367-4528-8FCB-BD747109210A}"/>
    <cellStyle name="Comma 13 2 8 2 4 2" xfId="4711" xr:uid="{6DDE7541-096F-45BC-8525-66048A385079}"/>
    <cellStyle name="Comma 13 2 8 2 4_ACT_NIBD EQ" xfId="4712" xr:uid="{586257B9-C18B-4DDE-A293-0E275CDF0E1B}"/>
    <cellStyle name="Comma 13 2 8 2 5" xfId="4713" xr:uid="{F1D4A1D2-053F-4B1E-8CE2-471388FD6E24}"/>
    <cellStyle name="Comma 13 2 8 2_ACT_NIBD EQ" xfId="4714" xr:uid="{EEC02DBD-C6FA-42B8-B95D-F551139B67F9}"/>
    <cellStyle name="Comma 13 2 8 3" xfId="4715" xr:uid="{0A93FE0E-4038-42B1-9026-1249751D53A9}"/>
    <cellStyle name="Comma 13 2 8 3 2" xfId="4716" xr:uid="{5796F967-C834-4F4C-8B34-972EA8E3153D}"/>
    <cellStyle name="Comma 13 2 8 3 2 2" xfId="4717" xr:uid="{4542263B-B876-4D9B-8BC5-5506ACC1E80C}"/>
    <cellStyle name="Comma 13 2 8 3 2 2 2" xfId="4718" xr:uid="{83D4204E-340A-4E66-A59D-8F2C0C77717C}"/>
    <cellStyle name="Comma 13 2 8 3 2 2_ACT_NIBD EQ" xfId="4719" xr:uid="{0B29491D-AFF2-4215-9A8C-925F13FFF398}"/>
    <cellStyle name="Comma 13 2 8 3 2 3" xfId="4720" xr:uid="{5D00D080-FF5C-4102-917F-57CE6636D11C}"/>
    <cellStyle name="Comma 13 2 8 3 2_ACT_NIBD EQ" xfId="4721" xr:uid="{D1458C8C-875B-45CA-A795-A28A8E44423A}"/>
    <cellStyle name="Comma 13 2 8 3 3" xfId="4722" xr:uid="{E3F40BC6-9620-4329-B3AC-C11B5FAECC20}"/>
    <cellStyle name="Comma 13 2 8 3 3 2" xfId="4723" xr:uid="{6CC75D6D-94C2-43E3-98E9-5B7DAA060C78}"/>
    <cellStyle name="Comma 13 2 8 3 3_ACT_NIBD EQ" xfId="4724" xr:uid="{939A26C4-BDBF-4316-9CB4-87603E3C9B8A}"/>
    <cellStyle name="Comma 13 2 8 3 4" xfId="4725" xr:uid="{9776787E-EAF9-4670-8C4C-71C648BF42E8}"/>
    <cellStyle name="Comma 13 2 8 3_ACT_NIBD EQ" xfId="4726" xr:uid="{2F162387-87BD-4A05-B640-D4DEC6A0AD38}"/>
    <cellStyle name="Comma 13 2 8 4" xfId="4727" xr:uid="{9A4F7F3D-A65D-4AA4-ADEA-B060AEE235C2}"/>
    <cellStyle name="Comma 13 2 8 4 2" xfId="4728" xr:uid="{DFE2F32C-E7D9-43F4-828C-8AA524EEF8E9}"/>
    <cellStyle name="Comma 13 2 8 4 2 2" xfId="4729" xr:uid="{C44B3B4C-D716-4143-8310-7F243210057F}"/>
    <cellStyle name="Comma 13 2 8 4 2_ACT_NIBD EQ" xfId="4730" xr:uid="{8800982D-BAEC-475C-9EFD-09ECEBA264DB}"/>
    <cellStyle name="Comma 13 2 8 4 3" xfId="4731" xr:uid="{23933677-D6D4-42C7-94ED-4B9A01529108}"/>
    <cellStyle name="Comma 13 2 8 4_ACT_NIBD EQ" xfId="4732" xr:uid="{0F8825EF-738A-4B3A-950C-7F5BC6EA5003}"/>
    <cellStyle name="Comma 13 2 8 5" xfId="4733" xr:uid="{CAEE4C5D-C38D-44DD-98C5-EA5E65E7410F}"/>
    <cellStyle name="Comma 13 2 8 5 2" xfId="4734" xr:uid="{119E312F-20C1-4BBE-867D-F2079AC25F16}"/>
    <cellStyle name="Comma 13 2 8 5_ACT_NIBD EQ" xfId="4735" xr:uid="{8E855C4F-B5A3-4D0B-8474-347B9DFEF79A}"/>
    <cellStyle name="Comma 13 2 8 6" xfId="4736" xr:uid="{1FF4F2D7-77A2-4E81-A2C3-0DBBCB17F1CD}"/>
    <cellStyle name="Comma 13 2 8_ACT_NIBD EQ" xfId="4737" xr:uid="{35D9E7BE-2207-4B9A-9A27-E445A747DA8C}"/>
    <cellStyle name="Comma 13 2 9" xfId="4738" xr:uid="{108A9ABF-757E-4936-8196-B4D363A27CDC}"/>
    <cellStyle name="Comma 13 2 9 2" xfId="4739" xr:uid="{0183DB32-9A3F-4731-870E-9D99F5776E0F}"/>
    <cellStyle name="Comma 13 2 9 2 2" xfId="4740" xr:uid="{1823CFE2-6044-416E-9FC3-E5697148FA4C}"/>
    <cellStyle name="Comma 13 2 9 2 2 2" xfId="4741" xr:uid="{259F0289-F4BC-4355-9928-5533343ECEB4}"/>
    <cellStyle name="Comma 13 2 9 2 2 2 2" xfId="4742" xr:uid="{00D69B58-F6DC-411C-909A-5B77FC674DDB}"/>
    <cellStyle name="Comma 13 2 9 2 2 2_ACT_NIBD EQ" xfId="4743" xr:uid="{7739079D-C5DC-4BE3-952D-A0B5DA9429FB}"/>
    <cellStyle name="Comma 13 2 9 2 2 3" xfId="4744" xr:uid="{BD1659CE-69D6-47A2-B1FB-DC112C0035B0}"/>
    <cellStyle name="Comma 13 2 9 2 2_ACT_NIBD EQ" xfId="4745" xr:uid="{9D2EAEAE-FB4B-4D5F-9445-A0BB8B2468EF}"/>
    <cellStyle name="Comma 13 2 9 2 3" xfId="4746" xr:uid="{9E487EFB-90EF-4286-A168-74C14D521EC8}"/>
    <cellStyle name="Comma 13 2 9 2 3 2" xfId="4747" xr:uid="{2663A680-DA37-4DF6-8636-1878BAC2A9B1}"/>
    <cellStyle name="Comma 13 2 9 2 3_ACT_NIBD EQ" xfId="4748" xr:uid="{9CDC3DFB-06A8-4EC2-B036-4E8F458463AD}"/>
    <cellStyle name="Comma 13 2 9 2 4" xfId="4749" xr:uid="{60254BFF-6AA0-4BD8-9383-E59E00748701}"/>
    <cellStyle name="Comma 13 2 9 2_ACT_NIBD EQ" xfId="4750" xr:uid="{AD1797F8-9172-4E58-A7D5-302911972C95}"/>
    <cellStyle name="Comma 13 2 9 3" xfId="4751" xr:uid="{7C52EE9D-BE54-4984-8CC6-093015BC5E88}"/>
    <cellStyle name="Comma 13 2 9 3 2" xfId="4752" xr:uid="{233F860D-9616-4B19-A26C-88F71AC5B8BC}"/>
    <cellStyle name="Comma 13 2 9 3 2 2" xfId="4753" xr:uid="{4D3CD594-F0E1-4771-8B54-54E7AD5E1ACF}"/>
    <cellStyle name="Comma 13 2 9 3 2_ACT_NIBD EQ" xfId="4754" xr:uid="{CFB7885B-9D27-43A3-89EA-02C4EF11A125}"/>
    <cellStyle name="Comma 13 2 9 3 3" xfId="4755" xr:uid="{32923952-025B-4AD7-943B-9E3F7EAAE44F}"/>
    <cellStyle name="Comma 13 2 9 3_ACT_NIBD EQ" xfId="4756" xr:uid="{1116203D-98D1-4860-9354-D80734A36D7C}"/>
    <cellStyle name="Comma 13 2 9 4" xfId="4757" xr:uid="{BF779C26-4B81-473A-BFB3-FB1B9F1CB307}"/>
    <cellStyle name="Comma 13 2 9 4 2" xfId="4758" xr:uid="{785E05E6-EF10-46E3-88E7-91B69598380C}"/>
    <cellStyle name="Comma 13 2 9 4_ACT_NIBD EQ" xfId="4759" xr:uid="{4257B71C-C05C-4ABC-A244-AA54340DE9B0}"/>
    <cellStyle name="Comma 13 2 9 5" xfId="4760" xr:uid="{A1CB590A-E4A6-451A-8E0B-DBA1EAAF1199}"/>
    <cellStyle name="Comma 13 2 9_ACT_NIBD EQ" xfId="4761" xr:uid="{B2ED1CCA-3AD7-458A-9F92-72E2C60FAEB6}"/>
    <cellStyle name="Comma 13 2_ACT Segment adj EBITDA" xfId="4762" xr:uid="{7347714B-A772-4BF1-A0C5-63EFEC66CC0E}"/>
    <cellStyle name="Comma 13 3" xfId="4763" xr:uid="{68CDAE9B-63B4-48C9-9F03-674DAF5FF764}"/>
    <cellStyle name="Comma 13 3 10" xfId="4764" xr:uid="{36F6C6FF-23B6-44AE-B816-E2C83DD8E150}"/>
    <cellStyle name="Comma 13 3 2" xfId="4765" xr:uid="{F15AA79C-57AF-4470-879F-FB8DABFC0662}"/>
    <cellStyle name="Comma 13 3 2 2" xfId="4766" xr:uid="{90F5F4E2-4D00-4B8F-9694-31DD5C839686}"/>
    <cellStyle name="Comma 13 3 2 2 2" xfId="4767" xr:uid="{B9802125-7776-4482-95B0-AFC3592F66B3}"/>
    <cellStyle name="Comma 13 3 2 2 2 2" xfId="4768" xr:uid="{B37F3721-1E9B-4FE5-83FB-A1065E9AA82B}"/>
    <cellStyle name="Comma 13 3 2 2 2 2 2" xfId="4769" xr:uid="{EC810D95-66D8-494E-AEE8-1B0797C8FCFA}"/>
    <cellStyle name="Comma 13 3 2 2 2 2 2 2" xfId="4770" xr:uid="{D6B588AD-6A4B-4842-86D1-BD805A333BE3}"/>
    <cellStyle name="Comma 13 3 2 2 2 2 2 2 2" xfId="4771" xr:uid="{B339C116-23E5-4472-9A1A-1CB2AFE4557E}"/>
    <cellStyle name="Comma 13 3 2 2 2 2 2 2_ACT_NIBD EQ" xfId="4772" xr:uid="{A3A0A6A2-B81A-4A28-8D41-6311416C7467}"/>
    <cellStyle name="Comma 13 3 2 2 2 2 2 3" xfId="4773" xr:uid="{3F427D3A-8857-4FCE-BFFA-93BF36A868C6}"/>
    <cellStyle name="Comma 13 3 2 2 2 2 2_ACT_NIBD EQ" xfId="4774" xr:uid="{F00BFD59-747B-4EDA-95B4-C43E1F5BDB03}"/>
    <cellStyle name="Comma 13 3 2 2 2 2 3" xfId="4775" xr:uid="{176014D0-2726-4F72-9DCD-95F1C9A1F44D}"/>
    <cellStyle name="Comma 13 3 2 2 2 2 3 2" xfId="4776" xr:uid="{E457E063-EEDA-49CC-B3F0-B677B242BC48}"/>
    <cellStyle name="Comma 13 3 2 2 2 2 3_ACT_NIBD EQ" xfId="4777" xr:uid="{033CC23D-5E35-480A-AA95-BCED5818DAF9}"/>
    <cellStyle name="Comma 13 3 2 2 2 2 4" xfId="4778" xr:uid="{142230D6-C57D-4E67-A207-9BB7B7864386}"/>
    <cellStyle name="Comma 13 3 2 2 2 2_ACT_NIBD EQ" xfId="4779" xr:uid="{A23D55DE-2ABA-42C7-82FC-3F6EE065E838}"/>
    <cellStyle name="Comma 13 3 2 2 2 3" xfId="4780" xr:uid="{7B9CD737-CC40-4A07-99B2-3CBB17E147B7}"/>
    <cellStyle name="Comma 13 3 2 2 2 3 2" xfId="4781" xr:uid="{D91AF9F2-12B8-48D6-A735-582318F2F575}"/>
    <cellStyle name="Comma 13 3 2 2 2 3 2 2" xfId="4782" xr:uid="{247F71B3-B2BB-43C3-95E4-272817A22EDA}"/>
    <cellStyle name="Comma 13 3 2 2 2 3 2_ACT_NIBD EQ" xfId="4783" xr:uid="{68EBDE6E-D5F9-4AD5-B4B6-029A7F12A4F0}"/>
    <cellStyle name="Comma 13 3 2 2 2 3 3" xfId="4784" xr:uid="{EEC18B1B-A1C8-4C83-8483-0A6A8133A203}"/>
    <cellStyle name="Comma 13 3 2 2 2 3_ACT_NIBD EQ" xfId="4785" xr:uid="{45CA3C7C-B562-4E51-809A-8A76942364B1}"/>
    <cellStyle name="Comma 13 3 2 2 2 4" xfId="4786" xr:uid="{A2E9AF8C-DD5B-421A-B488-393DD9D6F1DB}"/>
    <cellStyle name="Comma 13 3 2 2 2 4 2" xfId="4787" xr:uid="{6F374CC9-C216-441C-B4F9-F32E3A2DF681}"/>
    <cellStyle name="Comma 13 3 2 2 2 4_ACT_NIBD EQ" xfId="4788" xr:uid="{05E9872D-3FFE-4976-A3C4-3DAFC3CECF6B}"/>
    <cellStyle name="Comma 13 3 2 2 2 5" xfId="4789" xr:uid="{EE8410DA-8CBD-4E18-A7FB-51ED664DEB03}"/>
    <cellStyle name="Comma 13 3 2 2 2_ACT_NIBD EQ" xfId="4790" xr:uid="{C1307077-9F67-4297-B1D5-03BDD668BAC2}"/>
    <cellStyle name="Comma 13 3 2 2 3" xfId="4791" xr:uid="{DD979693-4805-483A-B0FD-EC7D0B994B81}"/>
    <cellStyle name="Comma 13 3 2 2 3 2" xfId="4792" xr:uid="{C97C232A-C517-4309-B53B-483CEA904E07}"/>
    <cellStyle name="Comma 13 3 2 2 3 2 2" xfId="4793" xr:uid="{C1EBC05A-4E93-44C7-8FB3-1197F6969EE8}"/>
    <cellStyle name="Comma 13 3 2 2 3 2 2 2" xfId="4794" xr:uid="{A62A2D3D-A816-4DA8-921F-DBCB29860161}"/>
    <cellStyle name="Comma 13 3 2 2 3 2 2_ACT_NIBD EQ" xfId="4795" xr:uid="{498F26BB-7EE6-4761-A879-432CA35FAE7A}"/>
    <cellStyle name="Comma 13 3 2 2 3 2 3" xfId="4796" xr:uid="{08727AAE-495F-49D5-8063-A92F0AC29122}"/>
    <cellStyle name="Comma 13 3 2 2 3 2_ACT_NIBD EQ" xfId="4797" xr:uid="{8A3E6EA9-647D-4929-88FE-8E5ECA50AAFA}"/>
    <cellStyle name="Comma 13 3 2 2 3 3" xfId="4798" xr:uid="{65BD73FA-ECEA-4DC1-A0AA-4D71F2B734DF}"/>
    <cellStyle name="Comma 13 3 2 2 3 3 2" xfId="4799" xr:uid="{5C8563D7-9FE5-46E7-B56E-B9D6BDD79CCF}"/>
    <cellStyle name="Comma 13 3 2 2 3 3_ACT_NIBD EQ" xfId="4800" xr:uid="{5E122A16-61AE-4B41-AFFC-AC1D95FCA063}"/>
    <cellStyle name="Comma 13 3 2 2 3 4" xfId="4801" xr:uid="{BBC9B02B-C0EE-4E34-B689-B8D439605515}"/>
    <cellStyle name="Comma 13 3 2 2 3_ACT_NIBD EQ" xfId="4802" xr:uid="{2B8481FD-8352-47DB-80C3-BED3C1B2A62E}"/>
    <cellStyle name="Comma 13 3 2 2 4" xfId="4803" xr:uid="{4EDCD758-8019-4DD0-8758-BC561B8B0AB2}"/>
    <cellStyle name="Comma 13 3 2 2 4 2" xfId="4804" xr:uid="{01FF34B1-EA61-4CE1-B75A-312AB597CA39}"/>
    <cellStyle name="Comma 13 3 2 2 4 2 2" xfId="4805" xr:uid="{199D7196-FBC7-48AA-ADC7-36C1F55BAFA9}"/>
    <cellStyle name="Comma 13 3 2 2 4 2_ACT_NIBD EQ" xfId="4806" xr:uid="{7EDA32F4-5C78-48A8-96DF-EEF29332CAB0}"/>
    <cellStyle name="Comma 13 3 2 2 4 3" xfId="4807" xr:uid="{DF81CAF5-20E2-444D-A180-43033D242DF4}"/>
    <cellStyle name="Comma 13 3 2 2 4_ACT_NIBD EQ" xfId="4808" xr:uid="{7FA2A8DC-1E13-4E6B-B86C-E7ED98E22B86}"/>
    <cellStyle name="Comma 13 3 2 2 5" xfId="4809" xr:uid="{6B7D69EC-A5D3-430B-9A01-6F14DF67C63B}"/>
    <cellStyle name="Comma 13 3 2 2 5 2" xfId="4810" xr:uid="{17F241B9-9F0F-4EA2-AC87-C1CB1FD18BC8}"/>
    <cellStyle name="Comma 13 3 2 2 5_ACT_NIBD EQ" xfId="4811" xr:uid="{DE9455CD-2900-40C4-B700-FCA70FF74167}"/>
    <cellStyle name="Comma 13 3 2 2 6" xfId="4812" xr:uid="{FFC4026D-FCD9-46C5-A470-980DDD9B5F0F}"/>
    <cellStyle name="Comma 13 3 2 2_ACT Segment adj EBITDA" xfId="4813" xr:uid="{0C20C34F-9AC1-47CC-B8AA-087999C79F95}"/>
    <cellStyle name="Comma 13 3 2 3" xfId="4814" xr:uid="{C5465530-2F9D-4999-82B9-CF736E64FF89}"/>
    <cellStyle name="Comma 13 3 2 3 2" xfId="4815" xr:uid="{E1068AB0-DC28-4671-9B1B-03795EAA477F}"/>
    <cellStyle name="Comma 13 3 2 3 2 2" xfId="4816" xr:uid="{158FA4A2-6EB5-4BB6-96AD-0CFA7CA930F1}"/>
    <cellStyle name="Comma 13 3 2 3 2 2 2" xfId="4817" xr:uid="{58F18F92-F11B-4756-B889-5F31A3DD88B8}"/>
    <cellStyle name="Comma 13 3 2 3 2 2 2 2" xfId="4818" xr:uid="{5E250BBA-6F86-4E35-B4E4-A4D204BBD0E2}"/>
    <cellStyle name="Comma 13 3 2 3 2 2 2 2 2" xfId="4819" xr:uid="{3F94AF87-D9E2-4798-8A0F-115A69B9984B}"/>
    <cellStyle name="Comma 13 3 2 3 2 2 2 2_ACT_NIBD EQ" xfId="4820" xr:uid="{B03431FC-4736-4A05-B8AB-5306BFEE2513}"/>
    <cellStyle name="Comma 13 3 2 3 2 2 2 3" xfId="4821" xr:uid="{F71CE2E2-68C8-4ACC-B2EE-870704D8F1B2}"/>
    <cellStyle name="Comma 13 3 2 3 2 2 2_ACT_NIBD EQ" xfId="4822" xr:uid="{6DC579B2-C784-425E-BA7B-F423B302A19D}"/>
    <cellStyle name="Comma 13 3 2 3 2 2 3" xfId="4823" xr:uid="{0191DEC7-8770-49FF-B4A1-0545C913ADC1}"/>
    <cellStyle name="Comma 13 3 2 3 2 2 3 2" xfId="4824" xr:uid="{B274284A-665B-431E-A2EC-7BEB677C448A}"/>
    <cellStyle name="Comma 13 3 2 3 2 2 3_ACT_NIBD EQ" xfId="4825" xr:uid="{F85FA4DB-AF05-44B3-85A7-15A7F1D17C3F}"/>
    <cellStyle name="Comma 13 3 2 3 2 2 4" xfId="4826" xr:uid="{11BD7C82-E52C-43A0-9665-0DFB3D90F3F2}"/>
    <cellStyle name="Comma 13 3 2 3 2 2_ACT_NIBD EQ" xfId="4827" xr:uid="{E672D0AB-2B34-465A-A4EF-F12B9C53490E}"/>
    <cellStyle name="Comma 13 3 2 3 2 3" xfId="4828" xr:uid="{56DBF159-AFDF-45E5-A2DC-194C22AA9FE4}"/>
    <cellStyle name="Comma 13 3 2 3 2 3 2" xfId="4829" xr:uid="{C9D385AB-E4D1-4357-B134-823AE2C1B40F}"/>
    <cellStyle name="Comma 13 3 2 3 2 3 2 2" xfId="4830" xr:uid="{FD6DDD4A-BF21-4454-9A0E-9E04D164EA49}"/>
    <cellStyle name="Comma 13 3 2 3 2 3 2_ACT_NIBD EQ" xfId="4831" xr:uid="{E15F66D6-C1C3-4D1B-97A5-AAD155249A7A}"/>
    <cellStyle name="Comma 13 3 2 3 2 3 3" xfId="4832" xr:uid="{24F51A93-A590-4E42-B870-83E9FBA93D24}"/>
    <cellStyle name="Comma 13 3 2 3 2 3_ACT_NIBD EQ" xfId="4833" xr:uid="{4765C1D3-70DE-4717-8011-5BBD91DD2D74}"/>
    <cellStyle name="Comma 13 3 2 3 2 4" xfId="4834" xr:uid="{B19AD6E6-B771-4F4D-BA2D-24082EC12157}"/>
    <cellStyle name="Comma 13 3 2 3 2 4 2" xfId="4835" xr:uid="{F675975D-C9AA-4830-A09E-EB45430563C5}"/>
    <cellStyle name="Comma 13 3 2 3 2 4_ACT_NIBD EQ" xfId="4836" xr:uid="{8F68AFC8-469B-4D26-8A74-5D2A8B38A064}"/>
    <cellStyle name="Comma 13 3 2 3 2 5" xfId="4837" xr:uid="{77A43121-4CE1-4F1E-BDC7-D3C45147E241}"/>
    <cellStyle name="Comma 13 3 2 3 2_ACT_NIBD EQ" xfId="4838" xr:uid="{EC76BC2E-26B8-40BA-9E44-B70A8C4F634D}"/>
    <cellStyle name="Comma 13 3 2 3 3" xfId="4839" xr:uid="{073C65FF-4919-406A-AD62-6A1523A54C23}"/>
    <cellStyle name="Comma 13 3 2 3 3 2" xfId="4840" xr:uid="{35F06871-C38F-4838-A919-9C7B9BE51156}"/>
    <cellStyle name="Comma 13 3 2 3 3 2 2" xfId="4841" xr:uid="{DF4A9354-7124-4118-824B-65B6DBC94624}"/>
    <cellStyle name="Comma 13 3 2 3 3 2 2 2" xfId="4842" xr:uid="{80D588D6-7BF1-47D1-AAB8-2FF81CABA940}"/>
    <cellStyle name="Comma 13 3 2 3 3 2 2_ACT_NIBD EQ" xfId="4843" xr:uid="{E211D0DE-EBE1-410F-83E8-77435B0EFF17}"/>
    <cellStyle name="Comma 13 3 2 3 3 2 3" xfId="4844" xr:uid="{39939216-1B4B-45B6-93C6-4D6D5792E5B6}"/>
    <cellStyle name="Comma 13 3 2 3 3 2_ACT_NIBD EQ" xfId="4845" xr:uid="{A8E4DFF1-9027-4646-9F27-25234DD4FD90}"/>
    <cellStyle name="Comma 13 3 2 3 3 3" xfId="4846" xr:uid="{1913A3B3-68C5-4FB0-A124-86885179810D}"/>
    <cellStyle name="Comma 13 3 2 3 3 3 2" xfId="4847" xr:uid="{CF19FE97-FC5A-47B1-BEDE-8246343D7495}"/>
    <cellStyle name="Comma 13 3 2 3 3 3_ACT_NIBD EQ" xfId="4848" xr:uid="{36A217D7-B488-40B1-A33C-FC15B339EC69}"/>
    <cellStyle name="Comma 13 3 2 3 3 4" xfId="4849" xr:uid="{DFEDCC57-DEB6-45B6-8198-DF0536F6613A}"/>
    <cellStyle name="Comma 13 3 2 3 3_ACT_NIBD EQ" xfId="4850" xr:uid="{2C94364E-C6BC-4031-86C1-D97EFEBCB490}"/>
    <cellStyle name="Comma 13 3 2 3 4" xfId="4851" xr:uid="{1030B024-1005-408F-B174-EC20EA3776D9}"/>
    <cellStyle name="Comma 13 3 2 3 4 2" xfId="4852" xr:uid="{F5A89203-F547-4D61-A843-22DCDAFFFA82}"/>
    <cellStyle name="Comma 13 3 2 3 4 2 2" xfId="4853" xr:uid="{7318436E-1545-4093-A28D-2329B6868888}"/>
    <cellStyle name="Comma 13 3 2 3 4 2_ACT_NIBD EQ" xfId="4854" xr:uid="{23892256-D951-4E19-94CA-A44A01099196}"/>
    <cellStyle name="Comma 13 3 2 3 4 3" xfId="4855" xr:uid="{334A26A8-1512-4690-AF11-689C1F148213}"/>
    <cellStyle name="Comma 13 3 2 3 4_ACT_NIBD EQ" xfId="4856" xr:uid="{F1D4416B-789A-4871-AB07-036C064DDD1D}"/>
    <cellStyle name="Comma 13 3 2 3 5" xfId="4857" xr:uid="{797755A7-ED06-4CDC-9EAC-3D35F2788665}"/>
    <cellStyle name="Comma 13 3 2 3 5 2" xfId="4858" xr:uid="{0332CE53-5C80-4DCB-89EF-CB8278F31446}"/>
    <cellStyle name="Comma 13 3 2 3 5_ACT_NIBD EQ" xfId="4859" xr:uid="{C3402A7A-64F0-4A13-9183-7AA064D73B3E}"/>
    <cellStyle name="Comma 13 3 2 3 6" xfId="4860" xr:uid="{1320DBB9-8793-4D91-85F9-F9E9E77A28AA}"/>
    <cellStyle name="Comma 13 3 2 3_ACT Segment adj EBITDA" xfId="4861" xr:uid="{EB318DBD-CC30-4A2A-9EAB-2A9499CA3641}"/>
    <cellStyle name="Comma 13 3 2 4" xfId="4862" xr:uid="{217D85F3-854A-4C27-BEC2-B9BF469CD4D0}"/>
    <cellStyle name="Comma 13 3 2 4 2" xfId="4863" xr:uid="{0E7A56D1-3941-4DC0-A01C-DE94CE8F8CF3}"/>
    <cellStyle name="Comma 13 3 2 4 2 2" xfId="4864" xr:uid="{31B5FFDA-23B1-4AAD-A431-DB5956BADD1F}"/>
    <cellStyle name="Comma 13 3 2 4 2 2 2" xfId="4865" xr:uid="{6D90DD6B-B0F8-467D-9D46-4560BC1175DA}"/>
    <cellStyle name="Comma 13 3 2 4 2 2 2 2" xfId="4866" xr:uid="{06BCAB67-C4B5-415D-8718-9C856057DC41}"/>
    <cellStyle name="Comma 13 3 2 4 2 2 2_ACT_NIBD EQ" xfId="4867" xr:uid="{9785B5A1-AA98-4455-BD78-EE6A47EB2F21}"/>
    <cellStyle name="Comma 13 3 2 4 2 2 3" xfId="4868" xr:uid="{F337B3F7-1B1F-4EBE-9D8B-060DEB066D7E}"/>
    <cellStyle name="Comma 13 3 2 4 2 2_ACT_NIBD EQ" xfId="4869" xr:uid="{AFBDA8E0-4C94-4ECC-9459-E2388CCDF8B4}"/>
    <cellStyle name="Comma 13 3 2 4 2 3" xfId="4870" xr:uid="{BBAED25E-99B5-4370-B23E-3C69037581AF}"/>
    <cellStyle name="Comma 13 3 2 4 2 3 2" xfId="4871" xr:uid="{1F5DE81B-6328-4069-9D42-55AD04C38335}"/>
    <cellStyle name="Comma 13 3 2 4 2 3_ACT_NIBD EQ" xfId="4872" xr:uid="{4632C22A-F7B4-4427-9BBA-8CC9155C290E}"/>
    <cellStyle name="Comma 13 3 2 4 2 4" xfId="4873" xr:uid="{CDE897F5-4A05-4525-9244-74F92037B02D}"/>
    <cellStyle name="Comma 13 3 2 4 2_ACT_NIBD EQ" xfId="4874" xr:uid="{B737B9A1-32DE-45F2-AA2B-C25460F34217}"/>
    <cellStyle name="Comma 13 3 2 4 3" xfId="4875" xr:uid="{F7BB4F0E-E7C8-4E50-BD74-5653700A0ECD}"/>
    <cellStyle name="Comma 13 3 2 4 3 2" xfId="4876" xr:uid="{BE7FBABC-198D-4654-995A-336A5D1BD657}"/>
    <cellStyle name="Comma 13 3 2 4 3 2 2" xfId="4877" xr:uid="{050C70FD-BB72-4BF4-9887-007FFF35ED96}"/>
    <cellStyle name="Comma 13 3 2 4 3 2_ACT_NIBD EQ" xfId="4878" xr:uid="{1CA8A2C4-0A86-4BBC-A69A-238C813BCBA5}"/>
    <cellStyle name="Comma 13 3 2 4 3 3" xfId="4879" xr:uid="{9E21203D-056D-4F16-A509-97F625E38F50}"/>
    <cellStyle name="Comma 13 3 2 4 3_ACT_NIBD EQ" xfId="4880" xr:uid="{A3E33AD9-F68A-4A99-AE52-20C68F89708C}"/>
    <cellStyle name="Comma 13 3 2 4 4" xfId="4881" xr:uid="{7E34E049-B04F-4C5D-A4BA-6CA782FA52D3}"/>
    <cellStyle name="Comma 13 3 2 4 4 2" xfId="4882" xr:uid="{135C4DD4-C0F3-4E11-8C4F-F3827A0D766A}"/>
    <cellStyle name="Comma 13 3 2 4 4_ACT_NIBD EQ" xfId="4883" xr:uid="{88CF801D-9B26-4060-8382-930E7DD137ED}"/>
    <cellStyle name="Comma 13 3 2 4 5" xfId="4884" xr:uid="{EB5B1597-500B-47E9-9EB4-375148CFC9E8}"/>
    <cellStyle name="Comma 13 3 2 4_ACT_NIBD EQ" xfId="4885" xr:uid="{82EDAC4E-5CDF-4210-99D6-D3ADCEEEC22D}"/>
    <cellStyle name="Comma 13 3 2 5" xfId="4886" xr:uid="{A2BB9B4A-835F-423C-8542-D4ACFDE68B0E}"/>
    <cellStyle name="Comma 13 3 2 5 2" xfId="4887" xr:uid="{080FAEEA-E83C-4F41-A831-1083A7BB1414}"/>
    <cellStyle name="Comma 13 3 2 5 2 2" xfId="4888" xr:uid="{EE6C4A69-E201-4862-AEB4-5CA453EA433F}"/>
    <cellStyle name="Comma 13 3 2 5 2 2 2" xfId="4889" xr:uid="{8226B191-174D-48C6-ABB7-E822C1E29550}"/>
    <cellStyle name="Comma 13 3 2 5 2 2_ACT_NIBD EQ" xfId="4890" xr:uid="{D251EE69-0FEF-4AAF-B65D-967E27C828EC}"/>
    <cellStyle name="Comma 13 3 2 5 2 3" xfId="4891" xr:uid="{C4439C09-6229-47E3-AEBC-3BBA6FCA38D1}"/>
    <cellStyle name="Comma 13 3 2 5 2_ACT_NIBD EQ" xfId="4892" xr:uid="{828D3706-41F1-4ECC-AFA6-FEB63F499162}"/>
    <cellStyle name="Comma 13 3 2 5 3" xfId="4893" xr:uid="{21B6FF7F-668B-48D9-9A96-D36E37FFC833}"/>
    <cellStyle name="Comma 13 3 2 5 3 2" xfId="4894" xr:uid="{B63D7203-3B43-4404-9777-706E50DC494D}"/>
    <cellStyle name="Comma 13 3 2 5 3_ACT_NIBD EQ" xfId="4895" xr:uid="{7810295B-31C9-470B-80B2-A517C72FF2BB}"/>
    <cellStyle name="Comma 13 3 2 5 4" xfId="4896" xr:uid="{3CBB658A-E694-4F19-A4D9-689CDE70549A}"/>
    <cellStyle name="Comma 13 3 2 5_ACT_NIBD EQ" xfId="4897" xr:uid="{5A408C42-E333-4C66-BF67-D59704D917A8}"/>
    <cellStyle name="Comma 13 3 2 6" xfId="4898" xr:uid="{95B18EAF-1E9B-49BB-BBAE-E86374DB25D0}"/>
    <cellStyle name="Comma 13 3 2 6 2" xfId="4899" xr:uid="{EBBFEADC-C2E0-451B-9856-EC98431D1FBD}"/>
    <cellStyle name="Comma 13 3 2 6 2 2" xfId="4900" xr:uid="{7EE28A9A-17BC-438F-B956-24246B56F086}"/>
    <cellStyle name="Comma 13 3 2 6 2_ACT_NIBD EQ" xfId="4901" xr:uid="{60B15AED-7A4A-4E04-B96E-5C483E0D563D}"/>
    <cellStyle name="Comma 13 3 2 6 3" xfId="4902" xr:uid="{27768EEF-E191-4A9D-A9EB-1F73B21E4194}"/>
    <cellStyle name="Comma 13 3 2 6_ACT_NIBD EQ" xfId="4903" xr:uid="{4FAAA899-D1FA-4F27-8257-8FE98A68A8D2}"/>
    <cellStyle name="Comma 13 3 2 7" xfId="4904" xr:uid="{D7C3BD57-F721-40D1-A02E-EFD6222B6666}"/>
    <cellStyle name="Comma 13 3 2 7 2" xfId="4905" xr:uid="{D0D45088-EB5C-439E-A1A1-3313D4C22A30}"/>
    <cellStyle name="Comma 13 3 2 7_ACT_NIBD EQ" xfId="4906" xr:uid="{6B194D06-0375-4715-AB67-09471C454110}"/>
    <cellStyle name="Comma 13 3 2 8" xfId="4907" xr:uid="{CC731DD6-C6E4-4BDE-B11D-3CB7B213C2DD}"/>
    <cellStyle name="Comma 13 3 2_ACT Segment adj EBITDA" xfId="4908" xr:uid="{73CD097C-6F6B-4C18-9A5C-0EE2238A8066}"/>
    <cellStyle name="Comma 13 3 3" xfId="4909" xr:uid="{B440017C-0DF5-43F8-B992-CBEA51CAF319}"/>
    <cellStyle name="Comma 13 3 3 2" xfId="4910" xr:uid="{C8E1264E-C878-455F-BD04-75FCBD59859A}"/>
    <cellStyle name="Comma 13 3 3 2 2" xfId="4911" xr:uid="{EAB6E418-E19A-4636-9FE7-BC01FBC09500}"/>
    <cellStyle name="Comma 13 3 3 2 2 2" xfId="4912" xr:uid="{2EEA12F4-2D6D-45F7-85E6-B5A6AB8171DF}"/>
    <cellStyle name="Comma 13 3 3 2 2 2 2" xfId="4913" xr:uid="{C4CA42DE-EE4A-400F-8B61-B3BEA97D3019}"/>
    <cellStyle name="Comma 13 3 3 2 2 2 2 2" xfId="4914" xr:uid="{4D78DDFF-D7D6-4F01-82A3-F501773A12C2}"/>
    <cellStyle name="Comma 13 3 3 2 2 2 2_ACT_NIBD EQ" xfId="4915" xr:uid="{546F4C36-8DDE-40A7-8079-D44B898D6760}"/>
    <cellStyle name="Comma 13 3 3 2 2 2 3" xfId="4916" xr:uid="{9570F91F-802F-44D3-9B77-D9F4BF28E56E}"/>
    <cellStyle name="Comma 13 3 3 2 2 2_ACT_NIBD EQ" xfId="4917" xr:uid="{75C5B4CA-373F-4053-88F0-5ED0682B6AD5}"/>
    <cellStyle name="Comma 13 3 3 2 2 3" xfId="4918" xr:uid="{EB176064-610E-4F8A-8800-152218A124AF}"/>
    <cellStyle name="Comma 13 3 3 2 2 3 2" xfId="4919" xr:uid="{1AE4D555-6F79-414D-AC97-2BE3F11D4A7C}"/>
    <cellStyle name="Comma 13 3 3 2 2 3_ACT_NIBD EQ" xfId="4920" xr:uid="{6D4D460D-C762-4066-BC94-6AC101491A89}"/>
    <cellStyle name="Comma 13 3 3 2 2 4" xfId="4921" xr:uid="{B5F41972-43E3-4AD1-8298-D6415206BFE0}"/>
    <cellStyle name="Comma 13 3 3 2 2_ACT_NIBD EQ" xfId="4922" xr:uid="{6FD03C02-E0AC-4725-B3C1-C0FCAADF2B51}"/>
    <cellStyle name="Comma 13 3 3 2 3" xfId="4923" xr:uid="{CC15898A-78A0-46EB-A8F5-4B1DE9FF82B7}"/>
    <cellStyle name="Comma 13 3 3 2 3 2" xfId="4924" xr:uid="{AB8301FC-7839-4959-9DB7-4688A6C8DBC5}"/>
    <cellStyle name="Comma 13 3 3 2 3 2 2" xfId="4925" xr:uid="{C46F830C-6BC1-4DFA-AC13-5F1D8DD3F8CD}"/>
    <cellStyle name="Comma 13 3 3 2 3 2_ACT_NIBD EQ" xfId="4926" xr:uid="{BCE8EBD1-F149-4BAF-A4D3-8380AE621798}"/>
    <cellStyle name="Comma 13 3 3 2 3 3" xfId="4927" xr:uid="{D03E0BB5-A30B-4944-9ED8-D4912E89577C}"/>
    <cellStyle name="Comma 13 3 3 2 3_ACT_NIBD EQ" xfId="4928" xr:uid="{5E16F76D-7F68-4E77-8E41-785987CB42AB}"/>
    <cellStyle name="Comma 13 3 3 2 4" xfId="4929" xr:uid="{395F3256-74CF-4742-9B48-FA6B3875C84E}"/>
    <cellStyle name="Comma 13 3 3 2 4 2" xfId="4930" xr:uid="{856FD13E-D566-44B3-9BB9-1815CE15A1E9}"/>
    <cellStyle name="Comma 13 3 3 2 4_ACT_NIBD EQ" xfId="4931" xr:uid="{862D0619-C17C-4FF9-AB0F-C4249D6E6717}"/>
    <cellStyle name="Comma 13 3 3 2 5" xfId="4932" xr:uid="{C1293E3C-FDF7-4603-814D-223D22AD50B5}"/>
    <cellStyle name="Comma 13 3 3 2_ACT_NIBD EQ" xfId="4933" xr:uid="{57AE65CE-B55A-40DF-8B21-F33F576E1520}"/>
    <cellStyle name="Comma 13 3 3 3" xfId="4934" xr:uid="{C6D04A73-D359-4826-B7FB-F9EBD6DB11C2}"/>
    <cellStyle name="Comma 13 3 3 3 2" xfId="4935" xr:uid="{250DCC36-927C-4408-B26C-021FA216CEAC}"/>
    <cellStyle name="Comma 13 3 3 3 2 2" xfId="4936" xr:uid="{D468541C-C03D-4476-9650-5F830300E9B0}"/>
    <cellStyle name="Comma 13 3 3 3 2 2 2" xfId="4937" xr:uid="{11AA1157-30D3-4672-8B9D-2EEF1E367090}"/>
    <cellStyle name="Comma 13 3 3 3 2 2_ACT_NIBD EQ" xfId="4938" xr:uid="{DC472984-FA5A-4C15-9063-03A7255A020E}"/>
    <cellStyle name="Comma 13 3 3 3 2 3" xfId="4939" xr:uid="{6BC23EC2-A8A2-48A6-85EF-2DB6C47E4083}"/>
    <cellStyle name="Comma 13 3 3 3 2_ACT_NIBD EQ" xfId="4940" xr:uid="{607D95CC-40F5-438A-8507-DFC86135B178}"/>
    <cellStyle name="Comma 13 3 3 3 3" xfId="4941" xr:uid="{82B789EE-3CAA-4C30-99AC-E56B550FF68A}"/>
    <cellStyle name="Comma 13 3 3 3 3 2" xfId="4942" xr:uid="{D29535AC-90EE-4AE4-955C-FBCB7C05CFF0}"/>
    <cellStyle name="Comma 13 3 3 3 3_ACT_NIBD EQ" xfId="4943" xr:uid="{A111DADF-0943-45CB-95C8-8B07A0507906}"/>
    <cellStyle name="Comma 13 3 3 3 4" xfId="4944" xr:uid="{2AFA5F1A-C55F-4E9D-93C9-47ED81475715}"/>
    <cellStyle name="Comma 13 3 3 3_ACT_NIBD EQ" xfId="4945" xr:uid="{E603E891-A3B2-471F-9B87-1134E95371C1}"/>
    <cellStyle name="Comma 13 3 3 4" xfId="4946" xr:uid="{F88CC3D9-B87E-4BE9-ACF1-8CC6E23F9FB1}"/>
    <cellStyle name="Comma 13 3 3 4 2" xfId="4947" xr:uid="{6CE7B092-B295-4BA9-923D-628C19B82382}"/>
    <cellStyle name="Comma 13 3 3 4 2 2" xfId="4948" xr:uid="{51D6C083-3D2E-454F-B204-ECADE46DD6D7}"/>
    <cellStyle name="Comma 13 3 3 4 2_ACT_NIBD EQ" xfId="4949" xr:uid="{A3C251E4-341E-4BEA-9D28-5855BB9C2CFB}"/>
    <cellStyle name="Comma 13 3 3 4 3" xfId="4950" xr:uid="{AE6AB14F-9218-4C46-9978-DEF7712EC2C2}"/>
    <cellStyle name="Comma 13 3 3 4_ACT_NIBD EQ" xfId="4951" xr:uid="{86E8F6A4-A763-49A6-9E9D-687228574520}"/>
    <cellStyle name="Comma 13 3 3 5" xfId="4952" xr:uid="{7BEA62B6-5B46-40AC-93D5-45C0E0EC0FD6}"/>
    <cellStyle name="Comma 13 3 3 5 2" xfId="4953" xr:uid="{69391FEA-BB80-4201-8D7B-3C681FC3F9B6}"/>
    <cellStyle name="Comma 13 3 3 5_ACT_NIBD EQ" xfId="4954" xr:uid="{8C8FB0D9-B7C5-433B-A93A-13A34D069230}"/>
    <cellStyle name="Comma 13 3 3 6" xfId="4955" xr:uid="{B3FC898F-D07D-439A-88A7-3026D67F41F3}"/>
    <cellStyle name="Comma 13 3 3_ACT Segment adj EBITDA" xfId="4956" xr:uid="{407723A2-9FFD-4E29-AFFC-D34774CEA380}"/>
    <cellStyle name="Comma 13 3 4" xfId="4957" xr:uid="{794FF52E-3C83-4B35-B5B2-CE038C60EE94}"/>
    <cellStyle name="Comma 13 3 4 2" xfId="4958" xr:uid="{1677A507-8C8E-4630-8C5B-592FE7D3E45A}"/>
    <cellStyle name="Comma 13 3 4 2 2" xfId="4959" xr:uid="{96594C36-BEDF-42D1-BD3D-E54DC5D6FCF5}"/>
    <cellStyle name="Comma 13 3 4 2 2 2" xfId="4960" xr:uid="{D1A51CA7-D0EA-4D11-AA21-CB80E2B16C04}"/>
    <cellStyle name="Comma 13 3 4 2 2 2 2" xfId="4961" xr:uid="{A34364D0-1B39-4BB2-95D5-A24CFFF6EC9F}"/>
    <cellStyle name="Comma 13 3 4 2 2 2 2 2" xfId="4962" xr:uid="{0721A8B7-D62E-4F57-A659-8361F4E0587F}"/>
    <cellStyle name="Comma 13 3 4 2 2 2 2_ACT_NIBD EQ" xfId="4963" xr:uid="{A5CEFE9B-725E-4C4F-BE8D-260501110F5B}"/>
    <cellStyle name="Comma 13 3 4 2 2 2 3" xfId="4964" xr:uid="{B7697757-A8F5-4703-81DB-8D2432017F1C}"/>
    <cellStyle name="Comma 13 3 4 2 2 2_ACT_NIBD EQ" xfId="4965" xr:uid="{A0122D7B-F466-4B4F-B856-543F8C6AAC35}"/>
    <cellStyle name="Comma 13 3 4 2 2 3" xfId="4966" xr:uid="{BA62416D-7423-40FC-9F95-3931D699E961}"/>
    <cellStyle name="Comma 13 3 4 2 2 3 2" xfId="4967" xr:uid="{48AF23C1-3EE4-4F4F-A0CA-FF4E1C7B4111}"/>
    <cellStyle name="Comma 13 3 4 2 2 3_ACT_NIBD EQ" xfId="4968" xr:uid="{4A6D8F56-7092-4696-BD41-0DACEE499EC1}"/>
    <cellStyle name="Comma 13 3 4 2 2 4" xfId="4969" xr:uid="{686035DE-0320-4617-96CB-DE35ADEF6594}"/>
    <cellStyle name="Comma 13 3 4 2 2_ACT_NIBD EQ" xfId="4970" xr:uid="{37971F49-623D-484C-A158-A074D696B293}"/>
    <cellStyle name="Comma 13 3 4 2 3" xfId="4971" xr:uid="{CE178DD9-32F3-40B0-894E-1ED7B8FBAC21}"/>
    <cellStyle name="Comma 13 3 4 2 3 2" xfId="4972" xr:uid="{20EC9598-2C62-417D-8094-927A47BE05F1}"/>
    <cellStyle name="Comma 13 3 4 2 3 2 2" xfId="4973" xr:uid="{D0D44939-DEF3-48F2-9F93-0F6F037777E3}"/>
    <cellStyle name="Comma 13 3 4 2 3 2_ACT_NIBD EQ" xfId="4974" xr:uid="{69B1BACD-C813-4871-B251-8258C92A7277}"/>
    <cellStyle name="Comma 13 3 4 2 3 3" xfId="4975" xr:uid="{ECAFD945-91D5-4848-8AE1-3FC8D9ECD3D4}"/>
    <cellStyle name="Comma 13 3 4 2 3_ACT_NIBD EQ" xfId="4976" xr:uid="{B26D6441-52D7-49FB-96B0-CF3517D995A7}"/>
    <cellStyle name="Comma 13 3 4 2 4" xfId="4977" xr:uid="{05192F3B-647A-464A-8206-DEC6F270DAFA}"/>
    <cellStyle name="Comma 13 3 4 2 4 2" xfId="4978" xr:uid="{BC402C8A-FD04-4B44-9D99-297FFD6172F4}"/>
    <cellStyle name="Comma 13 3 4 2 4_ACT_NIBD EQ" xfId="4979" xr:uid="{CA704A5A-DA77-4D46-AC44-4C910ED5E742}"/>
    <cellStyle name="Comma 13 3 4 2 5" xfId="4980" xr:uid="{2412B764-D021-48B3-B358-A480185E8848}"/>
    <cellStyle name="Comma 13 3 4 2_ACT_NIBD EQ" xfId="4981" xr:uid="{0C33EAC1-E9B6-417E-858F-41B679764334}"/>
    <cellStyle name="Comma 13 3 4 3" xfId="4982" xr:uid="{217B0B77-2026-4716-8A2D-04C4F7224910}"/>
    <cellStyle name="Comma 13 3 4 3 2" xfId="4983" xr:uid="{F31C4F09-C786-4086-AD6A-6F583D975FD7}"/>
    <cellStyle name="Comma 13 3 4 3 2 2" xfId="4984" xr:uid="{01211F1F-0927-4C35-AE96-B3C11B876420}"/>
    <cellStyle name="Comma 13 3 4 3 2 2 2" xfId="4985" xr:uid="{97FBCD9A-A338-455E-B6E1-1D1F7C4AFBAF}"/>
    <cellStyle name="Comma 13 3 4 3 2 2_ACT_NIBD EQ" xfId="4986" xr:uid="{6E31F9D8-A61D-4B5B-B22B-12FD49BC8E26}"/>
    <cellStyle name="Comma 13 3 4 3 2 3" xfId="4987" xr:uid="{33629C7E-99BE-46D3-90F2-53B1ECA465A8}"/>
    <cellStyle name="Comma 13 3 4 3 2_ACT_NIBD EQ" xfId="4988" xr:uid="{68B9D72B-5426-42C1-BB31-A17ED98033F8}"/>
    <cellStyle name="Comma 13 3 4 3 3" xfId="4989" xr:uid="{12F35CD6-173C-4C3A-8DDD-50A234A31DF3}"/>
    <cellStyle name="Comma 13 3 4 3 3 2" xfId="4990" xr:uid="{AE51BB39-80DC-4F78-858B-16197EB3B91F}"/>
    <cellStyle name="Comma 13 3 4 3 3_ACT_NIBD EQ" xfId="4991" xr:uid="{9D116EBE-3319-4AC8-ADD5-D3253C75826A}"/>
    <cellStyle name="Comma 13 3 4 3 4" xfId="4992" xr:uid="{F53B4ACE-091A-4C44-9464-1869611689B8}"/>
    <cellStyle name="Comma 13 3 4 3_ACT_NIBD EQ" xfId="4993" xr:uid="{D136C8B9-D83C-4725-ACA5-E64AF73D2A67}"/>
    <cellStyle name="Comma 13 3 4 4" xfId="4994" xr:uid="{8C46D9BB-0DB5-4675-87F4-05BB47319A38}"/>
    <cellStyle name="Comma 13 3 4 4 2" xfId="4995" xr:uid="{C2B5A917-5D95-4926-869B-2E8FE045E3F5}"/>
    <cellStyle name="Comma 13 3 4 4 2 2" xfId="4996" xr:uid="{898D560C-91C4-4E36-A733-D424B7D85DA3}"/>
    <cellStyle name="Comma 13 3 4 4 2_ACT_NIBD EQ" xfId="4997" xr:uid="{42F285B5-38E2-4DBE-A10F-C88C6484FFA4}"/>
    <cellStyle name="Comma 13 3 4 4 3" xfId="4998" xr:uid="{2EBC4A92-72AE-4FE0-9547-DD4F7EE187EE}"/>
    <cellStyle name="Comma 13 3 4 4_ACT_NIBD EQ" xfId="4999" xr:uid="{CDF638EF-7901-45CA-8F1E-96A45D4B924B}"/>
    <cellStyle name="Comma 13 3 4 5" xfId="5000" xr:uid="{DD7EAF0C-423A-4E2B-8037-55DDAA565184}"/>
    <cellStyle name="Comma 13 3 4 5 2" xfId="5001" xr:uid="{062815A8-D974-4782-A518-23A983E517A3}"/>
    <cellStyle name="Comma 13 3 4 5_ACT_NIBD EQ" xfId="5002" xr:uid="{565F109A-3398-41B2-A1F9-301695424D44}"/>
    <cellStyle name="Comma 13 3 4 6" xfId="5003" xr:uid="{73FBCAF7-F94D-4B13-869B-FF0294625115}"/>
    <cellStyle name="Comma 13 3 4_ACT Segment adj EBITDA" xfId="5004" xr:uid="{2647FDC2-AC97-47AA-AC70-E1686D2183B4}"/>
    <cellStyle name="Comma 13 3 5" xfId="5005" xr:uid="{7BEBF881-0936-4001-A233-6E9D4D270073}"/>
    <cellStyle name="Comma 13 3 5 2" xfId="5006" xr:uid="{D387BFA9-7DF3-4A29-AD2D-0458893BF73D}"/>
    <cellStyle name="Comma 13 3 5 2 2" xfId="5007" xr:uid="{D4819117-4B39-4B22-8EC2-5DD846E65EFF}"/>
    <cellStyle name="Comma 13 3 5 2 2 2" xfId="5008" xr:uid="{1B15F9ED-78EE-4099-B71A-15676FDD113D}"/>
    <cellStyle name="Comma 13 3 5 2 2 2 2" xfId="5009" xr:uid="{DDBE304A-1DC5-428C-AC42-92AEC8D0B6A6}"/>
    <cellStyle name="Comma 13 3 5 2 2 2_ACT_NIBD EQ" xfId="5010" xr:uid="{7C3F8BC1-5E98-46C3-AD5A-BA330F146AA4}"/>
    <cellStyle name="Comma 13 3 5 2 2 3" xfId="5011" xr:uid="{8FCCEEE5-3449-4F8A-B38A-FB0C21F8BA3B}"/>
    <cellStyle name="Comma 13 3 5 2 2_ACT_NIBD EQ" xfId="5012" xr:uid="{8AB05F33-31E2-4C0C-AF95-D45A2615C4AF}"/>
    <cellStyle name="Comma 13 3 5 2 3" xfId="5013" xr:uid="{0BDDDA11-6256-4A6D-B38F-52AA2955A092}"/>
    <cellStyle name="Comma 13 3 5 2 3 2" xfId="5014" xr:uid="{B155C93F-21EC-4770-B033-7BA72A9B5004}"/>
    <cellStyle name="Comma 13 3 5 2 3_ACT_NIBD EQ" xfId="5015" xr:uid="{9CA81324-C43B-4970-B807-BE24B7D444E8}"/>
    <cellStyle name="Comma 13 3 5 2 4" xfId="5016" xr:uid="{4A4F90FA-0858-4F97-AA6E-5C5FEEFFF0B6}"/>
    <cellStyle name="Comma 13 3 5 2_ACT_NIBD EQ" xfId="5017" xr:uid="{2E4DCBA4-EAE5-411E-9D28-12425AC2192A}"/>
    <cellStyle name="Comma 13 3 5 3" xfId="5018" xr:uid="{11EF48F6-AFF4-42AE-AE4B-8D9AB5CA56D5}"/>
    <cellStyle name="Comma 13 3 5 3 2" xfId="5019" xr:uid="{96933430-2FCA-4BDC-A1BC-6D7D89B91E3F}"/>
    <cellStyle name="Comma 13 3 5 3 2 2" xfId="5020" xr:uid="{69E649BB-1CDD-49CE-BD66-C32D6B9689AC}"/>
    <cellStyle name="Comma 13 3 5 3 2_ACT_NIBD EQ" xfId="5021" xr:uid="{119B0D6C-73DA-4A25-A5F8-DD3B99ECCFCC}"/>
    <cellStyle name="Comma 13 3 5 3 3" xfId="5022" xr:uid="{07AF1588-BA3E-49DD-818F-112954F7D91D}"/>
    <cellStyle name="Comma 13 3 5 3_ACT_NIBD EQ" xfId="5023" xr:uid="{B4AB5978-0DFF-4C49-859F-C2C3F9944039}"/>
    <cellStyle name="Comma 13 3 5 4" xfId="5024" xr:uid="{CCDE1AF9-B351-4907-9882-7CE24AFC7C22}"/>
    <cellStyle name="Comma 13 3 5 4 2" xfId="5025" xr:uid="{99FE8D82-3F10-49E1-ABEB-98A6E3A5DC51}"/>
    <cellStyle name="Comma 13 3 5 4_ACT_NIBD EQ" xfId="5026" xr:uid="{96B4A679-CC37-46DA-9884-8708AD946974}"/>
    <cellStyle name="Comma 13 3 5 5" xfId="5027" xr:uid="{832EC2B9-8D79-4504-9949-151AE73BC8E5}"/>
    <cellStyle name="Comma 13 3 5_ACT_NIBD EQ" xfId="5028" xr:uid="{39D57A51-5A39-4273-8BA7-039898CE0C3D}"/>
    <cellStyle name="Comma 13 3 6" xfId="5029" xr:uid="{7C410571-1631-4533-BEFD-803525CCC197}"/>
    <cellStyle name="Comma 13 3 6 2" xfId="5030" xr:uid="{11F6EDB5-CA15-4017-A237-565238B89DA5}"/>
    <cellStyle name="Comma 13 3 6 2 2" xfId="5031" xr:uid="{20023D28-B619-45CC-8220-39106EBEA7B4}"/>
    <cellStyle name="Comma 13 3 6 2 2 2" xfId="5032" xr:uid="{DD033F90-FD88-46E6-9FB5-CE517ADF5C89}"/>
    <cellStyle name="Comma 13 3 6 2 2_ACT_NIBD EQ" xfId="5033" xr:uid="{B2B0D4A1-FCE8-48B9-8811-5F042B28F174}"/>
    <cellStyle name="Comma 13 3 6 2 3" xfId="5034" xr:uid="{DBE1B8F8-0071-4E15-A926-65C8CA168676}"/>
    <cellStyle name="Comma 13 3 6 2_ACT_NIBD EQ" xfId="5035" xr:uid="{9C4BA7A1-FE87-4DD7-AAFA-E1174E30FA4B}"/>
    <cellStyle name="Comma 13 3 6 3" xfId="5036" xr:uid="{0286D485-948C-4D71-9129-C46ED522B9CB}"/>
    <cellStyle name="Comma 13 3 6 3 2" xfId="5037" xr:uid="{E8540FA2-EEBC-4FCC-8C83-3E522E6A20EB}"/>
    <cellStyle name="Comma 13 3 6 3_ACT_NIBD EQ" xfId="5038" xr:uid="{03946353-8DF1-4D0C-9E29-0C7790BFE6FC}"/>
    <cellStyle name="Comma 13 3 6 4" xfId="5039" xr:uid="{28AA2068-643C-4840-A9F9-920F2853ACA4}"/>
    <cellStyle name="Comma 13 3 6_ACT_NIBD EQ" xfId="5040" xr:uid="{B176F7C2-E047-4008-BC45-A6E91D53D0BC}"/>
    <cellStyle name="Comma 13 3 7" xfId="5041" xr:uid="{967B2BBF-2A7C-47B3-8570-E6D845CB7ACF}"/>
    <cellStyle name="Comma 13 3 7 2" xfId="5042" xr:uid="{28149E58-EE8D-4CF8-99C1-D7A1AE9B5587}"/>
    <cellStyle name="Comma 13 3 7 2 2" xfId="5043" xr:uid="{5D1E7C8C-D984-470D-A0AD-35451FEF4CD0}"/>
    <cellStyle name="Comma 13 3 7 2_ACT_NIBD EQ" xfId="5044" xr:uid="{C0F5D043-5AA0-48C8-BD55-136E8B46A3FC}"/>
    <cellStyle name="Comma 13 3 7 3" xfId="5045" xr:uid="{1DFF2FF1-EB2F-45FF-BC16-E6D4606F858B}"/>
    <cellStyle name="Comma 13 3 7_ACT_NIBD EQ" xfId="5046" xr:uid="{B5F91764-4DB4-492F-A768-3817949001F9}"/>
    <cellStyle name="Comma 13 3 8" xfId="5047" xr:uid="{E1679AE9-C33C-4EFB-92CD-A36702179287}"/>
    <cellStyle name="Comma 13 3 8 2" xfId="5048" xr:uid="{76B03270-2A59-4EC6-8765-A65BAAC56ABA}"/>
    <cellStyle name="Comma 13 3 8_ACT_NIBD EQ" xfId="5049" xr:uid="{47D72839-3524-45AB-9ACF-D52078D8EED7}"/>
    <cellStyle name="Comma 13 3 9" xfId="5050" xr:uid="{DBB5543D-5230-4F04-961A-5067131A19C2}"/>
    <cellStyle name="Comma 13 3_ACT Segment adj EBITDA" xfId="5051" xr:uid="{0024F977-71D3-4076-BF09-9D6838B0321B}"/>
    <cellStyle name="Comma 13 4" xfId="5052" xr:uid="{C3A7A148-7DDB-4AC8-9983-4D52BB1347F1}"/>
    <cellStyle name="Comma 13 4 10" xfId="5053" xr:uid="{48AE52CC-385F-4821-A170-422742FE97A3}"/>
    <cellStyle name="Comma 13 4 2" xfId="5054" xr:uid="{CB2AC9BC-47FC-434B-B8C9-B520F1F0E57D}"/>
    <cellStyle name="Comma 13 4 2 2" xfId="5055" xr:uid="{DEEAC154-1A05-41BD-A939-E93D6CB3A6EF}"/>
    <cellStyle name="Comma 13 4 2 2 2" xfId="5056" xr:uid="{956BA15E-DE91-4ECE-9304-B5F172D50F3A}"/>
    <cellStyle name="Comma 13 4 2 2 2 2" xfId="5057" xr:uid="{5EC899FE-76D6-4AC8-B3A8-25719EC133C2}"/>
    <cellStyle name="Comma 13 4 2 2 2 2 2" xfId="5058" xr:uid="{BC1B2F08-783E-42C1-B226-51956A9F9DB1}"/>
    <cellStyle name="Comma 13 4 2 2 2 2 2 2" xfId="5059" xr:uid="{EF234C0D-CD08-4DD6-A154-60040B552B70}"/>
    <cellStyle name="Comma 13 4 2 2 2 2 2 2 2" xfId="5060" xr:uid="{AFF1BEAC-FDC9-4DE4-B119-85406C0C16B9}"/>
    <cellStyle name="Comma 13 4 2 2 2 2 2 2_ACT_NIBD EQ" xfId="5061" xr:uid="{C9CED986-E90E-4C17-9E83-34333210F9A0}"/>
    <cellStyle name="Comma 13 4 2 2 2 2 2 3" xfId="5062" xr:uid="{4EA1A04E-9FD6-4EAC-8E71-2234677E6B34}"/>
    <cellStyle name="Comma 13 4 2 2 2 2 2_ACT_NIBD EQ" xfId="5063" xr:uid="{BF95B0FB-0674-4398-903C-BFE7AD6531FF}"/>
    <cellStyle name="Comma 13 4 2 2 2 2 3" xfId="5064" xr:uid="{3FD90A40-0F5F-4F15-BADC-CEBDE7D76E8F}"/>
    <cellStyle name="Comma 13 4 2 2 2 2 3 2" xfId="5065" xr:uid="{56CE9C0E-1FAD-4D11-9EAC-D322A093EC30}"/>
    <cellStyle name="Comma 13 4 2 2 2 2 3_ACT_NIBD EQ" xfId="5066" xr:uid="{735E4A02-ED1E-4C59-858B-A21444347DCE}"/>
    <cellStyle name="Comma 13 4 2 2 2 2 4" xfId="5067" xr:uid="{1F13D6BB-B643-4FE2-9AD6-F996AED67E5B}"/>
    <cellStyle name="Comma 13 4 2 2 2 2_ACT_NIBD EQ" xfId="5068" xr:uid="{780CA2C5-B9AF-4729-8493-7D302C9CED4C}"/>
    <cellStyle name="Comma 13 4 2 2 2 3" xfId="5069" xr:uid="{E95FC6A7-F945-4E29-B6A6-0DE23E0EED96}"/>
    <cellStyle name="Comma 13 4 2 2 2 3 2" xfId="5070" xr:uid="{5D355AD8-210F-4505-9E19-6F3CA0342217}"/>
    <cellStyle name="Comma 13 4 2 2 2 3 2 2" xfId="5071" xr:uid="{43EB3C93-63FC-4AF2-B3BE-0E027FAB79F0}"/>
    <cellStyle name="Comma 13 4 2 2 2 3 2_ACT_NIBD EQ" xfId="5072" xr:uid="{EF8B618F-4C1D-479D-A00A-39192DEC32B4}"/>
    <cellStyle name="Comma 13 4 2 2 2 3 3" xfId="5073" xr:uid="{23B453E3-821B-45F5-A5E8-006AF3AA3A17}"/>
    <cellStyle name="Comma 13 4 2 2 2 3_ACT_NIBD EQ" xfId="5074" xr:uid="{68EF908C-C2F2-49A3-86C2-4C1B2CE6A027}"/>
    <cellStyle name="Comma 13 4 2 2 2 4" xfId="5075" xr:uid="{EB68E17D-8B8D-460B-AD59-B43CA65D438B}"/>
    <cellStyle name="Comma 13 4 2 2 2 4 2" xfId="5076" xr:uid="{C5B48EA0-08F7-4F06-A9F8-AC937C300EDC}"/>
    <cellStyle name="Comma 13 4 2 2 2 4_ACT_NIBD EQ" xfId="5077" xr:uid="{DF9C635C-284F-4978-AF5E-E81AE4B2EFBE}"/>
    <cellStyle name="Comma 13 4 2 2 2 5" xfId="5078" xr:uid="{CC7D2D57-ABEC-4C74-9E18-61BD6E3C0C62}"/>
    <cellStyle name="Comma 13 4 2 2 2_ACT_NIBD EQ" xfId="5079" xr:uid="{3511F250-6A3F-470F-9B9D-5B51BE0751BD}"/>
    <cellStyle name="Comma 13 4 2 2 3" xfId="5080" xr:uid="{74B46896-091E-4875-92A4-F7A5EF7190E8}"/>
    <cellStyle name="Comma 13 4 2 2 3 2" xfId="5081" xr:uid="{DB6CAA79-BDDA-4F8F-A447-59968797B8A7}"/>
    <cellStyle name="Comma 13 4 2 2 3 2 2" xfId="5082" xr:uid="{D5F2CDB8-4D89-41F8-A53B-D7264168B4DD}"/>
    <cellStyle name="Comma 13 4 2 2 3 2 2 2" xfId="5083" xr:uid="{997E087A-5DB6-4436-BA48-623F1781FD0D}"/>
    <cellStyle name="Comma 13 4 2 2 3 2 2_ACT_NIBD EQ" xfId="5084" xr:uid="{DA75889E-E3CC-4FCF-AE9B-E3A2CE7BF2AA}"/>
    <cellStyle name="Comma 13 4 2 2 3 2 3" xfId="5085" xr:uid="{FC29E0BA-14D8-44B8-815F-16DE2629C9BE}"/>
    <cellStyle name="Comma 13 4 2 2 3 2_ACT_NIBD EQ" xfId="5086" xr:uid="{901254A1-9DBC-4E38-965A-F5533C037042}"/>
    <cellStyle name="Comma 13 4 2 2 3 3" xfId="5087" xr:uid="{7219A772-5819-46FB-858B-B59A89AA941E}"/>
    <cellStyle name="Comma 13 4 2 2 3 3 2" xfId="5088" xr:uid="{38B02B11-EDDC-4C7B-B140-A325EA2CD6CC}"/>
    <cellStyle name="Comma 13 4 2 2 3 3_ACT_NIBD EQ" xfId="5089" xr:uid="{8C5CC4A4-CB5E-439D-957B-E660D895BD3E}"/>
    <cellStyle name="Comma 13 4 2 2 3 4" xfId="5090" xr:uid="{98F432B8-568D-4260-AA37-05167D4DEC86}"/>
    <cellStyle name="Comma 13 4 2 2 3_ACT_NIBD EQ" xfId="5091" xr:uid="{4EABD243-172C-43B1-896F-EEEA8EE547E7}"/>
    <cellStyle name="Comma 13 4 2 2 4" xfId="5092" xr:uid="{D1807262-460B-4DCD-89B2-5EEEE9E84F28}"/>
    <cellStyle name="Comma 13 4 2 2 4 2" xfId="5093" xr:uid="{919FB389-4BD3-495A-B24A-01ADC501F318}"/>
    <cellStyle name="Comma 13 4 2 2 4 2 2" xfId="5094" xr:uid="{40BF676E-EF84-4B31-8C79-D7CFED5BADB9}"/>
    <cellStyle name="Comma 13 4 2 2 4 2_ACT_NIBD EQ" xfId="5095" xr:uid="{DCA0306B-0CDF-4B6B-8471-11AB7C8299A7}"/>
    <cellStyle name="Comma 13 4 2 2 4 3" xfId="5096" xr:uid="{CE60501A-3004-4CE3-87E1-776AA48BDF84}"/>
    <cellStyle name="Comma 13 4 2 2 4_ACT_NIBD EQ" xfId="5097" xr:uid="{274382FA-2CBE-413A-A516-95EAAB741A47}"/>
    <cellStyle name="Comma 13 4 2 2 5" xfId="5098" xr:uid="{1CEF7441-3D0E-466B-ACF8-359E9EAEC985}"/>
    <cellStyle name="Comma 13 4 2 2 5 2" xfId="5099" xr:uid="{2234046E-8055-44DD-A8EC-F93B4CAC7744}"/>
    <cellStyle name="Comma 13 4 2 2 5_ACT_NIBD EQ" xfId="5100" xr:uid="{10320A84-FD12-4C93-89F7-CD2CE59481B4}"/>
    <cellStyle name="Comma 13 4 2 2 6" xfId="5101" xr:uid="{0EBF60D1-878D-445E-B551-D40DC457B487}"/>
    <cellStyle name="Comma 13 4 2 2_ACT Segment adj EBITDA" xfId="5102" xr:uid="{2DC01EED-8722-4B2C-B1A9-1A4DE89D417B}"/>
    <cellStyle name="Comma 13 4 2 3" xfId="5103" xr:uid="{28F72EEE-8086-4DD2-9B56-ADB12B887DFC}"/>
    <cellStyle name="Comma 13 4 2 3 2" xfId="5104" xr:uid="{852BA987-7F44-4F5D-A4B0-61D345148B73}"/>
    <cellStyle name="Comma 13 4 2 3 2 2" xfId="5105" xr:uid="{7D332162-7189-4564-A57A-EEDB5A5FCDD0}"/>
    <cellStyle name="Comma 13 4 2 3 2 2 2" xfId="5106" xr:uid="{2B7CFC3A-BCD4-4C70-8EF4-94779F4B9736}"/>
    <cellStyle name="Comma 13 4 2 3 2 2 2 2" xfId="5107" xr:uid="{9FCC5CCD-2A38-46ED-A036-6288FF3662A1}"/>
    <cellStyle name="Comma 13 4 2 3 2 2 2 2 2" xfId="5108" xr:uid="{8FBA3B1C-AD5B-4CAF-BBE1-78A6C2A5B24D}"/>
    <cellStyle name="Comma 13 4 2 3 2 2 2 2_ACT_NIBD EQ" xfId="5109" xr:uid="{EDE1A0D2-1E7F-42F5-90FD-E0B4E70D38CF}"/>
    <cellStyle name="Comma 13 4 2 3 2 2 2 3" xfId="5110" xr:uid="{70A90A62-B012-4D45-AAC6-B1E55AABD406}"/>
    <cellStyle name="Comma 13 4 2 3 2 2 2_ACT_NIBD EQ" xfId="5111" xr:uid="{2B6F2BCE-E690-493A-BC3A-CB93D9739D06}"/>
    <cellStyle name="Comma 13 4 2 3 2 2 3" xfId="5112" xr:uid="{25A83EC4-54BA-4D47-9199-98037E5C6A16}"/>
    <cellStyle name="Comma 13 4 2 3 2 2 3 2" xfId="5113" xr:uid="{DE131FC0-29BF-4548-A2E1-6EDE79B73B7E}"/>
    <cellStyle name="Comma 13 4 2 3 2 2 3_ACT_NIBD EQ" xfId="5114" xr:uid="{583B2334-6402-4DBC-BBD4-F63DE89DD659}"/>
    <cellStyle name="Comma 13 4 2 3 2 2 4" xfId="5115" xr:uid="{B2C252A7-DC7A-462C-90E8-B0A3B3970A05}"/>
    <cellStyle name="Comma 13 4 2 3 2 2_ACT_NIBD EQ" xfId="5116" xr:uid="{E02A1A1D-FAED-4138-B043-1A114D877BF5}"/>
    <cellStyle name="Comma 13 4 2 3 2 3" xfId="5117" xr:uid="{5270C7EA-7977-4109-A3B9-96F65B5732E5}"/>
    <cellStyle name="Comma 13 4 2 3 2 3 2" xfId="5118" xr:uid="{A99FA301-7E9B-4BDA-B50C-3F357E3A3A4B}"/>
    <cellStyle name="Comma 13 4 2 3 2 3 2 2" xfId="5119" xr:uid="{37261930-CE0B-48EA-B772-A78215DAA243}"/>
    <cellStyle name="Comma 13 4 2 3 2 3 2_ACT_NIBD EQ" xfId="5120" xr:uid="{8FEC333C-7129-4C1D-87C4-36EFB33FAF86}"/>
    <cellStyle name="Comma 13 4 2 3 2 3 3" xfId="5121" xr:uid="{A2F5DC76-BADE-4D34-8462-412D0CF6D447}"/>
    <cellStyle name="Comma 13 4 2 3 2 3_ACT_NIBD EQ" xfId="5122" xr:uid="{06C115FA-5419-4A6C-AB76-7211FAE7FC9A}"/>
    <cellStyle name="Comma 13 4 2 3 2 4" xfId="5123" xr:uid="{7E99A8B1-E069-4F9A-90E8-E088B4F65B20}"/>
    <cellStyle name="Comma 13 4 2 3 2 4 2" xfId="5124" xr:uid="{18C8C3A9-ED42-4D0C-91BC-594B86ED91DE}"/>
    <cellStyle name="Comma 13 4 2 3 2 4_ACT_NIBD EQ" xfId="5125" xr:uid="{86CD473D-8388-4B6E-A1B0-66E5890E9B98}"/>
    <cellStyle name="Comma 13 4 2 3 2 5" xfId="5126" xr:uid="{9249E231-C9A1-4AD3-A138-B423737EE7FC}"/>
    <cellStyle name="Comma 13 4 2 3 2_ACT_NIBD EQ" xfId="5127" xr:uid="{F0EB3582-5F04-444B-A5B4-5F9B84816447}"/>
    <cellStyle name="Comma 13 4 2 3 3" xfId="5128" xr:uid="{49118E44-16BA-4AB4-9782-490F702FDA8C}"/>
    <cellStyle name="Comma 13 4 2 3 3 2" xfId="5129" xr:uid="{90AF1DA2-444D-4224-B653-D7A0A5F43010}"/>
    <cellStyle name="Comma 13 4 2 3 3 2 2" xfId="5130" xr:uid="{8CF3E409-EB7F-4209-AF33-6727F809EDC0}"/>
    <cellStyle name="Comma 13 4 2 3 3 2 2 2" xfId="5131" xr:uid="{631CF873-B11D-4A2E-88A9-DFFFEAD3832A}"/>
    <cellStyle name="Comma 13 4 2 3 3 2 2_ACT_NIBD EQ" xfId="5132" xr:uid="{003C01C9-395F-484E-81F1-B265D6415756}"/>
    <cellStyle name="Comma 13 4 2 3 3 2 3" xfId="5133" xr:uid="{35136212-462A-4665-A548-46EFF905587E}"/>
    <cellStyle name="Comma 13 4 2 3 3 2_ACT_NIBD EQ" xfId="5134" xr:uid="{384A8F65-08AE-49CF-BEBD-64CB972074AF}"/>
    <cellStyle name="Comma 13 4 2 3 3 3" xfId="5135" xr:uid="{E6346308-A0CF-41B1-BE00-A902E8231EDE}"/>
    <cellStyle name="Comma 13 4 2 3 3 3 2" xfId="5136" xr:uid="{348F2CAA-FF43-4F15-A1A1-DACB6252622B}"/>
    <cellStyle name="Comma 13 4 2 3 3 3_ACT_NIBD EQ" xfId="5137" xr:uid="{08A1B284-94A0-40AB-9502-15C007AC1EF4}"/>
    <cellStyle name="Comma 13 4 2 3 3 4" xfId="5138" xr:uid="{49882D5D-D406-4B30-B471-7AA253CA7721}"/>
    <cellStyle name="Comma 13 4 2 3 3_ACT_NIBD EQ" xfId="5139" xr:uid="{BDBFAEEE-FE0D-4EB6-8744-AB96C8E0E151}"/>
    <cellStyle name="Comma 13 4 2 3 4" xfId="5140" xr:uid="{630B8FCF-064C-49A6-8AB0-3306F08E429C}"/>
    <cellStyle name="Comma 13 4 2 3 4 2" xfId="5141" xr:uid="{5808FD6D-95BA-4C87-AA3C-F914F61A9437}"/>
    <cellStyle name="Comma 13 4 2 3 4 2 2" xfId="5142" xr:uid="{CAF3C244-02B7-4FD6-8D6D-E1BA34E699CA}"/>
    <cellStyle name="Comma 13 4 2 3 4 2_ACT_NIBD EQ" xfId="5143" xr:uid="{B5361D56-F383-469E-A46D-D6FA452781F3}"/>
    <cellStyle name="Comma 13 4 2 3 4 3" xfId="5144" xr:uid="{C2545A3C-D47B-492C-B6F8-42808B4D59CA}"/>
    <cellStyle name="Comma 13 4 2 3 4_ACT_NIBD EQ" xfId="5145" xr:uid="{34CD4179-7005-412D-9481-8C289A379AA6}"/>
    <cellStyle name="Comma 13 4 2 3 5" xfId="5146" xr:uid="{0F8936DD-329F-4449-BBE2-1B6E134042D9}"/>
    <cellStyle name="Comma 13 4 2 3 5 2" xfId="5147" xr:uid="{5D8A6FE4-8458-43D4-A087-D82C2E86F7CC}"/>
    <cellStyle name="Comma 13 4 2 3 5_ACT_NIBD EQ" xfId="5148" xr:uid="{DD9B31E2-4966-471F-8968-8A794B4DC409}"/>
    <cellStyle name="Comma 13 4 2 3 6" xfId="5149" xr:uid="{77397617-6597-404C-AE11-6962EB099106}"/>
    <cellStyle name="Comma 13 4 2 3_ACT Segment adj EBITDA" xfId="5150" xr:uid="{06295BB1-25FB-4E87-9169-DB511E3A3974}"/>
    <cellStyle name="Comma 13 4 2 4" xfId="5151" xr:uid="{EDC92A5E-AB1E-4180-8718-904F17F1A354}"/>
    <cellStyle name="Comma 13 4 2 4 2" xfId="5152" xr:uid="{3D0613DE-1B47-42E4-BC11-24C7DFB38DC4}"/>
    <cellStyle name="Comma 13 4 2 4 2 2" xfId="5153" xr:uid="{F89439B2-AE31-4E17-912A-EEA9AA7593F4}"/>
    <cellStyle name="Comma 13 4 2 4 2 2 2" xfId="5154" xr:uid="{62C66466-789B-421E-8055-2768D88DF661}"/>
    <cellStyle name="Comma 13 4 2 4 2 2 2 2" xfId="5155" xr:uid="{62455714-63ED-4962-BFDB-4D3F9EBF1792}"/>
    <cellStyle name="Comma 13 4 2 4 2 2 2_ACT_NIBD EQ" xfId="5156" xr:uid="{9AC7AB8D-06C6-4EFE-979E-C1E327B8B5D2}"/>
    <cellStyle name="Comma 13 4 2 4 2 2 3" xfId="5157" xr:uid="{A9565F18-ABFA-49D1-9ED3-7D6E05D05437}"/>
    <cellStyle name="Comma 13 4 2 4 2 2_ACT_NIBD EQ" xfId="5158" xr:uid="{C7728252-250D-48A7-8708-5F1B24987117}"/>
    <cellStyle name="Comma 13 4 2 4 2 3" xfId="5159" xr:uid="{1E144CC5-8CEB-4E68-9A1B-5D6D32BC572B}"/>
    <cellStyle name="Comma 13 4 2 4 2 3 2" xfId="5160" xr:uid="{372F6057-2C69-4BFB-8E1A-625EAAF2D6B6}"/>
    <cellStyle name="Comma 13 4 2 4 2 3_ACT_NIBD EQ" xfId="5161" xr:uid="{0F655E4F-1EDA-43C8-B6C2-7DB274690A27}"/>
    <cellStyle name="Comma 13 4 2 4 2 4" xfId="5162" xr:uid="{D12647BF-2DA7-409A-8128-4818C32F9F1C}"/>
    <cellStyle name="Comma 13 4 2 4 2_ACT_NIBD EQ" xfId="5163" xr:uid="{5B810CCE-C372-4285-973D-31CE80C5B884}"/>
    <cellStyle name="Comma 13 4 2 4 3" xfId="5164" xr:uid="{E705B4FE-F22F-49A3-86EB-49CC5F1D66DB}"/>
    <cellStyle name="Comma 13 4 2 4 3 2" xfId="5165" xr:uid="{70A8FF4B-D99F-428D-ADED-D012F270E010}"/>
    <cellStyle name="Comma 13 4 2 4 3 2 2" xfId="5166" xr:uid="{95C557F5-05AE-4E41-A9B6-F0F46B901235}"/>
    <cellStyle name="Comma 13 4 2 4 3 2_ACT_NIBD EQ" xfId="5167" xr:uid="{2BC26526-A82F-45C7-B1D4-80EA0C1A7954}"/>
    <cellStyle name="Comma 13 4 2 4 3 3" xfId="5168" xr:uid="{2DB6DCDD-0C60-445F-B19D-A4D4014C65BE}"/>
    <cellStyle name="Comma 13 4 2 4 3_ACT_NIBD EQ" xfId="5169" xr:uid="{4CFDA429-4B90-4989-967A-BD20614986EE}"/>
    <cellStyle name="Comma 13 4 2 4 4" xfId="5170" xr:uid="{9F3910FE-5DE1-4DC4-BD1F-9487917F7763}"/>
    <cellStyle name="Comma 13 4 2 4 4 2" xfId="5171" xr:uid="{AD6F680F-6E3F-4380-A157-08240D443B88}"/>
    <cellStyle name="Comma 13 4 2 4 4_ACT_NIBD EQ" xfId="5172" xr:uid="{E1A01FA4-835B-41FA-9441-6F68A42C7B0E}"/>
    <cellStyle name="Comma 13 4 2 4 5" xfId="5173" xr:uid="{E6CB1A51-B384-4EBE-8882-2B43109B782E}"/>
    <cellStyle name="Comma 13 4 2 4_ACT_NIBD EQ" xfId="5174" xr:uid="{37687AB6-1C27-41A1-B3AA-1CA17817A76D}"/>
    <cellStyle name="Comma 13 4 2 5" xfId="5175" xr:uid="{E7DAF894-EEBA-4821-9E3D-EB90B6893EF2}"/>
    <cellStyle name="Comma 13 4 2 5 2" xfId="5176" xr:uid="{7B2D3ED0-DF4B-48EA-9903-3EBC79C429CB}"/>
    <cellStyle name="Comma 13 4 2 5 2 2" xfId="5177" xr:uid="{26752EB9-106B-484F-8AAA-8E3B48A414B1}"/>
    <cellStyle name="Comma 13 4 2 5 2 2 2" xfId="5178" xr:uid="{C54F50E1-7714-4E1A-A8D8-B6A974BAC8FD}"/>
    <cellStyle name="Comma 13 4 2 5 2 2_ACT_NIBD EQ" xfId="5179" xr:uid="{589F7541-5085-4C4E-A134-75ABFF39DE69}"/>
    <cellStyle name="Comma 13 4 2 5 2 3" xfId="5180" xr:uid="{5C13B253-BFED-42E0-9A43-BEC4693B2A39}"/>
    <cellStyle name="Comma 13 4 2 5 2_ACT_NIBD EQ" xfId="5181" xr:uid="{10EEF3CD-3912-4D08-A7FD-78B8E73F8B0B}"/>
    <cellStyle name="Comma 13 4 2 5 3" xfId="5182" xr:uid="{17D7FDF8-E9FA-484F-A723-82436EC54F7B}"/>
    <cellStyle name="Comma 13 4 2 5 3 2" xfId="5183" xr:uid="{8683E319-459C-489C-A552-1DFF9B611C7C}"/>
    <cellStyle name="Comma 13 4 2 5 3_ACT_NIBD EQ" xfId="5184" xr:uid="{CB711E4E-433C-4E84-BDE9-2492FA3502BD}"/>
    <cellStyle name="Comma 13 4 2 5 4" xfId="5185" xr:uid="{84AE376A-F620-47B2-B7D0-36210E8E0096}"/>
    <cellStyle name="Comma 13 4 2 5_ACT_NIBD EQ" xfId="5186" xr:uid="{3B434428-5B89-49B6-945B-C0773303C8EE}"/>
    <cellStyle name="Comma 13 4 2 6" xfId="5187" xr:uid="{324D1E46-5B30-47F7-B2BE-22CDB11B7337}"/>
    <cellStyle name="Comma 13 4 2 6 2" xfId="5188" xr:uid="{058F6FFD-4B9F-4F79-A03F-82820374947F}"/>
    <cellStyle name="Comma 13 4 2 6 2 2" xfId="5189" xr:uid="{C20D8C25-29C1-4E50-9BEE-9F3A8489906E}"/>
    <cellStyle name="Comma 13 4 2 6 2_ACT_NIBD EQ" xfId="5190" xr:uid="{575233CE-E346-4B76-9B13-23209C408808}"/>
    <cellStyle name="Comma 13 4 2 6 3" xfId="5191" xr:uid="{D637C7F2-D822-4BAC-8CE2-26CDDF7628F2}"/>
    <cellStyle name="Comma 13 4 2 6_ACT_NIBD EQ" xfId="5192" xr:uid="{E71DE642-9B3A-497B-AAEE-E089478968FC}"/>
    <cellStyle name="Comma 13 4 2 7" xfId="5193" xr:uid="{2F1869DD-929D-45A6-B7B4-CD116105F0DF}"/>
    <cellStyle name="Comma 13 4 2 7 2" xfId="5194" xr:uid="{E762CC78-E5EA-4BA3-A72F-86E28C3A3A40}"/>
    <cellStyle name="Comma 13 4 2 7_ACT_NIBD EQ" xfId="5195" xr:uid="{1470B1C8-399C-42DA-81A0-443FBA41604A}"/>
    <cellStyle name="Comma 13 4 2 8" xfId="5196" xr:uid="{54AECDBE-36D4-44AD-81DC-08F3A1DE26D0}"/>
    <cellStyle name="Comma 13 4 2_ACT Segment adj EBITDA" xfId="5197" xr:uid="{AA2D5891-F1FE-48E2-B68D-EF8ED7875A91}"/>
    <cellStyle name="Comma 13 4 3" xfId="5198" xr:uid="{E6E8D3D1-2BAF-46A8-A613-B164F8099410}"/>
    <cellStyle name="Comma 13 4 3 2" xfId="5199" xr:uid="{40E57F66-DAC6-49AA-B2E9-F08870E1C427}"/>
    <cellStyle name="Comma 13 4 3 2 2" xfId="5200" xr:uid="{7AF34285-648F-41E8-AFF3-2121FC37A7FD}"/>
    <cellStyle name="Comma 13 4 3 2 2 2" xfId="5201" xr:uid="{9D01CD6D-752F-468B-8E3D-6E94B665CA2E}"/>
    <cellStyle name="Comma 13 4 3 2 2 2 2" xfId="5202" xr:uid="{6DC8A293-49EA-4210-99EF-6D5FBE7566EC}"/>
    <cellStyle name="Comma 13 4 3 2 2 2 2 2" xfId="5203" xr:uid="{05249A17-D944-4AF9-9360-5962247AA1BF}"/>
    <cellStyle name="Comma 13 4 3 2 2 2 2_ACT_NIBD EQ" xfId="5204" xr:uid="{6FB6642A-A025-4AE7-9F37-175733E6B56C}"/>
    <cellStyle name="Comma 13 4 3 2 2 2 3" xfId="5205" xr:uid="{7BF4A9E1-1372-4227-9FF1-7520EF973A29}"/>
    <cellStyle name="Comma 13 4 3 2 2 2_ACT_NIBD EQ" xfId="5206" xr:uid="{3BB0579D-083D-45E9-A67A-C87991042115}"/>
    <cellStyle name="Comma 13 4 3 2 2 3" xfId="5207" xr:uid="{1F6CB40E-B5F2-43A9-8BA9-6FB1405E93AE}"/>
    <cellStyle name="Comma 13 4 3 2 2 3 2" xfId="5208" xr:uid="{07856686-211F-4663-9FA3-7F9F3FF57D07}"/>
    <cellStyle name="Comma 13 4 3 2 2 3_ACT_NIBD EQ" xfId="5209" xr:uid="{EFFD7698-9D77-4A2D-A335-18C60A2D03BC}"/>
    <cellStyle name="Comma 13 4 3 2 2 4" xfId="5210" xr:uid="{01022354-9F82-4F8A-9B17-A091F2DCC112}"/>
    <cellStyle name="Comma 13 4 3 2 2_ACT_NIBD EQ" xfId="5211" xr:uid="{C5BC8F9A-43A4-4EBA-BCE7-B8F1411BDD2E}"/>
    <cellStyle name="Comma 13 4 3 2 3" xfId="5212" xr:uid="{6C302FB7-8D2E-4D01-8D7C-21B3BA8279EC}"/>
    <cellStyle name="Comma 13 4 3 2 3 2" xfId="5213" xr:uid="{B5AD14B7-9F13-4B54-AAAA-F5956730F794}"/>
    <cellStyle name="Comma 13 4 3 2 3 2 2" xfId="5214" xr:uid="{AF0BE7CD-B24E-4806-B777-FC905AC2499A}"/>
    <cellStyle name="Comma 13 4 3 2 3 2_ACT_NIBD EQ" xfId="5215" xr:uid="{4D1E93BD-DD42-4CE3-A970-6B7CFF79A006}"/>
    <cellStyle name="Comma 13 4 3 2 3 3" xfId="5216" xr:uid="{A8E359C4-A7BB-43D7-897F-D0C72319DBA5}"/>
    <cellStyle name="Comma 13 4 3 2 3_ACT_NIBD EQ" xfId="5217" xr:uid="{737C0E0A-15B5-4560-BFFB-E290267614E4}"/>
    <cellStyle name="Comma 13 4 3 2 4" xfId="5218" xr:uid="{98971B3A-D784-4E96-8FCE-6F44F99BA604}"/>
    <cellStyle name="Comma 13 4 3 2 4 2" xfId="5219" xr:uid="{6DC019C8-4F4B-49F5-AD25-0C2A4359BFF8}"/>
    <cellStyle name="Comma 13 4 3 2 4_ACT_NIBD EQ" xfId="5220" xr:uid="{670F3FE2-989E-4815-8BC1-71571FA095F5}"/>
    <cellStyle name="Comma 13 4 3 2 5" xfId="5221" xr:uid="{B37E5554-3840-4A1D-BF29-BAD911A1B4C3}"/>
    <cellStyle name="Comma 13 4 3 2_ACT_NIBD EQ" xfId="5222" xr:uid="{CF85DD24-A5D7-4308-A9FF-833F0FF13A37}"/>
    <cellStyle name="Comma 13 4 3 3" xfId="5223" xr:uid="{24D59E70-7A35-465B-AC80-638AFBDC0C93}"/>
    <cellStyle name="Comma 13 4 3 3 2" xfId="5224" xr:uid="{E0D8420E-34BE-48B4-8C04-796D3061A3DD}"/>
    <cellStyle name="Comma 13 4 3 3 2 2" xfId="5225" xr:uid="{3E0F61F9-3697-4E4C-820B-1EC585CB3115}"/>
    <cellStyle name="Comma 13 4 3 3 2 2 2" xfId="5226" xr:uid="{4AD36305-552A-437C-99C0-254B17F8EFCE}"/>
    <cellStyle name="Comma 13 4 3 3 2 2_ACT_NIBD EQ" xfId="5227" xr:uid="{714FC9E1-1913-42C0-B270-D563BB3A393F}"/>
    <cellStyle name="Comma 13 4 3 3 2 3" xfId="5228" xr:uid="{99571EC5-F844-4FDD-BC3A-06C955BF8A8A}"/>
    <cellStyle name="Comma 13 4 3 3 2_ACT_NIBD EQ" xfId="5229" xr:uid="{D5E92679-C55B-47EF-88C1-FC753CC5F4AF}"/>
    <cellStyle name="Comma 13 4 3 3 3" xfId="5230" xr:uid="{781B70AF-DA2D-4C66-A48B-CE963D6A3F29}"/>
    <cellStyle name="Comma 13 4 3 3 3 2" xfId="5231" xr:uid="{682C958A-C7D6-486D-A94E-59F9220FA307}"/>
    <cellStyle name="Comma 13 4 3 3 3_ACT_NIBD EQ" xfId="5232" xr:uid="{ABD12C0E-E9DE-42BA-9EBC-17A433AB59C1}"/>
    <cellStyle name="Comma 13 4 3 3 4" xfId="5233" xr:uid="{4F303093-9122-4007-B378-A2C850515EC0}"/>
    <cellStyle name="Comma 13 4 3 3_ACT_NIBD EQ" xfId="5234" xr:uid="{0103A978-FE8B-4F71-AAFA-C0074FF6F059}"/>
    <cellStyle name="Comma 13 4 3 4" xfId="5235" xr:uid="{15516CF2-A862-4670-B339-43327CB18D7E}"/>
    <cellStyle name="Comma 13 4 3 4 2" xfId="5236" xr:uid="{BA6BF750-E2B0-4488-8029-BA86528CFECF}"/>
    <cellStyle name="Comma 13 4 3 4 2 2" xfId="5237" xr:uid="{3306031B-C7F8-4AEB-B6C3-83BCC5F4ADF1}"/>
    <cellStyle name="Comma 13 4 3 4 2_ACT_NIBD EQ" xfId="5238" xr:uid="{F397D9AF-216E-4F79-A312-7D7D551EE5A2}"/>
    <cellStyle name="Comma 13 4 3 4 3" xfId="5239" xr:uid="{E5207760-4E72-4F12-8666-D80C06732CE7}"/>
    <cellStyle name="Comma 13 4 3 4_ACT_NIBD EQ" xfId="5240" xr:uid="{4777B601-D6A8-45F3-8B05-A73B96594760}"/>
    <cellStyle name="Comma 13 4 3 5" xfId="5241" xr:uid="{7E13C914-1288-4315-B51F-F2BF67145C12}"/>
    <cellStyle name="Comma 13 4 3 5 2" xfId="5242" xr:uid="{C0474798-4BC3-43D9-B08D-0C229F2060A0}"/>
    <cellStyle name="Comma 13 4 3 5_ACT_NIBD EQ" xfId="5243" xr:uid="{104E989C-01FB-4FD3-959F-09D43227F24B}"/>
    <cellStyle name="Comma 13 4 3 6" xfId="5244" xr:uid="{D55214DE-0833-4928-95E8-9C2D1CBF3958}"/>
    <cellStyle name="Comma 13 4 3_ACT Segment adj EBITDA" xfId="5245" xr:uid="{08CF9DD4-2C7B-4B2D-B799-8DA62141415F}"/>
    <cellStyle name="Comma 13 4 4" xfId="5246" xr:uid="{2D256778-A841-462B-8653-9178DD2DAEF9}"/>
    <cellStyle name="Comma 13 4 4 2" xfId="5247" xr:uid="{5564CC14-A9A8-4B6C-A5B4-584901576F0B}"/>
    <cellStyle name="Comma 13 4 4 2 2" xfId="5248" xr:uid="{388A41BB-AA50-4A9B-B7F8-541DD7708430}"/>
    <cellStyle name="Comma 13 4 4 2 2 2" xfId="5249" xr:uid="{3A017BC0-21BF-4F0F-AC27-11172A6068C7}"/>
    <cellStyle name="Comma 13 4 4 2 2 2 2" xfId="5250" xr:uid="{2314B19D-6EE5-474C-9EB3-6879D9DE006C}"/>
    <cellStyle name="Comma 13 4 4 2 2 2 2 2" xfId="5251" xr:uid="{20FC0120-EDC1-4D05-8E3A-99CBFC8B8B4F}"/>
    <cellStyle name="Comma 13 4 4 2 2 2 2_ACT_NIBD EQ" xfId="5252" xr:uid="{DD8B6391-1035-454D-A514-5181847D87D1}"/>
    <cellStyle name="Comma 13 4 4 2 2 2 3" xfId="5253" xr:uid="{7DA19567-D54A-425E-A704-CF6E2B65619F}"/>
    <cellStyle name="Comma 13 4 4 2 2 2_ACT_NIBD EQ" xfId="5254" xr:uid="{096556F6-AC67-47DE-85A2-448941E8DAEA}"/>
    <cellStyle name="Comma 13 4 4 2 2 3" xfId="5255" xr:uid="{6AC4FE7B-0489-4D21-A2B6-FB1DB78C4CB4}"/>
    <cellStyle name="Comma 13 4 4 2 2 3 2" xfId="5256" xr:uid="{391F7654-4B51-411C-9CC7-106297302BB8}"/>
    <cellStyle name="Comma 13 4 4 2 2 3_ACT_NIBD EQ" xfId="5257" xr:uid="{B131B110-AE4B-4807-8522-84F890E64565}"/>
    <cellStyle name="Comma 13 4 4 2 2 4" xfId="5258" xr:uid="{EC678063-E697-4628-8611-9DF54136D589}"/>
    <cellStyle name="Comma 13 4 4 2 2_ACT_NIBD EQ" xfId="5259" xr:uid="{D02D9AB0-485C-4CBF-8F76-B8661A37DCF0}"/>
    <cellStyle name="Comma 13 4 4 2 3" xfId="5260" xr:uid="{67D1A4FB-B5CC-4909-822C-195118EDF03C}"/>
    <cellStyle name="Comma 13 4 4 2 3 2" xfId="5261" xr:uid="{31356F77-55E2-42B4-AD03-D511A0D79554}"/>
    <cellStyle name="Comma 13 4 4 2 3 2 2" xfId="5262" xr:uid="{812BE9CB-76C9-4ACF-89F1-F1F807095403}"/>
    <cellStyle name="Comma 13 4 4 2 3 2_ACT_NIBD EQ" xfId="5263" xr:uid="{73A1711E-9D3C-4510-988D-AF0C44CB4EDB}"/>
    <cellStyle name="Comma 13 4 4 2 3 3" xfId="5264" xr:uid="{C5304B29-F17B-4151-BE36-77EE1FF05966}"/>
    <cellStyle name="Comma 13 4 4 2 3_ACT_NIBD EQ" xfId="5265" xr:uid="{1E8BF5AE-A195-4ED4-9A72-34C27B1CDD7B}"/>
    <cellStyle name="Comma 13 4 4 2 4" xfId="5266" xr:uid="{E61B624C-053E-4903-A545-20C49BF782D6}"/>
    <cellStyle name="Comma 13 4 4 2 4 2" xfId="5267" xr:uid="{A0872F48-0747-4082-AC5C-816A48DDC93B}"/>
    <cellStyle name="Comma 13 4 4 2 4_ACT_NIBD EQ" xfId="5268" xr:uid="{8D06A09B-0F46-471C-96B1-A8990A46F870}"/>
    <cellStyle name="Comma 13 4 4 2 5" xfId="5269" xr:uid="{69B329D8-DB47-484D-901F-1C26D6FE1035}"/>
    <cellStyle name="Comma 13 4 4 2_ACT_NIBD EQ" xfId="5270" xr:uid="{C63FD4C5-5202-418D-8C96-769FB2814B44}"/>
    <cellStyle name="Comma 13 4 4 3" xfId="5271" xr:uid="{6F8D60CB-0D60-44F2-94B7-D2893704A4A5}"/>
    <cellStyle name="Comma 13 4 4 3 2" xfId="5272" xr:uid="{B86D5FA9-8FF9-4141-B894-D7BA168C393B}"/>
    <cellStyle name="Comma 13 4 4 3 2 2" xfId="5273" xr:uid="{52684ABA-056A-4AB5-8A46-7FC5DC935BFD}"/>
    <cellStyle name="Comma 13 4 4 3 2 2 2" xfId="5274" xr:uid="{E7CB53EC-7206-4F91-9CB5-4037492278D6}"/>
    <cellStyle name="Comma 13 4 4 3 2 2_ACT_NIBD EQ" xfId="5275" xr:uid="{888BA35E-AC34-4F11-A599-52CAA25617C0}"/>
    <cellStyle name="Comma 13 4 4 3 2 3" xfId="5276" xr:uid="{E189F436-E95C-44F1-A16B-4348A97F6ABA}"/>
    <cellStyle name="Comma 13 4 4 3 2_ACT_NIBD EQ" xfId="5277" xr:uid="{31440BA5-3E26-436F-AF9F-B9D3BC39CAD8}"/>
    <cellStyle name="Comma 13 4 4 3 3" xfId="5278" xr:uid="{BA922EB0-1D21-4E54-9259-B9BB9DE124D7}"/>
    <cellStyle name="Comma 13 4 4 3 3 2" xfId="5279" xr:uid="{27ED7B77-E193-4599-8A02-C0E8BB14DDF9}"/>
    <cellStyle name="Comma 13 4 4 3 3_ACT_NIBD EQ" xfId="5280" xr:uid="{CEC680BC-4B3C-4AA0-9CBC-D47E2DE1513F}"/>
    <cellStyle name="Comma 13 4 4 3 4" xfId="5281" xr:uid="{AF77E70D-2CAB-4447-BEED-29081A9F0C20}"/>
    <cellStyle name="Comma 13 4 4 3_ACT_NIBD EQ" xfId="5282" xr:uid="{69E4EA39-6480-49CE-9B2E-442B7886084E}"/>
    <cellStyle name="Comma 13 4 4 4" xfId="5283" xr:uid="{962DCF6F-AE42-4A1B-B7E3-D757B50A2A89}"/>
    <cellStyle name="Comma 13 4 4 4 2" xfId="5284" xr:uid="{2B476447-4A7B-40AD-95A3-DBEA5F230D38}"/>
    <cellStyle name="Comma 13 4 4 4 2 2" xfId="5285" xr:uid="{E8DCB216-E073-4592-BB9A-9FE075488894}"/>
    <cellStyle name="Comma 13 4 4 4 2_ACT_NIBD EQ" xfId="5286" xr:uid="{CFF3DF29-63E7-4579-A30C-28A90DC4A59B}"/>
    <cellStyle name="Comma 13 4 4 4 3" xfId="5287" xr:uid="{0B1986D9-CF78-4405-A27D-D002CA609C50}"/>
    <cellStyle name="Comma 13 4 4 4_ACT_NIBD EQ" xfId="5288" xr:uid="{C1EB9593-0480-470E-B83B-37B3AE429012}"/>
    <cellStyle name="Comma 13 4 4 5" xfId="5289" xr:uid="{E34C85D7-B1AC-4C7F-8679-75D2AF52897A}"/>
    <cellStyle name="Comma 13 4 4 5 2" xfId="5290" xr:uid="{18426161-80D9-4CE2-8DEA-470F30ACA1FD}"/>
    <cellStyle name="Comma 13 4 4 5_ACT_NIBD EQ" xfId="5291" xr:uid="{0643FB30-67EB-4C78-AE2D-AB9517EC7809}"/>
    <cellStyle name="Comma 13 4 4 6" xfId="5292" xr:uid="{BF1215B8-02B9-4A93-BE99-BB7D70EBADA7}"/>
    <cellStyle name="Comma 13 4 4_ACT Segment adj EBITDA" xfId="5293" xr:uid="{54860CF3-6F60-4A65-B77C-8396A4C2D9DC}"/>
    <cellStyle name="Comma 13 4 5" xfId="5294" xr:uid="{A5D0AD44-FFCC-446F-9C09-C6BD13C93A23}"/>
    <cellStyle name="Comma 13 4 5 2" xfId="5295" xr:uid="{ED9FAAB9-B4B0-4E45-A7BD-884700619914}"/>
    <cellStyle name="Comma 13 4 5 2 2" xfId="5296" xr:uid="{60ECFCB5-25F1-4E9A-BED9-1B77D1CABEF2}"/>
    <cellStyle name="Comma 13 4 5 2 2 2" xfId="5297" xr:uid="{3445E6A2-4A25-46D1-9591-EFBA47F1A8F7}"/>
    <cellStyle name="Comma 13 4 5 2 2 2 2" xfId="5298" xr:uid="{B7BA6625-1491-41A5-ACDC-C446B9572282}"/>
    <cellStyle name="Comma 13 4 5 2 2 2_ACT_NIBD EQ" xfId="5299" xr:uid="{5523BB6A-1753-4C4C-BDD0-DA4F11C5E420}"/>
    <cellStyle name="Comma 13 4 5 2 2 3" xfId="5300" xr:uid="{9F5F7445-AE38-4E58-B248-81C223FF16E3}"/>
    <cellStyle name="Comma 13 4 5 2 2_ACT_NIBD EQ" xfId="5301" xr:uid="{D00E4EFA-B7D8-4306-871C-6609A51BEE87}"/>
    <cellStyle name="Comma 13 4 5 2 3" xfId="5302" xr:uid="{99CCDE6D-6C84-478B-B091-7F28FF912947}"/>
    <cellStyle name="Comma 13 4 5 2 3 2" xfId="5303" xr:uid="{8E3B4F18-DC60-4EE9-AB2E-B9D2558F4510}"/>
    <cellStyle name="Comma 13 4 5 2 3_ACT_NIBD EQ" xfId="5304" xr:uid="{CC3C13F1-3957-4EAF-9C25-6837BB002C37}"/>
    <cellStyle name="Comma 13 4 5 2 4" xfId="5305" xr:uid="{BB32BD55-1265-44AB-B5F4-8375FF1BBCE0}"/>
    <cellStyle name="Comma 13 4 5 2_ACT_NIBD EQ" xfId="5306" xr:uid="{5F8B698F-E30B-4705-9FA2-2DC5C985B614}"/>
    <cellStyle name="Comma 13 4 5 3" xfId="5307" xr:uid="{B3FEFC46-658D-4DCB-832E-42EDD955DBA4}"/>
    <cellStyle name="Comma 13 4 5 3 2" xfId="5308" xr:uid="{9D7F4374-E911-4828-AB3A-88673485B558}"/>
    <cellStyle name="Comma 13 4 5 3 2 2" xfId="5309" xr:uid="{1A8B1BA4-1B6B-4FF3-99F2-1A29B0D52536}"/>
    <cellStyle name="Comma 13 4 5 3 2_ACT_NIBD EQ" xfId="5310" xr:uid="{2AED2ABD-C6E6-431D-B1CE-DBFFF4D9E938}"/>
    <cellStyle name="Comma 13 4 5 3 3" xfId="5311" xr:uid="{35AAA516-ECA3-4319-BD04-571E6C074F5E}"/>
    <cellStyle name="Comma 13 4 5 3_ACT_NIBD EQ" xfId="5312" xr:uid="{5811A47E-1427-4304-B691-6615BD9DD60C}"/>
    <cellStyle name="Comma 13 4 5 4" xfId="5313" xr:uid="{08A4A52F-966C-46CD-A407-1C7A814F61B7}"/>
    <cellStyle name="Comma 13 4 5 4 2" xfId="5314" xr:uid="{0206E8E8-7A16-42EB-A1D0-AF50722E532B}"/>
    <cellStyle name="Comma 13 4 5 4_ACT_NIBD EQ" xfId="5315" xr:uid="{A5567745-51C5-4A58-AB5C-96C0E776E73E}"/>
    <cellStyle name="Comma 13 4 5 5" xfId="5316" xr:uid="{02A34040-CE3F-4FB1-ADB5-CDF9CB1AA712}"/>
    <cellStyle name="Comma 13 4 5_ACT_NIBD EQ" xfId="5317" xr:uid="{793A4FE6-E1F2-4EA8-99E1-F134D60098AC}"/>
    <cellStyle name="Comma 13 4 6" xfId="5318" xr:uid="{DE79605C-4C2D-405C-AA17-6F6A002E97FD}"/>
    <cellStyle name="Comma 13 4 6 2" xfId="5319" xr:uid="{8BC9B8E4-A936-421F-8BC6-8888274F6D16}"/>
    <cellStyle name="Comma 13 4 6 2 2" xfId="5320" xr:uid="{B74DD0FF-94AC-4A78-B101-AB8118F70933}"/>
    <cellStyle name="Comma 13 4 6 2 2 2" xfId="5321" xr:uid="{AABD1060-1220-4B1A-AF74-F4E6268C8204}"/>
    <cellStyle name="Comma 13 4 6 2 2_ACT_NIBD EQ" xfId="5322" xr:uid="{A06B49F0-53F1-4E2F-861D-6C4822E10912}"/>
    <cellStyle name="Comma 13 4 6 2 3" xfId="5323" xr:uid="{DA826EE9-0D5D-453D-8D94-99D95CA1B412}"/>
    <cellStyle name="Comma 13 4 6 2_ACT_NIBD EQ" xfId="5324" xr:uid="{2494FE1F-EF07-4BD4-935D-87D65747B3F3}"/>
    <cellStyle name="Comma 13 4 6 3" xfId="5325" xr:uid="{56AB4B3B-9B33-48E0-8ABC-DF2ABC231ADF}"/>
    <cellStyle name="Comma 13 4 6 3 2" xfId="5326" xr:uid="{DDC8CE2B-4B26-4B9A-AAC2-41E5DAA3C6BD}"/>
    <cellStyle name="Comma 13 4 6 3_ACT_NIBD EQ" xfId="5327" xr:uid="{3E29C8CA-CC5B-4936-9D66-3CC567263249}"/>
    <cellStyle name="Comma 13 4 6 4" xfId="5328" xr:uid="{2F9C1306-95E8-4935-B6B8-11F12866988C}"/>
    <cellStyle name="Comma 13 4 6_ACT_NIBD EQ" xfId="5329" xr:uid="{EB82F7CE-2376-41E6-B407-1D4A1172064E}"/>
    <cellStyle name="Comma 13 4 7" xfId="5330" xr:uid="{F00024A0-00C7-40B2-A5BD-1A340738A1CF}"/>
    <cellStyle name="Comma 13 4 7 2" xfId="5331" xr:uid="{33116ADE-1BB6-4E54-BF28-B31FAF4543C1}"/>
    <cellStyle name="Comma 13 4 7 2 2" xfId="5332" xr:uid="{D6996973-CC18-4384-B581-FC668F3C4090}"/>
    <cellStyle name="Comma 13 4 7 2_ACT_NIBD EQ" xfId="5333" xr:uid="{7A804DD0-1002-4152-A485-9FA0764C54B2}"/>
    <cellStyle name="Comma 13 4 7 3" xfId="5334" xr:uid="{BCC027CB-63A8-4AD6-864F-D08A91B9FCC5}"/>
    <cellStyle name="Comma 13 4 7_ACT_NIBD EQ" xfId="5335" xr:uid="{D48AB320-68C5-4BE3-B494-31AD372FDA6A}"/>
    <cellStyle name="Comma 13 4 8" xfId="5336" xr:uid="{DB754030-F95F-426C-B3FD-481497989A9C}"/>
    <cellStyle name="Comma 13 4 8 2" xfId="5337" xr:uid="{21CB0331-D8C6-447D-BB3A-B19B9325A098}"/>
    <cellStyle name="Comma 13 4 8_ACT_NIBD EQ" xfId="5338" xr:uid="{4385905B-4975-4982-9E6C-48FCDB9DC259}"/>
    <cellStyle name="Comma 13 4 9" xfId="5339" xr:uid="{FB4E69B2-0EEE-4E62-9430-FFBEF126B166}"/>
    <cellStyle name="Comma 13 4_ACT Segment adj EBITDA" xfId="5340" xr:uid="{35081865-3AE7-40CE-82F4-9EA237375346}"/>
    <cellStyle name="Comma 13 5" xfId="5341" xr:uid="{0B3B40AC-D382-40F8-B0D9-78AD3AC278A0}"/>
    <cellStyle name="Comma 13 5 2" xfId="5342" xr:uid="{1C2470DE-2BEF-494A-85C1-9850C38021F1}"/>
    <cellStyle name="Comma 13 5 2 2" xfId="5343" xr:uid="{8534DEA3-86C5-4BEE-8396-761544C0E4D4}"/>
    <cellStyle name="Comma 13 5 2 2 2" xfId="5344" xr:uid="{6E28473F-3699-4E78-9D87-5A9ADB6CB864}"/>
    <cellStyle name="Comma 13 5 2 2 2 2" xfId="5345" xr:uid="{A49FE0B2-C7E3-42B3-A1D7-B83F551EA9DA}"/>
    <cellStyle name="Comma 13 5 2 2 2 2 2" xfId="5346" xr:uid="{C02505BB-F3FB-4622-A0B9-137439B67F10}"/>
    <cellStyle name="Comma 13 5 2 2 2 2 2 2" xfId="5347" xr:uid="{F44C9F0B-25D5-497E-85F4-909D35ADFA74}"/>
    <cellStyle name="Comma 13 5 2 2 2 2 2 2 2" xfId="5348" xr:uid="{9A6A5690-73AC-49C4-B812-66A1C64A1728}"/>
    <cellStyle name="Comma 13 5 2 2 2 2 2 2_ACT_NIBD EQ" xfId="5349" xr:uid="{6D80035A-B10C-4AF2-BA44-2274568B5CC5}"/>
    <cellStyle name="Comma 13 5 2 2 2 2 2 3" xfId="5350" xr:uid="{33998ED6-A4D9-441E-BC7C-988065C42B72}"/>
    <cellStyle name="Comma 13 5 2 2 2 2 2_ACT_NIBD EQ" xfId="5351" xr:uid="{28E23539-034B-47C4-8993-787923E00EF8}"/>
    <cellStyle name="Comma 13 5 2 2 2 2 3" xfId="5352" xr:uid="{40FC9FE0-ABF6-41BC-A369-991BA270FBC5}"/>
    <cellStyle name="Comma 13 5 2 2 2 2 3 2" xfId="5353" xr:uid="{E4E6EDB2-FE32-4869-A465-E5E495C0BCF3}"/>
    <cellStyle name="Comma 13 5 2 2 2 2 3_ACT_NIBD EQ" xfId="5354" xr:uid="{9934714B-3D88-4ADC-ACC6-F677094D1364}"/>
    <cellStyle name="Comma 13 5 2 2 2 2 4" xfId="5355" xr:uid="{771A61FC-87E2-43A5-9101-B511CD4CBD11}"/>
    <cellStyle name="Comma 13 5 2 2 2 2_ACT_NIBD EQ" xfId="5356" xr:uid="{8E48A287-45C8-4354-A881-BC44096A2AD5}"/>
    <cellStyle name="Comma 13 5 2 2 2 3" xfId="5357" xr:uid="{D80D2DE0-277F-4468-B04C-3FA0BCEC20CF}"/>
    <cellStyle name="Comma 13 5 2 2 2 3 2" xfId="5358" xr:uid="{86C6D469-228D-4E38-86D6-64B6E68B320B}"/>
    <cellStyle name="Comma 13 5 2 2 2 3 2 2" xfId="5359" xr:uid="{EAC2D3F5-22DA-421F-98B8-DD5C33AE96E4}"/>
    <cellStyle name="Comma 13 5 2 2 2 3 2_ACT_NIBD EQ" xfId="5360" xr:uid="{2233F4F8-B2D7-413B-937B-2CD8D9DC659C}"/>
    <cellStyle name="Comma 13 5 2 2 2 3 3" xfId="5361" xr:uid="{8056E2DC-6C95-45E5-8CAE-61C8DED7F6A6}"/>
    <cellStyle name="Comma 13 5 2 2 2 3_ACT_NIBD EQ" xfId="5362" xr:uid="{76B27F3B-03BF-4ACA-A688-0B646E4D0542}"/>
    <cellStyle name="Comma 13 5 2 2 2 4" xfId="5363" xr:uid="{16E374A3-85C0-4E25-8F97-F0FE7D4110A3}"/>
    <cellStyle name="Comma 13 5 2 2 2 4 2" xfId="5364" xr:uid="{C474A63B-126B-4DDF-AE98-7BCFB4EFDC98}"/>
    <cellStyle name="Comma 13 5 2 2 2 4_ACT_NIBD EQ" xfId="5365" xr:uid="{BFD08218-1858-453E-8BD4-EAF1E02A3C0D}"/>
    <cellStyle name="Comma 13 5 2 2 2 5" xfId="5366" xr:uid="{F2A0094C-4ECA-4663-A925-363FB1ACDCF5}"/>
    <cellStyle name="Comma 13 5 2 2 2_ACT_NIBD EQ" xfId="5367" xr:uid="{99A739C5-BB4D-4831-9D38-189A9AF6E91C}"/>
    <cellStyle name="Comma 13 5 2 2 3" xfId="5368" xr:uid="{52AA9C23-854E-49B0-BA93-6128ED42CCED}"/>
    <cellStyle name="Comma 13 5 2 2 3 2" xfId="5369" xr:uid="{AFE1E382-A6E3-450D-8054-7773B9CE2E41}"/>
    <cellStyle name="Comma 13 5 2 2 3 2 2" xfId="5370" xr:uid="{89EA67A1-F058-497D-8963-979ABCBF0ED6}"/>
    <cellStyle name="Comma 13 5 2 2 3 2 2 2" xfId="5371" xr:uid="{E4C32E4A-A81D-44C2-A854-5266D2A2D1D2}"/>
    <cellStyle name="Comma 13 5 2 2 3 2 2_ACT_NIBD EQ" xfId="5372" xr:uid="{5A81AA5C-AB91-48BB-B139-B9E16BC55A65}"/>
    <cellStyle name="Comma 13 5 2 2 3 2 3" xfId="5373" xr:uid="{C10EDFA2-11CD-422E-98F9-DA381B49EB2C}"/>
    <cellStyle name="Comma 13 5 2 2 3 2_ACT_NIBD EQ" xfId="5374" xr:uid="{948B6309-FC49-44A9-8A37-D08F79E52A96}"/>
    <cellStyle name="Comma 13 5 2 2 3 3" xfId="5375" xr:uid="{36C7A88F-7B28-44BE-B7E7-1913882F7B2E}"/>
    <cellStyle name="Comma 13 5 2 2 3 3 2" xfId="5376" xr:uid="{7D96BD95-8606-4AE0-8E98-7A55F60B8095}"/>
    <cellStyle name="Comma 13 5 2 2 3 3_ACT_NIBD EQ" xfId="5377" xr:uid="{CD034F2B-8344-490B-96E8-976A5BAAC7FE}"/>
    <cellStyle name="Comma 13 5 2 2 3 4" xfId="5378" xr:uid="{B6C870B9-10F7-490F-840A-A85D28BA1654}"/>
    <cellStyle name="Comma 13 5 2 2 3_ACT_NIBD EQ" xfId="5379" xr:uid="{8B1F8809-5206-4F24-921F-6159084C2BB4}"/>
    <cellStyle name="Comma 13 5 2 2 4" xfId="5380" xr:uid="{D3E7EC95-ADBD-4BA8-997D-D61ECBEC5331}"/>
    <cellStyle name="Comma 13 5 2 2 4 2" xfId="5381" xr:uid="{10718EAF-063F-4CAA-9E8E-D46BF6D66C04}"/>
    <cellStyle name="Comma 13 5 2 2 4 2 2" xfId="5382" xr:uid="{66926F78-FAA2-44EE-92F2-741D41B3A865}"/>
    <cellStyle name="Comma 13 5 2 2 4 2_ACT_NIBD EQ" xfId="5383" xr:uid="{4A336B73-9F54-4E64-BB78-011ADF7C1852}"/>
    <cellStyle name="Comma 13 5 2 2 4 3" xfId="5384" xr:uid="{0C857305-CD70-4EF6-88D3-E082B12FA00A}"/>
    <cellStyle name="Comma 13 5 2 2 4_ACT_NIBD EQ" xfId="5385" xr:uid="{B2CD5C71-C2BD-4E75-B585-A08D52BA4A12}"/>
    <cellStyle name="Comma 13 5 2 2 5" xfId="5386" xr:uid="{ABF9B45E-7490-4851-9046-CCC8C7A22729}"/>
    <cellStyle name="Comma 13 5 2 2 5 2" xfId="5387" xr:uid="{6965CFDF-97E4-439D-983D-CB19908133AF}"/>
    <cellStyle name="Comma 13 5 2 2 5_ACT_NIBD EQ" xfId="5388" xr:uid="{1CA52475-639F-49FF-BFB8-1FBDF9062153}"/>
    <cellStyle name="Comma 13 5 2 2 6" xfId="5389" xr:uid="{0DD6F416-3300-4E97-AEBF-C46D19067B61}"/>
    <cellStyle name="Comma 13 5 2 2_ACT_NIBD EQ" xfId="5390" xr:uid="{F8A0AF36-88F1-43B4-84D3-8AC523531ACE}"/>
    <cellStyle name="Comma 13 5 2 3" xfId="5391" xr:uid="{53F32641-EDC7-45EB-B85E-D962FC7E12BC}"/>
    <cellStyle name="Comma 13 5 2 3 2" xfId="5392" xr:uid="{172F7F68-0E2C-4100-AF12-1452BD2417CE}"/>
    <cellStyle name="Comma 13 5 2 3 2 2" xfId="5393" xr:uid="{01F4D752-3B19-48E1-8F16-A4E6BA62D047}"/>
    <cellStyle name="Comma 13 5 2 3 2 2 2" xfId="5394" xr:uid="{6482EB7E-D91B-43A3-B977-582D1CF6985B}"/>
    <cellStyle name="Comma 13 5 2 3 2 2 2 2" xfId="5395" xr:uid="{95E1CE23-3B74-40EA-95B0-CB2425B4CDF9}"/>
    <cellStyle name="Comma 13 5 2 3 2 2 2 2 2" xfId="5396" xr:uid="{90618992-D804-470C-BB61-A349B7EF73FB}"/>
    <cellStyle name="Comma 13 5 2 3 2 2 2 2_ACT_NIBD EQ" xfId="5397" xr:uid="{A7A42078-B659-44E0-9A83-A59B7B303DCC}"/>
    <cellStyle name="Comma 13 5 2 3 2 2 2 3" xfId="5398" xr:uid="{A2C17066-B2D3-4B11-9D75-136B23FE0BFD}"/>
    <cellStyle name="Comma 13 5 2 3 2 2 2_ACT_NIBD EQ" xfId="5399" xr:uid="{0A16F32A-373A-4CE1-B868-94345607EA41}"/>
    <cellStyle name="Comma 13 5 2 3 2 2 3" xfId="5400" xr:uid="{327FF36C-E77E-433B-8FFB-D7D2E7517635}"/>
    <cellStyle name="Comma 13 5 2 3 2 2 3 2" xfId="5401" xr:uid="{FC1A21B4-88CE-49C5-8417-2556DF5CEC0D}"/>
    <cellStyle name="Comma 13 5 2 3 2 2 3_ACT_NIBD EQ" xfId="5402" xr:uid="{439ABFD4-EE2F-4CE9-AF0A-7D33B8056064}"/>
    <cellStyle name="Comma 13 5 2 3 2 2 4" xfId="5403" xr:uid="{96E2C3F4-15BF-4855-8AB9-70A7C2A731E2}"/>
    <cellStyle name="Comma 13 5 2 3 2 2_ACT_NIBD EQ" xfId="5404" xr:uid="{8895231A-AA52-48DF-BAC1-59DE1070207F}"/>
    <cellStyle name="Comma 13 5 2 3 2 3" xfId="5405" xr:uid="{62154E58-AA75-4A97-A366-1C54BD081299}"/>
    <cellStyle name="Comma 13 5 2 3 2 3 2" xfId="5406" xr:uid="{35D75DBA-E95C-4AD5-822C-032807DB2ACE}"/>
    <cellStyle name="Comma 13 5 2 3 2 3 2 2" xfId="5407" xr:uid="{2B12C9E8-6A3B-412A-BF2C-558F77A4EAD6}"/>
    <cellStyle name="Comma 13 5 2 3 2 3 2_ACT_NIBD EQ" xfId="5408" xr:uid="{69DF2CFB-2A74-4AFE-994F-E194AFA369F6}"/>
    <cellStyle name="Comma 13 5 2 3 2 3 3" xfId="5409" xr:uid="{4FC148AE-C12F-4360-81D7-E5214F99BE47}"/>
    <cellStyle name="Comma 13 5 2 3 2 3_ACT_NIBD EQ" xfId="5410" xr:uid="{64F4111E-5D24-4A81-B031-7EEC69730ADB}"/>
    <cellStyle name="Comma 13 5 2 3 2 4" xfId="5411" xr:uid="{213205B8-F624-4ADE-B7EF-2486BDC41DB6}"/>
    <cellStyle name="Comma 13 5 2 3 2 4 2" xfId="5412" xr:uid="{61B397C7-9085-4CED-9988-0BA287EC4171}"/>
    <cellStyle name="Comma 13 5 2 3 2 4_ACT_NIBD EQ" xfId="5413" xr:uid="{CF92CC07-4BC4-4092-9B05-ED9BBD6E021D}"/>
    <cellStyle name="Comma 13 5 2 3 2 5" xfId="5414" xr:uid="{72BB896C-6416-4598-A13F-BCE1B705B4EB}"/>
    <cellStyle name="Comma 13 5 2 3 2_ACT_NIBD EQ" xfId="5415" xr:uid="{62D487B5-B320-45DC-A719-966ED66D65B3}"/>
    <cellStyle name="Comma 13 5 2 3 3" xfId="5416" xr:uid="{A0222B96-8EC8-49B0-98F1-2A22543A838E}"/>
    <cellStyle name="Comma 13 5 2 3 3 2" xfId="5417" xr:uid="{CBF9356E-343E-48F9-926E-A0E143E25E28}"/>
    <cellStyle name="Comma 13 5 2 3 3 2 2" xfId="5418" xr:uid="{D99F63BD-EDA4-447B-BD37-402584ED15C5}"/>
    <cellStyle name="Comma 13 5 2 3 3 2 2 2" xfId="5419" xr:uid="{7817E9EF-353B-4344-8BFE-2159E53F8354}"/>
    <cellStyle name="Comma 13 5 2 3 3 2 2_ACT_NIBD EQ" xfId="5420" xr:uid="{1D3E49D7-ADDB-48ED-9785-D9A5040C50B0}"/>
    <cellStyle name="Comma 13 5 2 3 3 2 3" xfId="5421" xr:uid="{00FA02F0-040A-4106-8955-6EE32C7E6286}"/>
    <cellStyle name="Comma 13 5 2 3 3 2_ACT_NIBD EQ" xfId="5422" xr:uid="{05069CB5-8BAC-4985-AF4C-0E3D67321F11}"/>
    <cellStyle name="Comma 13 5 2 3 3 3" xfId="5423" xr:uid="{D485B017-2182-4D7C-93EE-CEB725F6264B}"/>
    <cellStyle name="Comma 13 5 2 3 3 3 2" xfId="5424" xr:uid="{42CF245B-A434-4A38-BFC6-E8390C7162F5}"/>
    <cellStyle name="Comma 13 5 2 3 3 3_ACT_NIBD EQ" xfId="5425" xr:uid="{E684FEA0-F98A-4A71-ADC8-D6E021C6B057}"/>
    <cellStyle name="Comma 13 5 2 3 3 4" xfId="5426" xr:uid="{E4AB38F3-6C71-4360-973B-9AF4C7BCCA10}"/>
    <cellStyle name="Comma 13 5 2 3 3_ACT_NIBD EQ" xfId="5427" xr:uid="{7EF5681D-F759-4B5A-86DF-D335E93D94FF}"/>
    <cellStyle name="Comma 13 5 2 3 4" xfId="5428" xr:uid="{6CCAA4DA-C79F-4424-8E2A-A28F685A262C}"/>
    <cellStyle name="Comma 13 5 2 3 4 2" xfId="5429" xr:uid="{8151E770-B4A6-4260-9D6C-C0373330481C}"/>
    <cellStyle name="Comma 13 5 2 3 4 2 2" xfId="5430" xr:uid="{7CB9047B-0462-430B-A395-D54108F4F3B8}"/>
    <cellStyle name="Comma 13 5 2 3 4 2_ACT_NIBD EQ" xfId="5431" xr:uid="{27C1B365-29AE-4388-9869-9F41141A18A9}"/>
    <cellStyle name="Comma 13 5 2 3 4 3" xfId="5432" xr:uid="{00270921-DBB8-40DB-8982-DA2C7A8F490A}"/>
    <cellStyle name="Comma 13 5 2 3 4_ACT_NIBD EQ" xfId="5433" xr:uid="{9CDFC9C6-6BB6-41E1-B075-155E05DEAB0F}"/>
    <cellStyle name="Comma 13 5 2 3 5" xfId="5434" xr:uid="{28D4E01A-BDE6-409B-8672-FCD9DB15C26F}"/>
    <cellStyle name="Comma 13 5 2 3 5 2" xfId="5435" xr:uid="{86DBBFF4-2BC4-4DAC-AF3F-A68EBDB5A932}"/>
    <cellStyle name="Comma 13 5 2 3 5_ACT_NIBD EQ" xfId="5436" xr:uid="{FDD3BFC8-615E-46F0-9D7C-D27754D45107}"/>
    <cellStyle name="Comma 13 5 2 3 6" xfId="5437" xr:uid="{093D7D79-31DD-4B6E-A103-6C7180C9A77E}"/>
    <cellStyle name="Comma 13 5 2 3_ACT_NIBD EQ" xfId="5438" xr:uid="{429228B6-DC7C-4297-AFEC-C647CE900658}"/>
    <cellStyle name="Comma 13 5 2 4" xfId="5439" xr:uid="{96E1018D-4BFE-410B-A760-261575C1F122}"/>
    <cellStyle name="Comma 13 5 2 4 2" xfId="5440" xr:uid="{B34AA16A-0467-4F9B-AD15-622C5B8A70B5}"/>
    <cellStyle name="Comma 13 5 2 4 2 2" xfId="5441" xr:uid="{21FB8C83-E393-4356-B5E9-8A2522132AF2}"/>
    <cellStyle name="Comma 13 5 2 4 2 2 2" xfId="5442" xr:uid="{D5F4CBF0-6B81-4172-94CF-A97F35416F0E}"/>
    <cellStyle name="Comma 13 5 2 4 2 2 2 2" xfId="5443" xr:uid="{C072C6EA-D7AE-4E75-86F4-639AF740A166}"/>
    <cellStyle name="Comma 13 5 2 4 2 2 2_ACT_NIBD EQ" xfId="5444" xr:uid="{C77ED461-6FEE-4FE3-BD14-EB5FA57903F7}"/>
    <cellStyle name="Comma 13 5 2 4 2 2 3" xfId="5445" xr:uid="{ACBBA70D-5197-4567-87EE-DF48FD08272D}"/>
    <cellStyle name="Comma 13 5 2 4 2 2_ACT_NIBD EQ" xfId="5446" xr:uid="{828447DD-B60F-4068-802A-20AD953E72FF}"/>
    <cellStyle name="Comma 13 5 2 4 2 3" xfId="5447" xr:uid="{E7DEBA54-A6D5-417F-A53D-7C083A230022}"/>
    <cellStyle name="Comma 13 5 2 4 2 3 2" xfId="5448" xr:uid="{25D3A428-FFA5-492F-AAB0-786F472014B1}"/>
    <cellStyle name="Comma 13 5 2 4 2 3_ACT_NIBD EQ" xfId="5449" xr:uid="{BC3A781C-5DD9-4F66-9F5C-04FFC27078AB}"/>
    <cellStyle name="Comma 13 5 2 4 2 4" xfId="5450" xr:uid="{708CE8B4-2D21-4204-997D-C437C198BDFC}"/>
    <cellStyle name="Comma 13 5 2 4 2_ACT_NIBD EQ" xfId="5451" xr:uid="{0EFC7CC6-36A7-4612-852D-7AA21DC69093}"/>
    <cellStyle name="Comma 13 5 2 4 3" xfId="5452" xr:uid="{FA599808-C425-4C7C-8F63-ACFF7FEACA7E}"/>
    <cellStyle name="Comma 13 5 2 4 3 2" xfId="5453" xr:uid="{A29825D2-A3E8-4C72-8C6C-FFD6A0F8C573}"/>
    <cellStyle name="Comma 13 5 2 4 3 2 2" xfId="5454" xr:uid="{59B996FB-AC5C-409B-8EC9-963941CAC6DD}"/>
    <cellStyle name="Comma 13 5 2 4 3 2_ACT_NIBD EQ" xfId="5455" xr:uid="{7E2A94C6-8973-4294-BFC9-AAF06E589B4E}"/>
    <cellStyle name="Comma 13 5 2 4 3 3" xfId="5456" xr:uid="{EE8E181A-4555-4C80-AC4B-71B7B729224C}"/>
    <cellStyle name="Comma 13 5 2 4 3_ACT_NIBD EQ" xfId="5457" xr:uid="{99B95F2B-8E11-422E-B9B7-66376283AF1E}"/>
    <cellStyle name="Comma 13 5 2 4 4" xfId="5458" xr:uid="{0CDDCF97-1465-4AA7-8C2A-5E371F227E71}"/>
    <cellStyle name="Comma 13 5 2 4 4 2" xfId="5459" xr:uid="{8C9702CC-DD8C-44C6-9E6C-1A6684FD1730}"/>
    <cellStyle name="Comma 13 5 2 4 4_ACT_NIBD EQ" xfId="5460" xr:uid="{39978B0F-50DE-4B0E-B145-D2CC8C78E710}"/>
    <cellStyle name="Comma 13 5 2 4 5" xfId="5461" xr:uid="{ACA94AE2-D326-4ADA-B042-90C0A68D97E9}"/>
    <cellStyle name="Comma 13 5 2 4_ACT_NIBD EQ" xfId="5462" xr:uid="{A3635F27-599B-477D-8FC8-2BEB74139536}"/>
    <cellStyle name="Comma 13 5 2 5" xfId="5463" xr:uid="{7F822E3C-25CF-4BEE-80DA-993100113206}"/>
    <cellStyle name="Comma 13 5 2 5 2" xfId="5464" xr:uid="{56BD8ED8-8B21-434F-91AA-64110EE0A0B1}"/>
    <cellStyle name="Comma 13 5 2 5 2 2" xfId="5465" xr:uid="{9FA41BA4-08E3-4A90-A8EC-E1A0952DB48B}"/>
    <cellStyle name="Comma 13 5 2 5 2 2 2" xfId="5466" xr:uid="{72B5FED0-80AB-4E4F-B9F4-DCF661624C36}"/>
    <cellStyle name="Comma 13 5 2 5 2 2_ACT_NIBD EQ" xfId="5467" xr:uid="{1BC8E715-6336-42B0-8660-87CF847C47B7}"/>
    <cellStyle name="Comma 13 5 2 5 2 3" xfId="5468" xr:uid="{BB49B5C4-DEA2-4B74-A21C-3FEF8B2C8549}"/>
    <cellStyle name="Comma 13 5 2 5 2_ACT_NIBD EQ" xfId="5469" xr:uid="{0B73DEB0-AE90-4ABB-ACC8-90234718862F}"/>
    <cellStyle name="Comma 13 5 2 5 3" xfId="5470" xr:uid="{3AE2F76C-A578-48F4-91B5-B0E5EE02074D}"/>
    <cellStyle name="Comma 13 5 2 5 3 2" xfId="5471" xr:uid="{109346DF-DA39-4B55-BB6B-156E0341DB93}"/>
    <cellStyle name="Comma 13 5 2 5 3_ACT_NIBD EQ" xfId="5472" xr:uid="{994DAEAC-088D-494E-8EAE-5CDD85A17ADA}"/>
    <cellStyle name="Comma 13 5 2 5 4" xfId="5473" xr:uid="{40FAF7AE-27B0-4B51-BBFA-B792FE473033}"/>
    <cellStyle name="Comma 13 5 2 5_ACT_NIBD EQ" xfId="5474" xr:uid="{EF7F5C81-4A71-4B55-8415-BA4A9D676F3F}"/>
    <cellStyle name="Comma 13 5 2 6" xfId="5475" xr:uid="{207BAE2C-C991-475B-90A5-7A569BE9B6A7}"/>
    <cellStyle name="Comma 13 5 2 6 2" xfId="5476" xr:uid="{65E89729-431A-4CD8-971C-F31070494223}"/>
    <cellStyle name="Comma 13 5 2 6 2 2" xfId="5477" xr:uid="{633BE7AA-A25D-45BB-AD18-26186B43CC09}"/>
    <cellStyle name="Comma 13 5 2 6 2_ACT_NIBD EQ" xfId="5478" xr:uid="{B6EEC961-4106-4D20-BB7C-9EBC758EC491}"/>
    <cellStyle name="Comma 13 5 2 6 3" xfId="5479" xr:uid="{DF6C03AE-40D1-485C-B1A0-896D49BC34D5}"/>
    <cellStyle name="Comma 13 5 2 6_ACT_NIBD EQ" xfId="5480" xr:uid="{4D2C160B-2D9F-4E49-BA45-B3D33FF07C82}"/>
    <cellStyle name="Comma 13 5 2 7" xfId="5481" xr:uid="{D42E3468-C61C-4B39-A000-5A5CE0A7FD8F}"/>
    <cellStyle name="Comma 13 5 2 7 2" xfId="5482" xr:uid="{135CF489-27F9-4938-8E97-18EB356E4E02}"/>
    <cellStyle name="Comma 13 5 2 7_ACT_NIBD EQ" xfId="5483" xr:uid="{D2910364-DB8C-48C3-96DF-430F9513F377}"/>
    <cellStyle name="Comma 13 5 2 8" xfId="5484" xr:uid="{40B74E36-34F7-46CB-88C4-1BB21787B9B0}"/>
    <cellStyle name="Comma 13 5 2_ACT Segment adj EBITDA" xfId="5485" xr:uid="{CFBF9C10-5B29-48D1-A24C-7600BB80EA11}"/>
    <cellStyle name="Comma 13 5 3" xfId="5486" xr:uid="{892C1F18-56E2-4B02-9688-6DAAF63AD21A}"/>
    <cellStyle name="Comma 13 5 3 2" xfId="5487" xr:uid="{F048648E-0291-4EF5-9B63-3466049B5993}"/>
    <cellStyle name="Comma 13 5 3 2 2" xfId="5488" xr:uid="{8E870F39-F214-4059-AB1B-03F9D61BFED5}"/>
    <cellStyle name="Comma 13 5 3 2 2 2" xfId="5489" xr:uid="{6F4A0868-A4C5-4923-8501-7D69224AA267}"/>
    <cellStyle name="Comma 13 5 3 2 2 2 2" xfId="5490" xr:uid="{83D97336-148C-4EB9-81F6-899B6228AE91}"/>
    <cellStyle name="Comma 13 5 3 2 2 2 2 2" xfId="5491" xr:uid="{32EDF8D8-92D8-406F-8579-466D6A363C1C}"/>
    <cellStyle name="Comma 13 5 3 2 2 2 2_ACT_NIBD EQ" xfId="5492" xr:uid="{C7B67A6E-C123-4B38-AB78-47FEAB70EB5B}"/>
    <cellStyle name="Comma 13 5 3 2 2 2 3" xfId="5493" xr:uid="{73B58479-B52E-424C-9668-3785568E1AD6}"/>
    <cellStyle name="Comma 13 5 3 2 2 2_ACT_NIBD EQ" xfId="5494" xr:uid="{94B84E60-0BA6-477D-A4B9-DF2B3BD721B0}"/>
    <cellStyle name="Comma 13 5 3 2 2 3" xfId="5495" xr:uid="{9B46CE0D-7B73-4A5D-8CE9-575C24495F39}"/>
    <cellStyle name="Comma 13 5 3 2 2 3 2" xfId="5496" xr:uid="{51522A35-B2F6-4C0D-A310-9523AC3A0D01}"/>
    <cellStyle name="Comma 13 5 3 2 2 3_ACT_NIBD EQ" xfId="5497" xr:uid="{1E42708D-4078-40E5-BC20-5DFF364652E8}"/>
    <cellStyle name="Comma 13 5 3 2 2 4" xfId="5498" xr:uid="{DF8C7B94-2B15-4E5B-A3A7-24F900630C03}"/>
    <cellStyle name="Comma 13 5 3 2 2_ACT_NIBD EQ" xfId="5499" xr:uid="{7AA8B073-470D-4F77-B888-168BC7F3EC57}"/>
    <cellStyle name="Comma 13 5 3 2 3" xfId="5500" xr:uid="{F5AF98BA-8481-415E-AFCA-D452E1036C94}"/>
    <cellStyle name="Comma 13 5 3 2 3 2" xfId="5501" xr:uid="{90C9064B-B64B-45E0-9108-0FDFAF364E4F}"/>
    <cellStyle name="Comma 13 5 3 2 3 2 2" xfId="5502" xr:uid="{38EF179A-34B2-4849-A956-64E18A04CC64}"/>
    <cellStyle name="Comma 13 5 3 2 3 2_ACT_NIBD EQ" xfId="5503" xr:uid="{C20BAC89-DD68-4614-973B-9AA6FF3E7E4F}"/>
    <cellStyle name="Comma 13 5 3 2 3 3" xfId="5504" xr:uid="{AFBCC190-CAF7-4E8B-A46C-50F2F78D0A35}"/>
    <cellStyle name="Comma 13 5 3 2 3_ACT_NIBD EQ" xfId="5505" xr:uid="{0E28B93D-CDEC-4449-8D4A-4DB9147BB674}"/>
    <cellStyle name="Comma 13 5 3 2 4" xfId="5506" xr:uid="{B2075C48-2F44-4DE6-9284-5F9AABDB76A6}"/>
    <cellStyle name="Comma 13 5 3 2 4 2" xfId="5507" xr:uid="{F0A85A3A-879F-432D-B577-DC011E328217}"/>
    <cellStyle name="Comma 13 5 3 2 4_ACT_NIBD EQ" xfId="5508" xr:uid="{4E334CD3-16AA-4A15-BF29-551E377CE138}"/>
    <cellStyle name="Comma 13 5 3 2 5" xfId="5509" xr:uid="{AE7B731B-0696-456F-993A-2EA48DAD649F}"/>
    <cellStyle name="Comma 13 5 3 2_ACT_NIBD EQ" xfId="5510" xr:uid="{E99A3AB3-31DB-438A-93CF-1FE774F8002B}"/>
    <cellStyle name="Comma 13 5 3 3" xfId="5511" xr:uid="{A548BF70-45A9-45D9-86DB-3268986A9EA4}"/>
    <cellStyle name="Comma 13 5 3 3 2" xfId="5512" xr:uid="{26327BFA-535A-485E-A32A-96742192D8AE}"/>
    <cellStyle name="Comma 13 5 3 3 2 2" xfId="5513" xr:uid="{3794DBD8-CCE8-4E63-B68F-48B561971EA3}"/>
    <cellStyle name="Comma 13 5 3 3 2 2 2" xfId="5514" xr:uid="{AF369E3D-0736-46FD-9B52-A31783A4E9F8}"/>
    <cellStyle name="Comma 13 5 3 3 2 2_ACT_NIBD EQ" xfId="5515" xr:uid="{57D03E0E-A4C8-4324-B5AB-EDD1875C7CF8}"/>
    <cellStyle name="Comma 13 5 3 3 2 3" xfId="5516" xr:uid="{62EE5D76-988B-4AA7-9EBE-17C9C14AC7F2}"/>
    <cellStyle name="Comma 13 5 3 3 2_ACT_NIBD EQ" xfId="5517" xr:uid="{C6E961EA-700A-48DF-8D6B-F2298C0C9BC4}"/>
    <cellStyle name="Comma 13 5 3 3 3" xfId="5518" xr:uid="{A9237CDD-E733-4A02-AF59-131398BD7036}"/>
    <cellStyle name="Comma 13 5 3 3 3 2" xfId="5519" xr:uid="{5CCDB4AB-4904-4939-AE4A-E8AC30781334}"/>
    <cellStyle name="Comma 13 5 3 3 3_ACT_NIBD EQ" xfId="5520" xr:uid="{5CA0842E-34C3-416D-99AB-325946FF5947}"/>
    <cellStyle name="Comma 13 5 3 3 4" xfId="5521" xr:uid="{7A83D873-560C-4BAD-94DC-3F84E2EE458C}"/>
    <cellStyle name="Comma 13 5 3 3_ACT_NIBD EQ" xfId="5522" xr:uid="{479EC1B2-282E-4613-B8AA-C1D4395E6CDB}"/>
    <cellStyle name="Comma 13 5 3 4" xfId="5523" xr:uid="{113C1AB4-51F9-474F-9E4C-FE70F59ABBD4}"/>
    <cellStyle name="Comma 13 5 3 4 2" xfId="5524" xr:uid="{6C4D592B-644C-42E8-BC94-B126CD5C4071}"/>
    <cellStyle name="Comma 13 5 3 4 2 2" xfId="5525" xr:uid="{0B939A60-A803-43CD-853F-00FD710A4ABE}"/>
    <cellStyle name="Comma 13 5 3 4 2_ACT_NIBD EQ" xfId="5526" xr:uid="{51DC1FB4-0B07-437C-8D57-07581DF0891A}"/>
    <cellStyle name="Comma 13 5 3 4 3" xfId="5527" xr:uid="{BD93A31E-7E32-4909-B43A-8D2F1D58E652}"/>
    <cellStyle name="Comma 13 5 3 4_ACT_NIBD EQ" xfId="5528" xr:uid="{4D8FC0AF-77DE-4413-A298-E1B8EEFAB62B}"/>
    <cellStyle name="Comma 13 5 3 5" xfId="5529" xr:uid="{D8CFBEE5-F43B-4DB6-9E0A-54E9798B539A}"/>
    <cellStyle name="Comma 13 5 3 5 2" xfId="5530" xr:uid="{2DA84483-D73B-4710-9416-C148C4E4B088}"/>
    <cellStyle name="Comma 13 5 3 5_ACT_NIBD EQ" xfId="5531" xr:uid="{9E857BA7-E73A-4E74-81DA-DAB26EA8D3D4}"/>
    <cellStyle name="Comma 13 5 3 6" xfId="5532" xr:uid="{4668EB8B-16EA-488A-AB79-86E2AA34D10A}"/>
    <cellStyle name="Comma 13 5 3_ACT Segment adj EBITDA" xfId="5533" xr:uid="{F68C7A5F-7CB0-4686-8621-42BFF30C281A}"/>
    <cellStyle name="Comma 13 5 4" xfId="5534" xr:uid="{31FD00DD-B95D-4DC5-9706-EA334FD34F9A}"/>
    <cellStyle name="Comma 13 5 4 2" xfId="5535" xr:uid="{60DBC625-66EE-42FC-B4C3-357EE162FFC2}"/>
    <cellStyle name="Comma 13 5 4 2 2" xfId="5536" xr:uid="{45095565-6174-4077-83B9-CF55A8A08165}"/>
    <cellStyle name="Comma 13 5 4 2 2 2" xfId="5537" xr:uid="{FBB41B52-2398-43D6-AFF5-3F01CB074113}"/>
    <cellStyle name="Comma 13 5 4 2 2 2 2" xfId="5538" xr:uid="{8E7D0E2B-A5E3-4997-B113-33185AEFBD45}"/>
    <cellStyle name="Comma 13 5 4 2 2 2 2 2" xfId="5539" xr:uid="{3BB30287-7397-4D36-9187-63E4E0035E85}"/>
    <cellStyle name="Comma 13 5 4 2 2 2 2_ACT_NIBD EQ" xfId="5540" xr:uid="{67DF2709-1847-424A-B4CB-1AD38B64D242}"/>
    <cellStyle name="Comma 13 5 4 2 2 2 3" xfId="5541" xr:uid="{9683CE13-DA2F-4305-B470-499E6E21D71F}"/>
    <cellStyle name="Comma 13 5 4 2 2 2_ACT_NIBD EQ" xfId="5542" xr:uid="{EC10E457-FF2A-4D24-B888-AD2265702155}"/>
    <cellStyle name="Comma 13 5 4 2 2 3" xfId="5543" xr:uid="{27E2172B-87DF-40EB-B939-FA41B3C31F04}"/>
    <cellStyle name="Comma 13 5 4 2 2 3 2" xfId="5544" xr:uid="{7A084076-844D-4CC2-8883-788ABDF1310B}"/>
    <cellStyle name="Comma 13 5 4 2 2 3_ACT_NIBD EQ" xfId="5545" xr:uid="{296BB0EB-A67C-4D9F-8CE5-A1BA3509FBD3}"/>
    <cellStyle name="Comma 13 5 4 2 2 4" xfId="5546" xr:uid="{BA01BF35-FA27-49AA-8AA0-0CE0DA2578BE}"/>
    <cellStyle name="Comma 13 5 4 2 2_ACT_NIBD EQ" xfId="5547" xr:uid="{143D1C67-0B40-454C-911F-8B43718946AF}"/>
    <cellStyle name="Comma 13 5 4 2 3" xfId="5548" xr:uid="{3A139C30-A309-444B-B0D0-9BD3C5AAED1A}"/>
    <cellStyle name="Comma 13 5 4 2 3 2" xfId="5549" xr:uid="{D7AC30A6-260A-401D-B013-6073B86952F1}"/>
    <cellStyle name="Comma 13 5 4 2 3 2 2" xfId="5550" xr:uid="{E3D103BE-E2B8-48E6-A2F8-33B1F1AFDFA2}"/>
    <cellStyle name="Comma 13 5 4 2 3 2_ACT_NIBD EQ" xfId="5551" xr:uid="{291A3E7A-ABA6-4402-BA9C-26176A05C0E0}"/>
    <cellStyle name="Comma 13 5 4 2 3 3" xfId="5552" xr:uid="{EC9847E8-0989-4F0C-B047-6649D0C617A9}"/>
    <cellStyle name="Comma 13 5 4 2 3_ACT_NIBD EQ" xfId="5553" xr:uid="{EEA87ED0-197D-452B-BF5E-4CE902175875}"/>
    <cellStyle name="Comma 13 5 4 2 4" xfId="5554" xr:uid="{259FD141-306C-4297-9499-B2B989DCADEB}"/>
    <cellStyle name="Comma 13 5 4 2 4 2" xfId="5555" xr:uid="{DC089802-81B7-476A-8C76-D991DB618708}"/>
    <cellStyle name="Comma 13 5 4 2 4_ACT_NIBD EQ" xfId="5556" xr:uid="{31A4B63F-7337-426B-8E01-CB5020B84AA2}"/>
    <cellStyle name="Comma 13 5 4 2 5" xfId="5557" xr:uid="{43A237AC-F69A-4856-AB01-82FC2F5DC246}"/>
    <cellStyle name="Comma 13 5 4 2_ACT_NIBD EQ" xfId="5558" xr:uid="{C0739FF0-F07C-45DF-B6E1-9A0F566B96EE}"/>
    <cellStyle name="Comma 13 5 4 3" xfId="5559" xr:uid="{F236C9DF-4405-495D-9D7D-2B454897A918}"/>
    <cellStyle name="Comma 13 5 4 3 2" xfId="5560" xr:uid="{9630AE4E-F2FC-4D3B-B36A-5503E9A1E3B5}"/>
    <cellStyle name="Comma 13 5 4 3 2 2" xfId="5561" xr:uid="{B98D63A4-46DE-4CFF-8AFB-861DE25C2E22}"/>
    <cellStyle name="Comma 13 5 4 3 2 2 2" xfId="5562" xr:uid="{D883FB1C-9C59-417D-A09A-14931488BE03}"/>
    <cellStyle name="Comma 13 5 4 3 2 2_ACT_NIBD EQ" xfId="5563" xr:uid="{1D50A5AC-3273-4399-B295-CD863AB7BA2C}"/>
    <cellStyle name="Comma 13 5 4 3 2 3" xfId="5564" xr:uid="{ED316E74-70DD-4A2E-BEE3-8C6B4B25DFF2}"/>
    <cellStyle name="Comma 13 5 4 3 2_ACT_NIBD EQ" xfId="5565" xr:uid="{BC55EF6C-2058-424B-B475-2EA88B2A7971}"/>
    <cellStyle name="Comma 13 5 4 3 3" xfId="5566" xr:uid="{366EF794-F1B0-4678-870B-B4A2F818EDC9}"/>
    <cellStyle name="Comma 13 5 4 3 3 2" xfId="5567" xr:uid="{D150074D-263C-43AE-A090-BE9CB7FF039B}"/>
    <cellStyle name="Comma 13 5 4 3 3_ACT_NIBD EQ" xfId="5568" xr:uid="{0473222F-F985-4126-9DA0-0CB72DB8DB0E}"/>
    <cellStyle name="Comma 13 5 4 3 4" xfId="5569" xr:uid="{7E7D315B-7D4A-4A09-8E8F-0BAEB3EEEDCE}"/>
    <cellStyle name="Comma 13 5 4 3_ACT_NIBD EQ" xfId="5570" xr:uid="{9432F357-12D1-4904-870F-835B1A0A09AB}"/>
    <cellStyle name="Comma 13 5 4 4" xfId="5571" xr:uid="{44F4AA2D-A11B-4601-BA03-D1BD4B7309B1}"/>
    <cellStyle name="Comma 13 5 4 4 2" xfId="5572" xr:uid="{594393D8-AF8C-4C5B-8960-58481756C8F6}"/>
    <cellStyle name="Comma 13 5 4 4 2 2" xfId="5573" xr:uid="{485C4055-2202-4E4B-B660-AD2246A3DA2E}"/>
    <cellStyle name="Comma 13 5 4 4 2_ACT_NIBD EQ" xfId="5574" xr:uid="{895F60AF-F961-4B2B-AACD-F53D6DAE7E45}"/>
    <cellStyle name="Comma 13 5 4 4 3" xfId="5575" xr:uid="{3C1E3586-BFE4-47F6-89F3-F69F7E2AB0E0}"/>
    <cellStyle name="Comma 13 5 4 4_ACT_NIBD EQ" xfId="5576" xr:uid="{AE3BC03D-1824-4590-AEA3-06D148436CFB}"/>
    <cellStyle name="Comma 13 5 4 5" xfId="5577" xr:uid="{69D200F4-7AB7-4BFB-978A-FDCDC1F77FC6}"/>
    <cellStyle name="Comma 13 5 4 5 2" xfId="5578" xr:uid="{EFE86D10-EDB2-4407-ABE2-0F79EF4FFBE8}"/>
    <cellStyle name="Comma 13 5 4 5_ACT_NIBD EQ" xfId="5579" xr:uid="{2D936A95-E2AF-47E0-87F1-40330D157401}"/>
    <cellStyle name="Comma 13 5 4 6" xfId="5580" xr:uid="{246B3441-C5F8-4500-A5BB-635DD47E9F6F}"/>
    <cellStyle name="Comma 13 5 4_ACT_NIBD EQ" xfId="5581" xr:uid="{4EC1BC7F-F9B4-4873-9FF5-AF79E2BC6AF2}"/>
    <cellStyle name="Comma 13 5 5" xfId="5582" xr:uid="{CBF76340-48FA-4BA1-B17D-50272239102C}"/>
    <cellStyle name="Comma 13 5 5 2" xfId="5583" xr:uid="{F2AB56B5-8A91-40BB-80E0-BDCA7C3BD3E0}"/>
    <cellStyle name="Comma 13 5 5 2 2" xfId="5584" xr:uid="{AFC54877-063E-4378-A970-BF5624DC6DDB}"/>
    <cellStyle name="Comma 13 5 5 2 2 2" xfId="5585" xr:uid="{96E106BE-2DE8-486D-8658-C9F615D1DC9A}"/>
    <cellStyle name="Comma 13 5 5 2 2 2 2" xfId="5586" xr:uid="{F47A0333-A9F0-45AC-9336-A251648EC79C}"/>
    <cellStyle name="Comma 13 5 5 2 2 2_ACT_NIBD EQ" xfId="5587" xr:uid="{E9803B28-F8F7-4770-B57C-76868C9CA2DF}"/>
    <cellStyle name="Comma 13 5 5 2 2 3" xfId="5588" xr:uid="{592DE183-15B5-44BD-8156-190096801217}"/>
    <cellStyle name="Comma 13 5 5 2 2_ACT_NIBD EQ" xfId="5589" xr:uid="{9A4912AD-6A70-4EB0-9B50-6878D8F63FD9}"/>
    <cellStyle name="Comma 13 5 5 2 3" xfId="5590" xr:uid="{BCD7BB79-93F6-4990-B649-2DB8311BFB69}"/>
    <cellStyle name="Comma 13 5 5 2 3 2" xfId="5591" xr:uid="{04BC161F-B694-44D0-8AA3-8F700F5D15F3}"/>
    <cellStyle name="Comma 13 5 5 2 3_ACT_NIBD EQ" xfId="5592" xr:uid="{4D74E4A1-77D4-440F-86DF-FE5F747D642B}"/>
    <cellStyle name="Comma 13 5 5 2 4" xfId="5593" xr:uid="{6D99EEA4-4938-4339-90BA-3ADEFF2BF8EB}"/>
    <cellStyle name="Comma 13 5 5 2_ACT_NIBD EQ" xfId="5594" xr:uid="{12362906-4C66-404D-BBBB-B26321018E18}"/>
    <cellStyle name="Comma 13 5 5 3" xfId="5595" xr:uid="{F325EB60-7D87-46C5-923F-48FBECE37659}"/>
    <cellStyle name="Comma 13 5 5 3 2" xfId="5596" xr:uid="{C85673E1-925C-4411-B61D-9D1DCB06FA59}"/>
    <cellStyle name="Comma 13 5 5 3 2 2" xfId="5597" xr:uid="{8D4F7C5B-0527-419C-ACD9-5E2292282F53}"/>
    <cellStyle name="Comma 13 5 5 3 2_ACT_NIBD EQ" xfId="5598" xr:uid="{095666D5-B5C6-4D76-9D85-5B356068C6D9}"/>
    <cellStyle name="Comma 13 5 5 3 3" xfId="5599" xr:uid="{838ACC0A-7D18-4C81-BF33-34FBF1154694}"/>
    <cellStyle name="Comma 13 5 5 3_ACT_NIBD EQ" xfId="5600" xr:uid="{C70F119F-B7AD-4D41-BE79-1A0A41DFE423}"/>
    <cellStyle name="Comma 13 5 5 4" xfId="5601" xr:uid="{AE31D2AC-C105-4710-875D-816B95B0E9DC}"/>
    <cellStyle name="Comma 13 5 5 4 2" xfId="5602" xr:uid="{18C5D283-3AA1-426E-A9C5-F4BCC2B9268A}"/>
    <cellStyle name="Comma 13 5 5 4_ACT_NIBD EQ" xfId="5603" xr:uid="{45C48B8B-0488-4860-9628-CB40595D97BC}"/>
    <cellStyle name="Comma 13 5 5 5" xfId="5604" xr:uid="{458C0B2E-14EF-400F-8971-3689FC639B8A}"/>
    <cellStyle name="Comma 13 5 5_ACT_NIBD EQ" xfId="5605" xr:uid="{65831322-B56D-41B2-9869-2AC1BAFE0022}"/>
    <cellStyle name="Comma 13 5 6" xfId="5606" xr:uid="{66ABCFAA-0BD5-452D-A6FF-4702789F1FC6}"/>
    <cellStyle name="Comma 13 5 6 2" xfId="5607" xr:uid="{7F3BF5B8-91DC-44C3-B307-40F524ECB2B4}"/>
    <cellStyle name="Comma 13 5 6 2 2" xfId="5608" xr:uid="{F16D6DC6-923A-4198-A8BC-80E9EBF959D4}"/>
    <cellStyle name="Comma 13 5 6 2 2 2" xfId="5609" xr:uid="{2256E1C5-E091-4AB7-AAC7-D827B36422C7}"/>
    <cellStyle name="Comma 13 5 6 2 2_ACT_NIBD EQ" xfId="5610" xr:uid="{78BE0171-89F4-4A4C-A1BF-1C100B78E24D}"/>
    <cellStyle name="Comma 13 5 6 2 3" xfId="5611" xr:uid="{C1997AA5-F636-49DB-BED3-0A47BB0A47C9}"/>
    <cellStyle name="Comma 13 5 6 2_ACT_NIBD EQ" xfId="5612" xr:uid="{B7E1D285-FDA7-4964-B7C1-6CB8AF0793A5}"/>
    <cellStyle name="Comma 13 5 6 3" xfId="5613" xr:uid="{FAA3A023-5975-4BCC-9A3F-DD1F640E7635}"/>
    <cellStyle name="Comma 13 5 6 3 2" xfId="5614" xr:uid="{A3AC4CA2-B480-43F0-8625-A872C14B130E}"/>
    <cellStyle name="Comma 13 5 6 3_ACT_NIBD EQ" xfId="5615" xr:uid="{DF0C1CF8-8612-4906-8407-8A9184343E84}"/>
    <cellStyle name="Comma 13 5 6 4" xfId="5616" xr:uid="{CECB7BC2-D375-4836-91B9-D24D326D43EE}"/>
    <cellStyle name="Comma 13 5 6_ACT_NIBD EQ" xfId="5617" xr:uid="{768E3DD1-6FC0-4342-B581-3305A390698A}"/>
    <cellStyle name="Comma 13 5 7" xfId="5618" xr:uid="{D5D27A25-0B4F-4F1C-8756-A11B64D129D4}"/>
    <cellStyle name="Comma 13 5 7 2" xfId="5619" xr:uid="{09CA76C4-3588-48DA-8CB3-5E8F32E633C9}"/>
    <cellStyle name="Comma 13 5 7 2 2" xfId="5620" xr:uid="{EA16F6BD-BA54-4C45-80F0-EF47E6A90841}"/>
    <cellStyle name="Comma 13 5 7 2_ACT_NIBD EQ" xfId="5621" xr:uid="{8CC26FE6-BC79-49C0-ADAD-FAC85092A32A}"/>
    <cellStyle name="Comma 13 5 7 3" xfId="5622" xr:uid="{3F59E25B-9C0C-4DBA-9DE6-CC26157DE2F5}"/>
    <cellStyle name="Comma 13 5 7_ACT_NIBD EQ" xfId="5623" xr:uid="{B97E7ECF-A65D-4154-A06A-F8EA04ABF398}"/>
    <cellStyle name="Comma 13 5 8" xfId="5624" xr:uid="{A4784486-44D0-4D4D-9FE7-0BE3EFD6A2A2}"/>
    <cellStyle name="Comma 13 5 8 2" xfId="5625" xr:uid="{4050D3B9-AFEB-4A2D-ABAF-137451F97734}"/>
    <cellStyle name="Comma 13 5 8_ACT_NIBD EQ" xfId="5626" xr:uid="{654C4844-2FA2-42F5-8CA0-83164FE33FBB}"/>
    <cellStyle name="Comma 13 5 9" xfId="5627" xr:uid="{47D0518F-BDF8-40C9-BF53-CF6F85553114}"/>
    <cellStyle name="Comma 13 5_ACT Segment adj EBITDA" xfId="5628" xr:uid="{D4F1CC8E-2E3B-4F56-A9CA-EED74692F279}"/>
    <cellStyle name="Comma 13 6" xfId="5629" xr:uid="{EE66AD97-96EA-4FDD-9506-6E6993FE26A1}"/>
    <cellStyle name="Comma 13 6 2" xfId="5630" xr:uid="{56D3291D-4C0A-421A-8A2D-5B8C4520EF84}"/>
    <cellStyle name="Comma 13 6 2 2" xfId="5631" xr:uid="{9EA7B129-77F8-4D7B-9B61-C61DB0433184}"/>
    <cellStyle name="Comma 13 6 2 2 2" xfId="5632" xr:uid="{7061ED61-F4EA-4900-A41A-C667470E4529}"/>
    <cellStyle name="Comma 13 6 2 2 2 2" xfId="5633" xr:uid="{10D6A543-0CA3-4E39-B02E-36896FE0CD4A}"/>
    <cellStyle name="Comma 13 6 2 2 2 2 2" xfId="5634" xr:uid="{85FA6D7B-94DD-45B7-8515-16834AB79274}"/>
    <cellStyle name="Comma 13 6 2 2 2 2 2 2" xfId="5635" xr:uid="{6CFF42EE-AB20-4E07-B822-7516A61780BD}"/>
    <cellStyle name="Comma 13 6 2 2 2 2 2_ACT_NIBD EQ" xfId="5636" xr:uid="{756BCB3E-5341-4061-BCC1-A7DDD23FA659}"/>
    <cellStyle name="Comma 13 6 2 2 2 2 3" xfId="5637" xr:uid="{64758441-0CEC-4CC4-A183-E599CDB1ADEF}"/>
    <cellStyle name="Comma 13 6 2 2 2 2_ACT_NIBD EQ" xfId="5638" xr:uid="{A656C534-6A3B-46F0-964B-4112CFBB2FA0}"/>
    <cellStyle name="Comma 13 6 2 2 2 3" xfId="5639" xr:uid="{043C4063-E603-4F08-ABAC-F24C0C9DF55B}"/>
    <cellStyle name="Comma 13 6 2 2 2 3 2" xfId="5640" xr:uid="{30EEB370-AC9A-4D89-B1EF-DE4846CA82BF}"/>
    <cellStyle name="Comma 13 6 2 2 2 3_ACT_NIBD EQ" xfId="5641" xr:uid="{811A3601-DA3D-47D0-BDF3-859F9324732A}"/>
    <cellStyle name="Comma 13 6 2 2 2 4" xfId="5642" xr:uid="{8F0E4E0D-C113-4188-B2D8-D5C2DBA8C980}"/>
    <cellStyle name="Comma 13 6 2 2 2_ACT_NIBD EQ" xfId="5643" xr:uid="{2E2C3CBC-8D87-47C6-A7A9-45A5EA2C4FF7}"/>
    <cellStyle name="Comma 13 6 2 2 3" xfId="5644" xr:uid="{0EBAB91B-456E-454B-A8D9-E718F141B40D}"/>
    <cellStyle name="Comma 13 6 2 2 3 2" xfId="5645" xr:uid="{BE4BFCD7-A0AA-4E3F-8BDB-364631461989}"/>
    <cellStyle name="Comma 13 6 2 2 3 2 2" xfId="5646" xr:uid="{8FD1F67E-6DB8-4480-895A-1439968B8DF7}"/>
    <cellStyle name="Comma 13 6 2 2 3 2_ACT_NIBD EQ" xfId="5647" xr:uid="{B7964EE9-E822-4662-87E5-EDF07D496436}"/>
    <cellStyle name="Comma 13 6 2 2 3 3" xfId="5648" xr:uid="{97F6C5DB-34DA-41F0-A4D9-8495F72296C1}"/>
    <cellStyle name="Comma 13 6 2 2 3_ACT_NIBD EQ" xfId="5649" xr:uid="{075F649A-2A22-46A1-8AFC-D0A0ECD8E548}"/>
    <cellStyle name="Comma 13 6 2 2 4" xfId="5650" xr:uid="{723B369D-ABED-4A97-A048-CF9FBA87BD90}"/>
    <cellStyle name="Comma 13 6 2 2 4 2" xfId="5651" xr:uid="{12B53FF1-D32C-4057-A0DB-FD6CA24B7A6F}"/>
    <cellStyle name="Comma 13 6 2 2 4_ACT_NIBD EQ" xfId="5652" xr:uid="{836DE86F-C745-4386-86B7-BFAA73A524B8}"/>
    <cellStyle name="Comma 13 6 2 2 5" xfId="5653" xr:uid="{231D3491-4CD2-454D-8B63-174E8EBF618B}"/>
    <cellStyle name="Comma 13 6 2 2_ACT_NIBD EQ" xfId="5654" xr:uid="{0C98EB1B-BD30-4DE2-9B16-E5C4783EE078}"/>
    <cellStyle name="Comma 13 6 2 3" xfId="5655" xr:uid="{2FEA8A67-0174-416E-B7D9-891BA9E319E1}"/>
    <cellStyle name="Comma 13 6 2 3 2" xfId="5656" xr:uid="{49484489-FB2B-4DF9-9BF0-34B136F8F6DA}"/>
    <cellStyle name="Comma 13 6 2 3 2 2" xfId="5657" xr:uid="{4EF94EE2-74DC-4C16-9BAF-7A0F8F12DC72}"/>
    <cellStyle name="Comma 13 6 2 3 2 2 2" xfId="5658" xr:uid="{F1AFD05E-D25E-468F-8620-AA563327B4E2}"/>
    <cellStyle name="Comma 13 6 2 3 2 2_ACT_NIBD EQ" xfId="5659" xr:uid="{5E7554F8-9E33-4099-96EC-CFCF8CD4DB87}"/>
    <cellStyle name="Comma 13 6 2 3 2 3" xfId="5660" xr:uid="{59C7F295-017C-437D-AD0E-80B52D3340D3}"/>
    <cellStyle name="Comma 13 6 2 3 2_ACT_NIBD EQ" xfId="5661" xr:uid="{1669BDB7-FFF5-420C-85B2-D544407A7887}"/>
    <cellStyle name="Comma 13 6 2 3 3" xfId="5662" xr:uid="{08E538E0-8FDC-4E97-9C21-AD12E5C4296A}"/>
    <cellStyle name="Comma 13 6 2 3 3 2" xfId="5663" xr:uid="{025F400D-F1D3-4A7D-A56A-E9A8F31C85DE}"/>
    <cellStyle name="Comma 13 6 2 3 3_ACT_NIBD EQ" xfId="5664" xr:uid="{65360DAC-4195-4509-A3C3-988D612298F1}"/>
    <cellStyle name="Comma 13 6 2 3 4" xfId="5665" xr:uid="{A64E4DE6-9768-45C8-A508-172EF74B0E66}"/>
    <cellStyle name="Comma 13 6 2 3_ACT_NIBD EQ" xfId="5666" xr:uid="{54B64826-5D0B-4741-A32B-1D653478BB7E}"/>
    <cellStyle name="Comma 13 6 2 4" xfId="5667" xr:uid="{3F8A1992-FD20-43EE-BC21-4A9483717509}"/>
    <cellStyle name="Comma 13 6 2 4 2" xfId="5668" xr:uid="{AE8489E6-ED1F-4E02-A7CC-A48BE2E12B5D}"/>
    <cellStyle name="Comma 13 6 2 4 2 2" xfId="5669" xr:uid="{7C11312A-A103-4E99-878C-AE6AF8D82970}"/>
    <cellStyle name="Comma 13 6 2 4 2_ACT_NIBD EQ" xfId="5670" xr:uid="{CA21D460-9ABE-42AC-8FB0-56B6B6A4B7B9}"/>
    <cellStyle name="Comma 13 6 2 4 3" xfId="5671" xr:uid="{826A8FFE-0B74-4B85-91E0-17BC81C23FAD}"/>
    <cellStyle name="Comma 13 6 2 4_ACT_NIBD EQ" xfId="5672" xr:uid="{A781CB7C-0216-411A-BB7C-4B587EEDB6CD}"/>
    <cellStyle name="Comma 13 6 2 5" xfId="5673" xr:uid="{B4421099-442C-45BC-99AD-80872A6172EB}"/>
    <cellStyle name="Comma 13 6 2 5 2" xfId="5674" xr:uid="{D0B9EBE8-0B7F-4EBA-BA11-2DE834546662}"/>
    <cellStyle name="Comma 13 6 2 5_ACT_NIBD EQ" xfId="5675" xr:uid="{7F54EEFF-07AB-437E-9C85-96E83524E980}"/>
    <cellStyle name="Comma 13 6 2 6" xfId="5676" xr:uid="{52B5B35E-9693-4BD1-A8AD-E3D0EF3371DE}"/>
    <cellStyle name="Comma 13 6 2_ACT_NIBD EQ" xfId="5677" xr:uid="{546CCD3B-55BF-4706-A84B-33443CDE88E0}"/>
    <cellStyle name="Comma 13 6 3" xfId="5678" xr:uid="{C9CF54F3-F163-4E26-9D46-D31808D85C3D}"/>
    <cellStyle name="Comma 13 6 3 2" xfId="5679" xr:uid="{AE62C70E-E2FD-4155-B154-E4E17D35F1FA}"/>
    <cellStyle name="Comma 13 6 3 2 2" xfId="5680" xr:uid="{FF87B0BF-26E5-4C0B-928A-AFF71ACB6413}"/>
    <cellStyle name="Comma 13 6 3 2 2 2" xfId="5681" xr:uid="{4F85B4A4-E69D-4097-B67D-3E01FBABCCA9}"/>
    <cellStyle name="Comma 13 6 3 2 2 2 2" xfId="5682" xr:uid="{59C0091A-C74B-4D5F-AFDB-593B6635609D}"/>
    <cellStyle name="Comma 13 6 3 2 2 2 2 2" xfId="5683" xr:uid="{58831C2E-C5E4-40EC-874E-D130DCC5F596}"/>
    <cellStyle name="Comma 13 6 3 2 2 2 2_ACT_NIBD EQ" xfId="5684" xr:uid="{1953DE57-8807-47E5-8CB6-BB4B96BB64FD}"/>
    <cellStyle name="Comma 13 6 3 2 2 2 3" xfId="5685" xr:uid="{042439C2-BAB0-459E-BE34-13E129F69B81}"/>
    <cellStyle name="Comma 13 6 3 2 2 2_ACT_NIBD EQ" xfId="5686" xr:uid="{4C9EDBB0-3FD0-4FD2-BA36-B44EEC477216}"/>
    <cellStyle name="Comma 13 6 3 2 2 3" xfId="5687" xr:uid="{AA15A37F-5585-46C6-AC80-13FE1C95E79E}"/>
    <cellStyle name="Comma 13 6 3 2 2 3 2" xfId="5688" xr:uid="{36DC5C58-39CA-46A1-98C2-7A24F7375367}"/>
    <cellStyle name="Comma 13 6 3 2 2 3_ACT_NIBD EQ" xfId="5689" xr:uid="{732DB491-7438-4893-A3C7-6AC1C27D4E05}"/>
    <cellStyle name="Comma 13 6 3 2 2 4" xfId="5690" xr:uid="{8FF3EE12-8F89-49D6-AD5D-F8A803448535}"/>
    <cellStyle name="Comma 13 6 3 2 2_ACT_NIBD EQ" xfId="5691" xr:uid="{ED7F073F-8A9A-42FE-ADAE-FB3FA278F081}"/>
    <cellStyle name="Comma 13 6 3 2 3" xfId="5692" xr:uid="{DF355DE4-F4B6-4BB2-860C-2CF947C72A83}"/>
    <cellStyle name="Comma 13 6 3 2 3 2" xfId="5693" xr:uid="{A7E64631-11F8-4FF2-9A05-FBB845A3503B}"/>
    <cellStyle name="Comma 13 6 3 2 3 2 2" xfId="5694" xr:uid="{7A3A9B44-4896-4FC2-8AE6-582A951F7F61}"/>
    <cellStyle name="Comma 13 6 3 2 3 2_ACT_NIBD EQ" xfId="5695" xr:uid="{62CDEA58-F8FB-4EA7-B302-82874CEA9769}"/>
    <cellStyle name="Comma 13 6 3 2 3 3" xfId="5696" xr:uid="{3EC5560C-2B7E-4D11-B521-AA1B6C2D6F11}"/>
    <cellStyle name="Comma 13 6 3 2 3_ACT_NIBD EQ" xfId="5697" xr:uid="{3149F3BC-1DAB-414E-8079-5F68C08DB17A}"/>
    <cellStyle name="Comma 13 6 3 2 4" xfId="5698" xr:uid="{9BC409C1-1CCB-455B-93A3-51AD185A2329}"/>
    <cellStyle name="Comma 13 6 3 2 4 2" xfId="5699" xr:uid="{9220A6BF-324A-407A-9432-39F9D128CCF4}"/>
    <cellStyle name="Comma 13 6 3 2 4_ACT_NIBD EQ" xfId="5700" xr:uid="{8417FFB0-BC42-498E-9739-3458BD94429F}"/>
    <cellStyle name="Comma 13 6 3 2 5" xfId="5701" xr:uid="{E7C8088F-21F6-46D7-8EE5-71E5A94922F3}"/>
    <cellStyle name="Comma 13 6 3 2_ACT_NIBD EQ" xfId="5702" xr:uid="{1148F6A4-3D8D-46DA-B484-2D1538308C35}"/>
    <cellStyle name="Comma 13 6 3 3" xfId="5703" xr:uid="{ECC61EE8-18CF-4F7F-9DDD-026A76C04CD5}"/>
    <cellStyle name="Comma 13 6 3 3 2" xfId="5704" xr:uid="{FD70B419-9114-4FA1-81AC-C1BEB7AEF07C}"/>
    <cellStyle name="Comma 13 6 3 3 2 2" xfId="5705" xr:uid="{E4472303-37A3-40C6-B9EA-D76725CB3601}"/>
    <cellStyle name="Comma 13 6 3 3 2 2 2" xfId="5706" xr:uid="{F7B39717-0153-4DC1-BCC5-32659DEE462B}"/>
    <cellStyle name="Comma 13 6 3 3 2 2_ACT_NIBD EQ" xfId="5707" xr:uid="{B360A127-35CD-4757-B986-580AEA238E88}"/>
    <cellStyle name="Comma 13 6 3 3 2 3" xfId="5708" xr:uid="{852DE08A-A449-4F9E-AAD1-4D2FB8018E02}"/>
    <cellStyle name="Comma 13 6 3 3 2_ACT_NIBD EQ" xfId="5709" xr:uid="{D64D084C-2B93-4E71-ADA9-10AAB5380E84}"/>
    <cellStyle name="Comma 13 6 3 3 3" xfId="5710" xr:uid="{4FA88271-3503-4590-8FFF-9D0793B9CA79}"/>
    <cellStyle name="Comma 13 6 3 3 3 2" xfId="5711" xr:uid="{F3B40910-2309-4702-A6D6-E850F9005393}"/>
    <cellStyle name="Comma 13 6 3 3 3_ACT_NIBD EQ" xfId="5712" xr:uid="{3140FAC6-B389-4D7D-B6B1-AEBCE8E05024}"/>
    <cellStyle name="Comma 13 6 3 3 4" xfId="5713" xr:uid="{76BE279A-C62B-4A87-A998-1EC22ED4F68A}"/>
    <cellStyle name="Comma 13 6 3 3_ACT_NIBD EQ" xfId="5714" xr:uid="{53BFB07C-F910-4D6F-BC04-6DA3FE5A7287}"/>
    <cellStyle name="Comma 13 6 3 4" xfId="5715" xr:uid="{E3D5E60E-35B3-44A4-8D86-79F8ED8ECBC5}"/>
    <cellStyle name="Comma 13 6 3 4 2" xfId="5716" xr:uid="{3CD02335-C81F-4B48-AD51-4236DC6A3BCE}"/>
    <cellStyle name="Comma 13 6 3 4 2 2" xfId="5717" xr:uid="{60696D49-3F3A-4561-AC1D-D1470FD520EF}"/>
    <cellStyle name="Comma 13 6 3 4 2_ACT_NIBD EQ" xfId="5718" xr:uid="{76E9EDE3-2511-4497-8A2A-F455A1BE8E0D}"/>
    <cellStyle name="Comma 13 6 3 4 3" xfId="5719" xr:uid="{515EA94C-C7CC-43D8-AAB7-DE575BF5412B}"/>
    <cellStyle name="Comma 13 6 3 4_ACT_NIBD EQ" xfId="5720" xr:uid="{421B3966-2ACF-48D4-A3AF-4B74C8D6D55E}"/>
    <cellStyle name="Comma 13 6 3 5" xfId="5721" xr:uid="{8EA45F62-5C73-497B-9EC4-E7EF3C5E83F7}"/>
    <cellStyle name="Comma 13 6 3 5 2" xfId="5722" xr:uid="{621CFF31-0C12-4731-8ED1-069B08F8F2F8}"/>
    <cellStyle name="Comma 13 6 3 5_ACT_NIBD EQ" xfId="5723" xr:uid="{18575C1C-731F-46A1-A79F-2DD3D6FE349B}"/>
    <cellStyle name="Comma 13 6 3 6" xfId="5724" xr:uid="{287932C4-B002-409F-9232-8FEF550E2FBB}"/>
    <cellStyle name="Comma 13 6 3_ACT_NIBD EQ" xfId="5725" xr:uid="{8581F9B3-A97E-40BD-AA39-05A7B2DE2206}"/>
    <cellStyle name="Comma 13 6 4" xfId="5726" xr:uid="{8FB45DED-DA71-4923-9A04-966D37269586}"/>
    <cellStyle name="Comma 13 6 4 2" xfId="5727" xr:uid="{4DE12503-1FE7-4780-AEFD-B810DA89133A}"/>
    <cellStyle name="Comma 13 6 4 2 2" xfId="5728" xr:uid="{E68E9FD0-22D8-4DED-8095-4B32F3CAD5F8}"/>
    <cellStyle name="Comma 13 6 4 2 2 2" xfId="5729" xr:uid="{EA81CF9E-B33C-4966-AA78-73E1C8B819E0}"/>
    <cellStyle name="Comma 13 6 4 2 2 2 2" xfId="5730" xr:uid="{84E87836-7D19-4596-BA4C-8B05DA66EB2A}"/>
    <cellStyle name="Comma 13 6 4 2 2 2_ACT_NIBD EQ" xfId="5731" xr:uid="{33BC3034-0F6A-4A76-978C-1CB36DDBBFDE}"/>
    <cellStyle name="Comma 13 6 4 2 2 3" xfId="5732" xr:uid="{61F2C3EF-1D8B-41A2-92E0-6B39DDB74D2E}"/>
    <cellStyle name="Comma 13 6 4 2 2_ACT_NIBD EQ" xfId="5733" xr:uid="{4B487395-94E5-493E-A0D4-59411156C4E8}"/>
    <cellStyle name="Comma 13 6 4 2 3" xfId="5734" xr:uid="{B2CF9886-404B-4E4D-80AF-9FD592DE685B}"/>
    <cellStyle name="Comma 13 6 4 2 3 2" xfId="5735" xr:uid="{1453A08E-1A03-41A5-8848-62F5A5886548}"/>
    <cellStyle name="Comma 13 6 4 2 3_ACT_NIBD EQ" xfId="5736" xr:uid="{2C699187-2FB4-4787-8A0C-8F0A5D6BB0DD}"/>
    <cellStyle name="Comma 13 6 4 2 4" xfId="5737" xr:uid="{B7DA8986-42DD-4876-AC23-88125A90B6F0}"/>
    <cellStyle name="Comma 13 6 4 2_ACT_NIBD EQ" xfId="5738" xr:uid="{D4F436EF-0B76-45C2-849B-618F860AEF70}"/>
    <cellStyle name="Comma 13 6 4 3" xfId="5739" xr:uid="{1C31E8FC-C5B3-4CBE-910F-3DC4EB0A4EDB}"/>
    <cellStyle name="Comma 13 6 4 3 2" xfId="5740" xr:uid="{A4D8B0F9-27AE-4E60-8CD9-825B15700B6F}"/>
    <cellStyle name="Comma 13 6 4 3 2 2" xfId="5741" xr:uid="{F4FAF468-7632-40F4-B05F-5B190FA31A22}"/>
    <cellStyle name="Comma 13 6 4 3 2_ACT_NIBD EQ" xfId="5742" xr:uid="{21C02DB2-52BF-4576-8582-6C8FFE732F08}"/>
    <cellStyle name="Comma 13 6 4 3 3" xfId="5743" xr:uid="{8B796369-2977-4CBA-81B2-0F2861BED395}"/>
    <cellStyle name="Comma 13 6 4 3_ACT_NIBD EQ" xfId="5744" xr:uid="{EF99AFFA-B455-469D-9136-896C3B5FDBFB}"/>
    <cellStyle name="Comma 13 6 4 4" xfId="5745" xr:uid="{B4A3F027-B2B0-48B0-A6D4-6B6D93C5C2D5}"/>
    <cellStyle name="Comma 13 6 4 4 2" xfId="5746" xr:uid="{0E13C03A-BF69-41C1-A6DF-4A38B11EAD53}"/>
    <cellStyle name="Comma 13 6 4 4_ACT_NIBD EQ" xfId="5747" xr:uid="{7D395623-D1B4-45B5-A21B-D0EE1EF3E480}"/>
    <cellStyle name="Comma 13 6 4 5" xfId="5748" xr:uid="{97BF82A1-9330-4033-9A1E-318AB941EC91}"/>
    <cellStyle name="Comma 13 6 4_ACT_NIBD EQ" xfId="5749" xr:uid="{27CCEE24-07DF-437B-BE49-F9C14A8B2E7D}"/>
    <cellStyle name="Comma 13 6 5" xfId="5750" xr:uid="{AB226273-019C-40EC-9D08-DAC57D21A51A}"/>
    <cellStyle name="Comma 13 6 5 2" xfId="5751" xr:uid="{E35992EF-9E72-4BD9-829A-783CF5A6DF09}"/>
    <cellStyle name="Comma 13 6 5 2 2" xfId="5752" xr:uid="{BEAFEA7E-35B9-4B9D-A067-001B2DB50562}"/>
    <cellStyle name="Comma 13 6 5 2 2 2" xfId="5753" xr:uid="{D4140780-DBFD-40A7-B198-088D947E47D8}"/>
    <cellStyle name="Comma 13 6 5 2 2_ACT_NIBD EQ" xfId="5754" xr:uid="{82F7B8D5-3469-4F57-9C3F-2D5816AD1676}"/>
    <cellStyle name="Comma 13 6 5 2 3" xfId="5755" xr:uid="{81CEC1F3-DE3B-49DC-851D-B8465EBE97C3}"/>
    <cellStyle name="Comma 13 6 5 2_ACT_NIBD EQ" xfId="5756" xr:uid="{15A473B4-A1CE-4244-A316-A509B1B208C2}"/>
    <cellStyle name="Comma 13 6 5 3" xfId="5757" xr:uid="{51FC8616-555A-43C1-8109-ABE38F048C60}"/>
    <cellStyle name="Comma 13 6 5 3 2" xfId="5758" xr:uid="{9C3125AA-7A1B-4BC7-A247-AB6142B40FAB}"/>
    <cellStyle name="Comma 13 6 5 3_ACT_NIBD EQ" xfId="5759" xr:uid="{521623C7-BE46-4C52-A28D-EB8C8BC5E3F9}"/>
    <cellStyle name="Comma 13 6 5 4" xfId="5760" xr:uid="{87EBE342-B452-421C-8013-D0E5E9E8140F}"/>
    <cellStyle name="Comma 13 6 5_ACT_NIBD EQ" xfId="5761" xr:uid="{98A8AD84-4B2A-4756-8F46-26B4A17A470A}"/>
    <cellStyle name="Comma 13 6 6" xfId="5762" xr:uid="{2F8D268D-F480-4128-B5CB-E2A68FB67670}"/>
    <cellStyle name="Comma 13 6 6 2" xfId="5763" xr:uid="{FB0DA274-2314-458B-90E2-BAE0A0577EE9}"/>
    <cellStyle name="Comma 13 6 6 2 2" xfId="5764" xr:uid="{362ED215-8495-40B7-905F-793CE9CBB6BD}"/>
    <cellStyle name="Comma 13 6 6 2_ACT_NIBD EQ" xfId="5765" xr:uid="{4260D23C-9812-48D7-BF18-B35A3A347DBB}"/>
    <cellStyle name="Comma 13 6 6 3" xfId="5766" xr:uid="{6E77D32D-CD3B-4D21-819E-76F9E18E06C9}"/>
    <cellStyle name="Comma 13 6 6_ACT_NIBD EQ" xfId="5767" xr:uid="{F56C5D39-FEDD-4C45-AFAC-F676D7AEB1DC}"/>
    <cellStyle name="Comma 13 6 7" xfId="5768" xr:uid="{EC086F1E-7AD0-41CB-9217-2C80102D26E3}"/>
    <cellStyle name="Comma 13 6 7 2" xfId="5769" xr:uid="{9C435530-8110-487F-9D94-697AC18C2944}"/>
    <cellStyle name="Comma 13 6 7_ACT_NIBD EQ" xfId="5770" xr:uid="{1520BE17-118D-4E08-A55B-18C6A6B40C46}"/>
    <cellStyle name="Comma 13 6 8" xfId="5771" xr:uid="{F0E3078B-3EC6-49E4-87BA-3A602C4BBFCE}"/>
    <cellStyle name="Comma 13 6_ACT Segment adj EBITDA" xfId="5772" xr:uid="{4482C24C-E296-420B-94EE-6B86FEA0C0D9}"/>
    <cellStyle name="Comma 13 7" xfId="5773" xr:uid="{DF889686-CE00-4196-AC0A-69392C57AF0A}"/>
    <cellStyle name="Comma 13 7 2" xfId="5774" xr:uid="{0D6F851C-AC4D-45D4-B9D2-3500582ED06C}"/>
    <cellStyle name="Comma 13 7 2 2" xfId="5775" xr:uid="{68EA3ECB-1987-47DC-B08A-47E3EF76F8C1}"/>
    <cellStyle name="Comma 13 7 2 2 2" xfId="5776" xr:uid="{98C3E577-9C89-40DF-819E-53D9A86D29CD}"/>
    <cellStyle name="Comma 13 7 2 2 2 2" xfId="5777" xr:uid="{9996BF05-D2ED-4BD2-B407-C135D3DA1C97}"/>
    <cellStyle name="Comma 13 7 2 2 2 2 2" xfId="5778" xr:uid="{D4219BB0-9242-45ED-898D-CE0EB1B547AE}"/>
    <cellStyle name="Comma 13 7 2 2 2 2 2 2" xfId="5779" xr:uid="{51B68E00-3E40-4A20-A060-5FC7ED322555}"/>
    <cellStyle name="Comma 13 7 2 2 2 2 2_ACT_NIBD EQ" xfId="5780" xr:uid="{2F696567-4C06-4F5C-9F88-34C7C66F8651}"/>
    <cellStyle name="Comma 13 7 2 2 2 2 3" xfId="5781" xr:uid="{614C72CB-F34A-433E-9E54-1C4B9C495FFB}"/>
    <cellStyle name="Comma 13 7 2 2 2 2_ACT_NIBD EQ" xfId="5782" xr:uid="{7BCBBF58-0347-4F4E-A943-69841B36AC6D}"/>
    <cellStyle name="Comma 13 7 2 2 2 3" xfId="5783" xr:uid="{6B929894-1EDC-4C76-8AD0-93EDB35BFF65}"/>
    <cellStyle name="Comma 13 7 2 2 2 3 2" xfId="5784" xr:uid="{F5EB0AA2-1127-4CE9-8516-43FFD093FC28}"/>
    <cellStyle name="Comma 13 7 2 2 2 3_ACT_NIBD EQ" xfId="5785" xr:uid="{D1B0E876-488C-462E-B3FD-0AF987E6A1D0}"/>
    <cellStyle name="Comma 13 7 2 2 2 4" xfId="5786" xr:uid="{AE49D81E-6A9C-432B-A68F-115889B62345}"/>
    <cellStyle name="Comma 13 7 2 2 2_ACT_NIBD EQ" xfId="5787" xr:uid="{18511FDD-E079-49E8-9850-76A4B7629FED}"/>
    <cellStyle name="Comma 13 7 2 2 3" xfId="5788" xr:uid="{43DD1978-749A-4D47-890B-480FA2D09D63}"/>
    <cellStyle name="Comma 13 7 2 2 3 2" xfId="5789" xr:uid="{D277AD51-EE65-45EA-B10F-235B52D06A46}"/>
    <cellStyle name="Comma 13 7 2 2 3 2 2" xfId="5790" xr:uid="{BDFA3D2D-37FA-41C7-8EF9-2921C38457E8}"/>
    <cellStyle name="Comma 13 7 2 2 3 2_ACT_NIBD EQ" xfId="5791" xr:uid="{1E71E796-74D4-4D65-B2AC-D0E198DC9BFB}"/>
    <cellStyle name="Comma 13 7 2 2 3 3" xfId="5792" xr:uid="{5128F60A-893F-4C08-B315-C224D5604FA9}"/>
    <cellStyle name="Comma 13 7 2 2 3_ACT_NIBD EQ" xfId="5793" xr:uid="{9E287D9E-B037-4027-B620-EDFB020BC04E}"/>
    <cellStyle name="Comma 13 7 2 2 4" xfId="5794" xr:uid="{5B754E9D-27CA-457C-B32D-E80182BAD607}"/>
    <cellStyle name="Comma 13 7 2 2 4 2" xfId="5795" xr:uid="{5FB5977D-1EAA-4EDE-9CAD-5BC32200A563}"/>
    <cellStyle name="Comma 13 7 2 2 4_ACT_NIBD EQ" xfId="5796" xr:uid="{F0A80E6F-CEF6-4FA1-90C4-AEE92615CEE3}"/>
    <cellStyle name="Comma 13 7 2 2 5" xfId="5797" xr:uid="{7963A583-07C8-46FF-97DA-2BFB5EE26D42}"/>
    <cellStyle name="Comma 13 7 2 2_ACT_NIBD EQ" xfId="5798" xr:uid="{163B3CFF-F326-4926-AA89-AC444C75919C}"/>
    <cellStyle name="Comma 13 7 2 3" xfId="5799" xr:uid="{B36A81CB-8B65-45DC-890C-5E69A64B1458}"/>
    <cellStyle name="Comma 13 7 2 3 2" xfId="5800" xr:uid="{AFAF95E7-DAAF-437B-9D47-EB43CEC74B07}"/>
    <cellStyle name="Comma 13 7 2 3 2 2" xfId="5801" xr:uid="{96AEEF07-37BA-4A6F-A0EA-FCF51638C595}"/>
    <cellStyle name="Comma 13 7 2 3 2 2 2" xfId="5802" xr:uid="{0214DC6A-A989-4957-8547-1036E0F845EF}"/>
    <cellStyle name="Comma 13 7 2 3 2 2_ACT_NIBD EQ" xfId="5803" xr:uid="{315E62ED-1B94-4EDA-9B07-A0A6BB61F9C6}"/>
    <cellStyle name="Comma 13 7 2 3 2 3" xfId="5804" xr:uid="{2A7CC98D-B544-46C2-8EAF-F173D7FE8E79}"/>
    <cellStyle name="Comma 13 7 2 3 2_ACT_NIBD EQ" xfId="5805" xr:uid="{37949E51-8100-43C6-AD5A-E6A6C659454E}"/>
    <cellStyle name="Comma 13 7 2 3 3" xfId="5806" xr:uid="{3E5CB365-175F-4520-8199-DCBEBAFA05F4}"/>
    <cellStyle name="Comma 13 7 2 3 3 2" xfId="5807" xr:uid="{D36EC35B-E1B7-4869-93CA-0B9B08C10941}"/>
    <cellStyle name="Comma 13 7 2 3 3_ACT_NIBD EQ" xfId="5808" xr:uid="{5294BCEE-9FDC-40A1-B90B-E751984F9AF0}"/>
    <cellStyle name="Comma 13 7 2 3 4" xfId="5809" xr:uid="{AF06EDAC-52EC-4E27-9320-754D36395799}"/>
    <cellStyle name="Comma 13 7 2 3_ACT_NIBD EQ" xfId="5810" xr:uid="{0EC1757D-2B90-4C8B-B97B-7A7FDC452AF0}"/>
    <cellStyle name="Comma 13 7 2 4" xfId="5811" xr:uid="{6EDD711C-AE22-47B1-8460-6F8BC63EB4AE}"/>
    <cellStyle name="Comma 13 7 2 4 2" xfId="5812" xr:uid="{8EF54685-445C-4B37-A015-CE475452CFF6}"/>
    <cellStyle name="Comma 13 7 2 4 2 2" xfId="5813" xr:uid="{AAAF626F-81C1-4CF8-831F-6ABC1DAADAF4}"/>
    <cellStyle name="Comma 13 7 2 4 2_ACT_NIBD EQ" xfId="5814" xr:uid="{DDF7E182-CEC8-49B1-A206-A361060D4C04}"/>
    <cellStyle name="Comma 13 7 2 4 3" xfId="5815" xr:uid="{C3FFC6A7-EB42-4BE0-B47C-D1F4E3D5814B}"/>
    <cellStyle name="Comma 13 7 2 4_ACT_NIBD EQ" xfId="5816" xr:uid="{6252CAD4-ECB6-43BF-8779-A442CDDABCB6}"/>
    <cellStyle name="Comma 13 7 2 5" xfId="5817" xr:uid="{E3F558EA-7AC2-4258-A6C9-BDD2788492E2}"/>
    <cellStyle name="Comma 13 7 2 5 2" xfId="5818" xr:uid="{6FC1C904-7251-49CE-8DD4-B75E8CC3308C}"/>
    <cellStyle name="Comma 13 7 2 5_ACT_NIBD EQ" xfId="5819" xr:uid="{91800C17-393D-41F2-8277-71C32639D0F4}"/>
    <cellStyle name="Comma 13 7 2 6" xfId="5820" xr:uid="{8609C4A2-E893-47A1-927E-66D2FD710E5D}"/>
    <cellStyle name="Comma 13 7 2_ACT_NIBD EQ" xfId="5821" xr:uid="{4FFD5A15-A34B-4221-8117-AE5A34C86F52}"/>
    <cellStyle name="Comma 13 7 3" xfId="5822" xr:uid="{EFBF711A-DE49-4C50-BB1E-8B1CAF01A737}"/>
    <cellStyle name="Comma 13 7 3 2" xfId="5823" xr:uid="{2C5E1D99-C096-4FF1-B3E6-619A13671B24}"/>
    <cellStyle name="Comma 13 7 3 2 2" xfId="5824" xr:uid="{264D2362-9F23-49F7-B7C1-6C9A09F8676B}"/>
    <cellStyle name="Comma 13 7 3 2 2 2" xfId="5825" xr:uid="{E30B1934-D9B2-44F4-8BB0-211E996AE004}"/>
    <cellStyle name="Comma 13 7 3 2 2 2 2" xfId="5826" xr:uid="{D98FFE70-82B3-47B0-99FA-7957C89DC8BE}"/>
    <cellStyle name="Comma 13 7 3 2 2 2 2 2" xfId="5827" xr:uid="{9D6671C9-E174-4BDC-942B-DF90516EF18A}"/>
    <cellStyle name="Comma 13 7 3 2 2 2 2_ACT_NIBD EQ" xfId="5828" xr:uid="{9F03C334-D5E4-4F2A-8264-2E1F61743DF9}"/>
    <cellStyle name="Comma 13 7 3 2 2 2 3" xfId="5829" xr:uid="{A8E8BF01-8453-4E95-8DA7-5B07D60F1D7C}"/>
    <cellStyle name="Comma 13 7 3 2 2 2_ACT_NIBD EQ" xfId="5830" xr:uid="{31D7AB8B-8666-4DDF-9B77-92275A87A280}"/>
    <cellStyle name="Comma 13 7 3 2 2 3" xfId="5831" xr:uid="{B8C6043A-DBDC-46C3-BC60-9D0D2B84903B}"/>
    <cellStyle name="Comma 13 7 3 2 2 3 2" xfId="5832" xr:uid="{22ABADF6-E89F-4CBF-8B29-29C83D6EF6E7}"/>
    <cellStyle name="Comma 13 7 3 2 2 3_ACT_NIBD EQ" xfId="5833" xr:uid="{8AF4E76D-7107-41FC-B759-587BD484B7EF}"/>
    <cellStyle name="Comma 13 7 3 2 2 4" xfId="5834" xr:uid="{F6656678-9FAF-4A70-BB62-830F46B52B3D}"/>
    <cellStyle name="Comma 13 7 3 2 2_ACT_NIBD EQ" xfId="5835" xr:uid="{0D1875F4-6875-472D-876D-089198EDC792}"/>
    <cellStyle name="Comma 13 7 3 2 3" xfId="5836" xr:uid="{913FACC7-3335-4E10-B005-B814863706F6}"/>
    <cellStyle name="Comma 13 7 3 2 3 2" xfId="5837" xr:uid="{48764AD7-1D5E-477B-8201-079D21E21460}"/>
    <cellStyle name="Comma 13 7 3 2 3 2 2" xfId="5838" xr:uid="{213EB77E-6F16-4A5E-ACBA-193BDC566140}"/>
    <cellStyle name="Comma 13 7 3 2 3 2_ACT_NIBD EQ" xfId="5839" xr:uid="{0A380690-27EA-42CA-BBD2-6FBA19CA8296}"/>
    <cellStyle name="Comma 13 7 3 2 3 3" xfId="5840" xr:uid="{DA94358D-212F-4DFA-AE4D-8F8177BCA0AA}"/>
    <cellStyle name="Comma 13 7 3 2 3_ACT_NIBD EQ" xfId="5841" xr:uid="{7F55183A-4916-4B12-812F-0C0CE5C4C501}"/>
    <cellStyle name="Comma 13 7 3 2 4" xfId="5842" xr:uid="{6DF0EDDC-B73B-47FB-A75C-7AEF68A3FA69}"/>
    <cellStyle name="Comma 13 7 3 2 4 2" xfId="5843" xr:uid="{B2024254-28A6-4729-B157-6A998DBADCB6}"/>
    <cellStyle name="Comma 13 7 3 2 4_ACT_NIBD EQ" xfId="5844" xr:uid="{5169C5C1-88EA-4295-9DBB-0F4434DF7B43}"/>
    <cellStyle name="Comma 13 7 3 2 5" xfId="5845" xr:uid="{968CC112-996C-4050-9478-3670C8D7A546}"/>
    <cellStyle name="Comma 13 7 3 2_ACT_NIBD EQ" xfId="5846" xr:uid="{A3EECD35-7D40-4E6F-90AC-020FB612D1C3}"/>
    <cellStyle name="Comma 13 7 3 3" xfId="5847" xr:uid="{FB048ED1-9C35-41E9-BD5D-AB326FF54932}"/>
    <cellStyle name="Comma 13 7 3 3 2" xfId="5848" xr:uid="{86612374-2217-41B7-BC1A-6E11404291A9}"/>
    <cellStyle name="Comma 13 7 3 3 2 2" xfId="5849" xr:uid="{1A4A3FBF-1E8B-4D2C-A9E8-A958E257DE39}"/>
    <cellStyle name="Comma 13 7 3 3 2 2 2" xfId="5850" xr:uid="{D546868C-5187-4CA5-906A-8BD360A362D9}"/>
    <cellStyle name="Comma 13 7 3 3 2 2_ACT_NIBD EQ" xfId="5851" xr:uid="{17E5399A-4E27-4EA8-B38B-6BD1F5CC2364}"/>
    <cellStyle name="Comma 13 7 3 3 2 3" xfId="5852" xr:uid="{267F59BE-34A2-446A-9C40-CFE757F4F474}"/>
    <cellStyle name="Comma 13 7 3 3 2_ACT_NIBD EQ" xfId="5853" xr:uid="{225EC457-1B1B-473D-AF46-0FA04D512237}"/>
    <cellStyle name="Comma 13 7 3 3 3" xfId="5854" xr:uid="{8FBB91EB-72E0-4E92-8223-86A50205752A}"/>
    <cellStyle name="Comma 13 7 3 3 3 2" xfId="5855" xr:uid="{EED80BFA-2334-443E-9EA1-68B6DB64AA4D}"/>
    <cellStyle name="Comma 13 7 3 3 3_ACT_NIBD EQ" xfId="5856" xr:uid="{3FF3D7AA-BA10-431A-84F2-3215C89D5ED2}"/>
    <cellStyle name="Comma 13 7 3 3 4" xfId="5857" xr:uid="{0DDD099A-3665-490B-AE61-5311E5423B82}"/>
    <cellStyle name="Comma 13 7 3 3_ACT_NIBD EQ" xfId="5858" xr:uid="{29994A13-DD96-4EAE-929A-92F608B1301E}"/>
    <cellStyle name="Comma 13 7 3 4" xfId="5859" xr:uid="{1B2338ED-D941-4A94-BBA7-AB6D37E4E601}"/>
    <cellStyle name="Comma 13 7 3 4 2" xfId="5860" xr:uid="{883BBD01-EC36-4322-B9C8-4E2A87C3019E}"/>
    <cellStyle name="Comma 13 7 3 4 2 2" xfId="5861" xr:uid="{011BCC76-0834-468C-B57B-C9ACECDFD1CA}"/>
    <cellStyle name="Comma 13 7 3 4 2_ACT_NIBD EQ" xfId="5862" xr:uid="{F29EF2B1-14E8-48FC-B008-F4274C07B776}"/>
    <cellStyle name="Comma 13 7 3 4 3" xfId="5863" xr:uid="{3DD7E43A-1859-40B8-A02D-6337A1C13934}"/>
    <cellStyle name="Comma 13 7 3 4_ACT_NIBD EQ" xfId="5864" xr:uid="{62728146-7BC2-40EB-92E3-AAE072601C52}"/>
    <cellStyle name="Comma 13 7 3 5" xfId="5865" xr:uid="{5BEA314E-007D-4DED-A626-8204D8747CE5}"/>
    <cellStyle name="Comma 13 7 3 5 2" xfId="5866" xr:uid="{9A4C0389-E6C8-4C08-ADE6-8107520FD2AE}"/>
    <cellStyle name="Comma 13 7 3 5_ACT_NIBD EQ" xfId="5867" xr:uid="{C6AA6515-F3F7-4681-B60F-E741A6AAF2BD}"/>
    <cellStyle name="Comma 13 7 3 6" xfId="5868" xr:uid="{61A26308-1B7F-471A-AD2B-34F5F5E6D5FE}"/>
    <cellStyle name="Comma 13 7 3_ACT_NIBD EQ" xfId="5869" xr:uid="{B708AC31-4046-4467-8826-4297969A5426}"/>
    <cellStyle name="Comma 13 7 4" xfId="5870" xr:uid="{087F9E1D-6D48-460C-B10D-9673540B0C0C}"/>
    <cellStyle name="Comma 13 7 4 2" xfId="5871" xr:uid="{FFDB4E62-9CE5-4CA9-A0A7-65774CBCAA59}"/>
    <cellStyle name="Comma 13 7 4 2 2" xfId="5872" xr:uid="{9B5279D3-F8B3-4BD5-8842-71938C30CAA9}"/>
    <cellStyle name="Comma 13 7 4 2 2 2" xfId="5873" xr:uid="{E80AA1AA-E0FD-4E9B-8BED-BBC5539D414D}"/>
    <cellStyle name="Comma 13 7 4 2 2 2 2" xfId="5874" xr:uid="{34B4E304-5997-454F-A1A8-C41B51BA6459}"/>
    <cellStyle name="Comma 13 7 4 2 2 2_ACT_NIBD EQ" xfId="5875" xr:uid="{629A1933-FE84-4B75-BB59-B871E1AF5B26}"/>
    <cellStyle name="Comma 13 7 4 2 2 3" xfId="5876" xr:uid="{FE91F042-3A20-4956-87D8-A77F3E77AF99}"/>
    <cellStyle name="Comma 13 7 4 2 2_ACT_NIBD EQ" xfId="5877" xr:uid="{F3FDE02A-51C3-4CEA-9E7F-C5ADC03728C5}"/>
    <cellStyle name="Comma 13 7 4 2 3" xfId="5878" xr:uid="{B6A3969A-94BB-405E-8DAA-A759F600F656}"/>
    <cellStyle name="Comma 13 7 4 2 3 2" xfId="5879" xr:uid="{3E3B1E19-0735-44DE-A90A-2730B5BB0100}"/>
    <cellStyle name="Comma 13 7 4 2 3_ACT_NIBD EQ" xfId="5880" xr:uid="{AD59DE3A-58D9-441F-A1E1-7C886B7357AB}"/>
    <cellStyle name="Comma 13 7 4 2 4" xfId="5881" xr:uid="{BD30CBED-CD07-4DC0-A46A-7D888D70A0B4}"/>
    <cellStyle name="Comma 13 7 4 2_ACT_NIBD EQ" xfId="5882" xr:uid="{B6A103B6-5CF1-47BA-AC0E-EE637DCBE3FE}"/>
    <cellStyle name="Comma 13 7 4 3" xfId="5883" xr:uid="{552F90E3-3F31-4B5A-BAD9-005402D6C7B9}"/>
    <cellStyle name="Comma 13 7 4 3 2" xfId="5884" xr:uid="{23F12712-1D2F-45BC-9C0F-46E6F90C80C9}"/>
    <cellStyle name="Comma 13 7 4 3 2 2" xfId="5885" xr:uid="{D47D151F-B747-493B-BCCE-E93C23E84D6C}"/>
    <cellStyle name="Comma 13 7 4 3 2_ACT_NIBD EQ" xfId="5886" xr:uid="{D459CA29-6D40-407E-AEC5-AA205C6F573D}"/>
    <cellStyle name="Comma 13 7 4 3 3" xfId="5887" xr:uid="{161B82A2-056F-49B0-8197-C06983F2539D}"/>
    <cellStyle name="Comma 13 7 4 3_ACT_NIBD EQ" xfId="5888" xr:uid="{A5A71579-4D22-49CC-B32C-658C15E959C8}"/>
    <cellStyle name="Comma 13 7 4 4" xfId="5889" xr:uid="{DBEB8C1F-52C8-4BA0-9926-80A2EFDE5D9A}"/>
    <cellStyle name="Comma 13 7 4 4 2" xfId="5890" xr:uid="{415DD1FC-87AA-4B8E-B3BA-35521EA9E036}"/>
    <cellStyle name="Comma 13 7 4 4_ACT_NIBD EQ" xfId="5891" xr:uid="{A88ECA2A-B319-4685-B0A0-35F202CFF114}"/>
    <cellStyle name="Comma 13 7 4 5" xfId="5892" xr:uid="{A463C1F7-A18B-48D1-952E-29AD50929710}"/>
    <cellStyle name="Comma 13 7 4_ACT_NIBD EQ" xfId="5893" xr:uid="{54FE0192-8A15-4159-8DC0-74CA9055C259}"/>
    <cellStyle name="Comma 13 7 5" xfId="5894" xr:uid="{438C270A-06D6-4701-AE78-B0EC24B25389}"/>
    <cellStyle name="Comma 13 7 5 2" xfId="5895" xr:uid="{D68E5AF1-3C63-49FF-BA5C-1F1A8EC70857}"/>
    <cellStyle name="Comma 13 7 5 2 2" xfId="5896" xr:uid="{2B8016BD-ADA4-42BF-A3DF-4C6B90A86435}"/>
    <cellStyle name="Comma 13 7 5 2 2 2" xfId="5897" xr:uid="{C3785360-9977-477F-83ED-B1035A15772D}"/>
    <cellStyle name="Comma 13 7 5 2 2_ACT_NIBD EQ" xfId="5898" xr:uid="{117F3DBB-D3D5-4CC8-B96D-EBFC291EAE76}"/>
    <cellStyle name="Comma 13 7 5 2 3" xfId="5899" xr:uid="{271C158D-13E9-4745-90E1-D28D1D7DB135}"/>
    <cellStyle name="Comma 13 7 5 2_ACT_NIBD EQ" xfId="5900" xr:uid="{72906890-9A89-45AA-ADEB-A6AE24884238}"/>
    <cellStyle name="Comma 13 7 5 3" xfId="5901" xr:uid="{DCA97290-4383-4B06-800D-680F045831F1}"/>
    <cellStyle name="Comma 13 7 5 3 2" xfId="5902" xr:uid="{739561BB-A2A6-445E-90DE-136700411936}"/>
    <cellStyle name="Comma 13 7 5 3_ACT_NIBD EQ" xfId="5903" xr:uid="{EE9CEA9E-4007-4667-9FCB-A8C005758394}"/>
    <cellStyle name="Comma 13 7 5 4" xfId="5904" xr:uid="{8A93E60A-4D57-48F3-BC84-A5ADFCC5642D}"/>
    <cellStyle name="Comma 13 7 5_ACT_NIBD EQ" xfId="5905" xr:uid="{00E0254E-567F-46DE-822C-940D1268A812}"/>
    <cellStyle name="Comma 13 7 6" xfId="5906" xr:uid="{A9AB2752-6336-4695-89CF-C732D249840B}"/>
    <cellStyle name="Comma 13 7 6 2" xfId="5907" xr:uid="{5D71E857-08B6-44FF-B1BD-2C0B76075A6C}"/>
    <cellStyle name="Comma 13 7 6 2 2" xfId="5908" xr:uid="{D3DA7866-650E-4A70-866C-5351A66AFF37}"/>
    <cellStyle name="Comma 13 7 6 2_ACT_NIBD EQ" xfId="5909" xr:uid="{E7945A35-A0A7-4913-A442-B4C53D7E845E}"/>
    <cellStyle name="Comma 13 7 6 3" xfId="5910" xr:uid="{08F390B3-3C55-43E2-BD18-82D5A43A3FF1}"/>
    <cellStyle name="Comma 13 7 6_ACT_NIBD EQ" xfId="5911" xr:uid="{0FF15FB3-A934-4451-8EDA-0B348327A408}"/>
    <cellStyle name="Comma 13 7 7" xfId="5912" xr:uid="{743A2259-0903-45C7-8C68-816DCD8A311A}"/>
    <cellStyle name="Comma 13 7 7 2" xfId="5913" xr:uid="{324FCC3D-4F32-48D8-B829-6340ABA9E69A}"/>
    <cellStyle name="Comma 13 7 7_ACT_NIBD EQ" xfId="5914" xr:uid="{27D1460D-99F8-4DEF-A656-4E813231DDDE}"/>
    <cellStyle name="Comma 13 7 8" xfId="5915" xr:uid="{94949F9B-FBCD-4AB8-9353-D6D0D1B9C9F6}"/>
    <cellStyle name="Comma 13 7_ACT Segment adj EBITDA" xfId="5916" xr:uid="{FAB2EE7A-826C-42E3-A0CA-F2E78440E028}"/>
    <cellStyle name="Comma 13 8" xfId="5917" xr:uid="{50B48AC3-37A5-4C07-A66D-627007977BCE}"/>
    <cellStyle name="Comma 13 8 2" xfId="5918" xr:uid="{EC3C29F1-AE31-4114-9464-4154A2EBE47B}"/>
    <cellStyle name="Comma 13 8 2 2" xfId="5919" xr:uid="{5A189028-27EC-4B39-A738-EF472DDAC3BE}"/>
    <cellStyle name="Comma 13 8 2 2 2" xfId="5920" xr:uid="{C225F3E0-CE0A-454F-A55E-7618FEFBC618}"/>
    <cellStyle name="Comma 13 8 2 2 2 2" xfId="5921" xr:uid="{6BC023AD-81EF-4A47-961D-072919D2CAD0}"/>
    <cellStyle name="Comma 13 8 2 2 2 2 2" xfId="5922" xr:uid="{2CD42104-5948-4267-B109-1144B401FCD8}"/>
    <cellStyle name="Comma 13 8 2 2 2 2_ACT_NIBD EQ" xfId="5923" xr:uid="{661AFBDC-9C41-4D5F-A02F-AA8D5399C7E0}"/>
    <cellStyle name="Comma 13 8 2 2 2 3" xfId="5924" xr:uid="{E2671566-3129-42A1-B407-AC177CD1558B}"/>
    <cellStyle name="Comma 13 8 2 2 2_ACT_NIBD EQ" xfId="5925" xr:uid="{D4F498DF-EDBC-4C0E-9A6E-BF582D6962E7}"/>
    <cellStyle name="Comma 13 8 2 2 3" xfId="5926" xr:uid="{25A2E73D-D713-4ECE-8558-2980E73C4FFA}"/>
    <cellStyle name="Comma 13 8 2 2 3 2" xfId="5927" xr:uid="{4791CC6E-E6C1-48B3-A969-36F064782E03}"/>
    <cellStyle name="Comma 13 8 2 2 3_ACT_NIBD EQ" xfId="5928" xr:uid="{DBC0BC08-283E-4A58-9533-AC8C6D7C9F4B}"/>
    <cellStyle name="Comma 13 8 2 2 4" xfId="5929" xr:uid="{2CA5F5E5-7B80-4741-B040-5655A4159B34}"/>
    <cellStyle name="Comma 13 8 2 2_ACT_NIBD EQ" xfId="5930" xr:uid="{2033D9E6-8BAB-4F7A-9CF1-0BBC7B574ED1}"/>
    <cellStyle name="Comma 13 8 2 3" xfId="5931" xr:uid="{2DB226FF-CB6B-475F-9AA5-8A2B2AEBB3BF}"/>
    <cellStyle name="Comma 13 8 2 3 2" xfId="5932" xr:uid="{42924E31-40F6-468F-8CA5-DFF696967102}"/>
    <cellStyle name="Comma 13 8 2 3 2 2" xfId="5933" xr:uid="{CD4892AC-B814-4E15-A436-7506EE5B7E36}"/>
    <cellStyle name="Comma 13 8 2 3 2_ACT_NIBD EQ" xfId="5934" xr:uid="{E226848D-D82E-495C-B174-F525B0156629}"/>
    <cellStyle name="Comma 13 8 2 3 3" xfId="5935" xr:uid="{561B1D96-61DC-4A2A-863E-54AF325DDF21}"/>
    <cellStyle name="Comma 13 8 2 3_ACT_NIBD EQ" xfId="5936" xr:uid="{3CDF5E66-EB29-4940-9318-4633F1D9FD60}"/>
    <cellStyle name="Comma 13 8 2 4" xfId="5937" xr:uid="{275C592D-4137-4E73-876F-DDD919A3AA72}"/>
    <cellStyle name="Comma 13 8 2 4 2" xfId="5938" xr:uid="{CF0CDDB9-E448-46D6-A371-8D5CBD5D8582}"/>
    <cellStyle name="Comma 13 8 2 4_ACT_NIBD EQ" xfId="5939" xr:uid="{CCA9CD3D-0401-4777-B6CB-D576F83FDC87}"/>
    <cellStyle name="Comma 13 8 2 5" xfId="5940" xr:uid="{59C7F423-22B1-45BB-9473-19810D03EFE2}"/>
    <cellStyle name="Comma 13 8 2_ACT_NIBD EQ" xfId="5941" xr:uid="{686276D8-BAE2-4073-802E-D237B1BFC181}"/>
    <cellStyle name="Comma 13 8 3" xfId="5942" xr:uid="{F9F9378F-2977-455F-AD26-A153356275D1}"/>
    <cellStyle name="Comma 13 8 3 2" xfId="5943" xr:uid="{437DFCB9-12A9-4D68-B146-9713B2B4FC1F}"/>
    <cellStyle name="Comma 13 8 3 2 2" xfId="5944" xr:uid="{23056CA3-2CDE-4DC7-AFC9-5C3764B7E5B1}"/>
    <cellStyle name="Comma 13 8 3 2 2 2" xfId="5945" xr:uid="{789908F4-6220-4920-BEDC-43842BC0616A}"/>
    <cellStyle name="Comma 13 8 3 2 2_ACT_NIBD EQ" xfId="5946" xr:uid="{CC37AD70-8C8D-41EC-B19D-2F4B790D0C82}"/>
    <cellStyle name="Comma 13 8 3 2 3" xfId="5947" xr:uid="{4F720F78-5D32-4ECC-AF85-27A35BAB7D99}"/>
    <cellStyle name="Comma 13 8 3 2_ACT_NIBD EQ" xfId="5948" xr:uid="{429C12E6-1C62-48A9-B3A2-43899A8633E1}"/>
    <cellStyle name="Comma 13 8 3 3" xfId="5949" xr:uid="{06E5CCD1-B6F8-48BB-82BE-FEBF4F921534}"/>
    <cellStyle name="Comma 13 8 3 3 2" xfId="5950" xr:uid="{14471B4E-0E6F-42BE-83C8-6D41F1B56652}"/>
    <cellStyle name="Comma 13 8 3 3_ACT_NIBD EQ" xfId="5951" xr:uid="{E6B28EA2-1006-4D51-878B-70573F04651C}"/>
    <cellStyle name="Comma 13 8 3 4" xfId="5952" xr:uid="{C6BE7D13-D64E-4108-A074-5FCC294C0E7A}"/>
    <cellStyle name="Comma 13 8 3_ACT_NIBD EQ" xfId="5953" xr:uid="{65731542-AB1F-411C-9EA4-8274C7033827}"/>
    <cellStyle name="Comma 13 8 4" xfId="5954" xr:uid="{8A077262-4C12-4C5C-9151-0DFCB2DD3DFE}"/>
    <cellStyle name="Comma 13 8 4 2" xfId="5955" xr:uid="{FBDD40EB-8EC8-404A-A6D1-D5E0779346E1}"/>
    <cellStyle name="Comma 13 8 4 2 2" xfId="5956" xr:uid="{C10D355B-15EA-4567-8873-947CF5DCC598}"/>
    <cellStyle name="Comma 13 8 4 2_ACT_NIBD EQ" xfId="5957" xr:uid="{402681EC-DFF0-4D61-9993-5DF8886DCBDA}"/>
    <cellStyle name="Comma 13 8 4 3" xfId="5958" xr:uid="{A2A81595-1A9F-4963-8669-CA647B962F5A}"/>
    <cellStyle name="Comma 13 8 4_ACT_NIBD EQ" xfId="5959" xr:uid="{80B63759-06B8-4F2C-9925-91942893D10E}"/>
    <cellStyle name="Comma 13 8 5" xfId="5960" xr:uid="{512FF4CB-387C-4C20-9FCE-72B6B2F379A7}"/>
    <cellStyle name="Comma 13 8 5 2" xfId="5961" xr:uid="{2A823BB0-4894-4557-995E-934156114F39}"/>
    <cellStyle name="Comma 13 8 5_ACT_NIBD EQ" xfId="5962" xr:uid="{514B4EE9-7F5D-419E-B9D8-0BD02B6BFFC0}"/>
    <cellStyle name="Comma 13 8 6" xfId="5963" xr:uid="{D317E528-0B7D-44D4-8A7B-778A3891B2E7}"/>
    <cellStyle name="Comma 13 8_ACT_NIBD EQ" xfId="5964" xr:uid="{41EDC817-1A51-4F24-917D-92816F481FBE}"/>
    <cellStyle name="Comma 13 9" xfId="5965" xr:uid="{A9D6736F-723A-469A-90EF-2858DE8785DD}"/>
    <cellStyle name="Comma 13 9 2" xfId="5966" xr:uid="{7A18A8F2-91EE-4058-8BB3-41D7DE6F15B8}"/>
    <cellStyle name="Comma 13 9 2 2" xfId="5967" xr:uid="{309FC92B-6A39-4781-9B11-43A3C0EEF317}"/>
    <cellStyle name="Comma 13 9 2 2 2" xfId="5968" xr:uid="{C6926A9F-9A54-417E-80B8-588AB3540C33}"/>
    <cellStyle name="Comma 13 9 2 2 2 2" xfId="5969" xr:uid="{F7490405-24EF-436B-8EB5-6672A4158753}"/>
    <cellStyle name="Comma 13 9 2 2 2 2 2" xfId="5970" xr:uid="{2EBE3216-9D67-461A-BCAF-BC883A2E68B4}"/>
    <cellStyle name="Comma 13 9 2 2 2 2_ACT_NIBD EQ" xfId="5971" xr:uid="{DF21058A-B75B-4C67-A806-8D3EB2A7CFE4}"/>
    <cellStyle name="Comma 13 9 2 2 2 3" xfId="5972" xr:uid="{85C32D31-F684-4617-A80E-338DB12FA2AA}"/>
    <cellStyle name="Comma 13 9 2 2 2_ACT_NIBD EQ" xfId="5973" xr:uid="{10B05C46-43F6-444B-BB86-8DDEAADEA71B}"/>
    <cellStyle name="Comma 13 9 2 2 3" xfId="5974" xr:uid="{34EA1FE8-C4D5-4DAB-97C9-6321604C586A}"/>
    <cellStyle name="Comma 13 9 2 2 3 2" xfId="5975" xr:uid="{DE996439-9F6F-4CF4-9CCE-435F0E380C7C}"/>
    <cellStyle name="Comma 13 9 2 2 3_ACT_NIBD EQ" xfId="5976" xr:uid="{05AFD7F2-294C-4160-B0CF-A81DB975C48E}"/>
    <cellStyle name="Comma 13 9 2 2 4" xfId="5977" xr:uid="{87E7F2CE-A169-43C7-AD02-3248DD189434}"/>
    <cellStyle name="Comma 13 9 2 2_ACT_NIBD EQ" xfId="5978" xr:uid="{715DFF07-3E2F-4FD5-8DBF-B34F7B57FF9E}"/>
    <cellStyle name="Comma 13 9 2 3" xfId="5979" xr:uid="{F4A1B671-8558-4A71-A13C-1CE0ED7DD3BA}"/>
    <cellStyle name="Comma 13 9 2 3 2" xfId="5980" xr:uid="{E6C978D5-D4B7-4891-B074-DFEA89B29D66}"/>
    <cellStyle name="Comma 13 9 2 3 2 2" xfId="5981" xr:uid="{2DB757CC-2A46-4FAD-AB4D-F2688DB72453}"/>
    <cellStyle name="Comma 13 9 2 3 2_ACT_NIBD EQ" xfId="5982" xr:uid="{5C53AFE6-5058-4CA6-B6FC-64AEFB23A619}"/>
    <cellStyle name="Comma 13 9 2 3 3" xfId="5983" xr:uid="{D01254CB-CF93-42F4-99DB-A5DD1E3FE4B3}"/>
    <cellStyle name="Comma 13 9 2 3_ACT_NIBD EQ" xfId="5984" xr:uid="{15E292FE-65C1-4D22-8C22-931CEA698126}"/>
    <cellStyle name="Comma 13 9 2 4" xfId="5985" xr:uid="{1356E4F9-B1D7-49B4-BBAB-CAE9570F685F}"/>
    <cellStyle name="Comma 13 9 2 4 2" xfId="5986" xr:uid="{AA0A852C-AF3A-4B68-9B4D-5EA2BA178FB9}"/>
    <cellStyle name="Comma 13 9 2 4_ACT_NIBD EQ" xfId="5987" xr:uid="{D33D3BC6-228A-429D-A0BA-51D6A64F1CEB}"/>
    <cellStyle name="Comma 13 9 2 5" xfId="5988" xr:uid="{65A4EDF8-5196-4F2A-BC49-8518E01DB200}"/>
    <cellStyle name="Comma 13 9 2_ACT_NIBD EQ" xfId="5989" xr:uid="{6A031C40-1C62-4FA5-8D0D-8867CA3EED36}"/>
    <cellStyle name="Comma 13 9 3" xfId="5990" xr:uid="{DAE9E145-2DC0-48A2-90F1-B4F58EB2B8A6}"/>
    <cellStyle name="Comma 13 9 3 2" xfId="5991" xr:uid="{767BE3AA-6BF6-4C24-8F31-926929DFF855}"/>
    <cellStyle name="Comma 13 9 3 2 2" xfId="5992" xr:uid="{4ED91564-5917-49B9-93FB-0A17B924460D}"/>
    <cellStyle name="Comma 13 9 3 2 2 2" xfId="5993" xr:uid="{AC41CB83-15AD-484C-8381-C97C28D934F2}"/>
    <cellStyle name="Comma 13 9 3 2 2_ACT_NIBD EQ" xfId="5994" xr:uid="{F27FEFD1-0F11-4AE6-B0F6-B63252834FE5}"/>
    <cellStyle name="Comma 13 9 3 2 3" xfId="5995" xr:uid="{1E4F75CA-2FBB-44AC-B844-F400D08BA0E2}"/>
    <cellStyle name="Comma 13 9 3 2_ACT_NIBD EQ" xfId="5996" xr:uid="{F6145644-E428-44DE-B823-44EB5277C84D}"/>
    <cellStyle name="Comma 13 9 3 3" xfId="5997" xr:uid="{E0985E77-AF39-4095-832A-1E6B07896956}"/>
    <cellStyle name="Comma 13 9 3 3 2" xfId="5998" xr:uid="{14F5EE33-76FE-4159-8BB6-4E4331B42D49}"/>
    <cellStyle name="Comma 13 9 3 3_ACT_NIBD EQ" xfId="5999" xr:uid="{C8516DA4-5AFE-4A25-A2E0-BCB3FBD4672A}"/>
    <cellStyle name="Comma 13 9 3 4" xfId="6000" xr:uid="{CF001D91-593D-48D5-AE45-5E0EFE27162F}"/>
    <cellStyle name="Comma 13 9 3_ACT_NIBD EQ" xfId="6001" xr:uid="{C381A6E1-4212-49C1-8EFC-C4826945A610}"/>
    <cellStyle name="Comma 13 9 4" xfId="6002" xr:uid="{1F1057B8-A9D4-4247-9BFD-67234277F09A}"/>
    <cellStyle name="Comma 13 9 4 2" xfId="6003" xr:uid="{9CCA1592-B2D5-454A-8795-19570EAF1F6C}"/>
    <cellStyle name="Comma 13 9 4 2 2" xfId="6004" xr:uid="{B472F7A9-36A6-4492-9011-4373A0F199F5}"/>
    <cellStyle name="Comma 13 9 4 2_ACT_NIBD EQ" xfId="6005" xr:uid="{E8D00BD4-6AD2-460A-95AF-5A2D600EF48C}"/>
    <cellStyle name="Comma 13 9 4 3" xfId="6006" xr:uid="{4E711AD0-4DF1-4B3E-A937-B5BA085721CD}"/>
    <cellStyle name="Comma 13 9 4_ACT_NIBD EQ" xfId="6007" xr:uid="{D5DD5A02-DE23-487B-86E8-57547268D5B4}"/>
    <cellStyle name="Comma 13 9 5" xfId="6008" xr:uid="{A6333646-1198-40AC-931B-7F0B148EBD81}"/>
    <cellStyle name="Comma 13 9 5 2" xfId="6009" xr:uid="{9A20F314-4CCD-45B8-A6A5-9B46FF788CF1}"/>
    <cellStyle name="Comma 13 9 5_ACT_NIBD EQ" xfId="6010" xr:uid="{A7C896E6-6D6F-47B2-9498-C89CAAB675CB}"/>
    <cellStyle name="Comma 13 9 6" xfId="6011" xr:uid="{15E25B00-9515-4D51-B2D0-AFD26D509811}"/>
    <cellStyle name="Comma 13 9_ACT_NIBD EQ" xfId="6012" xr:uid="{D33CE316-8238-4BDD-92E5-2231DC75C378}"/>
    <cellStyle name="Comma 13_Eliminations" xfId="6013" xr:uid="{6803546F-3C71-4C8B-8921-CC6188B3CFC5}"/>
    <cellStyle name="Comma 14" xfId="6014" xr:uid="{6B167AFA-D47C-4D03-BFF5-26EE33F23FC0}"/>
    <cellStyle name="Comma 14 10" xfId="6015" xr:uid="{ECD339AE-72F8-4FE5-BA41-F3C1F6C6B723}"/>
    <cellStyle name="Comma 14 10 2" xfId="6016" xr:uid="{92B5293B-26D4-474F-95E2-5E6600E26411}"/>
    <cellStyle name="Comma 14 10 2 2" xfId="6017" xr:uid="{A527CBEA-DA8D-4544-A35C-BFD5C0B41E7F}"/>
    <cellStyle name="Comma 14 10 2 2 2" xfId="6018" xr:uid="{3E062780-CB13-4A43-83F0-A4C3F4431B34}"/>
    <cellStyle name="Comma 14 10 2 2 2 2" xfId="6019" xr:uid="{F8E00E32-E222-4B3B-A1D1-4A5D7137F5E0}"/>
    <cellStyle name="Comma 14 10 2 2 2 2 2" xfId="6020" xr:uid="{1BFFE9DC-D6A4-4F0B-AC59-8346982A372D}"/>
    <cellStyle name="Comma 14 10 2 2 2 2_ACT_NIBD EQ" xfId="6021" xr:uid="{A54DAF9A-FCDA-4101-A4C6-9FE0A30BE313}"/>
    <cellStyle name="Comma 14 10 2 2 2 3" xfId="6022" xr:uid="{0C25F0A2-BE08-4CDC-9CEC-C5B6837EB063}"/>
    <cellStyle name="Comma 14 10 2 2 2_ACT_NIBD EQ" xfId="6023" xr:uid="{826FEA41-B0CE-4BBE-A140-144AB8117289}"/>
    <cellStyle name="Comma 14 10 2 2 3" xfId="6024" xr:uid="{A3AAAE2C-3B45-496D-ACAB-4A7838409E9B}"/>
    <cellStyle name="Comma 14 10 2 2 3 2" xfId="6025" xr:uid="{20536D02-276E-4766-8FCD-C4144B6CCBA9}"/>
    <cellStyle name="Comma 14 10 2 2 3_ACT_NIBD EQ" xfId="6026" xr:uid="{71EF343E-492F-4F05-AFDD-BE5BD0A72875}"/>
    <cellStyle name="Comma 14 10 2 2 4" xfId="6027" xr:uid="{48A2B45C-AB79-49E6-9219-43DCC03BABFF}"/>
    <cellStyle name="Comma 14 10 2 2_ACT_NIBD EQ" xfId="6028" xr:uid="{F9C57A59-A8F8-4115-B330-225F8D3A5CD9}"/>
    <cellStyle name="Comma 14 10 2 3" xfId="6029" xr:uid="{232D45C2-915E-4D20-9B16-76245959EEC4}"/>
    <cellStyle name="Comma 14 10 2 3 2" xfId="6030" xr:uid="{E27D9DC6-9FC6-48A8-A93F-89A2650D2C26}"/>
    <cellStyle name="Comma 14 10 2 3 2 2" xfId="6031" xr:uid="{33AD94F4-1C0C-411B-8150-04377AEC658B}"/>
    <cellStyle name="Comma 14 10 2 3 2_ACT_NIBD EQ" xfId="6032" xr:uid="{D65DED3F-4FA4-40F4-B127-C239374078B4}"/>
    <cellStyle name="Comma 14 10 2 3 3" xfId="6033" xr:uid="{96B8A389-18B3-402A-A081-675427BE59A0}"/>
    <cellStyle name="Comma 14 10 2 3_ACT_NIBD EQ" xfId="6034" xr:uid="{BFE83D80-B130-404C-8AA0-EBC237964877}"/>
    <cellStyle name="Comma 14 10 2 4" xfId="6035" xr:uid="{D55474A2-AD7C-449C-913C-AE34AB035086}"/>
    <cellStyle name="Comma 14 10 2 4 2" xfId="6036" xr:uid="{F927CE8C-91F5-4499-ABA7-60105859EBFD}"/>
    <cellStyle name="Comma 14 10 2 4_ACT_NIBD EQ" xfId="6037" xr:uid="{3C7A75DE-CC2A-4933-96BF-FE4B00D62BB6}"/>
    <cellStyle name="Comma 14 10 2 5" xfId="6038" xr:uid="{EA23BB6C-29E7-4191-A639-C26D5B9B5F96}"/>
    <cellStyle name="Comma 14 10 2_ACT_NIBD EQ" xfId="6039" xr:uid="{82196D77-FCAE-4758-AFD2-2480BE808F8C}"/>
    <cellStyle name="Comma 14 10 3" xfId="6040" xr:uid="{54D73820-AEC5-4A6E-9A07-F5780C09693C}"/>
    <cellStyle name="Comma 14 10 3 2" xfId="6041" xr:uid="{C2BBEDCF-41C6-4309-8F4D-DD8501F78109}"/>
    <cellStyle name="Comma 14 10 3 2 2" xfId="6042" xr:uid="{46889875-8CFF-4513-9396-B6D3200A73D2}"/>
    <cellStyle name="Comma 14 10 3 2 2 2" xfId="6043" xr:uid="{114FE2B0-7C6E-43D9-87FD-C8581CE48F62}"/>
    <cellStyle name="Comma 14 10 3 2 2_ACT_NIBD EQ" xfId="6044" xr:uid="{33C5446B-70E1-44BD-B0AB-3A5971FCFD34}"/>
    <cellStyle name="Comma 14 10 3 2 3" xfId="6045" xr:uid="{13DB70F5-BF2F-43FF-82AE-8994A5903664}"/>
    <cellStyle name="Comma 14 10 3 2_ACT_NIBD EQ" xfId="6046" xr:uid="{C9341B72-0917-45E6-B53F-F133C73B049E}"/>
    <cellStyle name="Comma 14 10 3 3" xfId="6047" xr:uid="{79368372-706A-4A28-903B-E2C12A01A42D}"/>
    <cellStyle name="Comma 14 10 3 3 2" xfId="6048" xr:uid="{5DD3A6B5-3B54-413A-BA06-E51F6BC945C9}"/>
    <cellStyle name="Comma 14 10 3 3_ACT_NIBD EQ" xfId="6049" xr:uid="{38F3A864-D251-46F0-904D-B5BEACAB7E01}"/>
    <cellStyle name="Comma 14 10 3 4" xfId="6050" xr:uid="{1E223823-B5DC-4A22-8BB8-107A9655F515}"/>
    <cellStyle name="Comma 14 10 3_ACT_NIBD EQ" xfId="6051" xr:uid="{7864CD8C-2EBB-4F62-BC91-8B53F76584C0}"/>
    <cellStyle name="Comma 14 10 4" xfId="6052" xr:uid="{41248C52-211B-4361-90C4-816F970A88CC}"/>
    <cellStyle name="Comma 14 10 4 2" xfId="6053" xr:uid="{E7DACD2C-7178-4347-800B-18DEFB6C391E}"/>
    <cellStyle name="Comma 14 10 4 2 2" xfId="6054" xr:uid="{1A7B3997-AC88-4081-A9E0-CCF8E85F9891}"/>
    <cellStyle name="Comma 14 10 4 2_ACT_NIBD EQ" xfId="6055" xr:uid="{D7A5091F-2CCE-4396-BDA4-9BDE5DFFB68D}"/>
    <cellStyle name="Comma 14 10 4 3" xfId="6056" xr:uid="{CCABD99D-4F12-4F1A-A200-5418874ADD16}"/>
    <cellStyle name="Comma 14 10 4_ACT_NIBD EQ" xfId="6057" xr:uid="{98F5D6AE-2804-4F8A-9F65-0756D638DADC}"/>
    <cellStyle name="Comma 14 10 5" xfId="6058" xr:uid="{B9ABEA6A-9CEA-409A-BC86-135E6D5CEECA}"/>
    <cellStyle name="Comma 14 10 5 2" xfId="6059" xr:uid="{913C1607-E643-42A9-8910-01971F13769D}"/>
    <cellStyle name="Comma 14 10 5_ACT_NIBD EQ" xfId="6060" xr:uid="{BFC1ACEC-591B-42C5-9755-DAD2B75EC444}"/>
    <cellStyle name="Comma 14 10 6" xfId="6061" xr:uid="{43252C13-25F1-48F4-BB6F-F03F7DA9F463}"/>
    <cellStyle name="Comma 14 10_ACT_NIBD EQ" xfId="6062" xr:uid="{060634E0-EB01-493B-B88B-3D8887A4DAAE}"/>
    <cellStyle name="Comma 14 11" xfId="6063" xr:uid="{62E0A370-9318-4148-8D09-13FB7862B15B}"/>
    <cellStyle name="Comma 14 11 2" xfId="6064" xr:uid="{0303F0C7-F17A-4911-8615-E07905C19849}"/>
    <cellStyle name="Comma 14 11 2 2" xfId="6065" xr:uid="{D7C54871-8947-45E2-BFD5-C159D669C89B}"/>
    <cellStyle name="Comma 14 11 2 2 2" xfId="6066" xr:uid="{5B7A03D6-6F65-46E6-9A54-A7FD6ACECB60}"/>
    <cellStyle name="Comma 14 11 2 2 2 2" xfId="6067" xr:uid="{7BC29005-7BE8-4ECC-AE84-89E5EDF432B9}"/>
    <cellStyle name="Comma 14 11 2 2 2_ACT_NIBD EQ" xfId="6068" xr:uid="{622457F8-003C-4136-8B81-7E6A5A2C984E}"/>
    <cellStyle name="Comma 14 11 2 2 3" xfId="6069" xr:uid="{177F9DF0-9499-49A3-A11E-82ABB92CFACD}"/>
    <cellStyle name="Comma 14 11 2 2_ACT_NIBD EQ" xfId="6070" xr:uid="{2C2B1B43-4CC2-4083-97D7-0F0CA741794E}"/>
    <cellStyle name="Comma 14 11 2 3" xfId="6071" xr:uid="{969B8C0C-C9D1-4B7E-B5EE-8D1E85A3BD9D}"/>
    <cellStyle name="Comma 14 11 2 3 2" xfId="6072" xr:uid="{E650A2BB-08F1-4ABC-8F98-2D8078E7F6EC}"/>
    <cellStyle name="Comma 14 11 2 3_ACT_NIBD EQ" xfId="6073" xr:uid="{E0B41AEF-82C3-4EB0-B256-421FC9922137}"/>
    <cellStyle name="Comma 14 11 2 4" xfId="6074" xr:uid="{9E0D3321-65DD-4CF1-82D1-14C801EDA09E}"/>
    <cellStyle name="Comma 14 11 2_ACT_NIBD EQ" xfId="6075" xr:uid="{155A03D2-2C1D-456A-97CD-520B593F36E2}"/>
    <cellStyle name="Comma 14 11 3" xfId="6076" xr:uid="{85173D50-4A42-40B8-BDA6-E34AF260D4EF}"/>
    <cellStyle name="Comma 14 11 3 2" xfId="6077" xr:uid="{41BD435D-1C43-46DB-8ED5-CAF8CA05428F}"/>
    <cellStyle name="Comma 14 11 3 2 2" xfId="6078" xr:uid="{50DF0AF4-58AD-481A-B853-9FF5D60F0F59}"/>
    <cellStyle name="Comma 14 11 3 2_ACT_NIBD EQ" xfId="6079" xr:uid="{416B8990-CE2C-4A83-A6D4-ADCE4A469765}"/>
    <cellStyle name="Comma 14 11 3 3" xfId="6080" xr:uid="{57822DDD-938B-44AB-A4DE-745CD880F985}"/>
    <cellStyle name="Comma 14 11 3_ACT_NIBD EQ" xfId="6081" xr:uid="{A3E8E68E-60B8-4DC9-9413-E2DBD84F33E6}"/>
    <cellStyle name="Comma 14 11 4" xfId="6082" xr:uid="{9542F640-574A-4DFA-9582-ED25B777B1DC}"/>
    <cellStyle name="Comma 14 11 4 2" xfId="6083" xr:uid="{55CCD4C9-475C-46D0-97D7-0A4FFE7255D2}"/>
    <cellStyle name="Comma 14 11 4_ACT_NIBD EQ" xfId="6084" xr:uid="{9E5E0358-05FF-4010-BE7E-72ACD07ADD5D}"/>
    <cellStyle name="Comma 14 11 5" xfId="6085" xr:uid="{E1DEFEDF-77F6-481B-93DB-6D2454F7C724}"/>
    <cellStyle name="Comma 14 11_ACT_NIBD EQ" xfId="6086" xr:uid="{3594B738-A4D7-499F-B3FF-86CDCDF17351}"/>
    <cellStyle name="Comma 14 12" xfId="6087" xr:uid="{8353E654-65E5-492E-BF18-B0585233F65B}"/>
    <cellStyle name="Comma 14 12 2" xfId="6088" xr:uid="{E077891B-B30C-46FE-98B1-FBEC81DC860B}"/>
    <cellStyle name="Comma 14 12 2 2" xfId="6089" xr:uid="{F02DD4EB-1D2D-42B2-9164-716D83D24169}"/>
    <cellStyle name="Comma 14 12 2 2 2" xfId="6090" xr:uid="{55DAF1EF-5FCA-4C1A-964E-96DEFC8F6D8D}"/>
    <cellStyle name="Comma 14 12 2 2_ACT_NIBD EQ" xfId="6091" xr:uid="{BEFE91D2-7BEE-4EE1-BD3B-250D2B292D2B}"/>
    <cellStyle name="Comma 14 12 2 3" xfId="6092" xr:uid="{9B55E69D-71F1-4980-9F7D-E6358D5A128E}"/>
    <cellStyle name="Comma 14 12 2_ACT_NIBD EQ" xfId="6093" xr:uid="{62C7DE0A-BBA5-4083-9235-49725050BE88}"/>
    <cellStyle name="Comma 14 12 3" xfId="6094" xr:uid="{057F0BE0-64B1-4757-98E5-B9CB9768E405}"/>
    <cellStyle name="Comma 14 12 3 2" xfId="6095" xr:uid="{7AF3E030-779F-432B-8C04-9509ED256041}"/>
    <cellStyle name="Comma 14 12 3_ACT_NIBD EQ" xfId="6096" xr:uid="{9C95371F-7636-466F-B19B-8830AB50DB71}"/>
    <cellStyle name="Comma 14 12 4" xfId="6097" xr:uid="{D0376FE5-053F-4BA3-AE97-3A94109DA326}"/>
    <cellStyle name="Comma 14 12_ACT_NIBD EQ" xfId="6098" xr:uid="{5C2025C8-160C-4CBC-8E76-4185208AA01D}"/>
    <cellStyle name="Comma 14 13" xfId="6099" xr:uid="{9F85B2A1-EA4F-4179-9207-D4C050BB5DDA}"/>
    <cellStyle name="Comma 14 13 2" xfId="6100" xr:uid="{6606FBF9-0F2C-427F-A462-CD9E8907DF25}"/>
    <cellStyle name="Comma 14 13 2 2" xfId="6101" xr:uid="{BA28E728-1640-4CA5-9C78-6BD79C7A7CD9}"/>
    <cellStyle name="Comma 14 13 2_ACT_NIBD EQ" xfId="6102" xr:uid="{9A45D9A4-ACAF-4987-A44F-13038429F746}"/>
    <cellStyle name="Comma 14 13 3" xfId="6103" xr:uid="{B085E8A5-A32A-4971-8DC2-58281DFD2F56}"/>
    <cellStyle name="Comma 14 13_ACT_NIBD EQ" xfId="6104" xr:uid="{2A682CA2-AD73-47D9-AD70-5047340A221E}"/>
    <cellStyle name="Comma 14 14" xfId="6105" xr:uid="{53A41B57-F16D-4536-9322-13569CD2A38E}"/>
    <cellStyle name="Comma 14 14 2" xfId="6106" xr:uid="{3BFB922A-630E-4625-BF91-06C16E2E747E}"/>
    <cellStyle name="Comma 14 14_ACT_NIBD EQ" xfId="6107" xr:uid="{2330EE25-6D03-4A33-BB81-AAF887615CE1}"/>
    <cellStyle name="Comma 14 15" xfId="6108" xr:uid="{3FB4A6AC-1120-41DC-97AD-03E4F9A1A346}"/>
    <cellStyle name="Comma 14 16" xfId="6109" xr:uid="{78328E0D-2AA6-4FDB-BC5E-C59BE22C7743}"/>
    <cellStyle name="Comma 14 2" xfId="6110" xr:uid="{492E0001-3FB8-46AB-9E30-93CF14968F2F}"/>
    <cellStyle name="Comma 14 2 10" xfId="6111" xr:uid="{2C2B8439-885D-430F-B248-A31E209FC031}"/>
    <cellStyle name="Comma 14 2 10 2" xfId="6112" xr:uid="{F97BB5AB-254A-457A-B880-E6097702B9C3}"/>
    <cellStyle name="Comma 14 2 10 2 2" xfId="6113" xr:uid="{8FD378A9-C6FE-4DC2-B2DC-4EBFD2826E7A}"/>
    <cellStyle name="Comma 14 2 10 2 2 2" xfId="6114" xr:uid="{5963B6C4-9381-41ED-B778-7A816714644E}"/>
    <cellStyle name="Comma 14 2 10 2 2_ACT_NIBD EQ" xfId="6115" xr:uid="{7427D41C-523A-4974-A6CF-CA6C70AFB7A3}"/>
    <cellStyle name="Comma 14 2 10 2 3" xfId="6116" xr:uid="{8A8098EB-72DA-4799-9A72-5D74E244CD8E}"/>
    <cellStyle name="Comma 14 2 10 2_ACT_NIBD EQ" xfId="6117" xr:uid="{20B8E6D7-66D9-4CC9-A611-B6DD496E0563}"/>
    <cellStyle name="Comma 14 2 10 3" xfId="6118" xr:uid="{01142F37-C6A9-452D-9AA4-DA35392AD48C}"/>
    <cellStyle name="Comma 14 2 10 3 2" xfId="6119" xr:uid="{99F97F94-1541-4D74-B839-0716AF01AAA0}"/>
    <cellStyle name="Comma 14 2 10 3_ACT_NIBD EQ" xfId="6120" xr:uid="{C360CF40-1E60-4C4C-AE62-539A1B8D2833}"/>
    <cellStyle name="Comma 14 2 10 4" xfId="6121" xr:uid="{33D65815-D1A7-47EE-A2D9-6A9E4E800B5C}"/>
    <cellStyle name="Comma 14 2 10_ACT_NIBD EQ" xfId="6122" xr:uid="{2A9136AD-7F8D-4B1C-B169-C416C60775FD}"/>
    <cellStyle name="Comma 14 2 11" xfId="6123" xr:uid="{FC268102-4A08-44E5-828E-F11A86E9E354}"/>
    <cellStyle name="Comma 14 2 11 2" xfId="6124" xr:uid="{929CF393-D366-423F-BFC8-2F5FE4A70BEF}"/>
    <cellStyle name="Comma 14 2 11 2 2" xfId="6125" xr:uid="{CAF0BEBB-616E-48D7-8FA4-AB70FA2ECBF0}"/>
    <cellStyle name="Comma 14 2 11 2_ACT_NIBD EQ" xfId="6126" xr:uid="{6A91D25C-AF65-4DB6-A944-9CD623110BB3}"/>
    <cellStyle name="Comma 14 2 11 3" xfId="6127" xr:uid="{FF99211D-6D1F-4402-A4B0-6895548577C2}"/>
    <cellStyle name="Comma 14 2 11_ACT_NIBD EQ" xfId="6128" xr:uid="{2A1F8676-106C-4304-ACB8-BBF8346297C0}"/>
    <cellStyle name="Comma 14 2 12" xfId="6129" xr:uid="{BD9724C1-3782-455B-82A5-1645A9ACD584}"/>
    <cellStyle name="Comma 14 2 12 2" xfId="6130" xr:uid="{38F204B7-E1BA-46CE-9141-770A2B1D6F36}"/>
    <cellStyle name="Comma 14 2 12_ACT_NIBD EQ" xfId="6131" xr:uid="{01F54AFD-DE11-4EB9-8FD7-21363AD70564}"/>
    <cellStyle name="Comma 14 2 13" xfId="6132" xr:uid="{CB51A1B5-47FF-46F7-B688-1CF7F91C794D}"/>
    <cellStyle name="Comma 14 2 14" xfId="6133" xr:uid="{995C3273-A389-4269-B2C1-4DAFAA262DAF}"/>
    <cellStyle name="Comma 14 2 2" xfId="6134" xr:uid="{D511812D-D28D-41ED-9118-CD1BB7BBFBD8}"/>
    <cellStyle name="Comma 14 2 2 2" xfId="6135" xr:uid="{681CC972-57D5-4DE3-A95C-ED5809BB6C03}"/>
    <cellStyle name="Comma 14 2 2 2 2" xfId="6136" xr:uid="{019032B3-DB8A-4C15-9FE1-4D9A49D38F66}"/>
    <cellStyle name="Comma 14 2 2 2 2 2" xfId="6137" xr:uid="{AFCF33C9-327F-4913-9C9C-81C283AF43EA}"/>
    <cellStyle name="Comma 14 2 2 2 2 2 2" xfId="6138" xr:uid="{986F1C08-F72B-4A72-BE31-C25A7ACA89C2}"/>
    <cellStyle name="Comma 14 2 2 2 2 2 2 2" xfId="6139" xr:uid="{92571781-C41C-4625-8C36-C84FBCD1D586}"/>
    <cellStyle name="Comma 14 2 2 2 2 2 2 2 2" xfId="6140" xr:uid="{40CEC052-8AD4-4B9F-8034-FF81B863EB89}"/>
    <cellStyle name="Comma 14 2 2 2 2 2 2 2 2 2" xfId="6141" xr:uid="{DCE23D68-1A07-4D67-938A-D88BB3F5B732}"/>
    <cellStyle name="Comma 14 2 2 2 2 2 2 2 2_ACT_NIBD EQ" xfId="6142" xr:uid="{76B20575-EFA3-4D57-9DA7-F079ED10DA1D}"/>
    <cellStyle name="Comma 14 2 2 2 2 2 2 2 3" xfId="6143" xr:uid="{B1736851-E048-4A19-9A46-5E648FDE4365}"/>
    <cellStyle name="Comma 14 2 2 2 2 2 2 2_ACT_NIBD EQ" xfId="6144" xr:uid="{18E95F6E-53A9-4C3C-A05F-E4459A8BD2B3}"/>
    <cellStyle name="Comma 14 2 2 2 2 2 2 3" xfId="6145" xr:uid="{D4976360-0FB4-4B47-90BB-F73D1DC43C12}"/>
    <cellStyle name="Comma 14 2 2 2 2 2 2 3 2" xfId="6146" xr:uid="{8700F5C0-5DC2-4429-AEDE-7A8B2481C3D9}"/>
    <cellStyle name="Comma 14 2 2 2 2 2 2 3_ACT_NIBD EQ" xfId="6147" xr:uid="{E7E7C028-03CA-4DE0-B4B4-0B798218DA59}"/>
    <cellStyle name="Comma 14 2 2 2 2 2 2 4" xfId="6148" xr:uid="{F0EFC1FE-C3D9-4D36-B4A1-70415CA4D9FD}"/>
    <cellStyle name="Comma 14 2 2 2 2 2 2_ACT_NIBD EQ" xfId="6149" xr:uid="{95A993ED-356C-4D38-82BA-EAC46BD41DEC}"/>
    <cellStyle name="Comma 14 2 2 2 2 2 3" xfId="6150" xr:uid="{4FC9033A-0D15-4CB3-B33D-4E9B5DC003E3}"/>
    <cellStyle name="Comma 14 2 2 2 2 2 3 2" xfId="6151" xr:uid="{8AE004C8-51A6-4EBA-86C3-38E70E034C65}"/>
    <cellStyle name="Comma 14 2 2 2 2 2 3 2 2" xfId="6152" xr:uid="{7125CC2F-43B6-49DC-A4EC-4F1245A1239F}"/>
    <cellStyle name="Comma 14 2 2 2 2 2 3 2_ACT_NIBD EQ" xfId="6153" xr:uid="{FEAA131A-4084-4CDF-BD07-088F0D0B6B2B}"/>
    <cellStyle name="Comma 14 2 2 2 2 2 3 3" xfId="6154" xr:uid="{29C12FB9-23E4-4CA1-93CE-DECF54D85E46}"/>
    <cellStyle name="Comma 14 2 2 2 2 2 3_ACT_NIBD EQ" xfId="6155" xr:uid="{E2CB7DF8-4004-4522-BBA7-5CA33C593776}"/>
    <cellStyle name="Comma 14 2 2 2 2 2 4" xfId="6156" xr:uid="{6B133CB1-CFEB-41C9-B31D-82A5EB399CFC}"/>
    <cellStyle name="Comma 14 2 2 2 2 2 4 2" xfId="6157" xr:uid="{464E0750-81DB-4F4D-BB45-3297D6B8951C}"/>
    <cellStyle name="Comma 14 2 2 2 2 2 4_ACT_NIBD EQ" xfId="6158" xr:uid="{35C96C83-BFE6-41A5-AF2D-F8F35813CB50}"/>
    <cellStyle name="Comma 14 2 2 2 2 2 5" xfId="6159" xr:uid="{AE88A9F5-2792-4F28-9DB2-DEB24667FA15}"/>
    <cellStyle name="Comma 14 2 2 2 2 2_ACT_NIBD EQ" xfId="6160" xr:uid="{39F22A3E-F3FD-4FE1-9D01-51E7EC0F7604}"/>
    <cellStyle name="Comma 14 2 2 2 2 3" xfId="6161" xr:uid="{2EF95EF3-8BC8-4BDE-88AD-D99D1233DAE7}"/>
    <cellStyle name="Comma 14 2 2 2 2 3 2" xfId="6162" xr:uid="{7F6EE5C2-D16F-42F7-9458-25B3FFA9DEAB}"/>
    <cellStyle name="Comma 14 2 2 2 2 3 2 2" xfId="6163" xr:uid="{BDC7FDC7-7E59-491C-927D-86F7F41D9C09}"/>
    <cellStyle name="Comma 14 2 2 2 2 3 2 2 2" xfId="6164" xr:uid="{8C68963F-707C-49FF-AE71-9F784ABF1243}"/>
    <cellStyle name="Comma 14 2 2 2 2 3 2 2_ACT_NIBD EQ" xfId="6165" xr:uid="{04CA325E-7C7C-4A74-8BC4-5EE82ABF7723}"/>
    <cellStyle name="Comma 14 2 2 2 2 3 2 3" xfId="6166" xr:uid="{756AA3D9-4C2B-43CE-B90E-83D693C58AFD}"/>
    <cellStyle name="Comma 14 2 2 2 2 3 2_ACT_NIBD EQ" xfId="6167" xr:uid="{D59C4461-5EFE-497C-B4A8-ACFCD29B0C9C}"/>
    <cellStyle name="Comma 14 2 2 2 2 3 3" xfId="6168" xr:uid="{ADA73EA6-F05F-44D4-A43E-5DCDD133D358}"/>
    <cellStyle name="Comma 14 2 2 2 2 3 3 2" xfId="6169" xr:uid="{5ADF929D-1955-47C8-9C2B-61240FB9CD4B}"/>
    <cellStyle name="Comma 14 2 2 2 2 3 3_ACT_NIBD EQ" xfId="6170" xr:uid="{0B69837F-FFDA-443C-8F38-010D6F413433}"/>
    <cellStyle name="Comma 14 2 2 2 2 3 4" xfId="6171" xr:uid="{F635A5B6-5A65-4ED9-B647-24648144AE7B}"/>
    <cellStyle name="Comma 14 2 2 2 2 3_ACT_NIBD EQ" xfId="6172" xr:uid="{450F6563-B9DE-462F-A30A-AC95C6FCE688}"/>
    <cellStyle name="Comma 14 2 2 2 2 4" xfId="6173" xr:uid="{4BF366FB-38B7-40B9-AC61-CABBCC01CA85}"/>
    <cellStyle name="Comma 14 2 2 2 2 4 2" xfId="6174" xr:uid="{FA12F162-2FD3-474D-A7D7-6B0D9F0D37ED}"/>
    <cellStyle name="Comma 14 2 2 2 2 4 2 2" xfId="6175" xr:uid="{3824236B-CCCD-464D-A253-9C080345F94B}"/>
    <cellStyle name="Comma 14 2 2 2 2 4 2_ACT_NIBD EQ" xfId="6176" xr:uid="{66E0A4FF-D6F0-4604-BA8E-3272B1BEFDB7}"/>
    <cellStyle name="Comma 14 2 2 2 2 4 3" xfId="6177" xr:uid="{9ADE049F-8419-4549-8724-7D8109A9FA58}"/>
    <cellStyle name="Comma 14 2 2 2 2 4_ACT_NIBD EQ" xfId="6178" xr:uid="{0064FC71-4FA0-41BE-B2DC-96BA5BBF9DB5}"/>
    <cellStyle name="Comma 14 2 2 2 2 5" xfId="6179" xr:uid="{4EA6B0D1-1F2A-4C2A-8DC0-26F2EC675DFE}"/>
    <cellStyle name="Comma 14 2 2 2 2 5 2" xfId="6180" xr:uid="{CFEE1640-43D3-4EA3-8BF2-F356C90E7348}"/>
    <cellStyle name="Comma 14 2 2 2 2 5_ACT_NIBD EQ" xfId="6181" xr:uid="{3758C6EA-D7BE-4B41-822D-9E140FB6C06D}"/>
    <cellStyle name="Comma 14 2 2 2 2 6" xfId="6182" xr:uid="{0556B737-B3D5-44F5-8118-6B4B4C907DE3}"/>
    <cellStyle name="Comma 14 2 2 2 2_ACT_NIBD EQ" xfId="6183" xr:uid="{D1A96E88-2587-4EE0-B977-283353FBF697}"/>
    <cellStyle name="Comma 14 2 2 2 3" xfId="6184" xr:uid="{1FFFF47C-1779-45FD-AC27-0F7A0544FCD3}"/>
    <cellStyle name="Comma 14 2 2 2 3 2" xfId="6185" xr:uid="{B5D8676A-322A-420E-BF0F-2EAE1192660C}"/>
    <cellStyle name="Comma 14 2 2 2 3 2 2" xfId="6186" xr:uid="{1B1A97BC-1D82-4A15-AFDC-19DD15496746}"/>
    <cellStyle name="Comma 14 2 2 2 3 2 2 2" xfId="6187" xr:uid="{9B214DC7-F647-47DE-8450-37A61F912D79}"/>
    <cellStyle name="Comma 14 2 2 2 3 2 2 2 2" xfId="6188" xr:uid="{6DCB64C2-0F90-4A02-A805-1E53D8266D78}"/>
    <cellStyle name="Comma 14 2 2 2 3 2 2 2 2 2" xfId="6189" xr:uid="{F8BAA710-E368-41E4-B3C5-BE88C7CF4E4E}"/>
    <cellStyle name="Comma 14 2 2 2 3 2 2 2 2_ACT_NIBD EQ" xfId="6190" xr:uid="{A53B1BCA-A458-4B4E-B59A-EDD24CADEFDE}"/>
    <cellStyle name="Comma 14 2 2 2 3 2 2 2 3" xfId="6191" xr:uid="{8461F10D-E654-46D5-A910-7F0E6D69C45D}"/>
    <cellStyle name="Comma 14 2 2 2 3 2 2 2_ACT_NIBD EQ" xfId="6192" xr:uid="{BE664489-28BE-495C-9454-95BC8FC3745D}"/>
    <cellStyle name="Comma 14 2 2 2 3 2 2 3" xfId="6193" xr:uid="{6DE6BF35-63FC-4BC4-9E06-E90946488460}"/>
    <cellStyle name="Comma 14 2 2 2 3 2 2 3 2" xfId="6194" xr:uid="{3C3CA1D1-FD38-40E8-A868-9E2F141B0B1D}"/>
    <cellStyle name="Comma 14 2 2 2 3 2 2 3_ACT_NIBD EQ" xfId="6195" xr:uid="{11240F75-33DA-4F0F-9AF5-CA2E1B94E529}"/>
    <cellStyle name="Comma 14 2 2 2 3 2 2 4" xfId="6196" xr:uid="{A5911A5E-921B-47D4-8364-E3ED413E57B2}"/>
    <cellStyle name="Comma 14 2 2 2 3 2 2_ACT_NIBD EQ" xfId="6197" xr:uid="{AD2143A4-8CEE-4991-85F1-79C511CFCBB8}"/>
    <cellStyle name="Comma 14 2 2 2 3 2 3" xfId="6198" xr:uid="{2AA2B2CF-ACB1-4FA9-A0E1-66991486CA75}"/>
    <cellStyle name="Comma 14 2 2 2 3 2 3 2" xfId="6199" xr:uid="{8E9A3B03-4A9D-4A47-892C-A707F7EDFDE3}"/>
    <cellStyle name="Comma 14 2 2 2 3 2 3 2 2" xfId="6200" xr:uid="{1BC1E680-F3B2-4BF9-8A36-8BE33B5A74FE}"/>
    <cellStyle name="Comma 14 2 2 2 3 2 3 2_ACT_NIBD EQ" xfId="6201" xr:uid="{DA5B1F23-D8CE-41CD-A5DC-811FD1B2E292}"/>
    <cellStyle name="Comma 14 2 2 2 3 2 3 3" xfId="6202" xr:uid="{247601D8-E775-445F-80BE-981C791DF197}"/>
    <cellStyle name="Comma 14 2 2 2 3 2 3_ACT_NIBD EQ" xfId="6203" xr:uid="{F1237F35-8C32-40A4-9F95-E09FD7B7C65D}"/>
    <cellStyle name="Comma 14 2 2 2 3 2 4" xfId="6204" xr:uid="{0008E299-FD1D-41A4-A027-8BB18802DB90}"/>
    <cellStyle name="Comma 14 2 2 2 3 2 4 2" xfId="6205" xr:uid="{534E0471-358F-4FB1-8744-89EFEBDA5C11}"/>
    <cellStyle name="Comma 14 2 2 2 3 2 4_ACT_NIBD EQ" xfId="6206" xr:uid="{5D6E676C-91D6-47AD-824B-2A5E8B6D67B5}"/>
    <cellStyle name="Comma 14 2 2 2 3 2 5" xfId="6207" xr:uid="{4CDD6223-4B20-42E5-BE83-89CA642ADBBF}"/>
    <cellStyle name="Comma 14 2 2 2 3 2_ACT_NIBD EQ" xfId="6208" xr:uid="{5167EB0F-34B7-4EC5-9A91-77E1D908777C}"/>
    <cellStyle name="Comma 14 2 2 2 3 3" xfId="6209" xr:uid="{162BF7E4-3E76-4210-A6B5-C1BA9E04D4D4}"/>
    <cellStyle name="Comma 14 2 2 2 3 3 2" xfId="6210" xr:uid="{386C845C-47AC-40BD-92FB-D5AF67F96949}"/>
    <cellStyle name="Comma 14 2 2 2 3 3 2 2" xfId="6211" xr:uid="{2EE8379C-C0C2-42D7-BEE1-E3A0494A39EF}"/>
    <cellStyle name="Comma 14 2 2 2 3 3 2 2 2" xfId="6212" xr:uid="{A78CB522-718E-4394-9375-B5162A4B7C29}"/>
    <cellStyle name="Comma 14 2 2 2 3 3 2 2_ACT_NIBD EQ" xfId="6213" xr:uid="{D3BB91A1-C4EC-495F-ADAA-098D35E6DE44}"/>
    <cellStyle name="Comma 14 2 2 2 3 3 2 3" xfId="6214" xr:uid="{6D6DAD82-75CC-4FE7-94B8-ACB4E8B39676}"/>
    <cellStyle name="Comma 14 2 2 2 3 3 2_ACT_NIBD EQ" xfId="6215" xr:uid="{F1ADDA66-9A27-43F1-AEE0-D6F25F7BCDC7}"/>
    <cellStyle name="Comma 14 2 2 2 3 3 3" xfId="6216" xr:uid="{15462326-8A84-4F8F-8173-8F76CEE37789}"/>
    <cellStyle name="Comma 14 2 2 2 3 3 3 2" xfId="6217" xr:uid="{81CC206E-6E39-47B7-9F16-86C808AB682F}"/>
    <cellStyle name="Comma 14 2 2 2 3 3 3_ACT_NIBD EQ" xfId="6218" xr:uid="{585A80EB-0FFD-4227-A92B-0D6C9F11990F}"/>
    <cellStyle name="Comma 14 2 2 2 3 3 4" xfId="6219" xr:uid="{D4913073-820D-4AD2-B62F-DC4E59FA0788}"/>
    <cellStyle name="Comma 14 2 2 2 3 3_ACT_NIBD EQ" xfId="6220" xr:uid="{55F8162A-9429-412F-96FF-42D363888E59}"/>
    <cellStyle name="Comma 14 2 2 2 3 4" xfId="6221" xr:uid="{3E475CBD-BFB5-47D7-8CA9-E16408F9F9CF}"/>
    <cellStyle name="Comma 14 2 2 2 3 4 2" xfId="6222" xr:uid="{C623D06E-A85C-4F6E-B2B6-3DAFA1919076}"/>
    <cellStyle name="Comma 14 2 2 2 3 4 2 2" xfId="6223" xr:uid="{8642BC6B-0FD4-438B-8039-F19511619AB2}"/>
    <cellStyle name="Comma 14 2 2 2 3 4 2_ACT_NIBD EQ" xfId="6224" xr:uid="{4481E1BA-C150-4C15-A298-5EE18962DCA4}"/>
    <cellStyle name="Comma 14 2 2 2 3 4 3" xfId="6225" xr:uid="{90EE7F3D-9819-4C8F-A98A-02ABB831FD86}"/>
    <cellStyle name="Comma 14 2 2 2 3 4_ACT_NIBD EQ" xfId="6226" xr:uid="{D3786BB2-F912-4EFF-A5C7-E4E0E5F73B44}"/>
    <cellStyle name="Comma 14 2 2 2 3 5" xfId="6227" xr:uid="{12A3384D-D788-4C96-AF57-760B93059273}"/>
    <cellStyle name="Comma 14 2 2 2 3 5 2" xfId="6228" xr:uid="{96D90164-6975-42E3-BA65-9694FBF3EA9D}"/>
    <cellStyle name="Comma 14 2 2 2 3 5_ACT_NIBD EQ" xfId="6229" xr:uid="{C8D5582F-E722-49C8-853A-B58FFB0006C7}"/>
    <cellStyle name="Comma 14 2 2 2 3 6" xfId="6230" xr:uid="{9A2FBE25-B0AB-455A-AAC8-A0147460420B}"/>
    <cellStyle name="Comma 14 2 2 2 3_ACT_NIBD EQ" xfId="6231" xr:uid="{2F97C7AC-7337-4C27-9733-47E911375D05}"/>
    <cellStyle name="Comma 14 2 2 2 4" xfId="6232" xr:uid="{971B22E8-BD68-4A75-A746-3D3B11C938E2}"/>
    <cellStyle name="Comma 14 2 2 2 4 2" xfId="6233" xr:uid="{A6D86AD4-6576-406A-B6E2-8A26671101AF}"/>
    <cellStyle name="Comma 14 2 2 2 4 2 2" xfId="6234" xr:uid="{58260601-D597-4549-8C65-5FA2E7F12938}"/>
    <cellStyle name="Comma 14 2 2 2 4 2 2 2" xfId="6235" xr:uid="{42A5D9CB-C145-480C-9160-54F83A254E5B}"/>
    <cellStyle name="Comma 14 2 2 2 4 2 2 2 2" xfId="6236" xr:uid="{E4F484C0-A7D9-4A0A-AA46-C2655AD07837}"/>
    <cellStyle name="Comma 14 2 2 2 4 2 2 2_ACT_NIBD EQ" xfId="6237" xr:uid="{F1DE1911-B937-429E-A28B-68E5BF5AAF2C}"/>
    <cellStyle name="Comma 14 2 2 2 4 2 2 3" xfId="6238" xr:uid="{67CB4CEF-4407-4BDB-8FFB-1F62800AE96B}"/>
    <cellStyle name="Comma 14 2 2 2 4 2 2_ACT_NIBD EQ" xfId="6239" xr:uid="{B75F17F6-6473-467D-951A-1BE80EFD7405}"/>
    <cellStyle name="Comma 14 2 2 2 4 2 3" xfId="6240" xr:uid="{E71EEC7B-784C-4167-A748-D0AF9A137728}"/>
    <cellStyle name="Comma 14 2 2 2 4 2 3 2" xfId="6241" xr:uid="{25A79AB2-821D-4BB8-80C6-7E1165E3FD3D}"/>
    <cellStyle name="Comma 14 2 2 2 4 2 3_ACT_NIBD EQ" xfId="6242" xr:uid="{BF64880E-ECAD-4A45-8E93-50B95ECCC126}"/>
    <cellStyle name="Comma 14 2 2 2 4 2 4" xfId="6243" xr:uid="{ED4A6368-D717-41BE-88ED-9FAF0EE41EB0}"/>
    <cellStyle name="Comma 14 2 2 2 4 2_ACT_NIBD EQ" xfId="6244" xr:uid="{9CB6980A-5000-4324-8645-8D2AEE1265A8}"/>
    <cellStyle name="Comma 14 2 2 2 4 3" xfId="6245" xr:uid="{8782E8D5-FDBB-4EDE-AEDA-88F42375D56D}"/>
    <cellStyle name="Comma 14 2 2 2 4 3 2" xfId="6246" xr:uid="{5445391E-17A9-4F94-8E9B-B270BD0C6370}"/>
    <cellStyle name="Comma 14 2 2 2 4 3 2 2" xfId="6247" xr:uid="{8E4762F7-D610-4B7B-A55B-A948B2BE1D59}"/>
    <cellStyle name="Comma 14 2 2 2 4 3 2_ACT_NIBD EQ" xfId="6248" xr:uid="{F29C08CF-A64C-42EF-9240-C93886F6272A}"/>
    <cellStyle name="Comma 14 2 2 2 4 3 3" xfId="6249" xr:uid="{3B4BA874-F4F5-484B-A76C-CB498773F10A}"/>
    <cellStyle name="Comma 14 2 2 2 4 3_ACT_NIBD EQ" xfId="6250" xr:uid="{C6811FDF-2FB4-4E49-A1B5-B11CFBC381FF}"/>
    <cellStyle name="Comma 14 2 2 2 4 4" xfId="6251" xr:uid="{0DB801FC-BF96-47AD-9FC2-E8C4CEADB57B}"/>
    <cellStyle name="Comma 14 2 2 2 4 4 2" xfId="6252" xr:uid="{76610B49-966B-487E-BB6B-9E62DA0ED286}"/>
    <cellStyle name="Comma 14 2 2 2 4 4_ACT_NIBD EQ" xfId="6253" xr:uid="{440FDC75-4151-4C88-BB1F-16EA5C0004F8}"/>
    <cellStyle name="Comma 14 2 2 2 4 5" xfId="6254" xr:uid="{15D898C9-3BFE-468F-94D5-2F5EF6A07E0C}"/>
    <cellStyle name="Comma 14 2 2 2 4_ACT_NIBD EQ" xfId="6255" xr:uid="{B8C09183-3A8E-4C6F-B45E-8855BEA7E5C2}"/>
    <cellStyle name="Comma 14 2 2 2 5" xfId="6256" xr:uid="{88966515-05BC-4F1D-820E-1F0BDBC6760B}"/>
    <cellStyle name="Comma 14 2 2 2 5 2" xfId="6257" xr:uid="{9F25499C-0586-46F3-B063-E2E7317C178F}"/>
    <cellStyle name="Comma 14 2 2 2 5 2 2" xfId="6258" xr:uid="{8484761D-0A0E-489F-ADB9-B201A1F47FAB}"/>
    <cellStyle name="Comma 14 2 2 2 5 2 2 2" xfId="6259" xr:uid="{ABF444FF-70EE-4276-B789-DAA576DD66C5}"/>
    <cellStyle name="Comma 14 2 2 2 5 2 2_ACT_NIBD EQ" xfId="6260" xr:uid="{9C640CAC-E3BE-4C1D-A680-77AFB6813222}"/>
    <cellStyle name="Comma 14 2 2 2 5 2 3" xfId="6261" xr:uid="{EA84A237-9DA2-4D9E-B3DF-86096B233881}"/>
    <cellStyle name="Comma 14 2 2 2 5 2_ACT_NIBD EQ" xfId="6262" xr:uid="{8C70B316-8A9C-4E9F-BF95-A60C6B7A340C}"/>
    <cellStyle name="Comma 14 2 2 2 5 3" xfId="6263" xr:uid="{50E47CFF-5CB5-4075-A3CE-68EDBFB3596B}"/>
    <cellStyle name="Comma 14 2 2 2 5 3 2" xfId="6264" xr:uid="{4C5BA229-E7C5-40E0-85DC-43F28AC3283D}"/>
    <cellStyle name="Comma 14 2 2 2 5 3_ACT_NIBD EQ" xfId="6265" xr:uid="{22481BE4-6335-42F4-9A9C-91DAC285E658}"/>
    <cellStyle name="Comma 14 2 2 2 5 4" xfId="6266" xr:uid="{BD50D1B6-B969-4AC3-BF34-3529D399CB73}"/>
    <cellStyle name="Comma 14 2 2 2 5_ACT_NIBD EQ" xfId="6267" xr:uid="{8BF71F1C-0121-4161-86B0-9F1DC094875E}"/>
    <cellStyle name="Comma 14 2 2 2 6" xfId="6268" xr:uid="{DABFB876-D70B-496B-A821-BACED214D6E3}"/>
    <cellStyle name="Comma 14 2 2 2 6 2" xfId="6269" xr:uid="{5826C528-9519-4E35-9751-E2A1C4372A84}"/>
    <cellStyle name="Comma 14 2 2 2 6 2 2" xfId="6270" xr:uid="{FA6922DD-0C86-413C-B408-FD97D4348B62}"/>
    <cellStyle name="Comma 14 2 2 2 6 2_ACT_NIBD EQ" xfId="6271" xr:uid="{F5356844-9797-40DF-B10E-DD0D8F098E43}"/>
    <cellStyle name="Comma 14 2 2 2 6 3" xfId="6272" xr:uid="{408E6755-1BB3-4D2B-80D6-9110F3FDA017}"/>
    <cellStyle name="Comma 14 2 2 2 6_ACT_NIBD EQ" xfId="6273" xr:uid="{7BFFEA85-014C-42EF-B666-1CA814765E5F}"/>
    <cellStyle name="Comma 14 2 2 2 7" xfId="6274" xr:uid="{63B13380-95A5-409B-AE3B-9882EFCACCD1}"/>
    <cellStyle name="Comma 14 2 2 2 7 2" xfId="6275" xr:uid="{16101DBE-ED8F-469E-9191-C7352B098C16}"/>
    <cellStyle name="Comma 14 2 2 2 7_ACT_NIBD EQ" xfId="6276" xr:uid="{8EE841BB-00E7-4CBF-9207-9F3969DB0F04}"/>
    <cellStyle name="Comma 14 2 2 2 8" xfId="6277" xr:uid="{E11362D2-92D5-4A33-9FED-5B6D76CDFBDE}"/>
    <cellStyle name="Comma 14 2 2 2_ACT Segment adj EBITDA" xfId="6278" xr:uid="{132634AC-1A57-46E9-86C7-E871616EE19E}"/>
    <cellStyle name="Comma 14 2 2 3" xfId="6279" xr:uid="{B605F2C5-B0BC-463A-8630-51467C3FE0AE}"/>
    <cellStyle name="Comma 14 2 2 3 2" xfId="6280" xr:uid="{9AC0D17C-F2B1-4B74-AA09-A45908885337}"/>
    <cellStyle name="Comma 14 2 2 3 2 2" xfId="6281" xr:uid="{BFD0127B-973C-4E8A-8C20-4453F652E618}"/>
    <cellStyle name="Comma 14 2 2 3 2 2 2" xfId="6282" xr:uid="{5EC2BC06-AB51-48DF-B5FC-6760AF37894F}"/>
    <cellStyle name="Comma 14 2 2 3 2 2 2 2" xfId="6283" xr:uid="{170D181A-DECF-45E9-AC73-1600461A5729}"/>
    <cellStyle name="Comma 14 2 2 3 2 2 2 2 2" xfId="6284" xr:uid="{D8AE552A-E35C-432C-9F86-08DF74819BE6}"/>
    <cellStyle name="Comma 14 2 2 3 2 2 2 2_ACT_NIBD EQ" xfId="6285" xr:uid="{20FEC551-FA7A-4C65-81E7-555E4ADE1CEE}"/>
    <cellStyle name="Comma 14 2 2 3 2 2 2 3" xfId="6286" xr:uid="{B0FC2AFC-DD61-43BE-9482-6EE81A358C4D}"/>
    <cellStyle name="Comma 14 2 2 3 2 2 2_ACT_NIBD EQ" xfId="6287" xr:uid="{B9564BAA-6791-4D3C-8E42-C7EB4E002B85}"/>
    <cellStyle name="Comma 14 2 2 3 2 2 3" xfId="6288" xr:uid="{27233DA3-036D-4071-B8EA-B29D60227C31}"/>
    <cellStyle name="Comma 14 2 2 3 2 2 3 2" xfId="6289" xr:uid="{9FB2EEFE-FA2F-4BEC-890E-F48C4220C75B}"/>
    <cellStyle name="Comma 14 2 2 3 2 2 3_ACT_NIBD EQ" xfId="6290" xr:uid="{84364BC2-DA4A-40F7-972E-BDE256A03B4D}"/>
    <cellStyle name="Comma 14 2 2 3 2 2 4" xfId="6291" xr:uid="{08F60593-9AA0-42E3-9713-8341BFC6A3DA}"/>
    <cellStyle name="Comma 14 2 2 3 2 2_ACT_NIBD EQ" xfId="6292" xr:uid="{203F2079-68ED-45EA-A5C9-9D845EC64446}"/>
    <cellStyle name="Comma 14 2 2 3 2 3" xfId="6293" xr:uid="{0C234097-D925-424D-98A6-A9BA6B9A1928}"/>
    <cellStyle name="Comma 14 2 2 3 2 3 2" xfId="6294" xr:uid="{6B8F6F7B-05AB-4EE3-8CDA-6AA339518CD0}"/>
    <cellStyle name="Comma 14 2 2 3 2 3 2 2" xfId="6295" xr:uid="{31CE0B35-3BEC-4456-BFEB-69E5C25E9D69}"/>
    <cellStyle name="Comma 14 2 2 3 2 3 2_ACT_NIBD EQ" xfId="6296" xr:uid="{BF2DB473-5718-4529-BACA-661D73DB06B0}"/>
    <cellStyle name="Comma 14 2 2 3 2 3 3" xfId="6297" xr:uid="{1F935D2E-7C40-4425-99FD-349D9455E64C}"/>
    <cellStyle name="Comma 14 2 2 3 2 3_ACT_NIBD EQ" xfId="6298" xr:uid="{962F67F2-7AE2-4FCD-B7A8-78C8F38312E8}"/>
    <cellStyle name="Comma 14 2 2 3 2 4" xfId="6299" xr:uid="{6C979C16-202E-421D-BA8C-F5CEC13243C9}"/>
    <cellStyle name="Comma 14 2 2 3 2 4 2" xfId="6300" xr:uid="{1CB598A7-DAA3-4F06-ACBF-9DE941D6D8A5}"/>
    <cellStyle name="Comma 14 2 2 3 2 4_ACT_NIBD EQ" xfId="6301" xr:uid="{37EEA664-4E27-4790-A51E-0B86E606EF98}"/>
    <cellStyle name="Comma 14 2 2 3 2 5" xfId="6302" xr:uid="{0BE84A82-6D17-4416-8813-9668FC6894B4}"/>
    <cellStyle name="Comma 14 2 2 3 2_ACT_NIBD EQ" xfId="6303" xr:uid="{AA0DBB95-BC39-493F-9C83-6C0200BF0D9F}"/>
    <cellStyle name="Comma 14 2 2 3 3" xfId="6304" xr:uid="{B6C96EBC-45B9-4767-9BEB-638498B8C0A7}"/>
    <cellStyle name="Comma 14 2 2 3 3 2" xfId="6305" xr:uid="{BF844E83-24C8-499A-8651-B34C49842DBF}"/>
    <cellStyle name="Comma 14 2 2 3 3 2 2" xfId="6306" xr:uid="{DA822F9F-42CC-43B5-82D8-ED5A427F51DA}"/>
    <cellStyle name="Comma 14 2 2 3 3 2 2 2" xfId="6307" xr:uid="{D957A7FA-9DE4-42F7-9D99-BA431320D46B}"/>
    <cellStyle name="Comma 14 2 2 3 3 2 2_ACT_NIBD EQ" xfId="6308" xr:uid="{2072F026-2BE2-44BD-93DB-32C1BDB42BB3}"/>
    <cellStyle name="Comma 14 2 2 3 3 2 3" xfId="6309" xr:uid="{58F10006-E433-4D93-AD93-5079E17BE4E9}"/>
    <cellStyle name="Comma 14 2 2 3 3 2_ACT_NIBD EQ" xfId="6310" xr:uid="{CBE17140-4BB8-4368-9B45-33ED548A919C}"/>
    <cellStyle name="Comma 14 2 2 3 3 3" xfId="6311" xr:uid="{B0171F10-7805-49F2-A72D-667454896DE6}"/>
    <cellStyle name="Comma 14 2 2 3 3 3 2" xfId="6312" xr:uid="{439256E5-8F60-4BC2-9300-C7874230619B}"/>
    <cellStyle name="Comma 14 2 2 3 3 3_ACT_NIBD EQ" xfId="6313" xr:uid="{91A08CE1-E035-49A0-A1E6-1B6B9F8E2580}"/>
    <cellStyle name="Comma 14 2 2 3 3 4" xfId="6314" xr:uid="{0447DA61-87E1-46AB-BB0F-A3197939E3F5}"/>
    <cellStyle name="Comma 14 2 2 3 3_ACT_NIBD EQ" xfId="6315" xr:uid="{881E5D54-E78B-4FD5-BED3-1288E0B05848}"/>
    <cellStyle name="Comma 14 2 2 3 4" xfId="6316" xr:uid="{0805EA17-DB53-4929-A79E-3528FF84E1C1}"/>
    <cellStyle name="Comma 14 2 2 3 4 2" xfId="6317" xr:uid="{5E438E60-3931-47A9-9B43-7BE3444A5486}"/>
    <cellStyle name="Comma 14 2 2 3 4 2 2" xfId="6318" xr:uid="{003ED44F-C161-444B-AC8B-9D3955EB5982}"/>
    <cellStyle name="Comma 14 2 2 3 4 2_ACT_NIBD EQ" xfId="6319" xr:uid="{5BF62A3C-1052-47AF-A47E-2411E2FD99A5}"/>
    <cellStyle name="Comma 14 2 2 3 4 3" xfId="6320" xr:uid="{CA772DC6-309A-446A-B920-F637941766C2}"/>
    <cellStyle name="Comma 14 2 2 3 4_ACT_NIBD EQ" xfId="6321" xr:uid="{2606C4F2-292D-4931-BF13-F31F1EE8D200}"/>
    <cellStyle name="Comma 14 2 2 3 5" xfId="6322" xr:uid="{3830F0E0-2BCC-465D-9122-505BEF77D045}"/>
    <cellStyle name="Comma 14 2 2 3 5 2" xfId="6323" xr:uid="{465710FA-1246-44B8-8086-666CFFD76929}"/>
    <cellStyle name="Comma 14 2 2 3 5_ACT_NIBD EQ" xfId="6324" xr:uid="{6F604E33-E2EB-44D1-9B92-FB8BDF786591}"/>
    <cellStyle name="Comma 14 2 2 3 6" xfId="6325" xr:uid="{7E705C86-3A7E-44CA-9368-E713AD202AAE}"/>
    <cellStyle name="Comma 14 2 2 3_ACT Segment adj EBITDA" xfId="6326" xr:uid="{6E31F9BE-890C-47CF-AB30-3CAE60FCCB8B}"/>
    <cellStyle name="Comma 14 2 2 4" xfId="6327" xr:uid="{325089F4-2CF5-49A8-8047-BEE5E68B6394}"/>
    <cellStyle name="Comma 14 2 2 4 2" xfId="6328" xr:uid="{6DA7EAA5-0DFD-444C-95E2-E8E385F211D3}"/>
    <cellStyle name="Comma 14 2 2 4 2 2" xfId="6329" xr:uid="{CBDBC8DC-28C6-4AAF-A87D-5ACB2CEDFC0D}"/>
    <cellStyle name="Comma 14 2 2 4 2 2 2" xfId="6330" xr:uid="{72AEC998-5C25-4184-BFD3-868C4001A213}"/>
    <cellStyle name="Comma 14 2 2 4 2 2 2 2" xfId="6331" xr:uid="{ACBEAB0B-8A25-4CC6-AFBB-DF1777E7F610}"/>
    <cellStyle name="Comma 14 2 2 4 2 2 2 2 2" xfId="6332" xr:uid="{CB4A715F-4F2F-43EC-B230-77A292605252}"/>
    <cellStyle name="Comma 14 2 2 4 2 2 2 2_ACT_NIBD EQ" xfId="6333" xr:uid="{1A5E9138-19B4-47BB-A563-968DE03AAE14}"/>
    <cellStyle name="Comma 14 2 2 4 2 2 2 3" xfId="6334" xr:uid="{9CFB7A62-B5B4-4054-8D56-F9E79FD62959}"/>
    <cellStyle name="Comma 14 2 2 4 2 2 2_ACT_NIBD EQ" xfId="6335" xr:uid="{E3E316FC-A238-4490-AB25-988EBCF2CA4E}"/>
    <cellStyle name="Comma 14 2 2 4 2 2 3" xfId="6336" xr:uid="{30DEE75E-789F-4E5C-B958-4D09DC9F7FA4}"/>
    <cellStyle name="Comma 14 2 2 4 2 2 3 2" xfId="6337" xr:uid="{517FAE2B-6718-4EA5-8F32-B513709CCA5E}"/>
    <cellStyle name="Comma 14 2 2 4 2 2 3_ACT_NIBD EQ" xfId="6338" xr:uid="{15F2089D-1BCF-4025-B254-D75B80B252BD}"/>
    <cellStyle name="Comma 14 2 2 4 2 2 4" xfId="6339" xr:uid="{EB5FF141-9A60-46E7-9845-EC15ED6AB261}"/>
    <cellStyle name="Comma 14 2 2 4 2 2_ACT_NIBD EQ" xfId="6340" xr:uid="{CE9FF523-F600-4B83-95E7-5BAE425F0910}"/>
    <cellStyle name="Comma 14 2 2 4 2 3" xfId="6341" xr:uid="{38A1EA82-3482-463E-9C35-05B18857B965}"/>
    <cellStyle name="Comma 14 2 2 4 2 3 2" xfId="6342" xr:uid="{5E7821AC-E088-4361-9A06-36506EBB18C5}"/>
    <cellStyle name="Comma 14 2 2 4 2 3 2 2" xfId="6343" xr:uid="{53D92E0F-A8EC-4BFF-8FB9-22DE4FBA8407}"/>
    <cellStyle name="Comma 14 2 2 4 2 3 2_ACT_NIBD EQ" xfId="6344" xr:uid="{D17FA86E-A15B-4036-9A13-749672BB0703}"/>
    <cellStyle name="Comma 14 2 2 4 2 3 3" xfId="6345" xr:uid="{0DF0AF30-781C-4677-BD6B-1FF00D6490BB}"/>
    <cellStyle name="Comma 14 2 2 4 2 3_ACT_NIBD EQ" xfId="6346" xr:uid="{D7EFE161-C2C7-41B8-B0CF-8B7395A52784}"/>
    <cellStyle name="Comma 14 2 2 4 2 4" xfId="6347" xr:uid="{306D9285-1E5D-40DF-9E4B-57B59CCB43D6}"/>
    <cellStyle name="Comma 14 2 2 4 2 4 2" xfId="6348" xr:uid="{15BF710F-B3F1-401D-A12E-3A6ACE0C5D08}"/>
    <cellStyle name="Comma 14 2 2 4 2 4_ACT_NIBD EQ" xfId="6349" xr:uid="{0C04D7BE-3B40-44EB-9554-94350FA2FC06}"/>
    <cellStyle name="Comma 14 2 2 4 2 5" xfId="6350" xr:uid="{FBDC656E-FCC7-4067-A109-D714A5EFF482}"/>
    <cellStyle name="Comma 14 2 2 4 2_ACT_NIBD EQ" xfId="6351" xr:uid="{BD453F51-6279-46DF-A932-7F7B95D268B5}"/>
    <cellStyle name="Comma 14 2 2 4 3" xfId="6352" xr:uid="{4F77EEC1-8041-45A4-88DA-9319D5A47DAE}"/>
    <cellStyle name="Comma 14 2 2 4 3 2" xfId="6353" xr:uid="{174EBB08-282B-4D36-BA98-104FC079556D}"/>
    <cellStyle name="Comma 14 2 2 4 3 2 2" xfId="6354" xr:uid="{6CED95EA-E7EA-41D9-9915-7E0CB042CE55}"/>
    <cellStyle name="Comma 14 2 2 4 3 2 2 2" xfId="6355" xr:uid="{E5D5AB7A-7A31-47A7-BE1C-551947343E2D}"/>
    <cellStyle name="Comma 14 2 2 4 3 2 2_ACT_NIBD EQ" xfId="6356" xr:uid="{FF03E659-0994-4A80-BD87-3398C6343102}"/>
    <cellStyle name="Comma 14 2 2 4 3 2 3" xfId="6357" xr:uid="{E44A00EC-0B19-4D46-93B8-BA3738A4F609}"/>
    <cellStyle name="Comma 14 2 2 4 3 2_ACT_NIBD EQ" xfId="6358" xr:uid="{705DCD3B-A8A6-498B-9482-05AF4E6BF4E4}"/>
    <cellStyle name="Comma 14 2 2 4 3 3" xfId="6359" xr:uid="{F0BF4958-9630-4EB0-B61F-1FC7182BC636}"/>
    <cellStyle name="Comma 14 2 2 4 3 3 2" xfId="6360" xr:uid="{4F351CBA-E902-4D9F-B4F1-6C0BE24BD113}"/>
    <cellStyle name="Comma 14 2 2 4 3 3_ACT_NIBD EQ" xfId="6361" xr:uid="{3AD33B01-3233-43BC-830D-6FFF87286C20}"/>
    <cellStyle name="Comma 14 2 2 4 3 4" xfId="6362" xr:uid="{08F52340-560B-40B1-B2D0-5A4A25811370}"/>
    <cellStyle name="Comma 14 2 2 4 3_ACT_NIBD EQ" xfId="6363" xr:uid="{9DD2D68B-ADB8-4C5F-8919-4F97FEF2BD3A}"/>
    <cellStyle name="Comma 14 2 2 4 4" xfId="6364" xr:uid="{6B35398F-9DFB-4445-A205-1B28D17B4BF0}"/>
    <cellStyle name="Comma 14 2 2 4 4 2" xfId="6365" xr:uid="{5DF744B4-C490-4A1A-8C49-4C9C5D92B6AC}"/>
    <cellStyle name="Comma 14 2 2 4 4 2 2" xfId="6366" xr:uid="{14EB17BD-9F9B-47AD-851E-E16E45322CF4}"/>
    <cellStyle name="Comma 14 2 2 4 4 2_ACT_NIBD EQ" xfId="6367" xr:uid="{18C55287-A243-4BE5-BCCD-E35CAFFB8CC0}"/>
    <cellStyle name="Comma 14 2 2 4 4 3" xfId="6368" xr:uid="{6A7A714D-4017-4635-BE13-5C9CAA24E6DD}"/>
    <cellStyle name="Comma 14 2 2 4 4_ACT_NIBD EQ" xfId="6369" xr:uid="{C8540945-BF42-4881-88A2-8C62CFA64506}"/>
    <cellStyle name="Comma 14 2 2 4 5" xfId="6370" xr:uid="{562F98EF-B26C-47F9-897C-CC4DDAC769DE}"/>
    <cellStyle name="Comma 14 2 2 4 5 2" xfId="6371" xr:uid="{C2A246D4-0A3D-4952-BA4A-AE01BDCF76B2}"/>
    <cellStyle name="Comma 14 2 2 4 5_ACT_NIBD EQ" xfId="6372" xr:uid="{79E429AD-FC25-4612-B89C-61E768963AD4}"/>
    <cellStyle name="Comma 14 2 2 4 6" xfId="6373" xr:uid="{36106D6F-63FF-46A1-9579-AF3E84CC79D1}"/>
    <cellStyle name="Comma 14 2 2 4_ACT_NIBD EQ" xfId="6374" xr:uid="{8A1274B2-F197-463B-9588-9241540EDEDB}"/>
    <cellStyle name="Comma 14 2 2 5" xfId="6375" xr:uid="{2C690D82-438B-4EF6-B8D3-5131C40AED56}"/>
    <cellStyle name="Comma 14 2 2 5 2" xfId="6376" xr:uid="{371E63CB-D13D-4089-9435-E313EB5A987C}"/>
    <cellStyle name="Comma 14 2 2 5 2 2" xfId="6377" xr:uid="{99D3A8F1-1295-4686-96C7-5180926D69A3}"/>
    <cellStyle name="Comma 14 2 2 5 2 2 2" xfId="6378" xr:uid="{F53BDB76-B649-4FDA-8782-F87246D76ED1}"/>
    <cellStyle name="Comma 14 2 2 5 2 2 2 2" xfId="6379" xr:uid="{D5D72247-E11B-4882-918A-D58E980542BA}"/>
    <cellStyle name="Comma 14 2 2 5 2 2 2_ACT_NIBD EQ" xfId="6380" xr:uid="{CC490756-3D89-4561-8068-046E4C696195}"/>
    <cellStyle name="Comma 14 2 2 5 2 2 3" xfId="6381" xr:uid="{BC907E73-16B6-488C-A2C7-630403A43A68}"/>
    <cellStyle name="Comma 14 2 2 5 2 2_ACT_NIBD EQ" xfId="6382" xr:uid="{7B67023B-79FD-4649-90C6-5B831B57C5BE}"/>
    <cellStyle name="Comma 14 2 2 5 2 3" xfId="6383" xr:uid="{C67ECC09-53B5-414A-B374-CB806DDE0647}"/>
    <cellStyle name="Comma 14 2 2 5 2 3 2" xfId="6384" xr:uid="{5F574507-470C-4768-B7E4-1B4066AC7A55}"/>
    <cellStyle name="Comma 14 2 2 5 2 3_ACT_NIBD EQ" xfId="6385" xr:uid="{75E04F6A-6839-4930-A6A7-055D1F473D6E}"/>
    <cellStyle name="Comma 14 2 2 5 2 4" xfId="6386" xr:uid="{1A277D2B-3C97-4E65-8A08-81F144B614C1}"/>
    <cellStyle name="Comma 14 2 2 5 2_ACT_NIBD EQ" xfId="6387" xr:uid="{6044C9B0-A166-4855-9BED-60E92A5A91A3}"/>
    <cellStyle name="Comma 14 2 2 5 3" xfId="6388" xr:uid="{B1C4D052-CE90-4E11-B9FC-14159BEA9126}"/>
    <cellStyle name="Comma 14 2 2 5 3 2" xfId="6389" xr:uid="{7AE93B41-53A3-42B1-9230-B26DC252AE8C}"/>
    <cellStyle name="Comma 14 2 2 5 3 2 2" xfId="6390" xr:uid="{66E62ECE-8155-4072-A64F-9554A1D06101}"/>
    <cellStyle name="Comma 14 2 2 5 3 2_ACT_NIBD EQ" xfId="6391" xr:uid="{A3BE4092-B06E-45E1-8A70-E155E19F6C3E}"/>
    <cellStyle name="Comma 14 2 2 5 3 3" xfId="6392" xr:uid="{EE861F51-03EF-4149-804C-3911147F7D15}"/>
    <cellStyle name="Comma 14 2 2 5 3_ACT_NIBD EQ" xfId="6393" xr:uid="{C75269DA-B87C-4988-9BBA-22DAE74A0830}"/>
    <cellStyle name="Comma 14 2 2 5 4" xfId="6394" xr:uid="{7A28F476-D567-4B65-9CC2-E67A1FFF0330}"/>
    <cellStyle name="Comma 14 2 2 5 4 2" xfId="6395" xr:uid="{2E76A814-BF0A-4163-BD8C-D79AF735AC36}"/>
    <cellStyle name="Comma 14 2 2 5 4_ACT_NIBD EQ" xfId="6396" xr:uid="{C620F629-5D30-4A0B-AC40-63488465A4AA}"/>
    <cellStyle name="Comma 14 2 2 5 5" xfId="6397" xr:uid="{A3104419-F966-4B4E-B67A-D71F1ADFCAF4}"/>
    <cellStyle name="Comma 14 2 2 5_ACT_NIBD EQ" xfId="6398" xr:uid="{A9820D08-9438-4BED-9C0B-FB7A111520D3}"/>
    <cellStyle name="Comma 14 2 2 6" xfId="6399" xr:uid="{4E2EF1CA-F320-40BF-895A-618C92482684}"/>
    <cellStyle name="Comma 14 2 2 6 2" xfId="6400" xr:uid="{4EA613EA-355B-41EF-B1C1-05D24ABC7F73}"/>
    <cellStyle name="Comma 14 2 2 6 2 2" xfId="6401" xr:uid="{7C8DF7D3-B4E2-4EF6-8685-AF31C3609A22}"/>
    <cellStyle name="Comma 14 2 2 6 2 2 2" xfId="6402" xr:uid="{BE3ADE1D-FF32-4B83-87C7-726FA60BA301}"/>
    <cellStyle name="Comma 14 2 2 6 2 2_ACT_NIBD EQ" xfId="6403" xr:uid="{CF1CE4D8-A83C-4C96-BA35-AC922170E43D}"/>
    <cellStyle name="Comma 14 2 2 6 2 3" xfId="6404" xr:uid="{E517CDF7-8D26-45E7-9E3E-7189CF75C4BF}"/>
    <cellStyle name="Comma 14 2 2 6 2_ACT_NIBD EQ" xfId="6405" xr:uid="{73F2A378-82E3-454D-9489-8FCD2B626059}"/>
    <cellStyle name="Comma 14 2 2 6 3" xfId="6406" xr:uid="{DC44B9CD-F181-4501-A709-A603089608F2}"/>
    <cellStyle name="Comma 14 2 2 6 3 2" xfId="6407" xr:uid="{E6FD4993-7071-417B-91CC-20741CC5710A}"/>
    <cellStyle name="Comma 14 2 2 6 3_ACT_NIBD EQ" xfId="6408" xr:uid="{A243D5B6-E93D-40C4-BB79-4342B318989B}"/>
    <cellStyle name="Comma 14 2 2 6 4" xfId="6409" xr:uid="{A7CABDC9-8842-432E-BB99-0048233A8E19}"/>
    <cellStyle name="Comma 14 2 2 6_ACT_NIBD EQ" xfId="6410" xr:uid="{592DE20C-3F16-4146-99DB-DA21FB709393}"/>
    <cellStyle name="Comma 14 2 2 7" xfId="6411" xr:uid="{066F5C38-A03D-4894-9ED2-D9D8A13C47A3}"/>
    <cellStyle name="Comma 14 2 2 7 2" xfId="6412" xr:uid="{3E1E2D72-7950-4FE0-9623-9577C4489120}"/>
    <cellStyle name="Comma 14 2 2 7 2 2" xfId="6413" xr:uid="{0AF076B9-A5BB-474E-94FE-385297FD309D}"/>
    <cellStyle name="Comma 14 2 2 7 2_ACT_NIBD EQ" xfId="6414" xr:uid="{358CA2B0-04CF-4565-98BF-CFDBC7FAE761}"/>
    <cellStyle name="Comma 14 2 2 7 3" xfId="6415" xr:uid="{5287851A-2022-4BD9-A6F8-6A1413B0B7FF}"/>
    <cellStyle name="Comma 14 2 2 7_ACT_NIBD EQ" xfId="6416" xr:uid="{FB7E5946-56FD-4BDA-ACD3-EE7A4B3E5385}"/>
    <cellStyle name="Comma 14 2 2 8" xfId="6417" xr:uid="{2990B885-C533-4E22-AD77-C19264992B96}"/>
    <cellStyle name="Comma 14 2 2 8 2" xfId="6418" xr:uid="{50B8B52E-6AE2-4FA8-98EC-D0D416BAA107}"/>
    <cellStyle name="Comma 14 2 2 8_ACT_NIBD EQ" xfId="6419" xr:uid="{7592563D-A24F-418B-9F70-90182CEE358C}"/>
    <cellStyle name="Comma 14 2 2 9" xfId="6420" xr:uid="{D1729342-B7AF-4C2A-9904-87C713FBF348}"/>
    <cellStyle name="Comma 14 2 2_ACT Segment adj EBITDA" xfId="6421" xr:uid="{2AE04B22-479B-49E1-9768-FA52D16A64A7}"/>
    <cellStyle name="Comma 14 2 3" xfId="6422" xr:uid="{90E5AB31-1C25-4734-B358-7CE72F4829FF}"/>
    <cellStyle name="Comma 14 2 3 2" xfId="6423" xr:uid="{FB589B8E-B127-421F-8D9A-315C81300848}"/>
    <cellStyle name="Comma 14 2 3 2 2" xfId="6424" xr:uid="{CBE82BA3-32EA-4A10-AD54-D529A9C89E26}"/>
    <cellStyle name="Comma 14 2 3 2 2 2" xfId="6425" xr:uid="{2499124B-AD6C-4396-B006-810BFE0EA113}"/>
    <cellStyle name="Comma 14 2 3 2 2 2 2" xfId="6426" xr:uid="{2A7B5452-F670-4FFC-8262-DDB7E750C508}"/>
    <cellStyle name="Comma 14 2 3 2 2 2 2 2" xfId="6427" xr:uid="{A8CA87EE-DF38-46F3-AEEC-4551A3E44B48}"/>
    <cellStyle name="Comma 14 2 3 2 2 2 2 2 2" xfId="6428" xr:uid="{5EACD2EA-1AEC-4784-93AF-5C085D6A009D}"/>
    <cellStyle name="Comma 14 2 3 2 2 2 2 2 2 2" xfId="6429" xr:uid="{AFBA4400-F7E8-4310-BAF6-05BAADD48FF3}"/>
    <cellStyle name="Comma 14 2 3 2 2 2 2 2 2_ACT_NIBD EQ" xfId="6430" xr:uid="{09876442-9677-4DC4-A148-1C98A4A71324}"/>
    <cellStyle name="Comma 14 2 3 2 2 2 2 2 3" xfId="6431" xr:uid="{C0E70E8D-8B81-4F73-BC1F-594BD414F38A}"/>
    <cellStyle name="Comma 14 2 3 2 2 2 2 2_ACT_NIBD EQ" xfId="6432" xr:uid="{2E429411-2285-4BB1-9B3C-BB00BDBDA1B9}"/>
    <cellStyle name="Comma 14 2 3 2 2 2 2 3" xfId="6433" xr:uid="{7A4B402A-692F-4187-B14E-93BC871789C1}"/>
    <cellStyle name="Comma 14 2 3 2 2 2 2 3 2" xfId="6434" xr:uid="{AF4A4495-6D09-48C7-8659-68D250A5B66D}"/>
    <cellStyle name="Comma 14 2 3 2 2 2 2 3_ACT_NIBD EQ" xfId="6435" xr:uid="{F6D60C81-1910-484E-B52F-95218E5E6237}"/>
    <cellStyle name="Comma 14 2 3 2 2 2 2 4" xfId="6436" xr:uid="{30B3686D-B1A9-4F0E-BD8C-6EF0AF93C807}"/>
    <cellStyle name="Comma 14 2 3 2 2 2 2_ACT_NIBD EQ" xfId="6437" xr:uid="{B10AF3A4-2406-44DA-88CC-0DF8B92DE52B}"/>
    <cellStyle name="Comma 14 2 3 2 2 2 3" xfId="6438" xr:uid="{1840E93E-28A0-4DDB-90EF-020D5CD56B86}"/>
    <cellStyle name="Comma 14 2 3 2 2 2 3 2" xfId="6439" xr:uid="{654EB776-92F4-4E01-8300-C692F7CAF8A0}"/>
    <cellStyle name="Comma 14 2 3 2 2 2 3 2 2" xfId="6440" xr:uid="{8F99343F-E31A-48EE-9661-FD1D444788E6}"/>
    <cellStyle name="Comma 14 2 3 2 2 2 3 2_ACT_NIBD EQ" xfId="6441" xr:uid="{01A3CF2B-5D0D-486E-A3A0-605D2E7AE5E7}"/>
    <cellStyle name="Comma 14 2 3 2 2 2 3 3" xfId="6442" xr:uid="{762917A4-A868-4DA2-8D75-F73EBDDEE1DF}"/>
    <cellStyle name="Comma 14 2 3 2 2 2 3_ACT_NIBD EQ" xfId="6443" xr:uid="{19CBCED3-4C6F-42B9-A9A2-08FF0B3C6629}"/>
    <cellStyle name="Comma 14 2 3 2 2 2 4" xfId="6444" xr:uid="{52DAC044-13FB-4D14-BCCA-1F57351B463F}"/>
    <cellStyle name="Comma 14 2 3 2 2 2 4 2" xfId="6445" xr:uid="{DD49D916-23E4-4E26-8408-AC19874EDBA8}"/>
    <cellStyle name="Comma 14 2 3 2 2 2 4_ACT_NIBD EQ" xfId="6446" xr:uid="{AD2EAC64-0BB1-4831-9B1E-69A9DAD4C08D}"/>
    <cellStyle name="Comma 14 2 3 2 2 2 5" xfId="6447" xr:uid="{AC66469D-6B65-4F4C-8CFB-C470EC65E6BF}"/>
    <cellStyle name="Comma 14 2 3 2 2 2_ACT_NIBD EQ" xfId="6448" xr:uid="{0A124058-33B9-4D71-8CA9-6934C29EFA25}"/>
    <cellStyle name="Comma 14 2 3 2 2 3" xfId="6449" xr:uid="{AD0C4323-98DC-4F65-9F01-0E4633E285C2}"/>
    <cellStyle name="Comma 14 2 3 2 2 3 2" xfId="6450" xr:uid="{F16EE598-2AFA-433E-BFE8-10C5064C2938}"/>
    <cellStyle name="Comma 14 2 3 2 2 3 2 2" xfId="6451" xr:uid="{2DF6089D-07CF-4944-9628-18BAF1F77CD2}"/>
    <cellStyle name="Comma 14 2 3 2 2 3 2 2 2" xfId="6452" xr:uid="{A31CBAB0-2DCE-4978-8B69-12DF17BD22C9}"/>
    <cellStyle name="Comma 14 2 3 2 2 3 2 2_ACT_NIBD EQ" xfId="6453" xr:uid="{162C2235-CFE5-4AEF-AA16-330B1A7B0320}"/>
    <cellStyle name="Comma 14 2 3 2 2 3 2 3" xfId="6454" xr:uid="{2B81A348-40C8-40F6-9C7E-7A3CCACF02C2}"/>
    <cellStyle name="Comma 14 2 3 2 2 3 2_ACT_NIBD EQ" xfId="6455" xr:uid="{92CFCFF3-86EE-4D81-BE4C-854F382B1DEE}"/>
    <cellStyle name="Comma 14 2 3 2 2 3 3" xfId="6456" xr:uid="{44FE35CB-EDF2-4807-98F3-35A02EAA5EB9}"/>
    <cellStyle name="Comma 14 2 3 2 2 3 3 2" xfId="6457" xr:uid="{7F128918-FC76-41AB-921D-C3B41B7755E0}"/>
    <cellStyle name="Comma 14 2 3 2 2 3 3_ACT_NIBD EQ" xfId="6458" xr:uid="{A1CE6FF3-B221-4A39-9B04-93DE73540B86}"/>
    <cellStyle name="Comma 14 2 3 2 2 3 4" xfId="6459" xr:uid="{9951EEB0-5AC8-4A6A-AF8E-B7FF4981FC6F}"/>
    <cellStyle name="Comma 14 2 3 2 2 3_ACT_NIBD EQ" xfId="6460" xr:uid="{0B3C2E31-3489-4540-8854-61FDE7428EE6}"/>
    <cellStyle name="Comma 14 2 3 2 2 4" xfId="6461" xr:uid="{9335C7AB-1D66-43BA-9A5F-E1C09BF72585}"/>
    <cellStyle name="Comma 14 2 3 2 2 4 2" xfId="6462" xr:uid="{04526207-125B-49C0-9F23-8752CEB1F68F}"/>
    <cellStyle name="Comma 14 2 3 2 2 4 2 2" xfId="6463" xr:uid="{14AA754B-B47E-4978-88E5-4E39870B3BA8}"/>
    <cellStyle name="Comma 14 2 3 2 2 4 2_ACT_NIBD EQ" xfId="6464" xr:uid="{E4704BEE-8EB6-47DB-B59A-1DC9F88F8387}"/>
    <cellStyle name="Comma 14 2 3 2 2 4 3" xfId="6465" xr:uid="{6C72DA0D-C1A0-4029-9C3B-7D476646DC75}"/>
    <cellStyle name="Comma 14 2 3 2 2 4_ACT_NIBD EQ" xfId="6466" xr:uid="{7F96A875-700A-4DEB-96DF-EA25292A09CA}"/>
    <cellStyle name="Comma 14 2 3 2 2 5" xfId="6467" xr:uid="{75A7F182-72C1-4A46-A18A-10F316560701}"/>
    <cellStyle name="Comma 14 2 3 2 2 5 2" xfId="6468" xr:uid="{F4AC6AB3-56DB-462F-BFF3-95F4C5161EE4}"/>
    <cellStyle name="Comma 14 2 3 2 2 5_ACT_NIBD EQ" xfId="6469" xr:uid="{7B6E2B90-7740-482D-896E-EE94C4C9CF43}"/>
    <cellStyle name="Comma 14 2 3 2 2 6" xfId="6470" xr:uid="{B3A32ED3-CB91-497B-824D-21A854936A7E}"/>
    <cellStyle name="Comma 14 2 3 2 2_ACT_NIBD EQ" xfId="6471" xr:uid="{DCB323FE-BCDF-43FA-BBAD-A454414B33D3}"/>
    <cellStyle name="Comma 14 2 3 2 3" xfId="6472" xr:uid="{9E4BF82B-0F0D-4977-A072-EA781B7EE795}"/>
    <cellStyle name="Comma 14 2 3 2 3 2" xfId="6473" xr:uid="{53D1C478-8391-41BA-A051-40933C85E86A}"/>
    <cellStyle name="Comma 14 2 3 2 3 2 2" xfId="6474" xr:uid="{C18F9396-99AB-4926-841E-EFBF9ADACBB5}"/>
    <cellStyle name="Comma 14 2 3 2 3 2 2 2" xfId="6475" xr:uid="{6A160150-00B7-4CB4-A064-7EB4980C2B09}"/>
    <cellStyle name="Comma 14 2 3 2 3 2 2 2 2" xfId="6476" xr:uid="{6EFC7946-21E5-49A3-A55A-E51B41E18DBC}"/>
    <cellStyle name="Comma 14 2 3 2 3 2 2 2 2 2" xfId="6477" xr:uid="{2B23A195-92F7-492C-97C0-0BF45FA19ACD}"/>
    <cellStyle name="Comma 14 2 3 2 3 2 2 2 2_ACT_NIBD EQ" xfId="6478" xr:uid="{21323B1F-2544-4FDB-A831-7E238FE0904A}"/>
    <cellStyle name="Comma 14 2 3 2 3 2 2 2 3" xfId="6479" xr:uid="{422314DB-3A11-4EEA-8616-5B319ECF581B}"/>
    <cellStyle name="Comma 14 2 3 2 3 2 2 2_ACT_NIBD EQ" xfId="6480" xr:uid="{E4E3B6DE-A30C-4F2B-8F90-B4D84D589460}"/>
    <cellStyle name="Comma 14 2 3 2 3 2 2 3" xfId="6481" xr:uid="{394D1C18-8DE8-43FC-A175-393FE1073475}"/>
    <cellStyle name="Comma 14 2 3 2 3 2 2 3 2" xfId="6482" xr:uid="{F4369DCC-9102-490B-98EB-0F3EBBB87BCC}"/>
    <cellStyle name="Comma 14 2 3 2 3 2 2 3_ACT_NIBD EQ" xfId="6483" xr:uid="{8F87982A-E5B9-4F9E-8A88-E6B232C52EC5}"/>
    <cellStyle name="Comma 14 2 3 2 3 2 2 4" xfId="6484" xr:uid="{2DCECEE4-BBAC-4640-8E72-D5F2466AF566}"/>
    <cellStyle name="Comma 14 2 3 2 3 2 2_ACT_NIBD EQ" xfId="6485" xr:uid="{A66ADACF-308F-4DF7-9260-4479F54509B2}"/>
    <cellStyle name="Comma 14 2 3 2 3 2 3" xfId="6486" xr:uid="{41156E37-1200-4D9A-8787-FA3FD7CEEA37}"/>
    <cellStyle name="Comma 14 2 3 2 3 2 3 2" xfId="6487" xr:uid="{47E546D9-EFF9-4D08-8C47-244767423598}"/>
    <cellStyle name="Comma 14 2 3 2 3 2 3 2 2" xfId="6488" xr:uid="{33BE92CA-F5E1-42FC-A121-49E21E385A90}"/>
    <cellStyle name="Comma 14 2 3 2 3 2 3 2_ACT_NIBD EQ" xfId="6489" xr:uid="{F590BB4B-0C0B-4698-82AC-FA85DBF7C95D}"/>
    <cellStyle name="Comma 14 2 3 2 3 2 3 3" xfId="6490" xr:uid="{0C70A1CD-49E1-4F2A-BA87-8510F6D0279B}"/>
    <cellStyle name="Comma 14 2 3 2 3 2 3_ACT_NIBD EQ" xfId="6491" xr:uid="{82D55C60-15ED-4AA2-8AA5-F124BE13FB46}"/>
    <cellStyle name="Comma 14 2 3 2 3 2 4" xfId="6492" xr:uid="{C4125C74-0CA8-4B68-ADE0-EB9DDD1FD3CD}"/>
    <cellStyle name="Comma 14 2 3 2 3 2 4 2" xfId="6493" xr:uid="{233B3501-A1AF-4A31-8664-BE41ED453258}"/>
    <cellStyle name="Comma 14 2 3 2 3 2 4_ACT_NIBD EQ" xfId="6494" xr:uid="{F2BD431E-10D2-4AC3-A36E-7B9BB2E70835}"/>
    <cellStyle name="Comma 14 2 3 2 3 2 5" xfId="6495" xr:uid="{D9380422-F707-4AF5-A9DE-EC82FCEFBB4E}"/>
    <cellStyle name="Comma 14 2 3 2 3 2_ACT_NIBD EQ" xfId="6496" xr:uid="{0D1C6928-34C8-4083-92E3-43686940E7BE}"/>
    <cellStyle name="Comma 14 2 3 2 3 3" xfId="6497" xr:uid="{4670640C-B78D-4C1C-8E93-CD0736E6EE7D}"/>
    <cellStyle name="Comma 14 2 3 2 3 3 2" xfId="6498" xr:uid="{2D330CA6-B140-448B-801D-6DE1175401A0}"/>
    <cellStyle name="Comma 14 2 3 2 3 3 2 2" xfId="6499" xr:uid="{69D1C46A-6C10-4250-B40D-C52F8F71E9E9}"/>
    <cellStyle name="Comma 14 2 3 2 3 3 2 2 2" xfId="6500" xr:uid="{AC54CC11-176F-426C-BBAD-E2154085C174}"/>
    <cellStyle name="Comma 14 2 3 2 3 3 2 2_ACT_NIBD EQ" xfId="6501" xr:uid="{C13C9FE2-9C99-4C0A-BF1F-61F6781408BF}"/>
    <cellStyle name="Comma 14 2 3 2 3 3 2 3" xfId="6502" xr:uid="{CDECEE82-D617-4654-80BE-7F2D5EB8312C}"/>
    <cellStyle name="Comma 14 2 3 2 3 3 2_ACT_NIBD EQ" xfId="6503" xr:uid="{1FF6EFF6-72C5-4B5A-8C62-BA332BA0E116}"/>
    <cellStyle name="Comma 14 2 3 2 3 3 3" xfId="6504" xr:uid="{BDD3CECE-828B-4743-A29E-B4E86A932449}"/>
    <cellStyle name="Comma 14 2 3 2 3 3 3 2" xfId="6505" xr:uid="{84CA9690-7A18-4E88-AD99-2E73FCEA9A7E}"/>
    <cellStyle name="Comma 14 2 3 2 3 3 3_ACT_NIBD EQ" xfId="6506" xr:uid="{52B1E7F6-8D65-4E9F-86A8-A535F7B37252}"/>
    <cellStyle name="Comma 14 2 3 2 3 3 4" xfId="6507" xr:uid="{81934B2F-7F71-4CC7-95EE-A0F5364CB0E2}"/>
    <cellStyle name="Comma 14 2 3 2 3 3_ACT_NIBD EQ" xfId="6508" xr:uid="{5E735D22-9FFA-4703-895C-65F2767BDD6B}"/>
    <cellStyle name="Comma 14 2 3 2 3 4" xfId="6509" xr:uid="{9014460F-7096-4C54-A254-79E2F7585ACA}"/>
    <cellStyle name="Comma 14 2 3 2 3 4 2" xfId="6510" xr:uid="{07790E88-1EB2-463E-A9E2-ADB19F3AE2F6}"/>
    <cellStyle name="Comma 14 2 3 2 3 4 2 2" xfId="6511" xr:uid="{F9F0C581-C109-4A03-AEE2-F63AFF24D25D}"/>
    <cellStyle name="Comma 14 2 3 2 3 4 2_ACT_NIBD EQ" xfId="6512" xr:uid="{00EE215A-4C40-4DA0-83EE-DEA3228309B5}"/>
    <cellStyle name="Comma 14 2 3 2 3 4 3" xfId="6513" xr:uid="{38C3CD33-102E-4257-8468-494E201D4BB5}"/>
    <cellStyle name="Comma 14 2 3 2 3 4_ACT_NIBD EQ" xfId="6514" xr:uid="{23783DE6-2791-4FC1-8839-0705CF9A35E8}"/>
    <cellStyle name="Comma 14 2 3 2 3 5" xfId="6515" xr:uid="{F220DA0F-ED95-4725-9E3A-294A7B30BBE8}"/>
    <cellStyle name="Comma 14 2 3 2 3 5 2" xfId="6516" xr:uid="{1CC52574-BB21-40A3-A8F2-30F3A30A584D}"/>
    <cellStyle name="Comma 14 2 3 2 3 5_ACT_NIBD EQ" xfId="6517" xr:uid="{1463D33B-2771-44CA-967F-2F15EE053A7A}"/>
    <cellStyle name="Comma 14 2 3 2 3 6" xfId="6518" xr:uid="{DC52E007-DAD4-41D4-9830-22724221BE87}"/>
    <cellStyle name="Comma 14 2 3 2 3_ACT_NIBD EQ" xfId="6519" xr:uid="{844C499E-46CB-491E-B5C9-06883FC6780F}"/>
    <cellStyle name="Comma 14 2 3 2 4" xfId="6520" xr:uid="{1EF43A6A-751D-4AB1-A1B8-6838BBF4BFE0}"/>
    <cellStyle name="Comma 14 2 3 2 4 2" xfId="6521" xr:uid="{A770C79A-3CEB-48E5-A98F-D6AB3055DFBB}"/>
    <cellStyle name="Comma 14 2 3 2 4 2 2" xfId="6522" xr:uid="{A5379573-2AA2-4A01-B402-B268EBC9A7DF}"/>
    <cellStyle name="Comma 14 2 3 2 4 2 2 2" xfId="6523" xr:uid="{C6E21B92-839B-45A5-80CB-21447F70D9D3}"/>
    <cellStyle name="Comma 14 2 3 2 4 2 2 2 2" xfId="6524" xr:uid="{45118806-447A-420B-9824-426AD3CFA3E4}"/>
    <cellStyle name="Comma 14 2 3 2 4 2 2 2_ACT_NIBD EQ" xfId="6525" xr:uid="{FADF7197-6511-48A1-A2AB-E3FAF36F5DF2}"/>
    <cellStyle name="Comma 14 2 3 2 4 2 2 3" xfId="6526" xr:uid="{1D454C31-7150-4E98-9387-7662BDCBA583}"/>
    <cellStyle name="Comma 14 2 3 2 4 2 2_ACT_NIBD EQ" xfId="6527" xr:uid="{4F1533D9-10F4-4C31-9D9C-BF5B6C3342B9}"/>
    <cellStyle name="Comma 14 2 3 2 4 2 3" xfId="6528" xr:uid="{277BDD8C-BFFD-4E5D-97A5-FAC6D907018E}"/>
    <cellStyle name="Comma 14 2 3 2 4 2 3 2" xfId="6529" xr:uid="{95661737-1B9B-4776-A89B-8829321245C0}"/>
    <cellStyle name="Comma 14 2 3 2 4 2 3_ACT_NIBD EQ" xfId="6530" xr:uid="{84789996-E7EA-456B-85F6-456648FE0983}"/>
    <cellStyle name="Comma 14 2 3 2 4 2 4" xfId="6531" xr:uid="{08725339-A989-47B5-B6A4-803A91D53215}"/>
    <cellStyle name="Comma 14 2 3 2 4 2_ACT_NIBD EQ" xfId="6532" xr:uid="{CA64BB88-F964-42F7-B3C5-CDFC87307CE7}"/>
    <cellStyle name="Comma 14 2 3 2 4 3" xfId="6533" xr:uid="{54872FDB-21A7-4516-8BB9-DB6DEC6E21D8}"/>
    <cellStyle name="Comma 14 2 3 2 4 3 2" xfId="6534" xr:uid="{129A16E4-6A0B-4825-B7EB-85D4067B826D}"/>
    <cellStyle name="Comma 14 2 3 2 4 3 2 2" xfId="6535" xr:uid="{B1F42F85-F174-434E-838C-4B32673F7AD0}"/>
    <cellStyle name="Comma 14 2 3 2 4 3 2_ACT_NIBD EQ" xfId="6536" xr:uid="{58E69F46-778A-4436-B0DA-16A59056E6EF}"/>
    <cellStyle name="Comma 14 2 3 2 4 3 3" xfId="6537" xr:uid="{8C302B42-F7E4-4651-94C7-92EDCABFFFF7}"/>
    <cellStyle name="Comma 14 2 3 2 4 3_ACT_NIBD EQ" xfId="6538" xr:uid="{E4FC6935-862A-4813-B419-F31519C2FF55}"/>
    <cellStyle name="Comma 14 2 3 2 4 4" xfId="6539" xr:uid="{C44C7E71-A295-4086-9C6D-F31F204AFA62}"/>
    <cellStyle name="Comma 14 2 3 2 4 4 2" xfId="6540" xr:uid="{CE5D5FA8-6C48-4E39-B4A3-77BA951D6033}"/>
    <cellStyle name="Comma 14 2 3 2 4 4_ACT_NIBD EQ" xfId="6541" xr:uid="{8FF6B942-99BA-46AC-A139-7155241C223E}"/>
    <cellStyle name="Comma 14 2 3 2 4 5" xfId="6542" xr:uid="{7EDC9B4C-B762-44D1-9CC5-F73F339BF00B}"/>
    <cellStyle name="Comma 14 2 3 2 4_ACT_NIBD EQ" xfId="6543" xr:uid="{6F4E9F8F-0368-416A-A468-BDEF0A2FF4B2}"/>
    <cellStyle name="Comma 14 2 3 2 5" xfId="6544" xr:uid="{D6EA5898-B467-41D6-83E0-756A7834878B}"/>
    <cellStyle name="Comma 14 2 3 2 5 2" xfId="6545" xr:uid="{0EC83848-120E-4BF0-8A61-777D212F1961}"/>
    <cellStyle name="Comma 14 2 3 2 5 2 2" xfId="6546" xr:uid="{32A26339-8578-498D-8486-F3E793C7ACAF}"/>
    <cellStyle name="Comma 14 2 3 2 5 2 2 2" xfId="6547" xr:uid="{EDFC9AC7-6B85-4D33-93DF-94B01A4454B7}"/>
    <cellStyle name="Comma 14 2 3 2 5 2 2_ACT_NIBD EQ" xfId="6548" xr:uid="{A855F309-9833-49C5-8FAE-3F614DFF843E}"/>
    <cellStyle name="Comma 14 2 3 2 5 2 3" xfId="6549" xr:uid="{A822F561-6881-48D0-9289-C7658C7E0334}"/>
    <cellStyle name="Comma 14 2 3 2 5 2_ACT_NIBD EQ" xfId="6550" xr:uid="{9F01BFCC-3050-41F2-9F66-712631AB3BA4}"/>
    <cellStyle name="Comma 14 2 3 2 5 3" xfId="6551" xr:uid="{783852FE-442A-4B7C-8BC9-128FA509B691}"/>
    <cellStyle name="Comma 14 2 3 2 5 3 2" xfId="6552" xr:uid="{53657BF8-D991-4CF5-B135-24EEE354C601}"/>
    <cellStyle name="Comma 14 2 3 2 5 3_ACT_NIBD EQ" xfId="6553" xr:uid="{F5778A28-5A90-464D-B08A-AAC77F1CA588}"/>
    <cellStyle name="Comma 14 2 3 2 5 4" xfId="6554" xr:uid="{2FDB1CA3-C47C-4A60-9551-2A41EACDAE7B}"/>
    <cellStyle name="Comma 14 2 3 2 5_ACT_NIBD EQ" xfId="6555" xr:uid="{D1D45EEE-4D7C-41BD-9049-A35BCBEF8CA8}"/>
    <cellStyle name="Comma 14 2 3 2 6" xfId="6556" xr:uid="{BD22DE9E-85EB-4973-8A8D-5F20BE7596E0}"/>
    <cellStyle name="Comma 14 2 3 2 6 2" xfId="6557" xr:uid="{DA4AF401-5B44-4203-8098-7C606C312B43}"/>
    <cellStyle name="Comma 14 2 3 2 6 2 2" xfId="6558" xr:uid="{B4DB7F9A-8BD4-490A-9283-636FB385F0CC}"/>
    <cellStyle name="Comma 14 2 3 2 6 2_ACT_NIBD EQ" xfId="6559" xr:uid="{4A012C62-6C99-46E7-9677-BE04776A03CB}"/>
    <cellStyle name="Comma 14 2 3 2 6 3" xfId="6560" xr:uid="{8594E5E7-7C0B-4048-BE93-B742D2AE6259}"/>
    <cellStyle name="Comma 14 2 3 2 6_ACT_NIBD EQ" xfId="6561" xr:uid="{5129D9E7-ADA7-4594-8B61-7431C0C65329}"/>
    <cellStyle name="Comma 14 2 3 2 7" xfId="6562" xr:uid="{74934AAA-23F4-4146-A46E-813E107ABCBE}"/>
    <cellStyle name="Comma 14 2 3 2 7 2" xfId="6563" xr:uid="{CF50B318-8A29-4191-BAD6-C94C07FD6616}"/>
    <cellStyle name="Comma 14 2 3 2 7_ACT_NIBD EQ" xfId="6564" xr:uid="{131F265E-A5D6-4344-B6C8-2ED56AD48F5A}"/>
    <cellStyle name="Comma 14 2 3 2 8" xfId="6565" xr:uid="{603B7D5D-3C31-4B15-BE14-DF94E6414632}"/>
    <cellStyle name="Comma 14 2 3 2_ACT_NIBD EQ" xfId="6566" xr:uid="{25B05047-128F-4B5C-9946-80E02C06ACB1}"/>
    <cellStyle name="Comma 14 2 3 3" xfId="6567" xr:uid="{E09C034B-DBBF-4C64-BEDB-ABBF5F86FE0A}"/>
    <cellStyle name="Comma 14 2 3 3 2" xfId="6568" xr:uid="{5DCF5306-BB10-4CB7-A33D-27B05AA683F9}"/>
    <cellStyle name="Comma 14 2 3 3 2 2" xfId="6569" xr:uid="{BB1FAD26-4858-41D3-9714-3878270A7141}"/>
    <cellStyle name="Comma 14 2 3 3 2 2 2" xfId="6570" xr:uid="{BF742DB5-6617-4852-A63E-9CB8239E7DDF}"/>
    <cellStyle name="Comma 14 2 3 3 2 2 2 2" xfId="6571" xr:uid="{F7978D42-9270-4B80-9878-3B4D3B7F163F}"/>
    <cellStyle name="Comma 14 2 3 3 2 2 2 2 2" xfId="6572" xr:uid="{10FDCE3B-3178-44C9-8003-06C1D4C71E34}"/>
    <cellStyle name="Comma 14 2 3 3 2 2 2 2_ACT_NIBD EQ" xfId="6573" xr:uid="{84BCC32B-95E2-4C2B-9A42-4CB1084AD5CA}"/>
    <cellStyle name="Comma 14 2 3 3 2 2 2 3" xfId="6574" xr:uid="{7643F80E-04F7-4965-906E-51E565487822}"/>
    <cellStyle name="Comma 14 2 3 3 2 2 2_ACT_NIBD EQ" xfId="6575" xr:uid="{086FE15B-8903-4808-99BA-DCB26C37094B}"/>
    <cellStyle name="Comma 14 2 3 3 2 2 3" xfId="6576" xr:uid="{F9EB25CB-1EF9-4A93-8A18-FDD95A4E91DD}"/>
    <cellStyle name="Comma 14 2 3 3 2 2 3 2" xfId="6577" xr:uid="{2C464B5B-BCEA-4C9A-B2C1-B6918FDA77F6}"/>
    <cellStyle name="Comma 14 2 3 3 2 2 3_ACT_NIBD EQ" xfId="6578" xr:uid="{30D8FC5A-EFA4-4794-80A0-B9FFD2EA7F19}"/>
    <cellStyle name="Comma 14 2 3 3 2 2 4" xfId="6579" xr:uid="{6CE3173B-42DB-47A0-B886-42F9D4A58FD1}"/>
    <cellStyle name="Comma 14 2 3 3 2 2_ACT_NIBD EQ" xfId="6580" xr:uid="{0C2FAEB8-5567-4442-9EC3-13EC5A1C125C}"/>
    <cellStyle name="Comma 14 2 3 3 2 3" xfId="6581" xr:uid="{1481AF83-AB63-4BF9-9E77-AEF15FE0ED1A}"/>
    <cellStyle name="Comma 14 2 3 3 2 3 2" xfId="6582" xr:uid="{E0CCD49B-B37E-42E6-8395-ED2CAD716D7A}"/>
    <cellStyle name="Comma 14 2 3 3 2 3 2 2" xfId="6583" xr:uid="{AE7711C0-4D7B-4610-8E34-A40CA7866F5E}"/>
    <cellStyle name="Comma 14 2 3 3 2 3 2_ACT_NIBD EQ" xfId="6584" xr:uid="{58624C50-4D6A-4E06-990C-E0FF39F4AC7D}"/>
    <cellStyle name="Comma 14 2 3 3 2 3 3" xfId="6585" xr:uid="{192B2195-DA02-408A-876C-4ADF9137F1A2}"/>
    <cellStyle name="Comma 14 2 3 3 2 3_ACT_NIBD EQ" xfId="6586" xr:uid="{342C9FD6-E513-41E4-BEAE-C641859E721F}"/>
    <cellStyle name="Comma 14 2 3 3 2 4" xfId="6587" xr:uid="{23052C87-13EC-445E-B733-B6C4EEEE3818}"/>
    <cellStyle name="Comma 14 2 3 3 2 4 2" xfId="6588" xr:uid="{2DF77A48-549C-4BE8-9E48-0FA78AE43F19}"/>
    <cellStyle name="Comma 14 2 3 3 2 4_ACT_NIBD EQ" xfId="6589" xr:uid="{5AF6EDD4-8149-4D2F-8CFC-870EFE7B7724}"/>
    <cellStyle name="Comma 14 2 3 3 2 5" xfId="6590" xr:uid="{58BAE8C0-6331-41C8-8F46-4AB95B05143A}"/>
    <cellStyle name="Comma 14 2 3 3 2_ACT_NIBD EQ" xfId="6591" xr:uid="{737CBB3D-CFA6-4047-9EE6-368CA7851F27}"/>
    <cellStyle name="Comma 14 2 3 3 3" xfId="6592" xr:uid="{640B1217-77DE-41F2-8E59-C8E7CD9C61B1}"/>
    <cellStyle name="Comma 14 2 3 3 3 2" xfId="6593" xr:uid="{54BBC8D1-616E-4EFE-BEFB-E73DF1703915}"/>
    <cellStyle name="Comma 14 2 3 3 3 2 2" xfId="6594" xr:uid="{6A2E3BE3-5DBE-4CF1-85F7-533ABD1F862B}"/>
    <cellStyle name="Comma 14 2 3 3 3 2 2 2" xfId="6595" xr:uid="{41FE62FD-4664-4A0A-ABCB-7215CE44458A}"/>
    <cellStyle name="Comma 14 2 3 3 3 2 2_ACT_NIBD EQ" xfId="6596" xr:uid="{79699FF9-5D2E-4F85-878E-5777B2D6208B}"/>
    <cellStyle name="Comma 14 2 3 3 3 2 3" xfId="6597" xr:uid="{1A420142-F055-4D3D-A664-67E68CBB5CC7}"/>
    <cellStyle name="Comma 14 2 3 3 3 2_ACT_NIBD EQ" xfId="6598" xr:uid="{8704C9B0-36A0-4E20-9347-CBC197D918CC}"/>
    <cellStyle name="Comma 14 2 3 3 3 3" xfId="6599" xr:uid="{E8682910-41F1-4B93-9F1A-8DE47E1F1F65}"/>
    <cellStyle name="Comma 14 2 3 3 3 3 2" xfId="6600" xr:uid="{36028BB0-3141-4B78-B481-5BFBAFC7FDE7}"/>
    <cellStyle name="Comma 14 2 3 3 3 3_ACT_NIBD EQ" xfId="6601" xr:uid="{090A7C4A-A440-4C77-83B9-E4C72B32FDB9}"/>
    <cellStyle name="Comma 14 2 3 3 3 4" xfId="6602" xr:uid="{6CC1740E-FCC3-4E94-AF09-19CFC156944C}"/>
    <cellStyle name="Comma 14 2 3 3 3_ACT_NIBD EQ" xfId="6603" xr:uid="{F41FDB47-EE9A-4D88-B718-811DCFE40951}"/>
    <cellStyle name="Comma 14 2 3 3 4" xfId="6604" xr:uid="{25A7311B-6CF3-43BB-B32C-FBE384E6C9A7}"/>
    <cellStyle name="Comma 14 2 3 3 4 2" xfId="6605" xr:uid="{0EFD41AE-8067-437E-B477-1B44EA90A612}"/>
    <cellStyle name="Comma 14 2 3 3 4 2 2" xfId="6606" xr:uid="{B47AF92A-A330-4813-B544-D95D43A52226}"/>
    <cellStyle name="Comma 14 2 3 3 4 2_ACT_NIBD EQ" xfId="6607" xr:uid="{A3E1C5DA-7A84-4496-B5FC-6B6911B757C0}"/>
    <cellStyle name="Comma 14 2 3 3 4 3" xfId="6608" xr:uid="{DB9F883F-A978-420E-A9B9-2C334A73E43E}"/>
    <cellStyle name="Comma 14 2 3 3 4_ACT_NIBD EQ" xfId="6609" xr:uid="{ED84C2FA-FA0E-4A6A-90CF-54B3ED617547}"/>
    <cellStyle name="Comma 14 2 3 3 5" xfId="6610" xr:uid="{0E5D8DB7-70AF-40D0-8AE2-B150A2A9782A}"/>
    <cellStyle name="Comma 14 2 3 3 5 2" xfId="6611" xr:uid="{7F9C4037-C3BC-4555-91C5-B665EDF638EB}"/>
    <cellStyle name="Comma 14 2 3 3 5_ACT_NIBD EQ" xfId="6612" xr:uid="{9F024BEB-F87D-4CCD-AD67-6B5D954D21E4}"/>
    <cellStyle name="Comma 14 2 3 3 6" xfId="6613" xr:uid="{2F7358DE-72CE-463D-9DCD-E85E803923C0}"/>
    <cellStyle name="Comma 14 2 3 3_ACT_NIBD EQ" xfId="6614" xr:uid="{D641AE68-63DB-4135-BC67-5F1525D9259E}"/>
    <cellStyle name="Comma 14 2 3 4" xfId="6615" xr:uid="{E0CAC0BB-1EBC-4593-BC90-77751DAECA6F}"/>
    <cellStyle name="Comma 14 2 3 4 2" xfId="6616" xr:uid="{0167E4C2-8E1D-4655-A5B7-B3B80A5F0EA8}"/>
    <cellStyle name="Comma 14 2 3 4 2 2" xfId="6617" xr:uid="{6AF9E3DD-F98E-4358-8E38-28329D3BC1A2}"/>
    <cellStyle name="Comma 14 2 3 4 2 2 2" xfId="6618" xr:uid="{5BB9C4E8-D82C-46A6-9360-E9E807B8C834}"/>
    <cellStyle name="Comma 14 2 3 4 2 2 2 2" xfId="6619" xr:uid="{37D3B95D-FB57-425C-94FD-207988FDDCB0}"/>
    <cellStyle name="Comma 14 2 3 4 2 2 2 2 2" xfId="6620" xr:uid="{8F0F31AF-4C1F-4DC3-A673-56A0F7064593}"/>
    <cellStyle name="Comma 14 2 3 4 2 2 2 2_ACT_NIBD EQ" xfId="6621" xr:uid="{A39E4BC8-E6F4-45E3-A303-65C7316BE334}"/>
    <cellStyle name="Comma 14 2 3 4 2 2 2 3" xfId="6622" xr:uid="{E4362736-727D-4798-A7A0-F839C03D5F01}"/>
    <cellStyle name="Comma 14 2 3 4 2 2 2_ACT_NIBD EQ" xfId="6623" xr:uid="{6FF4CE99-A699-4BBF-B520-8C9AB90FF993}"/>
    <cellStyle name="Comma 14 2 3 4 2 2 3" xfId="6624" xr:uid="{D014E2FF-C86C-4CE9-A1F0-C3C982A965DA}"/>
    <cellStyle name="Comma 14 2 3 4 2 2 3 2" xfId="6625" xr:uid="{67F26E25-8725-43D6-9D46-4709649984CE}"/>
    <cellStyle name="Comma 14 2 3 4 2 2 3_ACT_NIBD EQ" xfId="6626" xr:uid="{BA35DAF0-2FA6-4E1A-B490-4CFA3EEC4FCF}"/>
    <cellStyle name="Comma 14 2 3 4 2 2 4" xfId="6627" xr:uid="{2783AD12-72B9-4DC3-90D0-A40DD86C43CC}"/>
    <cellStyle name="Comma 14 2 3 4 2 2_ACT_NIBD EQ" xfId="6628" xr:uid="{086575F3-95C3-4391-B1B3-8741BE8E0B2F}"/>
    <cellStyle name="Comma 14 2 3 4 2 3" xfId="6629" xr:uid="{E769CD6C-9061-4A3D-942A-2A54DB9DF809}"/>
    <cellStyle name="Comma 14 2 3 4 2 3 2" xfId="6630" xr:uid="{6EDBBD44-B3EF-485B-9BCE-8752367D2D33}"/>
    <cellStyle name="Comma 14 2 3 4 2 3 2 2" xfId="6631" xr:uid="{CA90A1F9-3BCF-43D1-B570-00E64FB93DDD}"/>
    <cellStyle name="Comma 14 2 3 4 2 3 2_ACT_NIBD EQ" xfId="6632" xr:uid="{C08E3BC5-ECB0-454B-9192-8E1D2B79FC26}"/>
    <cellStyle name="Comma 14 2 3 4 2 3 3" xfId="6633" xr:uid="{2BF01CC6-BB90-43E5-93F9-2D893126A3EF}"/>
    <cellStyle name="Comma 14 2 3 4 2 3_ACT_NIBD EQ" xfId="6634" xr:uid="{69A3BAD2-7854-48E2-8248-1F0D379B6501}"/>
    <cellStyle name="Comma 14 2 3 4 2 4" xfId="6635" xr:uid="{C25B9728-9C10-4E65-9719-3C3371F33F52}"/>
    <cellStyle name="Comma 14 2 3 4 2 4 2" xfId="6636" xr:uid="{171B6E8F-904A-4DEF-8023-42C5A7D76646}"/>
    <cellStyle name="Comma 14 2 3 4 2 4_ACT_NIBD EQ" xfId="6637" xr:uid="{C2A75EE9-0E0E-4BBD-BBD7-8C4B3D1D5F18}"/>
    <cellStyle name="Comma 14 2 3 4 2 5" xfId="6638" xr:uid="{D6544F70-38ED-47B8-9F90-813E576C4227}"/>
    <cellStyle name="Comma 14 2 3 4 2_ACT_NIBD EQ" xfId="6639" xr:uid="{FE1C2BAF-5748-41FF-9503-829E1D8EAEDF}"/>
    <cellStyle name="Comma 14 2 3 4 3" xfId="6640" xr:uid="{3DCFFABE-F3F0-45CE-A7B1-9E37DB6DED9D}"/>
    <cellStyle name="Comma 14 2 3 4 3 2" xfId="6641" xr:uid="{04F8F84E-DFAB-49CE-ADAF-5AC5FBC3F9E8}"/>
    <cellStyle name="Comma 14 2 3 4 3 2 2" xfId="6642" xr:uid="{223E2FC7-5DF1-47D8-9BAC-63F982DA26D5}"/>
    <cellStyle name="Comma 14 2 3 4 3 2 2 2" xfId="6643" xr:uid="{59E34270-3D32-4457-A02F-B72AC2577878}"/>
    <cellStyle name="Comma 14 2 3 4 3 2 2_ACT_NIBD EQ" xfId="6644" xr:uid="{BD11D6CF-3C09-4426-986C-88F5FE19386D}"/>
    <cellStyle name="Comma 14 2 3 4 3 2 3" xfId="6645" xr:uid="{DA27FAAE-50BF-4C2C-A72C-BE6DD18C5571}"/>
    <cellStyle name="Comma 14 2 3 4 3 2_ACT_NIBD EQ" xfId="6646" xr:uid="{35479FF2-318C-4D1C-91E5-52BA85ADAED1}"/>
    <cellStyle name="Comma 14 2 3 4 3 3" xfId="6647" xr:uid="{160B7290-F553-43BD-B470-BF44BF54E213}"/>
    <cellStyle name="Comma 14 2 3 4 3 3 2" xfId="6648" xr:uid="{239BDDB1-C461-43CD-A977-BB6290FABC5E}"/>
    <cellStyle name="Comma 14 2 3 4 3 3_ACT_NIBD EQ" xfId="6649" xr:uid="{860636CD-20D4-4C5F-8D45-6820B65048BB}"/>
    <cellStyle name="Comma 14 2 3 4 3 4" xfId="6650" xr:uid="{8962E177-42CA-4D00-864D-AB3B1759B1C8}"/>
    <cellStyle name="Comma 14 2 3 4 3_ACT_NIBD EQ" xfId="6651" xr:uid="{4F957DB6-03C2-4AAD-AA9A-2DB7DA18771B}"/>
    <cellStyle name="Comma 14 2 3 4 4" xfId="6652" xr:uid="{D37C137F-DD80-4CD2-8F9A-9EC2D4AEE9CA}"/>
    <cellStyle name="Comma 14 2 3 4 4 2" xfId="6653" xr:uid="{6A355508-646E-4FEC-B662-DD69CC18AE24}"/>
    <cellStyle name="Comma 14 2 3 4 4 2 2" xfId="6654" xr:uid="{22A57DA1-E7C6-4C3B-8B67-9D95A5109199}"/>
    <cellStyle name="Comma 14 2 3 4 4 2_ACT_NIBD EQ" xfId="6655" xr:uid="{BAE63F84-5344-4D53-A973-CBCA4AC81106}"/>
    <cellStyle name="Comma 14 2 3 4 4 3" xfId="6656" xr:uid="{988BD12B-4A6C-4D3F-8DA6-60BE05A9E76B}"/>
    <cellStyle name="Comma 14 2 3 4 4_ACT_NIBD EQ" xfId="6657" xr:uid="{1C9B801C-AA85-46C5-8D20-A2032F1D1A6B}"/>
    <cellStyle name="Comma 14 2 3 4 5" xfId="6658" xr:uid="{7168A129-5E55-485D-B1F8-FBC8ABEB4676}"/>
    <cellStyle name="Comma 14 2 3 4 5 2" xfId="6659" xr:uid="{B2DD9557-0DFB-4C10-BD12-274358421299}"/>
    <cellStyle name="Comma 14 2 3 4 5_ACT_NIBD EQ" xfId="6660" xr:uid="{5C37C151-F93C-489C-867E-1C30B7F37096}"/>
    <cellStyle name="Comma 14 2 3 4 6" xfId="6661" xr:uid="{5C50CAD4-D281-48C4-9220-369678C4032E}"/>
    <cellStyle name="Comma 14 2 3 4_ACT_NIBD EQ" xfId="6662" xr:uid="{18B641FF-C683-4193-8EA3-077C94D5AC0C}"/>
    <cellStyle name="Comma 14 2 3 5" xfId="6663" xr:uid="{219C5F2F-6DB3-48C4-AAC7-B2BCE4E8E9C8}"/>
    <cellStyle name="Comma 14 2 3 5 2" xfId="6664" xr:uid="{2C5A6664-FE65-4041-953B-C7A3887E6782}"/>
    <cellStyle name="Comma 14 2 3 5 2 2" xfId="6665" xr:uid="{9DC02BA7-1AD0-453C-8822-B560DDA3E67D}"/>
    <cellStyle name="Comma 14 2 3 5 2 2 2" xfId="6666" xr:uid="{5F6C0AC3-236C-4666-842A-C4FF2F16428C}"/>
    <cellStyle name="Comma 14 2 3 5 2 2 2 2" xfId="6667" xr:uid="{7FE586B1-D112-4BFB-A016-BB44E8C79C7C}"/>
    <cellStyle name="Comma 14 2 3 5 2 2 2_ACT_NIBD EQ" xfId="6668" xr:uid="{E03ABAE2-4924-45EB-99AA-1F0C237D1255}"/>
    <cellStyle name="Comma 14 2 3 5 2 2 3" xfId="6669" xr:uid="{03133CE2-C34C-4879-B121-0009BD422F90}"/>
    <cellStyle name="Comma 14 2 3 5 2 2_ACT_NIBD EQ" xfId="6670" xr:uid="{69155350-5083-4341-B621-D0F9A69AB301}"/>
    <cellStyle name="Comma 14 2 3 5 2 3" xfId="6671" xr:uid="{AD333FA7-8B1D-4DED-BFA6-DA1E091C8E3C}"/>
    <cellStyle name="Comma 14 2 3 5 2 3 2" xfId="6672" xr:uid="{C31869F9-2B50-4F7B-8F1B-EBC83097EE57}"/>
    <cellStyle name="Comma 14 2 3 5 2 3_ACT_NIBD EQ" xfId="6673" xr:uid="{CB3E317A-0C3F-4B73-8B28-750E11E40E01}"/>
    <cellStyle name="Comma 14 2 3 5 2 4" xfId="6674" xr:uid="{3AF9D5A4-54A2-4F87-BB19-7D025C424E1F}"/>
    <cellStyle name="Comma 14 2 3 5 2_ACT_NIBD EQ" xfId="6675" xr:uid="{5819FF47-6E32-4C35-9662-60B5A213748C}"/>
    <cellStyle name="Comma 14 2 3 5 3" xfId="6676" xr:uid="{15E27A13-3304-42FD-ACE9-406D661738CE}"/>
    <cellStyle name="Comma 14 2 3 5 3 2" xfId="6677" xr:uid="{9FE8EF46-25FA-400F-B6E0-1D0ECCE7C984}"/>
    <cellStyle name="Comma 14 2 3 5 3 2 2" xfId="6678" xr:uid="{CEB454D7-20CF-4A3D-995B-43A4209766F7}"/>
    <cellStyle name="Comma 14 2 3 5 3 2_ACT_NIBD EQ" xfId="6679" xr:uid="{A164721B-5A0B-4BF1-BB21-E8B6E288E4F5}"/>
    <cellStyle name="Comma 14 2 3 5 3 3" xfId="6680" xr:uid="{F9E746DF-1F89-4B2D-AE4B-A46BFF586298}"/>
    <cellStyle name="Comma 14 2 3 5 3_ACT_NIBD EQ" xfId="6681" xr:uid="{4F9A4216-54B1-4C5D-B279-5F251D11F69A}"/>
    <cellStyle name="Comma 14 2 3 5 4" xfId="6682" xr:uid="{CEBA6DD8-6F25-4E87-9CF0-8D44C8AE77B8}"/>
    <cellStyle name="Comma 14 2 3 5 4 2" xfId="6683" xr:uid="{1B4483E8-02E7-4A11-A099-49791E7EEFC8}"/>
    <cellStyle name="Comma 14 2 3 5 4_ACT_NIBD EQ" xfId="6684" xr:uid="{1D3D7240-2A91-43B1-B395-04A391AB60FB}"/>
    <cellStyle name="Comma 14 2 3 5 5" xfId="6685" xr:uid="{5385F6F6-6008-4FD2-A4CD-352B2DF75675}"/>
    <cellStyle name="Comma 14 2 3 5_ACT_NIBD EQ" xfId="6686" xr:uid="{DE0D2D1E-C882-4336-B37E-01FC43D7FA06}"/>
    <cellStyle name="Comma 14 2 3 6" xfId="6687" xr:uid="{A3FA7F0F-D797-4BA6-ACA8-FC0613579D13}"/>
    <cellStyle name="Comma 14 2 3 6 2" xfId="6688" xr:uid="{39011384-514B-4A7B-9630-0A0E3EFB6DF5}"/>
    <cellStyle name="Comma 14 2 3 6 2 2" xfId="6689" xr:uid="{8EC9693F-690A-4A48-942D-A082E244F870}"/>
    <cellStyle name="Comma 14 2 3 6 2 2 2" xfId="6690" xr:uid="{CAD26442-D44E-4FF1-A076-DB80DAD2C48A}"/>
    <cellStyle name="Comma 14 2 3 6 2 2_ACT_NIBD EQ" xfId="6691" xr:uid="{1FBBD4BB-68C9-4111-A9F7-7678568F9598}"/>
    <cellStyle name="Comma 14 2 3 6 2 3" xfId="6692" xr:uid="{06DFA107-C2AB-4E9C-81BA-1EADA0677197}"/>
    <cellStyle name="Comma 14 2 3 6 2_ACT_NIBD EQ" xfId="6693" xr:uid="{8769BD53-21D6-4FCF-AAF8-C1377EB9227B}"/>
    <cellStyle name="Comma 14 2 3 6 3" xfId="6694" xr:uid="{84788DB4-E29E-4E07-8FFE-FE9F041BF419}"/>
    <cellStyle name="Comma 14 2 3 6 3 2" xfId="6695" xr:uid="{B9E6DC91-7F6C-4976-98F7-E794685AB1F3}"/>
    <cellStyle name="Comma 14 2 3 6 3_ACT_NIBD EQ" xfId="6696" xr:uid="{ABA6C63C-ED5E-4BF7-B99A-5CD62A82B2E3}"/>
    <cellStyle name="Comma 14 2 3 6 4" xfId="6697" xr:uid="{3801C6F1-C23C-48E7-A255-3B907F4CDFBC}"/>
    <cellStyle name="Comma 14 2 3 6_ACT_NIBD EQ" xfId="6698" xr:uid="{561DC770-CFE4-4D97-8D4B-550B67238DBB}"/>
    <cellStyle name="Comma 14 2 3 7" xfId="6699" xr:uid="{B68FEA4A-49C8-4129-975A-14B469A0493C}"/>
    <cellStyle name="Comma 14 2 3 7 2" xfId="6700" xr:uid="{8A7C343C-B750-4F9B-8769-66902581E783}"/>
    <cellStyle name="Comma 14 2 3 7 2 2" xfId="6701" xr:uid="{B8C619AB-25A5-44D2-8541-09D7A73A1D84}"/>
    <cellStyle name="Comma 14 2 3 7 2_ACT_NIBD EQ" xfId="6702" xr:uid="{BEE9F960-CE98-43A1-89D1-973A73917E9C}"/>
    <cellStyle name="Comma 14 2 3 7 3" xfId="6703" xr:uid="{36B57455-2F05-4D1E-8537-6666E80BE158}"/>
    <cellStyle name="Comma 14 2 3 7_ACT_NIBD EQ" xfId="6704" xr:uid="{6FF3681D-939E-4BD3-966E-8F03CDB0B804}"/>
    <cellStyle name="Comma 14 2 3 8" xfId="6705" xr:uid="{BA6B827D-6E21-4BF0-AAA4-6BEABABE20F9}"/>
    <cellStyle name="Comma 14 2 3 8 2" xfId="6706" xr:uid="{237ED5C7-88FA-4682-A90F-8169655BCB4F}"/>
    <cellStyle name="Comma 14 2 3 8_ACT_NIBD EQ" xfId="6707" xr:uid="{0294E82F-8DA8-4DD8-BFD7-9752805C04E9}"/>
    <cellStyle name="Comma 14 2 3 9" xfId="6708" xr:uid="{29813FDB-4C4C-49CD-8DA8-E5902DB94B3A}"/>
    <cellStyle name="Comma 14 2 3_ACT Segment adj EBITDA" xfId="6709" xr:uid="{7EC95CA4-AB80-4C33-8A2D-101EF07B09CE}"/>
    <cellStyle name="Comma 14 2 4" xfId="6710" xr:uid="{B868CDB4-FD16-44F9-99DF-19FFC4C54F29}"/>
    <cellStyle name="Comma 14 2 4 2" xfId="6711" xr:uid="{1FD225DA-53A1-47CC-B8D9-AB6538DB0550}"/>
    <cellStyle name="Comma 14 2 4 2 2" xfId="6712" xr:uid="{1794306A-78E8-4A8E-9AF1-B8EB9CE1A6B8}"/>
    <cellStyle name="Comma 14 2 4 2 2 2" xfId="6713" xr:uid="{5C1CF4D5-CDCD-4CB4-A974-AF334E9FDAA3}"/>
    <cellStyle name="Comma 14 2 4 2 2 2 2" xfId="6714" xr:uid="{406FFB99-8081-4E34-AC68-D49A352F6B0F}"/>
    <cellStyle name="Comma 14 2 4 2 2 2 2 2" xfId="6715" xr:uid="{FBDAB606-DCDB-4938-BEF9-5C2315921A79}"/>
    <cellStyle name="Comma 14 2 4 2 2 2 2 2 2" xfId="6716" xr:uid="{73A466A7-57CF-4B98-BD98-8AC74188F13B}"/>
    <cellStyle name="Comma 14 2 4 2 2 2 2 2_ACT_NIBD EQ" xfId="6717" xr:uid="{9D7135D9-2674-4293-9D2F-D2C191A46A6A}"/>
    <cellStyle name="Comma 14 2 4 2 2 2 2 3" xfId="6718" xr:uid="{ACE50E3A-F051-4089-BD5B-BD7DD2F91309}"/>
    <cellStyle name="Comma 14 2 4 2 2 2 2_ACT_NIBD EQ" xfId="6719" xr:uid="{88873F3D-103D-47FE-92D9-184275824741}"/>
    <cellStyle name="Comma 14 2 4 2 2 2 3" xfId="6720" xr:uid="{3F0108DB-3300-4761-9153-6D31C24A00DD}"/>
    <cellStyle name="Comma 14 2 4 2 2 2 3 2" xfId="6721" xr:uid="{105C6996-AADC-4FAD-BB05-9A29E36A86FB}"/>
    <cellStyle name="Comma 14 2 4 2 2 2 3_ACT_NIBD EQ" xfId="6722" xr:uid="{98E2FFF4-4279-4744-81BC-C7697CC5A029}"/>
    <cellStyle name="Comma 14 2 4 2 2 2 4" xfId="6723" xr:uid="{253ECEED-4D12-48F5-9D08-BFB30A56A968}"/>
    <cellStyle name="Comma 14 2 4 2 2 2_ACT_NIBD EQ" xfId="6724" xr:uid="{0D005603-E407-4E7A-AB10-FB0721823D99}"/>
    <cellStyle name="Comma 14 2 4 2 2 3" xfId="6725" xr:uid="{ECF9E846-60E2-4553-95A1-3BD86DAFE1E7}"/>
    <cellStyle name="Comma 14 2 4 2 2 3 2" xfId="6726" xr:uid="{183A6025-1D66-48F0-87F2-9C116E161FA7}"/>
    <cellStyle name="Comma 14 2 4 2 2 3 2 2" xfId="6727" xr:uid="{64E864EF-5C64-4771-8E72-5C7366DEAEBB}"/>
    <cellStyle name="Comma 14 2 4 2 2 3 2_ACT_NIBD EQ" xfId="6728" xr:uid="{0AE7BB31-EECB-4B0D-AC63-7D1CF0C28DA9}"/>
    <cellStyle name="Comma 14 2 4 2 2 3 3" xfId="6729" xr:uid="{5B2493B2-462E-4CEF-88C3-A4D0EA2F6C3C}"/>
    <cellStyle name="Comma 14 2 4 2 2 3_ACT_NIBD EQ" xfId="6730" xr:uid="{8C2131D2-EBBF-4422-BFDB-72F0EE5ECDDF}"/>
    <cellStyle name="Comma 14 2 4 2 2 4" xfId="6731" xr:uid="{906AE5A8-C29E-4EA9-A680-6744659B9387}"/>
    <cellStyle name="Comma 14 2 4 2 2 4 2" xfId="6732" xr:uid="{8504F967-04FF-4F07-9C17-D7C54929CE65}"/>
    <cellStyle name="Comma 14 2 4 2 2 4_ACT_NIBD EQ" xfId="6733" xr:uid="{488BCAF9-E4AB-4167-8ABA-4C97D2BE2821}"/>
    <cellStyle name="Comma 14 2 4 2 2 5" xfId="6734" xr:uid="{F8407827-DDA7-49B5-8ECF-8F373594DF66}"/>
    <cellStyle name="Comma 14 2 4 2 2_ACT_NIBD EQ" xfId="6735" xr:uid="{2D48CC11-3903-4ED3-A082-01AA325A9FDB}"/>
    <cellStyle name="Comma 14 2 4 2 3" xfId="6736" xr:uid="{21A336E5-8CDE-49CD-9DA6-4D0517433106}"/>
    <cellStyle name="Comma 14 2 4 2 3 2" xfId="6737" xr:uid="{3D23087D-002B-49EB-B732-2D3AF9D70823}"/>
    <cellStyle name="Comma 14 2 4 2 3 2 2" xfId="6738" xr:uid="{37F3A9C9-36E0-4667-9F6D-CB93BEE6A77A}"/>
    <cellStyle name="Comma 14 2 4 2 3 2 2 2" xfId="6739" xr:uid="{1131E5BB-DCD4-49D6-B120-2EB84A879E6A}"/>
    <cellStyle name="Comma 14 2 4 2 3 2 2_ACT_NIBD EQ" xfId="6740" xr:uid="{1CA20E06-F8E6-4092-8989-C268496B8322}"/>
    <cellStyle name="Comma 14 2 4 2 3 2 3" xfId="6741" xr:uid="{987570E4-72DC-4C9B-A074-1C9D216E14C0}"/>
    <cellStyle name="Comma 14 2 4 2 3 2_ACT_NIBD EQ" xfId="6742" xr:uid="{12CC83F7-5A7C-47AA-9E28-DBE73111371F}"/>
    <cellStyle name="Comma 14 2 4 2 3 3" xfId="6743" xr:uid="{CA672A6B-0597-43E7-ADA3-221FD4334542}"/>
    <cellStyle name="Comma 14 2 4 2 3 3 2" xfId="6744" xr:uid="{3038DEAC-463F-478F-942D-328A2115D273}"/>
    <cellStyle name="Comma 14 2 4 2 3 3_ACT_NIBD EQ" xfId="6745" xr:uid="{A59A9CF4-E349-4A60-926F-F74E4C25F672}"/>
    <cellStyle name="Comma 14 2 4 2 3 4" xfId="6746" xr:uid="{30E7EB88-4C9C-42AA-B8DE-4B7914C0B652}"/>
    <cellStyle name="Comma 14 2 4 2 3_ACT_NIBD EQ" xfId="6747" xr:uid="{30E23923-6F8A-458F-8918-833CFC308E24}"/>
    <cellStyle name="Comma 14 2 4 2 4" xfId="6748" xr:uid="{BFF03BFC-88EA-4AD9-B9C1-DB50F39CF31E}"/>
    <cellStyle name="Comma 14 2 4 2 4 2" xfId="6749" xr:uid="{62A89EFD-47BF-4090-AD56-694024ED9A0C}"/>
    <cellStyle name="Comma 14 2 4 2 4 2 2" xfId="6750" xr:uid="{4B19BCD8-83BD-4BA9-8E3A-FEEBCDDCD5A0}"/>
    <cellStyle name="Comma 14 2 4 2 4 2_ACT_NIBD EQ" xfId="6751" xr:uid="{797FBCA5-9AEA-4FED-B00D-D6CB42B62926}"/>
    <cellStyle name="Comma 14 2 4 2 4 3" xfId="6752" xr:uid="{6E5B3A78-3EF9-4ED2-B580-6EA74264B43E}"/>
    <cellStyle name="Comma 14 2 4 2 4_ACT_NIBD EQ" xfId="6753" xr:uid="{EED9C6D9-A984-4B6D-AE8D-C0AD1A2D3EBF}"/>
    <cellStyle name="Comma 14 2 4 2 5" xfId="6754" xr:uid="{DCF6D713-9C89-4F98-8751-8A76B2457EF6}"/>
    <cellStyle name="Comma 14 2 4 2 5 2" xfId="6755" xr:uid="{72BF757A-24DF-405F-B09A-F053699A9403}"/>
    <cellStyle name="Comma 14 2 4 2 5_ACT_NIBD EQ" xfId="6756" xr:uid="{80F2AF67-BF49-4506-917B-DD54647930A4}"/>
    <cellStyle name="Comma 14 2 4 2 6" xfId="6757" xr:uid="{7FEC17CF-E905-4C11-AD94-F4FA84A9DC58}"/>
    <cellStyle name="Comma 14 2 4 2_ACT_NIBD EQ" xfId="6758" xr:uid="{F4C06E45-98F1-42A5-BDA4-8A4875AD2E69}"/>
    <cellStyle name="Comma 14 2 4 3" xfId="6759" xr:uid="{8E236E04-4C28-41B3-8D44-75B4FC3FF07D}"/>
    <cellStyle name="Comma 14 2 4 3 2" xfId="6760" xr:uid="{5588F475-75AB-4B2A-9D37-C314F98993BB}"/>
    <cellStyle name="Comma 14 2 4 3 2 2" xfId="6761" xr:uid="{DE3D3C01-9A92-4328-9633-01D9A76629F7}"/>
    <cellStyle name="Comma 14 2 4 3 2 2 2" xfId="6762" xr:uid="{640A7724-0BFA-4753-8CC5-F2DEF793DD6A}"/>
    <cellStyle name="Comma 14 2 4 3 2 2 2 2" xfId="6763" xr:uid="{8BD89F41-B680-4699-9086-4B8BE9999884}"/>
    <cellStyle name="Comma 14 2 4 3 2 2 2 2 2" xfId="6764" xr:uid="{5DB147BE-6938-4772-AF83-3AB69FA9205E}"/>
    <cellStyle name="Comma 14 2 4 3 2 2 2 2_ACT_NIBD EQ" xfId="6765" xr:uid="{964394CD-81AF-4137-887F-311679BB5D7B}"/>
    <cellStyle name="Comma 14 2 4 3 2 2 2 3" xfId="6766" xr:uid="{13451535-F4A7-4C87-A044-A8BA268DE98A}"/>
    <cellStyle name="Comma 14 2 4 3 2 2 2_ACT_NIBD EQ" xfId="6767" xr:uid="{018FC856-FAF4-49F9-B5A6-EFADD153262B}"/>
    <cellStyle name="Comma 14 2 4 3 2 2 3" xfId="6768" xr:uid="{7F784DAC-20D2-4027-B703-1051EF2A7913}"/>
    <cellStyle name="Comma 14 2 4 3 2 2 3 2" xfId="6769" xr:uid="{300214CC-9ACD-4E39-9F7B-358C14EDFC93}"/>
    <cellStyle name="Comma 14 2 4 3 2 2 3_ACT_NIBD EQ" xfId="6770" xr:uid="{F88D255A-266E-4462-9ACE-B078A3A72E61}"/>
    <cellStyle name="Comma 14 2 4 3 2 2 4" xfId="6771" xr:uid="{204B1EFF-7DA6-4B2A-89BB-AA0E67F85049}"/>
    <cellStyle name="Comma 14 2 4 3 2 2_ACT_NIBD EQ" xfId="6772" xr:uid="{C54F1D69-DFF8-48C5-B803-3848015A0945}"/>
    <cellStyle name="Comma 14 2 4 3 2 3" xfId="6773" xr:uid="{FCEFFD37-EAA7-47CF-8549-96E20E6238B6}"/>
    <cellStyle name="Comma 14 2 4 3 2 3 2" xfId="6774" xr:uid="{428AF80B-0C38-4142-A9A4-676E050208C5}"/>
    <cellStyle name="Comma 14 2 4 3 2 3 2 2" xfId="6775" xr:uid="{BFF95341-EE40-4605-9EE2-16EA6153A0CA}"/>
    <cellStyle name="Comma 14 2 4 3 2 3 2_ACT_NIBD EQ" xfId="6776" xr:uid="{E37E14B6-2D63-4B59-AABF-591149F8C2A6}"/>
    <cellStyle name="Comma 14 2 4 3 2 3 3" xfId="6777" xr:uid="{F76DCE19-7DEF-44D4-B57C-378D5251E972}"/>
    <cellStyle name="Comma 14 2 4 3 2 3_ACT_NIBD EQ" xfId="6778" xr:uid="{DA875905-0676-4D9A-996C-474DD4BD4615}"/>
    <cellStyle name="Comma 14 2 4 3 2 4" xfId="6779" xr:uid="{5DB2243B-5E2E-4C87-BDA2-1014F94D232D}"/>
    <cellStyle name="Comma 14 2 4 3 2 4 2" xfId="6780" xr:uid="{664081D4-EF2A-4BD7-AB3E-DCD8105F2EDB}"/>
    <cellStyle name="Comma 14 2 4 3 2 4_ACT_NIBD EQ" xfId="6781" xr:uid="{4CF62F3E-4EEB-47C4-B1FF-842DF22D049E}"/>
    <cellStyle name="Comma 14 2 4 3 2 5" xfId="6782" xr:uid="{3788324B-F5CD-4CEB-A686-F4C0CEA5B4C2}"/>
    <cellStyle name="Comma 14 2 4 3 2_ACT_NIBD EQ" xfId="6783" xr:uid="{E5E18733-EDDA-4324-AD67-A6EB0FB58382}"/>
    <cellStyle name="Comma 14 2 4 3 3" xfId="6784" xr:uid="{96CB4D27-2931-4D2F-B451-660E618CFCC2}"/>
    <cellStyle name="Comma 14 2 4 3 3 2" xfId="6785" xr:uid="{A36E3341-EBD4-482C-86B7-AE879D584847}"/>
    <cellStyle name="Comma 14 2 4 3 3 2 2" xfId="6786" xr:uid="{B9035F40-7BCB-4215-B564-76345783E566}"/>
    <cellStyle name="Comma 14 2 4 3 3 2 2 2" xfId="6787" xr:uid="{FE0F4ED0-DDE9-48AF-859A-5111C99D6855}"/>
    <cellStyle name="Comma 14 2 4 3 3 2 2_ACT_NIBD EQ" xfId="6788" xr:uid="{A74EED32-DEA0-446F-B911-0E704879FCAA}"/>
    <cellStyle name="Comma 14 2 4 3 3 2 3" xfId="6789" xr:uid="{63E80E2B-59FD-4230-B041-74670C1AEF4C}"/>
    <cellStyle name="Comma 14 2 4 3 3 2_ACT_NIBD EQ" xfId="6790" xr:uid="{FCCDBE49-E222-4CF7-8BC5-4325FE4A0DCC}"/>
    <cellStyle name="Comma 14 2 4 3 3 3" xfId="6791" xr:uid="{B2B7ADD7-6CDD-4722-B32C-B24AE6E5C835}"/>
    <cellStyle name="Comma 14 2 4 3 3 3 2" xfId="6792" xr:uid="{82FEE61B-D14E-472D-98C7-99AF241179BE}"/>
    <cellStyle name="Comma 14 2 4 3 3 3_ACT_NIBD EQ" xfId="6793" xr:uid="{E76CA902-AF2F-4525-BD3C-471ABCBAC1DD}"/>
    <cellStyle name="Comma 14 2 4 3 3 4" xfId="6794" xr:uid="{09FBC6C5-BCB4-4429-B9E2-63184C793A34}"/>
    <cellStyle name="Comma 14 2 4 3 3_ACT_NIBD EQ" xfId="6795" xr:uid="{EB7FB7B4-0DB0-4253-97F9-27632207BBC4}"/>
    <cellStyle name="Comma 14 2 4 3 4" xfId="6796" xr:uid="{CCCEA714-6D2F-4F27-8AC2-0837FD50E09B}"/>
    <cellStyle name="Comma 14 2 4 3 4 2" xfId="6797" xr:uid="{9EB74056-C771-480B-B437-30E55B0696B0}"/>
    <cellStyle name="Comma 14 2 4 3 4 2 2" xfId="6798" xr:uid="{5CEF096B-2021-4C8D-AC50-173D29852A4E}"/>
    <cellStyle name="Comma 14 2 4 3 4 2_ACT_NIBD EQ" xfId="6799" xr:uid="{E4046B12-D1B9-4D31-BD69-B81047C531A6}"/>
    <cellStyle name="Comma 14 2 4 3 4 3" xfId="6800" xr:uid="{48EF8490-60AD-44CB-8C58-E9A97AF22BCC}"/>
    <cellStyle name="Comma 14 2 4 3 4_ACT_NIBD EQ" xfId="6801" xr:uid="{87BE4919-5F1E-4B26-841D-06EF7B160A39}"/>
    <cellStyle name="Comma 14 2 4 3 5" xfId="6802" xr:uid="{CA0044F4-CED3-4E72-BB44-F23FEA996DFB}"/>
    <cellStyle name="Comma 14 2 4 3 5 2" xfId="6803" xr:uid="{2E54430A-B211-4640-B504-103F81E70E86}"/>
    <cellStyle name="Comma 14 2 4 3 5_ACT_NIBD EQ" xfId="6804" xr:uid="{621B6A7F-F802-4187-98B3-8E1882703D17}"/>
    <cellStyle name="Comma 14 2 4 3 6" xfId="6805" xr:uid="{5AA901A1-D3A0-4773-A619-8AD197B3B144}"/>
    <cellStyle name="Comma 14 2 4 3_ACT_NIBD EQ" xfId="6806" xr:uid="{1A6780D2-1C69-4E65-99D5-8C1A07B14790}"/>
    <cellStyle name="Comma 14 2 4 4" xfId="6807" xr:uid="{9F9A5548-3F88-4D25-B58B-A682848CE9E8}"/>
    <cellStyle name="Comma 14 2 4 4 2" xfId="6808" xr:uid="{8B30F6CD-1261-4D11-83B6-0E4B2500C48E}"/>
    <cellStyle name="Comma 14 2 4 4 2 2" xfId="6809" xr:uid="{B6F837AF-62A2-4844-BDA2-67BB8AB4A501}"/>
    <cellStyle name="Comma 14 2 4 4 2 2 2" xfId="6810" xr:uid="{8B6E3F44-D31F-4E44-AB11-21DCBB299FEF}"/>
    <cellStyle name="Comma 14 2 4 4 2 2 2 2" xfId="6811" xr:uid="{CDE87456-C226-4A66-80A1-F95B80D2437F}"/>
    <cellStyle name="Comma 14 2 4 4 2 2 2_ACT_NIBD EQ" xfId="6812" xr:uid="{2B4DB7B4-2C5D-4935-954B-D4717E137420}"/>
    <cellStyle name="Comma 14 2 4 4 2 2 3" xfId="6813" xr:uid="{4A5C0FD4-D0AF-4DA7-9AB4-3D3D02458A5F}"/>
    <cellStyle name="Comma 14 2 4 4 2 2_ACT_NIBD EQ" xfId="6814" xr:uid="{98038538-8D39-4981-A07D-5009D75BB455}"/>
    <cellStyle name="Comma 14 2 4 4 2 3" xfId="6815" xr:uid="{82F7C54F-7340-40DC-9474-43A32190D514}"/>
    <cellStyle name="Comma 14 2 4 4 2 3 2" xfId="6816" xr:uid="{B154A14B-1876-470B-B7D5-755A9506AE58}"/>
    <cellStyle name="Comma 14 2 4 4 2 3_ACT_NIBD EQ" xfId="6817" xr:uid="{B9FBA755-CB18-44F0-97F4-48B87000550E}"/>
    <cellStyle name="Comma 14 2 4 4 2 4" xfId="6818" xr:uid="{FBDD91DD-BD0B-4E82-9CFE-2A56E467616B}"/>
    <cellStyle name="Comma 14 2 4 4 2_ACT_NIBD EQ" xfId="6819" xr:uid="{B2E5572B-1068-490C-A315-C795C77D721B}"/>
    <cellStyle name="Comma 14 2 4 4 3" xfId="6820" xr:uid="{B1B4FFF5-70D8-4F98-BF6A-12488B17288B}"/>
    <cellStyle name="Comma 14 2 4 4 3 2" xfId="6821" xr:uid="{8301F427-3550-4BE4-B303-B352EE3C8BB8}"/>
    <cellStyle name="Comma 14 2 4 4 3 2 2" xfId="6822" xr:uid="{E83D3E1C-262E-4098-8A2C-4CF80D2BC6C1}"/>
    <cellStyle name="Comma 14 2 4 4 3 2_ACT_NIBD EQ" xfId="6823" xr:uid="{14367F39-B123-4D6A-8339-0CB32C44FCE4}"/>
    <cellStyle name="Comma 14 2 4 4 3 3" xfId="6824" xr:uid="{C7E29BA9-6F21-4AF5-A6ED-B9A0CABA2526}"/>
    <cellStyle name="Comma 14 2 4 4 3_ACT_NIBD EQ" xfId="6825" xr:uid="{E1E5B860-4B51-4BD8-8359-216D3BE1F901}"/>
    <cellStyle name="Comma 14 2 4 4 4" xfId="6826" xr:uid="{8AA7ABD6-968E-4D48-9073-2662C80736E7}"/>
    <cellStyle name="Comma 14 2 4 4 4 2" xfId="6827" xr:uid="{F200B3E5-792D-465F-A646-4392F83901DF}"/>
    <cellStyle name="Comma 14 2 4 4 4_ACT_NIBD EQ" xfId="6828" xr:uid="{3B19EB9B-DC54-44B6-B16A-BCF9F7BA56D0}"/>
    <cellStyle name="Comma 14 2 4 4 5" xfId="6829" xr:uid="{6926FE69-4FD7-4652-9905-EA8497E1407C}"/>
    <cellStyle name="Comma 14 2 4 4_ACT_NIBD EQ" xfId="6830" xr:uid="{AF106125-B6EB-4882-A7E0-BD44561855B7}"/>
    <cellStyle name="Comma 14 2 4 5" xfId="6831" xr:uid="{10490844-691E-4C5B-994B-52763FB858FE}"/>
    <cellStyle name="Comma 14 2 4 5 2" xfId="6832" xr:uid="{4FC790D0-DA26-461F-AEAD-D69740CAEB86}"/>
    <cellStyle name="Comma 14 2 4 5 2 2" xfId="6833" xr:uid="{ACFBB15D-10E8-4A1D-BE18-4AE11E45518F}"/>
    <cellStyle name="Comma 14 2 4 5 2 2 2" xfId="6834" xr:uid="{BA6252A5-C8C5-40E1-BA83-BC766DD767E3}"/>
    <cellStyle name="Comma 14 2 4 5 2 2_ACT_NIBD EQ" xfId="6835" xr:uid="{DAA2EBE2-7726-43EC-BCFC-C97593EF3728}"/>
    <cellStyle name="Comma 14 2 4 5 2 3" xfId="6836" xr:uid="{74A14999-EABA-47F0-8B46-D4149F00A199}"/>
    <cellStyle name="Comma 14 2 4 5 2_ACT_NIBD EQ" xfId="6837" xr:uid="{B2375C6C-0D20-4BCA-9370-AC473F2F938B}"/>
    <cellStyle name="Comma 14 2 4 5 3" xfId="6838" xr:uid="{A7C5541D-ADB0-4CF4-8A24-E95D7D40F18B}"/>
    <cellStyle name="Comma 14 2 4 5 3 2" xfId="6839" xr:uid="{737737E5-3DFB-46DF-8B53-3B3D2D738927}"/>
    <cellStyle name="Comma 14 2 4 5 3_ACT_NIBD EQ" xfId="6840" xr:uid="{3DE71BC4-FEF4-449A-8B79-55B3F9FA882A}"/>
    <cellStyle name="Comma 14 2 4 5 4" xfId="6841" xr:uid="{E2458407-F5AB-4800-87B0-F7CCF2D8EBE4}"/>
    <cellStyle name="Comma 14 2 4 5_ACT_NIBD EQ" xfId="6842" xr:uid="{C0755197-9461-44B5-9B94-274F99D5851C}"/>
    <cellStyle name="Comma 14 2 4 6" xfId="6843" xr:uid="{6116CFCC-D1BE-4DF0-9B51-BD8F90AB361E}"/>
    <cellStyle name="Comma 14 2 4 6 2" xfId="6844" xr:uid="{442E01CC-A69D-431A-8B93-F89330D8C9D7}"/>
    <cellStyle name="Comma 14 2 4 6 2 2" xfId="6845" xr:uid="{EAE875AF-32B6-4B4C-840C-A49BBD459396}"/>
    <cellStyle name="Comma 14 2 4 6 2_ACT_NIBD EQ" xfId="6846" xr:uid="{B96F3414-7E95-4A03-8BDA-27BE7D66B91D}"/>
    <cellStyle name="Comma 14 2 4 6 3" xfId="6847" xr:uid="{D6BDD4FF-03E4-4776-A12B-F9C1C532F9C1}"/>
    <cellStyle name="Comma 14 2 4 6_ACT_NIBD EQ" xfId="6848" xr:uid="{EA2D3839-48A5-457A-951E-C065A095D89E}"/>
    <cellStyle name="Comma 14 2 4 7" xfId="6849" xr:uid="{826D1FCB-5720-4D61-9C03-C81D089B08A0}"/>
    <cellStyle name="Comma 14 2 4 7 2" xfId="6850" xr:uid="{B463706D-32E3-47F9-B669-26971ACDDBEC}"/>
    <cellStyle name="Comma 14 2 4 7_ACT_NIBD EQ" xfId="6851" xr:uid="{FFBD1DD5-C47C-4BE1-AB26-CF875EBD95BE}"/>
    <cellStyle name="Comma 14 2 4 8" xfId="6852" xr:uid="{AA483A71-C75D-4D5B-BC38-4D4FE02F426E}"/>
    <cellStyle name="Comma 14 2 4_ACT Segment adj EBITDA" xfId="6853" xr:uid="{7F5A4A94-7D01-478A-B651-889E950FA560}"/>
    <cellStyle name="Comma 14 2 5" xfId="6854" xr:uid="{6DCF1679-2247-42D8-B7C6-B49BCCB7E61A}"/>
    <cellStyle name="Comma 14 2 5 2" xfId="6855" xr:uid="{0D4E65A0-127D-485D-8CAA-52DD6155835E}"/>
    <cellStyle name="Comma 14 2 5 2 2" xfId="6856" xr:uid="{3DC7486F-C089-4F1F-BDD8-60C90E3AF0F1}"/>
    <cellStyle name="Comma 14 2 5 2 2 2" xfId="6857" xr:uid="{09541A2B-B46C-41EB-94BF-8E639D1C3DE5}"/>
    <cellStyle name="Comma 14 2 5 2 2 2 2" xfId="6858" xr:uid="{FC508F2F-092A-4FDE-B2C0-A133716CBDD3}"/>
    <cellStyle name="Comma 14 2 5 2 2 2 2 2" xfId="6859" xr:uid="{3A75CC0C-42A6-4750-9AC8-20DECABEAD0C}"/>
    <cellStyle name="Comma 14 2 5 2 2 2 2 2 2" xfId="6860" xr:uid="{601DA894-B684-4CCF-A885-3A455E65E743}"/>
    <cellStyle name="Comma 14 2 5 2 2 2 2 2_ACT_NIBD EQ" xfId="6861" xr:uid="{9442CC5E-024B-4A00-A2D4-0384FE3877E6}"/>
    <cellStyle name="Comma 14 2 5 2 2 2 2 3" xfId="6862" xr:uid="{24CD0AAD-3D04-4B63-8393-2EDF771B165E}"/>
    <cellStyle name="Comma 14 2 5 2 2 2 2_ACT_NIBD EQ" xfId="6863" xr:uid="{AD739200-A39C-4C24-9E85-4358311584BA}"/>
    <cellStyle name="Comma 14 2 5 2 2 2 3" xfId="6864" xr:uid="{A131FFFB-0DD2-4F10-9EB2-F551EC5495CB}"/>
    <cellStyle name="Comma 14 2 5 2 2 2 3 2" xfId="6865" xr:uid="{9FC14D8E-8EDD-4942-AF0C-EC4AB2B96D6F}"/>
    <cellStyle name="Comma 14 2 5 2 2 2 3_ACT_NIBD EQ" xfId="6866" xr:uid="{BE6A164F-6B06-404F-9096-4FA85A9F4695}"/>
    <cellStyle name="Comma 14 2 5 2 2 2 4" xfId="6867" xr:uid="{06C16F84-D949-4B16-A6A2-4BE2C412B0CF}"/>
    <cellStyle name="Comma 14 2 5 2 2 2_ACT_NIBD EQ" xfId="6868" xr:uid="{9584FC2E-1BC7-4E2A-AFB3-DBC9D40423BF}"/>
    <cellStyle name="Comma 14 2 5 2 2 3" xfId="6869" xr:uid="{0BD4D580-6D68-40B7-B0B9-AD035C4431B0}"/>
    <cellStyle name="Comma 14 2 5 2 2 3 2" xfId="6870" xr:uid="{19838509-6D21-4557-83F9-F9BC801863F9}"/>
    <cellStyle name="Comma 14 2 5 2 2 3 2 2" xfId="6871" xr:uid="{5F0DC00E-6E86-498D-AD71-AAE7723D66C2}"/>
    <cellStyle name="Comma 14 2 5 2 2 3 2_ACT_NIBD EQ" xfId="6872" xr:uid="{47088934-85C4-4A12-9513-C542D99B72C3}"/>
    <cellStyle name="Comma 14 2 5 2 2 3 3" xfId="6873" xr:uid="{5607DE5E-6830-491A-A012-EF9F158D52A7}"/>
    <cellStyle name="Comma 14 2 5 2 2 3_ACT_NIBD EQ" xfId="6874" xr:uid="{F1F7A79B-45E4-4DBD-9BF3-259DFE809D34}"/>
    <cellStyle name="Comma 14 2 5 2 2 4" xfId="6875" xr:uid="{83C82BC8-F7A8-432E-ADBC-FCE38470FEA4}"/>
    <cellStyle name="Comma 14 2 5 2 2 4 2" xfId="6876" xr:uid="{86866008-7AE7-4015-AB5D-250ED7CCA179}"/>
    <cellStyle name="Comma 14 2 5 2 2 4_ACT_NIBD EQ" xfId="6877" xr:uid="{24651526-57F4-4587-9647-0B8A1BE360F1}"/>
    <cellStyle name="Comma 14 2 5 2 2 5" xfId="6878" xr:uid="{8B5709DD-EEDC-4C73-9152-4DFB7AC776D5}"/>
    <cellStyle name="Comma 14 2 5 2 2_ACT_NIBD EQ" xfId="6879" xr:uid="{CC875D5F-1C49-46CB-8320-F32324BBCDE2}"/>
    <cellStyle name="Comma 14 2 5 2 3" xfId="6880" xr:uid="{96653D9C-1E7B-4FEF-8322-4E7B1022C230}"/>
    <cellStyle name="Comma 14 2 5 2 3 2" xfId="6881" xr:uid="{8F7F3AF7-F0E1-43A6-9FA3-338FA7CB794A}"/>
    <cellStyle name="Comma 14 2 5 2 3 2 2" xfId="6882" xr:uid="{6EC22BAE-F142-47F5-8F61-7A09FD649617}"/>
    <cellStyle name="Comma 14 2 5 2 3 2 2 2" xfId="6883" xr:uid="{87D5F995-DA5E-4379-A218-6B1046FBDA01}"/>
    <cellStyle name="Comma 14 2 5 2 3 2 2_ACT_NIBD EQ" xfId="6884" xr:uid="{58B3A5E5-6D93-4C74-B703-F6A6DF3CF13B}"/>
    <cellStyle name="Comma 14 2 5 2 3 2 3" xfId="6885" xr:uid="{9540A7BE-2DE5-4001-AB14-54265D8B7972}"/>
    <cellStyle name="Comma 14 2 5 2 3 2_ACT_NIBD EQ" xfId="6886" xr:uid="{FA9D16D1-4660-4AE6-853F-CA34ACCC240D}"/>
    <cellStyle name="Comma 14 2 5 2 3 3" xfId="6887" xr:uid="{680369D0-3FCA-408C-9227-1B97046543A8}"/>
    <cellStyle name="Comma 14 2 5 2 3 3 2" xfId="6888" xr:uid="{71DB84A5-075B-481E-9286-6DC6787D7BA6}"/>
    <cellStyle name="Comma 14 2 5 2 3 3_ACT_NIBD EQ" xfId="6889" xr:uid="{D06C2393-58C0-4205-A601-1020F6DBC531}"/>
    <cellStyle name="Comma 14 2 5 2 3 4" xfId="6890" xr:uid="{C8C74BFE-0EAB-4007-B4BC-6204199FCC5A}"/>
    <cellStyle name="Comma 14 2 5 2 3_ACT_NIBD EQ" xfId="6891" xr:uid="{46F8FBF7-D4E8-4EF4-9F59-10D7F333B8D7}"/>
    <cellStyle name="Comma 14 2 5 2 4" xfId="6892" xr:uid="{57131075-D1FA-46CF-BE17-679786967AAA}"/>
    <cellStyle name="Comma 14 2 5 2 4 2" xfId="6893" xr:uid="{A259A354-FE7A-4C80-AEDC-DBE20EB28017}"/>
    <cellStyle name="Comma 14 2 5 2 4 2 2" xfId="6894" xr:uid="{D039AC1B-4FAE-4B81-A0E1-2D1A3FC23A0D}"/>
    <cellStyle name="Comma 14 2 5 2 4 2_ACT_NIBD EQ" xfId="6895" xr:uid="{344CFC26-6645-47D2-ADB4-84B1E9F95874}"/>
    <cellStyle name="Comma 14 2 5 2 4 3" xfId="6896" xr:uid="{DFAB7A33-E725-4540-A821-1D172F2BFC23}"/>
    <cellStyle name="Comma 14 2 5 2 4_ACT_NIBD EQ" xfId="6897" xr:uid="{A3523CC2-4F78-44D8-AF5E-B7FC8472B82D}"/>
    <cellStyle name="Comma 14 2 5 2 5" xfId="6898" xr:uid="{A720ACD9-678E-4208-ABB8-571A0D9617BC}"/>
    <cellStyle name="Comma 14 2 5 2 5 2" xfId="6899" xr:uid="{54AC4FF5-9AA7-4269-8F9C-1DC9F29F4305}"/>
    <cellStyle name="Comma 14 2 5 2 5_ACT_NIBD EQ" xfId="6900" xr:uid="{39477B4A-9B5D-452E-AE8E-FF3A24FBAB0E}"/>
    <cellStyle name="Comma 14 2 5 2 6" xfId="6901" xr:uid="{A7319F2B-602A-4A8E-A19B-4E1E146E3E86}"/>
    <cellStyle name="Comma 14 2 5 2_ACT_NIBD EQ" xfId="6902" xr:uid="{239EAFAD-F2E3-4670-B5C2-8D0FB4770B1B}"/>
    <cellStyle name="Comma 14 2 5 3" xfId="6903" xr:uid="{FE498F92-D7C0-4BD1-B6DE-CA35BABE8602}"/>
    <cellStyle name="Comma 14 2 5 3 2" xfId="6904" xr:uid="{8CAABF5C-393E-46BB-A9CC-2339D77D8EE9}"/>
    <cellStyle name="Comma 14 2 5 3 2 2" xfId="6905" xr:uid="{3CDD6D66-902D-4864-A9B0-520AFE6F711D}"/>
    <cellStyle name="Comma 14 2 5 3 2 2 2" xfId="6906" xr:uid="{9FAF144A-314F-40E8-BA09-B2F4AA77EDD6}"/>
    <cellStyle name="Comma 14 2 5 3 2 2 2 2" xfId="6907" xr:uid="{7C1F9A5A-6CD0-4687-B05D-A6A430CB66FB}"/>
    <cellStyle name="Comma 14 2 5 3 2 2 2 2 2" xfId="6908" xr:uid="{7B97C952-6A3D-4085-9191-2685503FB322}"/>
    <cellStyle name="Comma 14 2 5 3 2 2 2 2_ACT_NIBD EQ" xfId="6909" xr:uid="{540A872F-7F6A-4B5A-A534-9C459751953A}"/>
    <cellStyle name="Comma 14 2 5 3 2 2 2 3" xfId="6910" xr:uid="{CC067CB8-574D-4ABA-9C4D-B10B6705E750}"/>
    <cellStyle name="Comma 14 2 5 3 2 2 2_ACT_NIBD EQ" xfId="6911" xr:uid="{AB5C4309-B50D-4FD3-AB58-2F698F6882FC}"/>
    <cellStyle name="Comma 14 2 5 3 2 2 3" xfId="6912" xr:uid="{5641CBBD-37A5-4181-A7B1-D5B80FAF04A4}"/>
    <cellStyle name="Comma 14 2 5 3 2 2 3 2" xfId="6913" xr:uid="{06E83CBD-EE0D-486B-BBAD-400AE4C643D6}"/>
    <cellStyle name="Comma 14 2 5 3 2 2 3_ACT_NIBD EQ" xfId="6914" xr:uid="{121A5C7A-71C1-4F6C-BBA9-F5194836E2BE}"/>
    <cellStyle name="Comma 14 2 5 3 2 2 4" xfId="6915" xr:uid="{0F710B04-68C0-44E4-BD4A-204D2C4A5892}"/>
    <cellStyle name="Comma 14 2 5 3 2 2_ACT_NIBD EQ" xfId="6916" xr:uid="{231600F2-E547-474A-9D89-9729C845299E}"/>
    <cellStyle name="Comma 14 2 5 3 2 3" xfId="6917" xr:uid="{D4C5BC5F-E004-4826-95FF-47949B4E5F4E}"/>
    <cellStyle name="Comma 14 2 5 3 2 3 2" xfId="6918" xr:uid="{7E9C7771-4AA1-4550-892E-1E0AD6E366E4}"/>
    <cellStyle name="Comma 14 2 5 3 2 3 2 2" xfId="6919" xr:uid="{20F3FD89-328F-40BA-9147-C928A6AA1592}"/>
    <cellStyle name="Comma 14 2 5 3 2 3 2_ACT_NIBD EQ" xfId="6920" xr:uid="{1B1A59EC-AB94-4030-83F5-75DAEBB37FCE}"/>
    <cellStyle name="Comma 14 2 5 3 2 3 3" xfId="6921" xr:uid="{2C934F29-20D2-4939-A882-8C6B96BCB1AA}"/>
    <cellStyle name="Comma 14 2 5 3 2 3_ACT_NIBD EQ" xfId="6922" xr:uid="{B3BAE2C5-B14C-461C-A7C1-C6D2C25425C8}"/>
    <cellStyle name="Comma 14 2 5 3 2 4" xfId="6923" xr:uid="{A102F8C4-B24C-4482-8DFE-6C7580CB8B42}"/>
    <cellStyle name="Comma 14 2 5 3 2 4 2" xfId="6924" xr:uid="{25D17B1C-CC9F-4CC9-8C06-F9C4B1005534}"/>
    <cellStyle name="Comma 14 2 5 3 2 4_ACT_NIBD EQ" xfId="6925" xr:uid="{A00F231C-73FB-4335-96FD-F137B2B9896F}"/>
    <cellStyle name="Comma 14 2 5 3 2 5" xfId="6926" xr:uid="{FC7658A2-A442-4597-A01D-CCE01CDC2B81}"/>
    <cellStyle name="Comma 14 2 5 3 2_ACT_NIBD EQ" xfId="6927" xr:uid="{CD8C6281-E7FD-48A5-9F71-A31FD1A4BAC0}"/>
    <cellStyle name="Comma 14 2 5 3 3" xfId="6928" xr:uid="{F932D789-F5EC-41A3-AE31-9ABE17AF308A}"/>
    <cellStyle name="Comma 14 2 5 3 3 2" xfId="6929" xr:uid="{297A5CEF-5B0C-49C6-86E8-DE0CA6C4404C}"/>
    <cellStyle name="Comma 14 2 5 3 3 2 2" xfId="6930" xr:uid="{EF2EBBCA-F0EF-4D1A-816E-54C5EEA05F92}"/>
    <cellStyle name="Comma 14 2 5 3 3 2 2 2" xfId="6931" xr:uid="{AC2169A2-DA48-41B3-A268-9FA349A20BB0}"/>
    <cellStyle name="Comma 14 2 5 3 3 2 2_ACT_NIBD EQ" xfId="6932" xr:uid="{484BA40B-1345-40AC-A017-E8ED2D581FCC}"/>
    <cellStyle name="Comma 14 2 5 3 3 2 3" xfId="6933" xr:uid="{DB2381B1-0DFA-4321-A8B9-79DD06D57B21}"/>
    <cellStyle name="Comma 14 2 5 3 3 2_ACT_NIBD EQ" xfId="6934" xr:uid="{E882BEDB-F2C0-4525-AFF3-07A673C3FF99}"/>
    <cellStyle name="Comma 14 2 5 3 3 3" xfId="6935" xr:uid="{4CCFEDA0-EBC1-4D66-9D61-7B813C4A8409}"/>
    <cellStyle name="Comma 14 2 5 3 3 3 2" xfId="6936" xr:uid="{BF08BAAE-33EE-4C49-894C-8D42BE772E51}"/>
    <cellStyle name="Comma 14 2 5 3 3 3_ACT_NIBD EQ" xfId="6937" xr:uid="{7739F834-20FF-4143-8962-3F3C9A1ED87A}"/>
    <cellStyle name="Comma 14 2 5 3 3 4" xfId="6938" xr:uid="{BA8C51CE-5710-495F-8D7C-B1052D8E950D}"/>
    <cellStyle name="Comma 14 2 5 3 3_ACT_NIBD EQ" xfId="6939" xr:uid="{663D18BC-D316-46FB-8993-15CECE49E83A}"/>
    <cellStyle name="Comma 14 2 5 3 4" xfId="6940" xr:uid="{EC18213B-84A4-40B7-BECC-B2C20E67E665}"/>
    <cellStyle name="Comma 14 2 5 3 4 2" xfId="6941" xr:uid="{764D3EAE-B7A5-488C-A022-ACF22AC6DA6B}"/>
    <cellStyle name="Comma 14 2 5 3 4 2 2" xfId="6942" xr:uid="{9B9193AF-613E-40CA-ACC9-B232C45869F4}"/>
    <cellStyle name="Comma 14 2 5 3 4 2_ACT_NIBD EQ" xfId="6943" xr:uid="{8ECC28F3-EA0D-492A-9273-8C4794FF1497}"/>
    <cellStyle name="Comma 14 2 5 3 4 3" xfId="6944" xr:uid="{75A8D390-DF34-4698-A368-01D6BB36278E}"/>
    <cellStyle name="Comma 14 2 5 3 4_ACT_NIBD EQ" xfId="6945" xr:uid="{012FCACA-BF34-4985-B730-06257F4311E5}"/>
    <cellStyle name="Comma 14 2 5 3 5" xfId="6946" xr:uid="{8C6E8223-0131-4244-99F8-80E0FCB1622D}"/>
    <cellStyle name="Comma 14 2 5 3 5 2" xfId="6947" xr:uid="{4BD6EC91-18E8-4AE5-896E-ABDA16613C04}"/>
    <cellStyle name="Comma 14 2 5 3 5_ACT_NIBD EQ" xfId="6948" xr:uid="{15A519EE-5F06-4D82-851C-0F4580726708}"/>
    <cellStyle name="Comma 14 2 5 3 6" xfId="6949" xr:uid="{BFC5D8B4-4250-4D74-91F2-FFE97A02645F}"/>
    <cellStyle name="Comma 14 2 5 3_ACT_NIBD EQ" xfId="6950" xr:uid="{878FDC34-1F2A-4ACF-BF59-2FE38B153232}"/>
    <cellStyle name="Comma 14 2 5 4" xfId="6951" xr:uid="{F7C0179F-0CEB-43B1-B43F-28BD5F9BC7D6}"/>
    <cellStyle name="Comma 14 2 5 4 2" xfId="6952" xr:uid="{884A0C17-894C-424A-9574-A7407C8CA780}"/>
    <cellStyle name="Comma 14 2 5 4 2 2" xfId="6953" xr:uid="{BE18DC11-27E2-4E12-B001-49CAFC3AB67B}"/>
    <cellStyle name="Comma 14 2 5 4 2 2 2" xfId="6954" xr:uid="{E69AABFF-293B-401F-BEC7-528A67348DB3}"/>
    <cellStyle name="Comma 14 2 5 4 2 2 2 2" xfId="6955" xr:uid="{CE6CF8EE-F12C-4DAF-BDBC-30139D446B8B}"/>
    <cellStyle name="Comma 14 2 5 4 2 2 2_ACT_NIBD EQ" xfId="6956" xr:uid="{F5F1B265-BDD4-4EA6-BCE8-B40E1F1E8768}"/>
    <cellStyle name="Comma 14 2 5 4 2 2 3" xfId="6957" xr:uid="{40544100-3D38-48CD-A423-5B087E91A827}"/>
    <cellStyle name="Comma 14 2 5 4 2 2_ACT_NIBD EQ" xfId="6958" xr:uid="{33666C21-3DD8-404D-8DAD-262D863782B9}"/>
    <cellStyle name="Comma 14 2 5 4 2 3" xfId="6959" xr:uid="{04BE783F-19BA-4A7A-826F-A2E6ECCA2DCA}"/>
    <cellStyle name="Comma 14 2 5 4 2 3 2" xfId="6960" xr:uid="{9201745D-A798-444D-A55B-210FB1EA98AF}"/>
    <cellStyle name="Comma 14 2 5 4 2 3_ACT_NIBD EQ" xfId="6961" xr:uid="{F4D13A84-643B-4884-9889-1FE637AC3252}"/>
    <cellStyle name="Comma 14 2 5 4 2 4" xfId="6962" xr:uid="{36BBFC51-A22A-494B-9C1C-99714710127B}"/>
    <cellStyle name="Comma 14 2 5 4 2_ACT_NIBD EQ" xfId="6963" xr:uid="{825ECFF6-69E8-4482-9AA7-285F632C51C3}"/>
    <cellStyle name="Comma 14 2 5 4 3" xfId="6964" xr:uid="{BB54B0A4-EFBA-4C92-B424-442B03EDDE02}"/>
    <cellStyle name="Comma 14 2 5 4 3 2" xfId="6965" xr:uid="{B5766BA5-40F3-4A81-9795-A6ACF9B3203B}"/>
    <cellStyle name="Comma 14 2 5 4 3 2 2" xfId="6966" xr:uid="{78DDBF07-4818-4F6C-824B-A86BCB405AD2}"/>
    <cellStyle name="Comma 14 2 5 4 3 2_ACT_NIBD EQ" xfId="6967" xr:uid="{62CD75C6-2BBA-42A2-B56F-2195D1A81460}"/>
    <cellStyle name="Comma 14 2 5 4 3 3" xfId="6968" xr:uid="{0ADFD1B8-24B8-40E7-8915-8C00A4818527}"/>
    <cellStyle name="Comma 14 2 5 4 3_ACT_NIBD EQ" xfId="6969" xr:uid="{124163D6-7B7C-433B-9A83-612F9EAFB7A3}"/>
    <cellStyle name="Comma 14 2 5 4 4" xfId="6970" xr:uid="{B1BD8627-1C2F-4628-A468-85ADAD536694}"/>
    <cellStyle name="Comma 14 2 5 4 4 2" xfId="6971" xr:uid="{01FC250F-50CF-4BA0-9B3E-72FF70AE3715}"/>
    <cellStyle name="Comma 14 2 5 4 4_ACT_NIBD EQ" xfId="6972" xr:uid="{57D8C8B4-F8C6-4D25-B192-116F4B603EAD}"/>
    <cellStyle name="Comma 14 2 5 4 5" xfId="6973" xr:uid="{582A5D41-6C86-43E1-8A87-175B1A36CCC3}"/>
    <cellStyle name="Comma 14 2 5 4_ACT_NIBD EQ" xfId="6974" xr:uid="{066C5F6F-A362-4A4E-B7AE-954AF7AB5CDB}"/>
    <cellStyle name="Comma 14 2 5 5" xfId="6975" xr:uid="{CF23BFE5-49E8-4E10-B8EB-D8A6D391A35A}"/>
    <cellStyle name="Comma 14 2 5 5 2" xfId="6976" xr:uid="{1CB1740B-C7DC-4EFA-86DE-D81411F8D888}"/>
    <cellStyle name="Comma 14 2 5 5 2 2" xfId="6977" xr:uid="{6AAE1C41-EEEB-43A8-89D9-CA6BA133323E}"/>
    <cellStyle name="Comma 14 2 5 5 2 2 2" xfId="6978" xr:uid="{4555DB95-C274-4814-8DEC-1C7FAC5F4E5D}"/>
    <cellStyle name="Comma 14 2 5 5 2 2_ACT_NIBD EQ" xfId="6979" xr:uid="{78C41812-DACA-4FC0-83B5-CE2E1FDC8277}"/>
    <cellStyle name="Comma 14 2 5 5 2 3" xfId="6980" xr:uid="{8981808A-7784-4056-BD91-8F70E6AFD414}"/>
    <cellStyle name="Comma 14 2 5 5 2_ACT_NIBD EQ" xfId="6981" xr:uid="{245C1DE0-26D9-4534-9386-095ECCC5DB04}"/>
    <cellStyle name="Comma 14 2 5 5 3" xfId="6982" xr:uid="{B94D54D1-410C-435D-B0AB-88A0B9793EE7}"/>
    <cellStyle name="Comma 14 2 5 5 3 2" xfId="6983" xr:uid="{47188363-4843-415C-8947-090DD0FD458A}"/>
    <cellStyle name="Comma 14 2 5 5 3_ACT_NIBD EQ" xfId="6984" xr:uid="{D135486F-20E9-48C0-B834-DAA6A16C3B1D}"/>
    <cellStyle name="Comma 14 2 5 5 4" xfId="6985" xr:uid="{06E7308C-7CFF-43CC-B0E4-F6274A57D79B}"/>
    <cellStyle name="Comma 14 2 5 5_ACT_NIBD EQ" xfId="6986" xr:uid="{3C1F410D-928D-4A24-B802-656F660BC034}"/>
    <cellStyle name="Comma 14 2 5 6" xfId="6987" xr:uid="{1668218E-529B-4C21-9D64-E088B25C65D7}"/>
    <cellStyle name="Comma 14 2 5 6 2" xfId="6988" xr:uid="{B3E079E2-E527-4AF4-B768-3D5BB9DC22BC}"/>
    <cellStyle name="Comma 14 2 5 6 2 2" xfId="6989" xr:uid="{C19A9A92-00C9-4547-ACD5-08617CAFEA91}"/>
    <cellStyle name="Comma 14 2 5 6 2_ACT_NIBD EQ" xfId="6990" xr:uid="{6B701A32-75B9-4711-968F-C83B5DC82BF7}"/>
    <cellStyle name="Comma 14 2 5 6 3" xfId="6991" xr:uid="{06FA0F96-BC3A-4674-B10A-0D9A79C2B677}"/>
    <cellStyle name="Comma 14 2 5 6_ACT_NIBD EQ" xfId="6992" xr:uid="{75FC064B-FF53-496D-98F9-7E41A25544FC}"/>
    <cellStyle name="Comma 14 2 5 7" xfId="6993" xr:uid="{E559CF17-DD13-452D-ABA4-1636859C189E}"/>
    <cellStyle name="Comma 14 2 5 7 2" xfId="6994" xr:uid="{14AA24FF-B85C-48FC-8867-927D2F6EB1D6}"/>
    <cellStyle name="Comma 14 2 5 7_ACT_NIBD EQ" xfId="6995" xr:uid="{F3C367AE-DD27-4591-9714-5A94EAFEFABD}"/>
    <cellStyle name="Comma 14 2 5 8" xfId="6996" xr:uid="{9E0282ED-0A87-4E7B-8DCB-40FFA617789C}"/>
    <cellStyle name="Comma 14 2 5_ACT_NIBD EQ" xfId="6997" xr:uid="{F638A88E-BB95-46C5-84AA-106942260DEC}"/>
    <cellStyle name="Comma 14 2 6" xfId="6998" xr:uid="{80E45FF3-94EB-4437-81B1-82B3A3716227}"/>
    <cellStyle name="Comma 14 2 6 2" xfId="6999" xr:uid="{49A08339-1EF2-433C-9E4F-2EFCA465189F}"/>
    <cellStyle name="Comma 14 2 6 2 2" xfId="7000" xr:uid="{7D8FE9B1-5473-4E41-B19F-ABBD173FED1A}"/>
    <cellStyle name="Comma 14 2 6 2 2 2" xfId="7001" xr:uid="{BFF30FE1-5256-4485-A7CF-FF7C28D4ABB6}"/>
    <cellStyle name="Comma 14 2 6 2 2 2 2" xfId="7002" xr:uid="{71BB8F21-C262-4F7E-A15A-24BE90B42A60}"/>
    <cellStyle name="Comma 14 2 6 2 2 2 2 2" xfId="7003" xr:uid="{CFEC80B8-6688-46E7-9A78-25C7FD997CC9}"/>
    <cellStyle name="Comma 14 2 6 2 2 2 2_ACT_NIBD EQ" xfId="7004" xr:uid="{25BA2C76-3EB5-4217-9FAB-4B1B9A1FE835}"/>
    <cellStyle name="Comma 14 2 6 2 2 2 3" xfId="7005" xr:uid="{0E6C4F94-9474-4FE4-8886-6C6BD6CCA952}"/>
    <cellStyle name="Comma 14 2 6 2 2 2_ACT_NIBD EQ" xfId="7006" xr:uid="{22407220-1BDB-45F0-ADF6-1932E82DDA23}"/>
    <cellStyle name="Comma 14 2 6 2 2 3" xfId="7007" xr:uid="{A3546A0A-5D40-49BC-8F4F-218DAF3406C2}"/>
    <cellStyle name="Comma 14 2 6 2 2 3 2" xfId="7008" xr:uid="{3E3F67FA-AA10-4466-A7A6-34519D27E13E}"/>
    <cellStyle name="Comma 14 2 6 2 2 3_ACT_NIBD EQ" xfId="7009" xr:uid="{AA861CD4-60B2-4C7A-A5AC-BA55832F3E27}"/>
    <cellStyle name="Comma 14 2 6 2 2 4" xfId="7010" xr:uid="{58B5EE49-8B86-4B71-BA63-53EBAA14D7A7}"/>
    <cellStyle name="Comma 14 2 6 2 2_ACT_NIBD EQ" xfId="7011" xr:uid="{5CBA1E3A-358E-4EB8-AD57-8C3F9CFBF4B4}"/>
    <cellStyle name="Comma 14 2 6 2 3" xfId="7012" xr:uid="{0649C667-084F-4CE2-933D-14E3877A892D}"/>
    <cellStyle name="Comma 14 2 6 2 3 2" xfId="7013" xr:uid="{1C815CCF-15B6-4A60-B1A7-EEC374B454BC}"/>
    <cellStyle name="Comma 14 2 6 2 3 2 2" xfId="7014" xr:uid="{179710BD-00B4-4745-B66A-66BEA4C2FFA4}"/>
    <cellStyle name="Comma 14 2 6 2 3 2_ACT_NIBD EQ" xfId="7015" xr:uid="{83932CEE-86E6-4333-B24F-DAD9A8831E52}"/>
    <cellStyle name="Comma 14 2 6 2 3 3" xfId="7016" xr:uid="{919D04B2-AAF7-446B-90EE-96ABBC2A2E38}"/>
    <cellStyle name="Comma 14 2 6 2 3_ACT_NIBD EQ" xfId="7017" xr:uid="{5FFE4308-B48D-4978-BC1C-CB51C40AC9FC}"/>
    <cellStyle name="Comma 14 2 6 2 4" xfId="7018" xr:uid="{8E4A8589-9B96-4AF8-B103-EEAC5AFEE31F}"/>
    <cellStyle name="Comma 14 2 6 2 4 2" xfId="7019" xr:uid="{6B312325-D16A-456A-80EF-A86C6B6AEC53}"/>
    <cellStyle name="Comma 14 2 6 2 4_ACT_NIBD EQ" xfId="7020" xr:uid="{DD8E8D85-C2EF-4FAB-97D9-C8DD52729700}"/>
    <cellStyle name="Comma 14 2 6 2 5" xfId="7021" xr:uid="{F734BD1F-F88F-4700-9825-7E1A7EDFE529}"/>
    <cellStyle name="Comma 14 2 6 2_ACT_NIBD EQ" xfId="7022" xr:uid="{73A1F32E-4FFB-40A4-901A-EC2D65428166}"/>
    <cellStyle name="Comma 14 2 6 3" xfId="7023" xr:uid="{DD94DD40-02E2-4963-A3CF-46EE8C3E9045}"/>
    <cellStyle name="Comma 14 2 6 3 2" xfId="7024" xr:uid="{C3C8C28A-9597-4B8B-BEA4-7F5632D44956}"/>
    <cellStyle name="Comma 14 2 6 3 2 2" xfId="7025" xr:uid="{01D58135-077C-4125-B438-5B3117FDAF41}"/>
    <cellStyle name="Comma 14 2 6 3 2 2 2" xfId="7026" xr:uid="{0AFA2C63-6B4F-4C66-AE07-2AD4C302648C}"/>
    <cellStyle name="Comma 14 2 6 3 2 2_ACT_NIBD EQ" xfId="7027" xr:uid="{88FFF1CB-991A-46C1-AB22-11451AB4A1AD}"/>
    <cellStyle name="Comma 14 2 6 3 2 3" xfId="7028" xr:uid="{A1EC231F-3651-469A-ACD4-0F26814C292E}"/>
    <cellStyle name="Comma 14 2 6 3 2_ACT_NIBD EQ" xfId="7029" xr:uid="{7E8C42C8-6979-4EF9-AF49-F247273B1F4F}"/>
    <cellStyle name="Comma 14 2 6 3 3" xfId="7030" xr:uid="{5C6214F7-E378-4D76-B34E-B3E32BFC2772}"/>
    <cellStyle name="Comma 14 2 6 3 3 2" xfId="7031" xr:uid="{7FE781C8-BCCF-4D42-B610-27C8BAC42D05}"/>
    <cellStyle name="Comma 14 2 6 3 3_ACT_NIBD EQ" xfId="7032" xr:uid="{F161D6D0-0012-49EF-8477-19E75252EABA}"/>
    <cellStyle name="Comma 14 2 6 3 4" xfId="7033" xr:uid="{03BAE9A3-B469-41BE-9A7F-CED240C44974}"/>
    <cellStyle name="Comma 14 2 6 3_ACT_NIBD EQ" xfId="7034" xr:uid="{D6FF2EE0-4C2F-4D1B-A918-788CA8F61123}"/>
    <cellStyle name="Comma 14 2 6 4" xfId="7035" xr:uid="{0A91BEEA-95AE-4EBA-AF89-C2FEE931DD1D}"/>
    <cellStyle name="Comma 14 2 6 4 2" xfId="7036" xr:uid="{50C1DFDE-11B7-4294-BD3E-412F7EC3C533}"/>
    <cellStyle name="Comma 14 2 6 4 2 2" xfId="7037" xr:uid="{910C27C5-77C5-412E-993E-8006B31E6B5D}"/>
    <cellStyle name="Comma 14 2 6 4 2_ACT_NIBD EQ" xfId="7038" xr:uid="{ABE5B4F2-4110-4A61-B689-7DD52E278958}"/>
    <cellStyle name="Comma 14 2 6 4 3" xfId="7039" xr:uid="{B8739BBD-64A3-42B0-B0A0-87EF76B85128}"/>
    <cellStyle name="Comma 14 2 6 4_ACT_NIBD EQ" xfId="7040" xr:uid="{65E4CFAC-9E74-4683-B929-8C514713C633}"/>
    <cellStyle name="Comma 14 2 6 5" xfId="7041" xr:uid="{EF6C64EF-F16D-46E5-85FF-5067F210FC82}"/>
    <cellStyle name="Comma 14 2 6 5 2" xfId="7042" xr:uid="{15BCEE27-38C6-4F05-AA7C-EF71EE03DD0A}"/>
    <cellStyle name="Comma 14 2 6 5_ACT_NIBD EQ" xfId="7043" xr:uid="{4751A291-A44B-4F9D-984C-66D6B65B2F07}"/>
    <cellStyle name="Comma 14 2 6 6" xfId="7044" xr:uid="{99857802-868C-4452-92F4-12AEEBAF3216}"/>
    <cellStyle name="Comma 14 2 6_ACT_NIBD EQ" xfId="7045" xr:uid="{F2EF8147-835B-4275-9D59-54AC1843330D}"/>
    <cellStyle name="Comma 14 2 7" xfId="7046" xr:uid="{C10743EF-1688-4D3C-9432-27DC781A74BE}"/>
    <cellStyle name="Comma 14 2 7 2" xfId="7047" xr:uid="{7E41B779-35A8-4E60-9466-318F32D12923}"/>
    <cellStyle name="Comma 14 2 7 2 2" xfId="7048" xr:uid="{DBEDE831-C9BC-4994-AAD7-D53E27B1E402}"/>
    <cellStyle name="Comma 14 2 7 2 2 2" xfId="7049" xr:uid="{37AD32F4-41DF-4336-B8C3-97159F944AC6}"/>
    <cellStyle name="Comma 14 2 7 2 2 2 2" xfId="7050" xr:uid="{FB3B9DCB-E60E-4DD2-B285-C712E0FA6742}"/>
    <cellStyle name="Comma 14 2 7 2 2 2 2 2" xfId="7051" xr:uid="{FA418ADB-09A1-4C77-B38F-7D0BBEF49995}"/>
    <cellStyle name="Comma 14 2 7 2 2 2 2_ACT_NIBD EQ" xfId="7052" xr:uid="{3514877A-9B26-417E-8193-5EBDE84F5907}"/>
    <cellStyle name="Comma 14 2 7 2 2 2 3" xfId="7053" xr:uid="{AC324FAF-C2D3-4D58-95D5-CA66E34DE58B}"/>
    <cellStyle name="Comma 14 2 7 2 2 2_ACT_NIBD EQ" xfId="7054" xr:uid="{B11CB003-3035-4A31-9656-09FEF541B0D2}"/>
    <cellStyle name="Comma 14 2 7 2 2 3" xfId="7055" xr:uid="{D0D98798-FC30-4623-B5CE-E1D2E2AE98E2}"/>
    <cellStyle name="Comma 14 2 7 2 2 3 2" xfId="7056" xr:uid="{0D217B19-B95A-4E21-9E69-C73F88E59456}"/>
    <cellStyle name="Comma 14 2 7 2 2 3_ACT_NIBD EQ" xfId="7057" xr:uid="{103BC5AD-A764-496A-9080-4F8D77E03CF3}"/>
    <cellStyle name="Comma 14 2 7 2 2 4" xfId="7058" xr:uid="{691CBE8B-F714-4B50-959F-617C511C8A4F}"/>
    <cellStyle name="Comma 14 2 7 2 2_ACT_NIBD EQ" xfId="7059" xr:uid="{15F04B56-67D4-45F4-8CEA-1BF1D7CB5DB5}"/>
    <cellStyle name="Comma 14 2 7 2 3" xfId="7060" xr:uid="{B8B5FFD3-1986-4EFD-9B13-9BF2AFD5D1AF}"/>
    <cellStyle name="Comma 14 2 7 2 3 2" xfId="7061" xr:uid="{D56EAD15-E378-49A7-AD85-807B60365D04}"/>
    <cellStyle name="Comma 14 2 7 2 3 2 2" xfId="7062" xr:uid="{EF521837-419B-4709-AF9C-276BDA747B6F}"/>
    <cellStyle name="Comma 14 2 7 2 3 2_ACT_NIBD EQ" xfId="7063" xr:uid="{E0A66C55-914A-4FEB-8A9E-77E8760ACF66}"/>
    <cellStyle name="Comma 14 2 7 2 3 3" xfId="7064" xr:uid="{3E8BA794-7AAF-4D7C-8C93-DF7406375779}"/>
    <cellStyle name="Comma 14 2 7 2 3_ACT_NIBD EQ" xfId="7065" xr:uid="{A8D049F0-78A0-4890-A58A-A29EDEBDCC61}"/>
    <cellStyle name="Comma 14 2 7 2 4" xfId="7066" xr:uid="{BEBEF79E-95CF-46D3-9CE6-F18ED9AF4BA5}"/>
    <cellStyle name="Comma 14 2 7 2 4 2" xfId="7067" xr:uid="{D07A7B73-8281-49E3-BF14-6766BFD580CD}"/>
    <cellStyle name="Comma 14 2 7 2 4_ACT_NIBD EQ" xfId="7068" xr:uid="{560FBF2B-3F35-4D35-86BA-B5CEEB47D139}"/>
    <cellStyle name="Comma 14 2 7 2 5" xfId="7069" xr:uid="{67EDCB8D-8D3A-41CB-8675-D494D2D4DCB5}"/>
    <cellStyle name="Comma 14 2 7 2_ACT_NIBD EQ" xfId="7070" xr:uid="{88BD99FB-6E32-4F5D-BE2F-24AD1888B497}"/>
    <cellStyle name="Comma 14 2 7 3" xfId="7071" xr:uid="{E3D1F1E8-0DD1-443D-8EDB-4BE4B0CC49B4}"/>
    <cellStyle name="Comma 14 2 7 3 2" xfId="7072" xr:uid="{18D73482-3E4D-4472-BEE9-8A3DC304CDF0}"/>
    <cellStyle name="Comma 14 2 7 3 2 2" xfId="7073" xr:uid="{795DA859-6499-4A75-A9C5-0C86917F1048}"/>
    <cellStyle name="Comma 14 2 7 3 2 2 2" xfId="7074" xr:uid="{49F60315-D15D-4ABB-8BDA-981C00602EEC}"/>
    <cellStyle name="Comma 14 2 7 3 2 2_ACT_NIBD EQ" xfId="7075" xr:uid="{9FF6E608-A7B5-4D23-BBA5-509F021537D1}"/>
    <cellStyle name="Comma 14 2 7 3 2 3" xfId="7076" xr:uid="{F8561F68-8293-437A-A494-F6DA5C9CE554}"/>
    <cellStyle name="Comma 14 2 7 3 2_ACT_NIBD EQ" xfId="7077" xr:uid="{4C1362FC-28E8-4780-86A1-846F365006CE}"/>
    <cellStyle name="Comma 14 2 7 3 3" xfId="7078" xr:uid="{9A31DBDF-9AAA-4F07-80B9-64060CC47CFF}"/>
    <cellStyle name="Comma 14 2 7 3 3 2" xfId="7079" xr:uid="{3229C86F-15A5-4C51-ACC4-225925CE8DE7}"/>
    <cellStyle name="Comma 14 2 7 3 3_ACT_NIBD EQ" xfId="7080" xr:uid="{EC09472B-9E19-4DC4-A051-DB75980667E8}"/>
    <cellStyle name="Comma 14 2 7 3 4" xfId="7081" xr:uid="{C724E6C3-D2F5-4600-936F-1A0847CA015B}"/>
    <cellStyle name="Comma 14 2 7 3_ACT_NIBD EQ" xfId="7082" xr:uid="{35795EBA-A62E-4C71-B5CD-3D9395F14EDF}"/>
    <cellStyle name="Comma 14 2 7 4" xfId="7083" xr:uid="{8EC563EF-6C7F-426E-A10F-17A82ADC4E44}"/>
    <cellStyle name="Comma 14 2 7 4 2" xfId="7084" xr:uid="{71BFE7EA-8E06-4B38-88F3-D93F42AD5CFD}"/>
    <cellStyle name="Comma 14 2 7 4 2 2" xfId="7085" xr:uid="{9B2A25A8-180F-47E0-AD95-8475BEBCA079}"/>
    <cellStyle name="Comma 14 2 7 4 2_ACT_NIBD EQ" xfId="7086" xr:uid="{07BEDD50-A2C9-470E-AC83-A2CB03EA34C0}"/>
    <cellStyle name="Comma 14 2 7 4 3" xfId="7087" xr:uid="{1AE11287-B0C2-497E-8AFC-0505E1568653}"/>
    <cellStyle name="Comma 14 2 7 4_ACT_NIBD EQ" xfId="7088" xr:uid="{9275887B-14B4-48DF-93C4-B7D4E9CD1753}"/>
    <cellStyle name="Comma 14 2 7 5" xfId="7089" xr:uid="{BB791EA8-7C0C-4B95-A41A-8AA1B9052238}"/>
    <cellStyle name="Comma 14 2 7 5 2" xfId="7090" xr:uid="{75E20269-06AA-442C-98CA-C5DB75D76C7A}"/>
    <cellStyle name="Comma 14 2 7 5_ACT_NIBD EQ" xfId="7091" xr:uid="{AEB5DDAA-301E-4E52-876B-7DEDE707489C}"/>
    <cellStyle name="Comma 14 2 7 6" xfId="7092" xr:uid="{8DAC83F4-BE8C-402D-8B4A-DCA2228185A8}"/>
    <cellStyle name="Comma 14 2 7_ACT_NIBD EQ" xfId="7093" xr:uid="{22D68A35-0F68-46DA-A2C2-EC6F0F5AFF44}"/>
    <cellStyle name="Comma 14 2 8" xfId="7094" xr:uid="{1C70C2E0-B5BC-4273-9035-FD601EDCC86B}"/>
    <cellStyle name="Comma 14 2 8 2" xfId="7095" xr:uid="{4D62850C-1581-4DAA-9AFC-592C95A2746C}"/>
    <cellStyle name="Comma 14 2 8 2 2" xfId="7096" xr:uid="{58502065-4329-4078-B9B5-FE53E6676EB2}"/>
    <cellStyle name="Comma 14 2 8 2 2 2" xfId="7097" xr:uid="{CAE79CBE-A312-4239-B65D-33A0830BD87C}"/>
    <cellStyle name="Comma 14 2 8 2 2 2 2" xfId="7098" xr:uid="{72F4BE5C-DD41-4141-B5CC-59075D731483}"/>
    <cellStyle name="Comma 14 2 8 2 2 2 2 2" xfId="7099" xr:uid="{368E5975-400B-4DC1-9447-1695C277612F}"/>
    <cellStyle name="Comma 14 2 8 2 2 2 2_ACT_NIBD EQ" xfId="7100" xr:uid="{449A3189-CF94-40D4-BFE5-902A1648A282}"/>
    <cellStyle name="Comma 14 2 8 2 2 2 3" xfId="7101" xr:uid="{A118E3F9-7D31-44A0-BCC1-5BE7BDF91B40}"/>
    <cellStyle name="Comma 14 2 8 2 2 2_ACT_NIBD EQ" xfId="7102" xr:uid="{9BCA07C0-F445-48BD-BFC9-EF0C2435B364}"/>
    <cellStyle name="Comma 14 2 8 2 2 3" xfId="7103" xr:uid="{CCEA149E-AE5F-453F-B2AE-1766964EC8EC}"/>
    <cellStyle name="Comma 14 2 8 2 2 3 2" xfId="7104" xr:uid="{845AFC1D-9EF8-4E8C-8C09-359E05CDFDF0}"/>
    <cellStyle name="Comma 14 2 8 2 2 3_ACT_NIBD EQ" xfId="7105" xr:uid="{46889C32-2FED-4852-B7CD-A3F8797BA8EF}"/>
    <cellStyle name="Comma 14 2 8 2 2 4" xfId="7106" xr:uid="{948B0BF9-A981-45A4-BE4E-917345B5314E}"/>
    <cellStyle name="Comma 14 2 8 2 2_ACT_NIBD EQ" xfId="7107" xr:uid="{2A8B57BE-06FA-47A8-BF87-74F582FDF0C2}"/>
    <cellStyle name="Comma 14 2 8 2 3" xfId="7108" xr:uid="{922480CF-9B10-436A-894C-7D08BD28613E}"/>
    <cellStyle name="Comma 14 2 8 2 3 2" xfId="7109" xr:uid="{E764CF9D-094B-467E-AF4C-4477143FE32B}"/>
    <cellStyle name="Comma 14 2 8 2 3 2 2" xfId="7110" xr:uid="{9D216113-2950-46CE-BE63-87DE37CD4205}"/>
    <cellStyle name="Comma 14 2 8 2 3 2_ACT_NIBD EQ" xfId="7111" xr:uid="{74580CFF-B9D8-4B3D-A8E9-2504DAA22AFD}"/>
    <cellStyle name="Comma 14 2 8 2 3 3" xfId="7112" xr:uid="{AF311098-2AD2-4CAD-876B-5762B9AD443D}"/>
    <cellStyle name="Comma 14 2 8 2 3_ACT_NIBD EQ" xfId="7113" xr:uid="{6716F8CC-E529-4204-860E-08270EB38A33}"/>
    <cellStyle name="Comma 14 2 8 2 4" xfId="7114" xr:uid="{C76B9EBF-E5D3-49BA-8CF1-0D7AB719CA79}"/>
    <cellStyle name="Comma 14 2 8 2 4 2" xfId="7115" xr:uid="{E5D6E2AD-BE75-4E21-AB20-8F9EB33C0880}"/>
    <cellStyle name="Comma 14 2 8 2 4_ACT_NIBD EQ" xfId="7116" xr:uid="{D6C9891C-5838-4F23-AE8B-77B8D6DEFAA8}"/>
    <cellStyle name="Comma 14 2 8 2 5" xfId="7117" xr:uid="{CEAC7E7C-051E-4A6A-AEB6-CCA129428E76}"/>
    <cellStyle name="Comma 14 2 8 2_ACT_NIBD EQ" xfId="7118" xr:uid="{348F1CC1-F592-498B-8AD1-ABB3E054B551}"/>
    <cellStyle name="Comma 14 2 8 3" xfId="7119" xr:uid="{828B3520-A006-452D-B307-F0F5AAD35ADC}"/>
    <cellStyle name="Comma 14 2 8 3 2" xfId="7120" xr:uid="{58C1192B-7F31-4C73-8D76-2AC0C78093C2}"/>
    <cellStyle name="Comma 14 2 8 3 2 2" xfId="7121" xr:uid="{BAB50724-7349-4DE6-AE82-8EC88F5328C5}"/>
    <cellStyle name="Comma 14 2 8 3 2 2 2" xfId="7122" xr:uid="{A4EA51BB-C4A5-471F-B273-86531D0FA6A9}"/>
    <cellStyle name="Comma 14 2 8 3 2 2_ACT_NIBD EQ" xfId="7123" xr:uid="{50B69065-94D9-4AB0-B2F4-FE17D311EE6A}"/>
    <cellStyle name="Comma 14 2 8 3 2 3" xfId="7124" xr:uid="{8BA26AAE-1C2D-4499-967A-A6C94D3C9D5F}"/>
    <cellStyle name="Comma 14 2 8 3 2_ACT_NIBD EQ" xfId="7125" xr:uid="{137539EA-DA06-4B68-A2DD-BAA5223D3007}"/>
    <cellStyle name="Comma 14 2 8 3 3" xfId="7126" xr:uid="{A09FF5EB-423A-44AF-8321-83C59400F38F}"/>
    <cellStyle name="Comma 14 2 8 3 3 2" xfId="7127" xr:uid="{4B3B09A8-B3B9-4C1F-BF16-C452D9121D1F}"/>
    <cellStyle name="Comma 14 2 8 3 3_ACT_NIBD EQ" xfId="7128" xr:uid="{698BE4BA-249B-472A-AACF-52BC791B3B0A}"/>
    <cellStyle name="Comma 14 2 8 3 4" xfId="7129" xr:uid="{2BCFBCF7-CECD-44F1-B7CA-754B53D8F356}"/>
    <cellStyle name="Comma 14 2 8 3_ACT_NIBD EQ" xfId="7130" xr:uid="{9FA086D6-2AC9-450B-9AB9-75751FB77452}"/>
    <cellStyle name="Comma 14 2 8 4" xfId="7131" xr:uid="{7E7D1DAD-5465-476E-9E0E-FFE0006D442C}"/>
    <cellStyle name="Comma 14 2 8 4 2" xfId="7132" xr:uid="{2BD62C5B-6E92-41D4-B7DB-F7F6CF9FC9C2}"/>
    <cellStyle name="Comma 14 2 8 4 2 2" xfId="7133" xr:uid="{704F3278-D004-4043-9047-633D8AE948BC}"/>
    <cellStyle name="Comma 14 2 8 4 2_ACT_NIBD EQ" xfId="7134" xr:uid="{AD31B14E-1BBE-45F2-A2D8-83F1A87D9DFA}"/>
    <cellStyle name="Comma 14 2 8 4 3" xfId="7135" xr:uid="{1CAF7957-E9EE-4CF3-9F48-B8226A2C4539}"/>
    <cellStyle name="Comma 14 2 8 4_ACT_NIBD EQ" xfId="7136" xr:uid="{17F230A2-C760-4271-BA80-C544B1C89B44}"/>
    <cellStyle name="Comma 14 2 8 5" xfId="7137" xr:uid="{01EFBF15-CD44-435A-A6AD-7E382CB68F65}"/>
    <cellStyle name="Comma 14 2 8 5 2" xfId="7138" xr:uid="{7623CA9B-228C-40F0-AC6D-4499794174C3}"/>
    <cellStyle name="Comma 14 2 8 5_ACT_NIBD EQ" xfId="7139" xr:uid="{4F95E5D1-3C16-43C4-BCA0-7C1E75863A47}"/>
    <cellStyle name="Comma 14 2 8 6" xfId="7140" xr:uid="{F85CAD6B-D24D-45DE-A875-D1404259357A}"/>
    <cellStyle name="Comma 14 2 8_ACT_NIBD EQ" xfId="7141" xr:uid="{159190CC-8D77-434F-9E57-22A53B23BF5D}"/>
    <cellStyle name="Comma 14 2 9" xfId="7142" xr:uid="{6D4C89F6-622A-419E-B0FF-44B52CEEBA7F}"/>
    <cellStyle name="Comma 14 2 9 2" xfId="7143" xr:uid="{038D96C6-FD93-4DBE-ACE9-FDAE1B3DB8B2}"/>
    <cellStyle name="Comma 14 2 9 2 2" xfId="7144" xr:uid="{14AC708D-8154-41A6-8F67-1B31BC71CA60}"/>
    <cellStyle name="Comma 14 2 9 2 2 2" xfId="7145" xr:uid="{A97EAF78-D3E7-4395-9CB7-275141E0E150}"/>
    <cellStyle name="Comma 14 2 9 2 2 2 2" xfId="7146" xr:uid="{311A1124-DBB7-464A-89CA-C0D6495A7B0C}"/>
    <cellStyle name="Comma 14 2 9 2 2 2_ACT_NIBD EQ" xfId="7147" xr:uid="{DE555E8D-DB5D-4A88-A4E4-E341A1EF76A5}"/>
    <cellStyle name="Comma 14 2 9 2 2 3" xfId="7148" xr:uid="{95859795-4168-47C5-A0B2-E6B7DDB74B23}"/>
    <cellStyle name="Comma 14 2 9 2 2_ACT_NIBD EQ" xfId="7149" xr:uid="{A42EB32A-01F3-43C2-8FE5-EE5EC2F6E5C4}"/>
    <cellStyle name="Comma 14 2 9 2 3" xfId="7150" xr:uid="{F96C2B01-602A-4513-A8FD-374EAE66AF61}"/>
    <cellStyle name="Comma 14 2 9 2 3 2" xfId="7151" xr:uid="{33EC0EE3-D15C-48CE-B425-5B8391215ACA}"/>
    <cellStyle name="Comma 14 2 9 2 3_ACT_NIBD EQ" xfId="7152" xr:uid="{C168B681-D01E-4F2B-AA23-2B5A6881CB07}"/>
    <cellStyle name="Comma 14 2 9 2 4" xfId="7153" xr:uid="{8A288399-1F7D-4AC0-86A9-A3F0E92015F2}"/>
    <cellStyle name="Comma 14 2 9 2_ACT_NIBD EQ" xfId="7154" xr:uid="{8C93169F-008E-4DD3-8B87-C14C85645A90}"/>
    <cellStyle name="Comma 14 2 9 3" xfId="7155" xr:uid="{8599C614-BD0B-4DAB-BC73-09BB459F20FB}"/>
    <cellStyle name="Comma 14 2 9 3 2" xfId="7156" xr:uid="{DDB334A9-1D4F-4C0A-9275-88B6CDBB4F4E}"/>
    <cellStyle name="Comma 14 2 9 3 2 2" xfId="7157" xr:uid="{254FBD48-1EF8-4963-A2DA-8BB5835E3C29}"/>
    <cellStyle name="Comma 14 2 9 3 2_ACT_NIBD EQ" xfId="7158" xr:uid="{D65122E6-8517-4C6D-A275-3264987C59E1}"/>
    <cellStyle name="Comma 14 2 9 3 3" xfId="7159" xr:uid="{5F4C14FD-5314-4408-931C-00A9F92D0C38}"/>
    <cellStyle name="Comma 14 2 9 3_ACT_NIBD EQ" xfId="7160" xr:uid="{BF789614-2CE7-4868-9A6A-D0B896154BE2}"/>
    <cellStyle name="Comma 14 2 9 4" xfId="7161" xr:uid="{44E7536A-E8C6-4C2B-9A60-22658940884C}"/>
    <cellStyle name="Comma 14 2 9 4 2" xfId="7162" xr:uid="{F14EBA79-B113-4127-A096-2577E86CBFCB}"/>
    <cellStyle name="Comma 14 2 9 4_ACT_NIBD EQ" xfId="7163" xr:uid="{AC470489-0CBF-4A6A-898E-434CF1CD86FD}"/>
    <cellStyle name="Comma 14 2 9 5" xfId="7164" xr:uid="{08513AFD-0223-452D-A655-E684009C0059}"/>
    <cellStyle name="Comma 14 2 9_ACT_NIBD EQ" xfId="7165" xr:uid="{6B1C1A88-C57F-43F7-89CF-66099E225ED9}"/>
    <cellStyle name="Comma 14 2_ACT Segment adj EBITDA" xfId="7166" xr:uid="{C60B292A-9329-495D-99F3-E19343293C71}"/>
    <cellStyle name="Comma 14 3" xfId="7167" xr:uid="{CAC7795C-0CEE-4928-964A-5CF0F7C8B11B}"/>
    <cellStyle name="Comma 14 3 10" xfId="7168" xr:uid="{A5F0EFF3-F2BA-48FB-A3C1-C85C598ABDFC}"/>
    <cellStyle name="Comma 14 3 2" xfId="7169" xr:uid="{9F7A70BC-B522-4750-87FF-8B210DFD2900}"/>
    <cellStyle name="Comma 14 3 2 2" xfId="7170" xr:uid="{71B5FF34-8D50-46A4-9A7A-0F4C64048AC2}"/>
    <cellStyle name="Comma 14 3 2 2 2" xfId="7171" xr:uid="{8E73BC44-88BB-4871-A332-5D08412A298C}"/>
    <cellStyle name="Comma 14 3 2 2 2 2" xfId="7172" xr:uid="{505153AB-285E-405D-BD1E-41C77D692190}"/>
    <cellStyle name="Comma 14 3 2 2 2 2 2" xfId="7173" xr:uid="{1F638B22-C0EE-4B23-8213-466F1FD61F37}"/>
    <cellStyle name="Comma 14 3 2 2 2 2 2 2" xfId="7174" xr:uid="{70CE16AE-17D2-4D50-861E-2EC45F93BCB6}"/>
    <cellStyle name="Comma 14 3 2 2 2 2 2 2 2" xfId="7175" xr:uid="{5033609D-FB1E-49F2-94DE-A5D49CABFC65}"/>
    <cellStyle name="Comma 14 3 2 2 2 2 2 2_ACT_NIBD EQ" xfId="7176" xr:uid="{79F3CC04-9A17-4744-A110-DBC6EAE67B13}"/>
    <cellStyle name="Comma 14 3 2 2 2 2 2 3" xfId="7177" xr:uid="{C5FEE948-D6E0-455A-9499-33EBEFC5056A}"/>
    <cellStyle name="Comma 14 3 2 2 2 2 2_ACT_NIBD EQ" xfId="7178" xr:uid="{726D3ABD-2115-48FD-88E5-B3614B671DB9}"/>
    <cellStyle name="Comma 14 3 2 2 2 2 3" xfId="7179" xr:uid="{6E16A88D-8A4C-4A7A-B8F1-264DE539FBD4}"/>
    <cellStyle name="Comma 14 3 2 2 2 2 3 2" xfId="7180" xr:uid="{2E44CD52-DCF1-49FA-8D04-6F2097446499}"/>
    <cellStyle name="Comma 14 3 2 2 2 2 3_ACT_NIBD EQ" xfId="7181" xr:uid="{8C099377-74B3-4712-9BC7-C30434AA7ED9}"/>
    <cellStyle name="Comma 14 3 2 2 2 2 4" xfId="7182" xr:uid="{67CC0B68-030A-45A6-AEAA-C6414BAD50B2}"/>
    <cellStyle name="Comma 14 3 2 2 2 2_ACT_NIBD EQ" xfId="7183" xr:uid="{50F1B220-13FE-4F06-AF6F-502BE2B6A626}"/>
    <cellStyle name="Comma 14 3 2 2 2 3" xfId="7184" xr:uid="{7DC17853-C526-40D1-B88B-B333D50DEC94}"/>
    <cellStyle name="Comma 14 3 2 2 2 3 2" xfId="7185" xr:uid="{6C0C0184-F180-4987-A87B-8553463C0EE1}"/>
    <cellStyle name="Comma 14 3 2 2 2 3 2 2" xfId="7186" xr:uid="{8C2DBC16-9339-4583-92D5-CF4384841005}"/>
    <cellStyle name="Comma 14 3 2 2 2 3 2_ACT_NIBD EQ" xfId="7187" xr:uid="{94D83A37-9575-4A81-B8D0-FD3738B9D2FE}"/>
    <cellStyle name="Comma 14 3 2 2 2 3 3" xfId="7188" xr:uid="{CEBEC06B-974E-433D-9164-037C76FD59D3}"/>
    <cellStyle name="Comma 14 3 2 2 2 3_ACT_NIBD EQ" xfId="7189" xr:uid="{1B259750-9EDD-4104-BE3C-54222FC7D75B}"/>
    <cellStyle name="Comma 14 3 2 2 2 4" xfId="7190" xr:uid="{A4F92055-9961-4EDC-B6E3-37CAD6BDAB70}"/>
    <cellStyle name="Comma 14 3 2 2 2 4 2" xfId="7191" xr:uid="{122F501C-3A84-4776-9D1B-4EBFE0CCDD07}"/>
    <cellStyle name="Comma 14 3 2 2 2 4_ACT_NIBD EQ" xfId="7192" xr:uid="{B898DC61-6BFF-426D-B0B2-173046BD6A26}"/>
    <cellStyle name="Comma 14 3 2 2 2 5" xfId="7193" xr:uid="{BBF7964F-4EC3-48F4-B4F4-330971B6721F}"/>
    <cellStyle name="Comma 14 3 2 2 2_ACT_NIBD EQ" xfId="7194" xr:uid="{B743D776-57C4-4AF5-9BAA-64FB1600E2C4}"/>
    <cellStyle name="Comma 14 3 2 2 3" xfId="7195" xr:uid="{CE435335-1CE6-41CE-8804-44D85BFBD4AA}"/>
    <cellStyle name="Comma 14 3 2 2 3 2" xfId="7196" xr:uid="{3B62DAF0-4294-4EC6-A61A-FCBB35491D14}"/>
    <cellStyle name="Comma 14 3 2 2 3 2 2" xfId="7197" xr:uid="{557F5E2F-9EBD-4810-ACEA-6D0D6015BB3F}"/>
    <cellStyle name="Comma 14 3 2 2 3 2 2 2" xfId="7198" xr:uid="{51369832-FDCE-484E-843D-53C1F8C78283}"/>
    <cellStyle name="Comma 14 3 2 2 3 2 2_ACT_NIBD EQ" xfId="7199" xr:uid="{0D4663BB-E504-4597-AA40-99B8BC924908}"/>
    <cellStyle name="Comma 14 3 2 2 3 2 3" xfId="7200" xr:uid="{61E92C90-72EE-46E5-AE90-0F26ECD0808C}"/>
    <cellStyle name="Comma 14 3 2 2 3 2_ACT_NIBD EQ" xfId="7201" xr:uid="{19F29D26-E637-40C2-959E-1006C02676D2}"/>
    <cellStyle name="Comma 14 3 2 2 3 3" xfId="7202" xr:uid="{383B11B2-A0CF-470F-AD52-D9347BF8BADB}"/>
    <cellStyle name="Comma 14 3 2 2 3 3 2" xfId="7203" xr:uid="{AD9B865E-2D37-44B3-B69E-FA274FAA576F}"/>
    <cellStyle name="Comma 14 3 2 2 3 3_ACT_NIBD EQ" xfId="7204" xr:uid="{413C42AC-DFAC-4AF9-B85A-5479BE2F5A87}"/>
    <cellStyle name="Comma 14 3 2 2 3 4" xfId="7205" xr:uid="{44B93188-1D28-4B06-8F64-C56BDBE5CF7A}"/>
    <cellStyle name="Comma 14 3 2 2 3_ACT_NIBD EQ" xfId="7206" xr:uid="{FF7C96D8-6C28-4AC3-8FAA-8316CE28DC8C}"/>
    <cellStyle name="Comma 14 3 2 2 4" xfId="7207" xr:uid="{332F1DFD-0405-4666-99EE-32C735957E7D}"/>
    <cellStyle name="Comma 14 3 2 2 4 2" xfId="7208" xr:uid="{016C8CCA-F450-4782-A057-94512A5817BF}"/>
    <cellStyle name="Comma 14 3 2 2 4 2 2" xfId="7209" xr:uid="{162FA4B7-B54A-4344-A524-D82CBA3D4F17}"/>
    <cellStyle name="Comma 14 3 2 2 4 2_ACT_NIBD EQ" xfId="7210" xr:uid="{9BFF2B93-16E1-45A4-9B16-0D548FA617FE}"/>
    <cellStyle name="Comma 14 3 2 2 4 3" xfId="7211" xr:uid="{6100D119-6D37-43EC-993F-95F2A81446A9}"/>
    <cellStyle name="Comma 14 3 2 2 4_ACT_NIBD EQ" xfId="7212" xr:uid="{E33CF1C1-9929-4BA2-BCB1-8BA84D00A29E}"/>
    <cellStyle name="Comma 14 3 2 2 5" xfId="7213" xr:uid="{75D076E4-52BF-4A7B-A63F-9533C8FF41C1}"/>
    <cellStyle name="Comma 14 3 2 2 5 2" xfId="7214" xr:uid="{26872239-5877-4B09-BF83-4E0EE1AF59FF}"/>
    <cellStyle name="Comma 14 3 2 2 5_ACT_NIBD EQ" xfId="7215" xr:uid="{A375C015-0B79-4FF7-B508-CC4FEFBAFEB8}"/>
    <cellStyle name="Comma 14 3 2 2 6" xfId="7216" xr:uid="{A8D7FFD0-99D9-4D8B-952E-38577A790385}"/>
    <cellStyle name="Comma 14 3 2 2_ACT Segment adj EBITDA" xfId="7217" xr:uid="{74513F55-9FBD-43F9-9229-537A9CE76308}"/>
    <cellStyle name="Comma 14 3 2 3" xfId="7218" xr:uid="{35394010-E990-4E0F-9192-A3903A2EBB3A}"/>
    <cellStyle name="Comma 14 3 2 3 2" xfId="7219" xr:uid="{3D25A7AF-2FF2-4832-BFF9-989548604045}"/>
    <cellStyle name="Comma 14 3 2 3 2 2" xfId="7220" xr:uid="{AA5920DC-9170-4AE2-B7B1-CCD5667B6541}"/>
    <cellStyle name="Comma 14 3 2 3 2 2 2" xfId="7221" xr:uid="{85D9A574-C521-4B7B-8548-ECA74AC10D79}"/>
    <cellStyle name="Comma 14 3 2 3 2 2 2 2" xfId="7222" xr:uid="{929DEEDF-9817-4CF4-B8F1-FB58F6C50DAB}"/>
    <cellStyle name="Comma 14 3 2 3 2 2 2 2 2" xfId="7223" xr:uid="{07DC5635-6CFC-4BD1-B1AB-BC6949C754BC}"/>
    <cellStyle name="Comma 14 3 2 3 2 2 2 2_ACT_NIBD EQ" xfId="7224" xr:uid="{DC599B9F-DB42-4B49-A215-6934C97C7BAC}"/>
    <cellStyle name="Comma 14 3 2 3 2 2 2 3" xfId="7225" xr:uid="{883B299C-CBC6-4F68-8FB2-CC2F20A58BD9}"/>
    <cellStyle name="Comma 14 3 2 3 2 2 2_ACT_NIBD EQ" xfId="7226" xr:uid="{EE4DB077-1F63-4B1C-8593-72D535F6BE8D}"/>
    <cellStyle name="Comma 14 3 2 3 2 2 3" xfId="7227" xr:uid="{D095DB8B-45FB-42CE-A959-680892DDA1C1}"/>
    <cellStyle name="Comma 14 3 2 3 2 2 3 2" xfId="7228" xr:uid="{604A6E2A-53E7-4C83-A1B4-018824A86BAA}"/>
    <cellStyle name="Comma 14 3 2 3 2 2 3_ACT_NIBD EQ" xfId="7229" xr:uid="{55ADC1C8-E674-4CD3-9E00-E2028D610D05}"/>
    <cellStyle name="Comma 14 3 2 3 2 2 4" xfId="7230" xr:uid="{BAFC6A30-C977-4D29-AAB5-A5C539491FCF}"/>
    <cellStyle name="Comma 14 3 2 3 2 2_ACT_NIBD EQ" xfId="7231" xr:uid="{3549A082-E36E-4FD4-BE74-80D696BF3E6F}"/>
    <cellStyle name="Comma 14 3 2 3 2 3" xfId="7232" xr:uid="{3B9B99D5-DBD5-4806-874F-AF9316335D89}"/>
    <cellStyle name="Comma 14 3 2 3 2 3 2" xfId="7233" xr:uid="{4190784D-E8CE-40A3-9375-76010EA73FB4}"/>
    <cellStyle name="Comma 14 3 2 3 2 3 2 2" xfId="7234" xr:uid="{D188048E-528D-47AA-B6DF-497237118A59}"/>
    <cellStyle name="Comma 14 3 2 3 2 3 2_ACT_NIBD EQ" xfId="7235" xr:uid="{902B14E5-61F2-4B1A-8909-4A98A0242809}"/>
    <cellStyle name="Comma 14 3 2 3 2 3 3" xfId="7236" xr:uid="{D576A30B-9F94-4FA5-95B6-9605594B0A54}"/>
    <cellStyle name="Comma 14 3 2 3 2 3_ACT_NIBD EQ" xfId="7237" xr:uid="{9687E210-2A29-481A-90F8-529FCDE0BBD5}"/>
    <cellStyle name="Comma 14 3 2 3 2 4" xfId="7238" xr:uid="{6C3B7A2D-DA48-444E-8420-7DFA53F4E4FD}"/>
    <cellStyle name="Comma 14 3 2 3 2 4 2" xfId="7239" xr:uid="{6194D4FB-718F-4575-B718-7590FBA8F10F}"/>
    <cellStyle name="Comma 14 3 2 3 2 4_ACT_NIBD EQ" xfId="7240" xr:uid="{7538FBC1-A903-4478-B938-9DFC625A8E38}"/>
    <cellStyle name="Comma 14 3 2 3 2 5" xfId="7241" xr:uid="{861CBBFE-4A1F-4180-9B9D-C1ED7ED0ECA7}"/>
    <cellStyle name="Comma 14 3 2 3 2_ACT_NIBD EQ" xfId="7242" xr:uid="{7FAE90EB-38B2-435C-9953-CB36065E1A61}"/>
    <cellStyle name="Comma 14 3 2 3 3" xfId="7243" xr:uid="{33396C36-1AC9-4718-956D-9EA82B135DC7}"/>
    <cellStyle name="Comma 14 3 2 3 3 2" xfId="7244" xr:uid="{6770041A-BF89-4113-A1C5-3C8B6EB24328}"/>
    <cellStyle name="Comma 14 3 2 3 3 2 2" xfId="7245" xr:uid="{EEB9A9D1-F194-478B-BFED-96CACB9BC7AB}"/>
    <cellStyle name="Comma 14 3 2 3 3 2 2 2" xfId="7246" xr:uid="{700ED276-0AF9-4731-8B74-2D4F6032D3D4}"/>
    <cellStyle name="Comma 14 3 2 3 3 2 2_ACT_NIBD EQ" xfId="7247" xr:uid="{53999DA6-9DA2-47F5-BDE5-6A7A56AAA78F}"/>
    <cellStyle name="Comma 14 3 2 3 3 2 3" xfId="7248" xr:uid="{733C0AED-50A6-4CF7-937A-67AE2B66D32A}"/>
    <cellStyle name="Comma 14 3 2 3 3 2_ACT_NIBD EQ" xfId="7249" xr:uid="{A772A695-6CD9-4454-A9B6-C65964977575}"/>
    <cellStyle name="Comma 14 3 2 3 3 3" xfId="7250" xr:uid="{B51B1A07-FD31-47B5-B2D2-F7D192F8E6DD}"/>
    <cellStyle name="Comma 14 3 2 3 3 3 2" xfId="7251" xr:uid="{B2900B1E-1B0E-424A-86A3-E8BBBFAFEFC5}"/>
    <cellStyle name="Comma 14 3 2 3 3 3_ACT_NIBD EQ" xfId="7252" xr:uid="{5E698891-0C47-4790-BBB4-0D7A9BABC427}"/>
    <cellStyle name="Comma 14 3 2 3 3 4" xfId="7253" xr:uid="{E6B56672-8880-4CB3-A862-4768AE3372BC}"/>
    <cellStyle name="Comma 14 3 2 3 3_ACT_NIBD EQ" xfId="7254" xr:uid="{2E624A08-59E6-407F-9D8F-AD2DB54C1180}"/>
    <cellStyle name="Comma 14 3 2 3 4" xfId="7255" xr:uid="{083C60A7-FF76-42B8-9540-00C9FCC022FB}"/>
    <cellStyle name="Comma 14 3 2 3 4 2" xfId="7256" xr:uid="{629CFC7B-E16B-4EB2-B3E9-330E93B2FD51}"/>
    <cellStyle name="Comma 14 3 2 3 4 2 2" xfId="7257" xr:uid="{CDE61A8E-5DC3-418D-B96B-AEEEB7A6AA3A}"/>
    <cellStyle name="Comma 14 3 2 3 4 2_ACT_NIBD EQ" xfId="7258" xr:uid="{F6B7CB11-8BBB-4F73-A929-619696C0CB6E}"/>
    <cellStyle name="Comma 14 3 2 3 4 3" xfId="7259" xr:uid="{670B14BB-52EB-46FF-8E3E-281CE07230FC}"/>
    <cellStyle name="Comma 14 3 2 3 4_ACT_NIBD EQ" xfId="7260" xr:uid="{41CB09E1-9AE1-44AF-B89B-25AA678FC505}"/>
    <cellStyle name="Comma 14 3 2 3 5" xfId="7261" xr:uid="{E693D26C-ED01-4AD0-8899-E1ECF4E2E57F}"/>
    <cellStyle name="Comma 14 3 2 3 5 2" xfId="7262" xr:uid="{FE6671BE-00C8-44BD-9BFD-C1627170446A}"/>
    <cellStyle name="Comma 14 3 2 3 5_ACT_NIBD EQ" xfId="7263" xr:uid="{53CE6331-D6BC-4303-88ED-8585C540BC70}"/>
    <cellStyle name="Comma 14 3 2 3 6" xfId="7264" xr:uid="{2A7C23A0-385E-46F8-9E17-3E3C53D7228C}"/>
    <cellStyle name="Comma 14 3 2 3_ACT Segment adj EBITDA" xfId="7265" xr:uid="{C433A712-1B47-416D-B0A0-DCDD7983250D}"/>
    <cellStyle name="Comma 14 3 2 4" xfId="7266" xr:uid="{1AEE336B-7BAA-4D6D-AC7A-BE9346559FB9}"/>
    <cellStyle name="Comma 14 3 2 4 2" xfId="7267" xr:uid="{1F8B71FB-4A2F-4CE9-A30A-5EE69192DDD9}"/>
    <cellStyle name="Comma 14 3 2 4 2 2" xfId="7268" xr:uid="{077807E7-41BC-45E3-B8FB-BB5F814B3C80}"/>
    <cellStyle name="Comma 14 3 2 4 2 2 2" xfId="7269" xr:uid="{7E2F7C6B-1CB0-4A8F-AB0C-B1285DA70E1E}"/>
    <cellStyle name="Comma 14 3 2 4 2 2 2 2" xfId="7270" xr:uid="{BA7FC6A9-CEFE-459F-9D33-593F8C096689}"/>
    <cellStyle name="Comma 14 3 2 4 2 2 2_ACT_NIBD EQ" xfId="7271" xr:uid="{E51775F3-6F6C-4DC2-947A-FDAFC67035AF}"/>
    <cellStyle name="Comma 14 3 2 4 2 2 3" xfId="7272" xr:uid="{F7239D5D-E270-4345-BC99-8A0B22B11B9D}"/>
    <cellStyle name="Comma 14 3 2 4 2 2_ACT_NIBD EQ" xfId="7273" xr:uid="{61CA17CC-FF0B-4B81-A541-5F7BDCE09B4B}"/>
    <cellStyle name="Comma 14 3 2 4 2 3" xfId="7274" xr:uid="{27CDBC42-D5DE-484C-9FB1-9F848EEFB523}"/>
    <cellStyle name="Comma 14 3 2 4 2 3 2" xfId="7275" xr:uid="{2C8E1E41-10BF-4C3E-9DA1-DA6278F638D9}"/>
    <cellStyle name="Comma 14 3 2 4 2 3_ACT_NIBD EQ" xfId="7276" xr:uid="{994EEBB1-5F3B-4E05-82FC-E525F4468437}"/>
    <cellStyle name="Comma 14 3 2 4 2 4" xfId="7277" xr:uid="{1ED7ED9A-F142-4295-8571-D9846D254094}"/>
    <cellStyle name="Comma 14 3 2 4 2_ACT_NIBD EQ" xfId="7278" xr:uid="{E8A0CBAB-887C-4C2C-9C2C-8B132282E7E7}"/>
    <cellStyle name="Comma 14 3 2 4 3" xfId="7279" xr:uid="{39816F33-AE54-41B2-BD4F-D93826FC8418}"/>
    <cellStyle name="Comma 14 3 2 4 3 2" xfId="7280" xr:uid="{B641D1F8-C3A7-4D7A-83E7-249B1DE6E42F}"/>
    <cellStyle name="Comma 14 3 2 4 3 2 2" xfId="7281" xr:uid="{56C61DA1-7B0C-4F8E-85A2-214531116D6D}"/>
    <cellStyle name="Comma 14 3 2 4 3 2_ACT_NIBD EQ" xfId="7282" xr:uid="{D8F1C98F-CDD3-462B-B162-5C7661F75B59}"/>
    <cellStyle name="Comma 14 3 2 4 3 3" xfId="7283" xr:uid="{01544819-9DA6-4F09-B565-28F5BBFAC07F}"/>
    <cellStyle name="Comma 14 3 2 4 3_ACT_NIBD EQ" xfId="7284" xr:uid="{7205501B-D9C9-4DE5-902E-9DC544486F8C}"/>
    <cellStyle name="Comma 14 3 2 4 4" xfId="7285" xr:uid="{D72A77A9-1E7C-45BA-A4DC-153CC10761FD}"/>
    <cellStyle name="Comma 14 3 2 4 4 2" xfId="7286" xr:uid="{D09245A4-C486-402E-BAFE-6F8C282BEFC7}"/>
    <cellStyle name="Comma 14 3 2 4 4_ACT_NIBD EQ" xfId="7287" xr:uid="{D06366DD-2241-4AAD-BD62-4374AC0EBFAE}"/>
    <cellStyle name="Comma 14 3 2 4 5" xfId="7288" xr:uid="{D201DF23-636D-4E87-B3E3-461F2959CB9C}"/>
    <cellStyle name="Comma 14 3 2 4_ACT_NIBD EQ" xfId="7289" xr:uid="{761EEF05-9521-4311-B57A-5B11496F7AB0}"/>
    <cellStyle name="Comma 14 3 2 5" xfId="7290" xr:uid="{6F128D22-B786-42AB-A7A1-B324E3DE70FE}"/>
    <cellStyle name="Comma 14 3 2 5 2" xfId="7291" xr:uid="{B4D5A76C-2818-4400-8DE9-F8E4392D821B}"/>
    <cellStyle name="Comma 14 3 2 5 2 2" xfId="7292" xr:uid="{4785F55E-B6F8-4D47-998D-2F9CE760FA35}"/>
    <cellStyle name="Comma 14 3 2 5 2 2 2" xfId="7293" xr:uid="{8002777D-10AE-4E05-A9C7-F5CF9B5B940E}"/>
    <cellStyle name="Comma 14 3 2 5 2 2_ACT_NIBD EQ" xfId="7294" xr:uid="{B6E2624A-5E87-4FB3-8BE4-98225F7BDF2B}"/>
    <cellStyle name="Comma 14 3 2 5 2 3" xfId="7295" xr:uid="{97ECEEA1-8DB9-424C-B32C-535E4BBCA0A8}"/>
    <cellStyle name="Comma 14 3 2 5 2_ACT_NIBD EQ" xfId="7296" xr:uid="{6B3C00FD-2DDA-4338-B2B7-9EB33F8D71A2}"/>
    <cellStyle name="Comma 14 3 2 5 3" xfId="7297" xr:uid="{DE1BAE43-5FF5-4719-A77B-3E157875D361}"/>
    <cellStyle name="Comma 14 3 2 5 3 2" xfId="7298" xr:uid="{3B34137B-6B95-470D-840E-E9B55627798D}"/>
    <cellStyle name="Comma 14 3 2 5 3_ACT_NIBD EQ" xfId="7299" xr:uid="{ECBE696A-79FA-41F3-B077-328EDD075660}"/>
    <cellStyle name="Comma 14 3 2 5 4" xfId="7300" xr:uid="{71A6E95D-C0BD-485A-BBB0-D49528F035F8}"/>
    <cellStyle name="Comma 14 3 2 5_ACT_NIBD EQ" xfId="7301" xr:uid="{CBED3BDB-7A31-4FEF-8F73-5D0FBCC989B2}"/>
    <cellStyle name="Comma 14 3 2 6" xfId="7302" xr:uid="{A03C8527-48D8-428E-9B67-937BB52C734F}"/>
    <cellStyle name="Comma 14 3 2 6 2" xfId="7303" xr:uid="{44C45A92-3EA8-4664-B9D4-658E3F6B5DBF}"/>
    <cellStyle name="Comma 14 3 2 6 2 2" xfId="7304" xr:uid="{DA4261BC-50A9-4A37-A5F8-DF9DE29C45C2}"/>
    <cellStyle name="Comma 14 3 2 6 2_ACT_NIBD EQ" xfId="7305" xr:uid="{8109247D-3C38-4DC4-B497-DED72430A445}"/>
    <cellStyle name="Comma 14 3 2 6 3" xfId="7306" xr:uid="{279D578B-41F7-4D4F-84B2-A27E6A1CC2C4}"/>
    <cellStyle name="Comma 14 3 2 6_ACT_NIBD EQ" xfId="7307" xr:uid="{A78D8BA2-39A2-4F66-B56B-8AD3EF970149}"/>
    <cellStyle name="Comma 14 3 2 7" xfId="7308" xr:uid="{B5E7A210-EB33-47F9-BD5A-8E51C2D2FF19}"/>
    <cellStyle name="Comma 14 3 2 7 2" xfId="7309" xr:uid="{6956B024-325C-474F-B5F4-BDD944C3EBE8}"/>
    <cellStyle name="Comma 14 3 2 7_ACT_NIBD EQ" xfId="7310" xr:uid="{71D1F6CE-5CE5-4010-AC2A-2E14502C773E}"/>
    <cellStyle name="Comma 14 3 2 8" xfId="7311" xr:uid="{12EFD0CE-35F7-4EF6-8716-12042AC1DAD4}"/>
    <cellStyle name="Comma 14 3 2_ACT Segment adj EBITDA" xfId="7312" xr:uid="{C1F37FF6-A664-4F64-9EE7-5158875C3F18}"/>
    <cellStyle name="Comma 14 3 3" xfId="7313" xr:uid="{7AA0FF0E-EA13-4DFB-A999-531BBBA12B40}"/>
    <cellStyle name="Comma 14 3 3 2" xfId="7314" xr:uid="{DB7CA2C9-AE8D-4126-84C2-185DC70E9BB9}"/>
    <cellStyle name="Comma 14 3 3 2 2" xfId="7315" xr:uid="{7449E1AF-79CE-4BE7-961E-960CDC8E5DB1}"/>
    <cellStyle name="Comma 14 3 3 2 2 2" xfId="7316" xr:uid="{B87D8C0E-64F9-4330-BFCA-8164FCA89419}"/>
    <cellStyle name="Comma 14 3 3 2 2 2 2" xfId="7317" xr:uid="{14BACA65-4D7E-4E9C-BAB6-B992F7CAF339}"/>
    <cellStyle name="Comma 14 3 3 2 2 2 2 2" xfId="7318" xr:uid="{5F3543BC-ECD7-416D-8226-414B9859A68C}"/>
    <cellStyle name="Comma 14 3 3 2 2 2 2_ACT_NIBD EQ" xfId="7319" xr:uid="{0FB4A30F-25C9-480A-9C86-50023B2BAC9C}"/>
    <cellStyle name="Comma 14 3 3 2 2 2 3" xfId="7320" xr:uid="{F4380D59-4E6B-4BD0-95C5-9053F537FCE9}"/>
    <cellStyle name="Comma 14 3 3 2 2 2_ACT_NIBD EQ" xfId="7321" xr:uid="{E718E1F4-3ED1-4B99-99F8-B745F505586D}"/>
    <cellStyle name="Comma 14 3 3 2 2 3" xfId="7322" xr:uid="{9282EA03-AA47-431D-A02F-B5825E20ED1A}"/>
    <cellStyle name="Comma 14 3 3 2 2 3 2" xfId="7323" xr:uid="{DC536B6E-9DC7-4D40-9173-F063B9A9CC96}"/>
    <cellStyle name="Comma 14 3 3 2 2 3_ACT_NIBD EQ" xfId="7324" xr:uid="{C995C6BE-80D1-4F35-A084-EE9F900A93DA}"/>
    <cellStyle name="Comma 14 3 3 2 2 4" xfId="7325" xr:uid="{BBA13576-ED1A-4CA4-94B7-08CF09B8E394}"/>
    <cellStyle name="Comma 14 3 3 2 2_ACT_NIBD EQ" xfId="7326" xr:uid="{DE2B46BF-63C3-451E-B6FC-45BF4D0D467E}"/>
    <cellStyle name="Comma 14 3 3 2 3" xfId="7327" xr:uid="{8BA09340-8239-4368-A0C9-79B9A36E3ED1}"/>
    <cellStyle name="Comma 14 3 3 2 3 2" xfId="7328" xr:uid="{EFA61DC9-ACCA-44CE-8AC0-E6C4EF15A5C9}"/>
    <cellStyle name="Comma 14 3 3 2 3 2 2" xfId="7329" xr:uid="{1B367993-B02B-4820-BE71-BDF3849102C9}"/>
    <cellStyle name="Comma 14 3 3 2 3 2_ACT_NIBD EQ" xfId="7330" xr:uid="{4D178E98-16B8-46BA-9DA9-05E44454E385}"/>
    <cellStyle name="Comma 14 3 3 2 3 3" xfId="7331" xr:uid="{E6424D1F-4857-42DD-B2E9-EEA816433B6C}"/>
    <cellStyle name="Comma 14 3 3 2 3_ACT_NIBD EQ" xfId="7332" xr:uid="{6A09EEB4-0A38-4625-B470-63A186272A8F}"/>
    <cellStyle name="Comma 14 3 3 2 4" xfId="7333" xr:uid="{9270BA70-0830-40BF-933E-3C5C620DD6DB}"/>
    <cellStyle name="Comma 14 3 3 2 4 2" xfId="7334" xr:uid="{9555C30B-AA48-497B-AD2E-DD86C7CCD047}"/>
    <cellStyle name="Comma 14 3 3 2 4_ACT_NIBD EQ" xfId="7335" xr:uid="{8AE847F5-BD2F-4DF9-B6C0-E974116950A0}"/>
    <cellStyle name="Comma 14 3 3 2 5" xfId="7336" xr:uid="{62DCA81F-2F47-4609-9FDB-69599C56DD65}"/>
    <cellStyle name="Comma 14 3 3 2_ACT_NIBD EQ" xfId="7337" xr:uid="{32689D9C-12C5-44AE-8242-859C9A0E6234}"/>
    <cellStyle name="Comma 14 3 3 3" xfId="7338" xr:uid="{F3823375-BD03-47EB-AEF8-D7D631B29124}"/>
    <cellStyle name="Comma 14 3 3 3 2" xfId="7339" xr:uid="{9DF6DD15-0D20-4200-8723-601E12AE8816}"/>
    <cellStyle name="Comma 14 3 3 3 2 2" xfId="7340" xr:uid="{B0AB7017-2210-4ACA-90CE-CD2AA0C25308}"/>
    <cellStyle name="Comma 14 3 3 3 2 2 2" xfId="7341" xr:uid="{4B9A46EF-C40C-43F1-B164-107DD79D6F17}"/>
    <cellStyle name="Comma 14 3 3 3 2 2_ACT_NIBD EQ" xfId="7342" xr:uid="{5DCA3F78-2CFD-4156-903C-96FB841C4890}"/>
    <cellStyle name="Comma 14 3 3 3 2 3" xfId="7343" xr:uid="{4CAB400B-AAE8-4E52-BFB9-704CE9A3E905}"/>
    <cellStyle name="Comma 14 3 3 3 2_ACT_NIBD EQ" xfId="7344" xr:uid="{34995ED7-B5F6-4B80-9331-33D7EFCCECCA}"/>
    <cellStyle name="Comma 14 3 3 3 3" xfId="7345" xr:uid="{EAF10A02-9660-4D12-A828-686095E7F316}"/>
    <cellStyle name="Comma 14 3 3 3 3 2" xfId="7346" xr:uid="{92E0C42E-37C4-4FB0-A281-635D6CCF8EC7}"/>
    <cellStyle name="Comma 14 3 3 3 3_ACT_NIBD EQ" xfId="7347" xr:uid="{A1A896DB-DA72-4EDC-BE49-DC22A4C76DBB}"/>
    <cellStyle name="Comma 14 3 3 3 4" xfId="7348" xr:uid="{89828037-397D-4A80-AA56-7D83A4D86804}"/>
    <cellStyle name="Comma 14 3 3 3_ACT_NIBD EQ" xfId="7349" xr:uid="{AFC3EC1B-1090-43FC-B5F5-BF03116971FB}"/>
    <cellStyle name="Comma 14 3 3 4" xfId="7350" xr:uid="{CD04C5FA-67A1-4858-BF70-BDCE3691DF08}"/>
    <cellStyle name="Comma 14 3 3 4 2" xfId="7351" xr:uid="{8E3EF9F0-E11F-4DBF-B30F-CE737530766F}"/>
    <cellStyle name="Comma 14 3 3 4 2 2" xfId="7352" xr:uid="{26D17694-3142-4D63-AD35-AA3B4B5BFB3A}"/>
    <cellStyle name="Comma 14 3 3 4 2_ACT_NIBD EQ" xfId="7353" xr:uid="{4933B8A9-F52F-4A13-A1A7-8BFC6CCB275A}"/>
    <cellStyle name="Comma 14 3 3 4 3" xfId="7354" xr:uid="{99E7D4B1-3FEA-4AA1-BF64-E93B716A7A01}"/>
    <cellStyle name="Comma 14 3 3 4_ACT_NIBD EQ" xfId="7355" xr:uid="{53D53284-2D32-4DB4-BE45-F55C215BDFCA}"/>
    <cellStyle name="Comma 14 3 3 5" xfId="7356" xr:uid="{EFEF5D5E-3ED3-4DF5-B1C3-36BA94A47EC2}"/>
    <cellStyle name="Comma 14 3 3 5 2" xfId="7357" xr:uid="{7EC8C2FE-3B84-41FB-988A-FFEDC1D87388}"/>
    <cellStyle name="Comma 14 3 3 5_ACT_NIBD EQ" xfId="7358" xr:uid="{ECCD7035-13D8-4A1D-AD5E-8309B41B2635}"/>
    <cellStyle name="Comma 14 3 3 6" xfId="7359" xr:uid="{74857535-62DC-4AF8-AEC8-AA05DE867CE4}"/>
    <cellStyle name="Comma 14 3 3_ACT Segment adj EBITDA" xfId="7360" xr:uid="{3CC9D3A2-7DD6-4D96-A848-BF9B32010F8C}"/>
    <cellStyle name="Comma 14 3 4" xfId="7361" xr:uid="{85004B67-12F4-45A1-8493-3820232D2D51}"/>
    <cellStyle name="Comma 14 3 4 2" xfId="7362" xr:uid="{FA61C02E-1C43-433E-9812-087A9A6379CB}"/>
    <cellStyle name="Comma 14 3 4 2 2" xfId="7363" xr:uid="{EE9CCFAD-DE14-4910-A10D-5A01CFFC7EC7}"/>
    <cellStyle name="Comma 14 3 4 2 2 2" xfId="7364" xr:uid="{B20F9B65-8493-4BBD-97B3-60D3FE674418}"/>
    <cellStyle name="Comma 14 3 4 2 2 2 2" xfId="7365" xr:uid="{B8802DB2-3D80-48AD-9F7F-8B8B136844BB}"/>
    <cellStyle name="Comma 14 3 4 2 2 2 2 2" xfId="7366" xr:uid="{6FD3CBAE-9540-4A92-86EC-B6054232F1E7}"/>
    <cellStyle name="Comma 14 3 4 2 2 2 2_ACT_NIBD EQ" xfId="7367" xr:uid="{A232817E-FB36-4231-8EE6-BB5831907B30}"/>
    <cellStyle name="Comma 14 3 4 2 2 2 3" xfId="7368" xr:uid="{EE2D481F-8A48-4423-919B-9F23E5ED5C10}"/>
    <cellStyle name="Comma 14 3 4 2 2 2_ACT_NIBD EQ" xfId="7369" xr:uid="{595FC015-66DB-4AB0-A4D7-80F8D288ABAA}"/>
    <cellStyle name="Comma 14 3 4 2 2 3" xfId="7370" xr:uid="{3CB686E6-8B88-48C2-8509-318F0B3EA826}"/>
    <cellStyle name="Comma 14 3 4 2 2 3 2" xfId="7371" xr:uid="{E16885E0-5ECA-4857-8B4A-2386DB494A29}"/>
    <cellStyle name="Comma 14 3 4 2 2 3_ACT_NIBD EQ" xfId="7372" xr:uid="{4357CCE8-CFAB-4A25-9C24-8BB395B485CD}"/>
    <cellStyle name="Comma 14 3 4 2 2 4" xfId="7373" xr:uid="{126AF152-5BD0-4DE6-B5DC-5A71A578EC11}"/>
    <cellStyle name="Comma 14 3 4 2 2_ACT_NIBD EQ" xfId="7374" xr:uid="{BC8350BC-8F1A-4BDE-852F-612F24378906}"/>
    <cellStyle name="Comma 14 3 4 2 3" xfId="7375" xr:uid="{53414E5B-51F9-4994-BB6C-F1962056B3A2}"/>
    <cellStyle name="Comma 14 3 4 2 3 2" xfId="7376" xr:uid="{019E2D45-9909-48BC-A2BA-E93ACA8042E7}"/>
    <cellStyle name="Comma 14 3 4 2 3 2 2" xfId="7377" xr:uid="{D66968A2-B4D7-4659-B625-2C1122EF0AA3}"/>
    <cellStyle name="Comma 14 3 4 2 3 2_ACT_NIBD EQ" xfId="7378" xr:uid="{49309507-471E-4205-8FA8-832123483B9A}"/>
    <cellStyle name="Comma 14 3 4 2 3 3" xfId="7379" xr:uid="{A8793B5E-C3E8-4ABF-8A49-C7702D68C338}"/>
    <cellStyle name="Comma 14 3 4 2 3_ACT_NIBD EQ" xfId="7380" xr:uid="{5DF78E15-3605-4EE4-A096-37BCD8CBD00A}"/>
    <cellStyle name="Comma 14 3 4 2 4" xfId="7381" xr:uid="{F5A29D8D-666A-4059-8648-63FC8FD7D1DD}"/>
    <cellStyle name="Comma 14 3 4 2 4 2" xfId="7382" xr:uid="{B60E797B-995D-461A-ACD8-518D140B010D}"/>
    <cellStyle name="Comma 14 3 4 2 4_ACT_NIBD EQ" xfId="7383" xr:uid="{2DCD15DA-A5F6-4C83-9889-22E0ED9D54FF}"/>
    <cellStyle name="Comma 14 3 4 2 5" xfId="7384" xr:uid="{CC30C521-CF5B-420F-9563-B98BA79998D2}"/>
    <cellStyle name="Comma 14 3 4 2_ACT_NIBD EQ" xfId="7385" xr:uid="{5501C9E8-4B77-442D-9EFF-204334A42316}"/>
    <cellStyle name="Comma 14 3 4 3" xfId="7386" xr:uid="{2FD3E9BE-FA57-4D09-A1EA-3AB774FFA423}"/>
    <cellStyle name="Comma 14 3 4 3 2" xfId="7387" xr:uid="{0704991E-EEC1-4B91-9A66-C869C95E6424}"/>
    <cellStyle name="Comma 14 3 4 3 2 2" xfId="7388" xr:uid="{381D1E52-0CFE-45CA-80D4-46EEC87F5DDF}"/>
    <cellStyle name="Comma 14 3 4 3 2 2 2" xfId="7389" xr:uid="{F039D374-0923-4FF4-A674-933472221DFC}"/>
    <cellStyle name="Comma 14 3 4 3 2 2_ACT_NIBD EQ" xfId="7390" xr:uid="{BEF25C0D-27FF-4548-AE00-8A0DA0164A1E}"/>
    <cellStyle name="Comma 14 3 4 3 2 3" xfId="7391" xr:uid="{A39C2378-1C9F-4802-B109-CC4A73AEDDCF}"/>
    <cellStyle name="Comma 14 3 4 3 2_ACT_NIBD EQ" xfId="7392" xr:uid="{B52DA13D-6A93-4FAF-B8B1-48EFB6CFFE34}"/>
    <cellStyle name="Comma 14 3 4 3 3" xfId="7393" xr:uid="{FC602885-0922-49FF-A3E4-ADB902A2D3BD}"/>
    <cellStyle name="Comma 14 3 4 3 3 2" xfId="7394" xr:uid="{148A2156-3855-409E-9E03-AFB9B097B8A7}"/>
    <cellStyle name="Comma 14 3 4 3 3_ACT_NIBD EQ" xfId="7395" xr:uid="{DAFF0552-4EB1-43FE-87E3-9B982ADDC9AE}"/>
    <cellStyle name="Comma 14 3 4 3 4" xfId="7396" xr:uid="{78711BA6-1CF8-47F4-B65E-5A1D163DF3A8}"/>
    <cellStyle name="Comma 14 3 4 3_ACT_NIBD EQ" xfId="7397" xr:uid="{AB642503-AF88-42E2-8C13-D1DCA5A9512B}"/>
    <cellStyle name="Comma 14 3 4 4" xfId="7398" xr:uid="{B9A21CB0-B152-4638-B6CA-0E1239FFD5A1}"/>
    <cellStyle name="Comma 14 3 4 4 2" xfId="7399" xr:uid="{2B83250D-1557-4380-BD26-42CA0AE3AF68}"/>
    <cellStyle name="Comma 14 3 4 4 2 2" xfId="7400" xr:uid="{DA464044-6537-43C0-AF7E-C51015478C47}"/>
    <cellStyle name="Comma 14 3 4 4 2_ACT_NIBD EQ" xfId="7401" xr:uid="{33AC2830-29D7-438C-B4FC-BB5D4690C5B1}"/>
    <cellStyle name="Comma 14 3 4 4 3" xfId="7402" xr:uid="{229FFCA3-E045-4369-9679-55245A0142B8}"/>
    <cellStyle name="Comma 14 3 4 4_ACT_NIBD EQ" xfId="7403" xr:uid="{594CBB95-92B3-4242-A6A9-E74730C894DD}"/>
    <cellStyle name="Comma 14 3 4 5" xfId="7404" xr:uid="{2ADBE0F8-2359-46C5-A8AD-ADA127CFC72D}"/>
    <cellStyle name="Comma 14 3 4 5 2" xfId="7405" xr:uid="{8EE9F9E1-E513-4950-8EDC-9A01184E8A93}"/>
    <cellStyle name="Comma 14 3 4 5_ACT_NIBD EQ" xfId="7406" xr:uid="{25B48FD7-9463-4E3A-A5E3-CA618DC07483}"/>
    <cellStyle name="Comma 14 3 4 6" xfId="7407" xr:uid="{A37B8587-9FC8-415A-9D1F-3661B46A1EB4}"/>
    <cellStyle name="Comma 14 3 4_ACT Segment adj EBITDA" xfId="7408" xr:uid="{058B4EE7-86F1-467B-B8ED-B698C4060FE1}"/>
    <cellStyle name="Comma 14 3 5" xfId="7409" xr:uid="{40B64AD2-D70B-48E7-948D-57829EE12A9B}"/>
    <cellStyle name="Comma 14 3 5 2" xfId="7410" xr:uid="{B4A74B1F-7958-4CCE-B088-6B4B69F12DA6}"/>
    <cellStyle name="Comma 14 3 5 2 2" xfId="7411" xr:uid="{68FF6A18-0466-4B83-BA68-1F90DF53D60E}"/>
    <cellStyle name="Comma 14 3 5 2 2 2" xfId="7412" xr:uid="{179A221D-3B97-4696-B713-F3D70A90505E}"/>
    <cellStyle name="Comma 14 3 5 2 2 2 2" xfId="7413" xr:uid="{8852D029-CD24-41A0-86D2-E86837F44DFE}"/>
    <cellStyle name="Comma 14 3 5 2 2 2_ACT_NIBD EQ" xfId="7414" xr:uid="{220BE990-D446-4FBC-A9FC-8E52A7DD625D}"/>
    <cellStyle name="Comma 14 3 5 2 2 3" xfId="7415" xr:uid="{C5DE9401-7C0A-46C6-9341-C50939FD49FA}"/>
    <cellStyle name="Comma 14 3 5 2 2_ACT_NIBD EQ" xfId="7416" xr:uid="{87DA83E4-FBF1-40B5-B0BC-C059CEC53DD0}"/>
    <cellStyle name="Comma 14 3 5 2 3" xfId="7417" xr:uid="{98BA3098-5A28-47AB-9B51-0B7960127B65}"/>
    <cellStyle name="Comma 14 3 5 2 3 2" xfId="7418" xr:uid="{2626D8F9-BDEC-49FB-8EA6-19F4E31FFE3E}"/>
    <cellStyle name="Comma 14 3 5 2 3_ACT_NIBD EQ" xfId="7419" xr:uid="{EF7F6A6B-A973-40A3-B026-F3EF2BF67B6E}"/>
    <cellStyle name="Comma 14 3 5 2 4" xfId="7420" xr:uid="{BE7618EB-3186-4E3C-8838-EDC4DAC6C9B0}"/>
    <cellStyle name="Comma 14 3 5 2_ACT_NIBD EQ" xfId="7421" xr:uid="{64472C7C-AA7E-4E68-8299-1BCD31752151}"/>
    <cellStyle name="Comma 14 3 5 3" xfId="7422" xr:uid="{A2168FC5-9CC1-4F07-9D4A-739E47094495}"/>
    <cellStyle name="Comma 14 3 5 3 2" xfId="7423" xr:uid="{1F9221D3-F499-48F6-AA60-8B7823A787C2}"/>
    <cellStyle name="Comma 14 3 5 3 2 2" xfId="7424" xr:uid="{D2939A3A-ADDC-44DE-81A4-A0AACCB1CFCE}"/>
    <cellStyle name="Comma 14 3 5 3 2_ACT_NIBD EQ" xfId="7425" xr:uid="{12A24CBA-6DE0-4CD4-ADAC-6C6844E83DF1}"/>
    <cellStyle name="Comma 14 3 5 3 3" xfId="7426" xr:uid="{BE403C8E-2D08-4965-8B54-E8DBF1D382C4}"/>
    <cellStyle name="Comma 14 3 5 3_ACT_NIBD EQ" xfId="7427" xr:uid="{163C7E74-BD1E-4C64-BC88-77F5F6459243}"/>
    <cellStyle name="Comma 14 3 5 4" xfId="7428" xr:uid="{7D92D2DA-55A4-4EBB-B429-BBF949E8E26E}"/>
    <cellStyle name="Comma 14 3 5 4 2" xfId="7429" xr:uid="{C36115E6-F809-44FD-B0BE-5B1B664722F1}"/>
    <cellStyle name="Comma 14 3 5 4_ACT_NIBD EQ" xfId="7430" xr:uid="{B0A5A66F-2D93-44C0-B465-7DAB87A77CD6}"/>
    <cellStyle name="Comma 14 3 5 5" xfId="7431" xr:uid="{8B0958A7-1DBE-4F3A-8F7F-507CE4E3F973}"/>
    <cellStyle name="Comma 14 3 5_ACT_NIBD EQ" xfId="7432" xr:uid="{840ACC19-4E84-41F0-A4BA-914E61FDEB4E}"/>
    <cellStyle name="Comma 14 3 6" xfId="7433" xr:uid="{785EAB5C-04C8-4039-9A5D-DB09364730DA}"/>
    <cellStyle name="Comma 14 3 6 2" xfId="7434" xr:uid="{7F50F83E-5213-490D-811A-EA12C7064252}"/>
    <cellStyle name="Comma 14 3 6 2 2" xfId="7435" xr:uid="{92B8A331-D57A-4AA2-AA53-AE3BF92FC8F8}"/>
    <cellStyle name="Comma 14 3 6 2 2 2" xfId="7436" xr:uid="{261135B8-EC45-4FA3-A59D-51911E6449C4}"/>
    <cellStyle name="Comma 14 3 6 2 2_ACT_NIBD EQ" xfId="7437" xr:uid="{52D3A050-81B7-42F8-AEF0-8D26181B471D}"/>
    <cellStyle name="Comma 14 3 6 2 3" xfId="7438" xr:uid="{16AE7FAE-19C1-4B1B-933C-688620EDD7F0}"/>
    <cellStyle name="Comma 14 3 6 2_ACT_NIBD EQ" xfId="7439" xr:uid="{7EF0D230-C3BF-4849-9933-96F297A00E0C}"/>
    <cellStyle name="Comma 14 3 6 3" xfId="7440" xr:uid="{A1D2207F-A0D0-4DA7-8F07-724BB5F8377C}"/>
    <cellStyle name="Comma 14 3 6 3 2" xfId="7441" xr:uid="{2D8E2C81-0954-432A-87DB-094DC207DBC9}"/>
    <cellStyle name="Comma 14 3 6 3_ACT_NIBD EQ" xfId="7442" xr:uid="{E4EE1A32-B071-464F-8475-280EEF9DC9C5}"/>
    <cellStyle name="Comma 14 3 6 4" xfId="7443" xr:uid="{6693B123-5DED-4B26-87B6-7CE1FE414E6D}"/>
    <cellStyle name="Comma 14 3 6_ACT_NIBD EQ" xfId="7444" xr:uid="{411141A3-6074-4494-9487-F584D202333B}"/>
    <cellStyle name="Comma 14 3 7" xfId="7445" xr:uid="{45C2741E-A8DA-46DC-A259-5D7C7E325353}"/>
    <cellStyle name="Comma 14 3 7 2" xfId="7446" xr:uid="{53FBE17A-5696-43A4-8F57-8175B2EB46F3}"/>
    <cellStyle name="Comma 14 3 7 2 2" xfId="7447" xr:uid="{5DB5C1C4-FBF0-45DA-B70A-C3CE14C27975}"/>
    <cellStyle name="Comma 14 3 7 2_ACT_NIBD EQ" xfId="7448" xr:uid="{7D66B153-1F83-41CA-A06A-9425F0DA1EE8}"/>
    <cellStyle name="Comma 14 3 7 3" xfId="7449" xr:uid="{02A3A196-9655-4E81-829C-642BEA5641E7}"/>
    <cellStyle name="Comma 14 3 7_ACT_NIBD EQ" xfId="7450" xr:uid="{D7038E41-66CC-4AE6-97C4-700B420D381A}"/>
    <cellStyle name="Comma 14 3 8" xfId="7451" xr:uid="{E4E96B36-B7BD-4030-86B4-DE320D5F73CC}"/>
    <cellStyle name="Comma 14 3 8 2" xfId="7452" xr:uid="{4BBB0FDD-2515-452A-AFBA-812880931277}"/>
    <cellStyle name="Comma 14 3 8_ACT_NIBD EQ" xfId="7453" xr:uid="{3C3F32EF-F52E-4AB9-970E-25516B4F208B}"/>
    <cellStyle name="Comma 14 3 9" xfId="7454" xr:uid="{212AF9FE-0961-4D57-8098-6CE820E77D54}"/>
    <cellStyle name="Comma 14 3_ACT Segment adj EBITDA" xfId="7455" xr:uid="{2189B577-A0CD-494A-B187-A00EE0617F16}"/>
    <cellStyle name="Comma 14 4" xfId="7456" xr:uid="{C45A3AE4-0571-43BA-B50D-BF2C951DC553}"/>
    <cellStyle name="Comma 14 4 10" xfId="7457" xr:uid="{9B8E24E5-6F0C-4B28-9965-C75EF92A4374}"/>
    <cellStyle name="Comma 14 4 2" xfId="7458" xr:uid="{0985921F-D1B1-4A60-82F3-950692EC18CF}"/>
    <cellStyle name="Comma 14 4 2 2" xfId="7459" xr:uid="{F27BC6E2-6411-4E72-92C2-858494A9188D}"/>
    <cellStyle name="Comma 14 4 2 2 2" xfId="7460" xr:uid="{5DB15590-251C-4C84-80C3-98B3BA4379A4}"/>
    <cellStyle name="Comma 14 4 2 2 2 2" xfId="7461" xr:uid="{9CBB09BD-8751-4B77-8DD3-81AC4F9A3653}"/>
    <cellStyle name="Comma 14 4 2 2 2 2 2" xfId="7462" xr:uid="{00F7B5F0-33C2-4BC0-A708-A68A1F6C02E8}"/>
    <cellStyle name="Comma 14 4 2 2 2 2 2 2" xfId="7463" xr:uid="{9201B86B-224C-4737-8E34-F61E44E15979}"/>
    <cellStyle name="Comma 14 4 2 2 2 2 2 2 2" xfId="7464" xr:uid="{49543EDD-E46E-45BC-9643-9AC6142A650D}"/>
    <cellStyle name="Comma 14 4 2 2 2 2 2 2_ACT_NIBD EQ" xfId="7465" xr:uid="{D467B414-73C0-45E7-9D1E-DF5FE199BAAD}"/>
    <cellStyle name="Comma 14 4 2 2 2 2 2 3" xfId="7466" xr:uid="{59E229BC-CFB4-449A-8C69-D08AE22F7FDB}"/>
    <cellStyle name="Comma 14 4 2 2 2 2 2_ACT_NIBD EQ" xfId="7467" xr:uid="{D969A2D3-0C29-4F24-B231-32D33E81E775}"/>
    <cellStyle name="Comma 14 4 2 2 2 2 3" xfId="7468" xr:uid="{070FCEFA-4A65-4FF0-B0F4-14C4BB208B7D}"/>
    <cellStyle name="Comma 14 4 2 2 2 2 3 2" xfId="7469" xr:uid="{7DF5168A-8329-4BA3-B0BE-59BDE6C5A3F3}"/>
    <cellStyle name="Comma 14 4 2 2 2 2 3_ACT_NIBD EQ" xfId="7470" xr:uid="{24D257D2-07BB-4CD9-825E-8D6CFE89F46A}"/>
    <cellStyle name="Comma 14 4 2 2 2 2 4" xfId="7471" xr:uid="{50D0C557-6143-4003-A16D-F41378082F3F}"/>
    <cellStyle name="Comma 14 4 2 2 2 2_ACT_NIBD EQ" xfId="7472" xr:uid="{90ACB8B9-9F05-4138-BA37-2F7A2EAEC8A6}"/>
    <cellStyle name="Comma 14 4 2 2 2 3" xfId="7473" xr:uid="{BFABC64C-2628-4583-9D2F-CC4A1B33045A}"/>
    <cellStyle name="Comma 14 4 2 2 2 3 2" xfId="7474" xr:uid="{BFA5F67B-9961-43FF-B62A-7F1E9F94E970}"/>
    <cellStyle name="Comma 14 4 2 2 2 3 2 2" xfId="7475" xr:uid="{6BE0AA4F-FAA8-4FFA-83AB-4E70D139722C}"/>
    <cellStyle name="Comma 14 4 2 2 2 3 2_ACT_NIBD EQ" xfId="7476" xr:uid="{DE845525-366C-4B63-AC12-E750AE618F47}"/>
    <cellStyle name="Comma 14 4 2 2 2 3 3" xfId="7477" xr:uid="{672691CC-1EE2-49F8-B206-BBF71C19AE63}"/>
    <cellStyle name="Comma 14 4 2 2 2 3_ACT_NIBD EQ" xfId="7478" xr:uid="{0D51C3B1-D5B2-4E9F-B736-1134E000C813}"/>
    <cellStyle name="Comma 14 4 2 2 2 4" xfId="7479" xr:uid="{2684B44F-E69F-441A-9D93-02439F034FD2}"/>
    <cellStyle name="Comma 14 4 2 2 2 4 2" xfId="7480" xr:uid="{EB904783-973D-4972-B0E5-7316DD50C9FC}"/>
    <cellStyle name="Comma 14 4 2 2 2 4_ACT_NIBD EQ" xfId="7481" xr:uid="{7665581B-1BF2-4339-B33C-9FAAD729C955}"/>
    <cellStyle name="Comma 14 4 2 2 2 5" xfId="7482" xr:uid="{7DD1E3F4-339F-49DB-9165-8150763B1363}"/>
    <cellStyle name="Comma 14 4 2 2 2_ACT_NIBD EQ" xfId="7483" xr:uid="{0B71B952-A3F7-42F0-823A-83572DCB4970}"/>
    <cellStyle name="Comma 14 4 2 2 3" xfId="7484" xr:uid="{B5DEF1D3-AE28-4724-80B5-DD9F7B17D868}"/>
    <cellStyle name="Comma 14 4 2 2 3 2" xfId="7485" xr:uid="{313EE6B8-9536-4254-956A-1B0B80AA96BE}"/>
    <cellStyle name="Comma 14 4 2 2 3 2 2" xfId="7486" xr:uid="{B62A317A-9A21-4F51-8566-2E24462ED7FC}"/>
    <cellStyle name="Comma 14 4 2 2 3 2 2 2" xfId="7487" xr:uid="{343FA17A-144A-4ADD-966C-1DD9E3596454}"/>
    <cellStyle name="Comma 14 4 2 2 3 2 2_ACT_NIBD EQ" xfId="7488" xr:uid="{E3981367-6FEB-4DDA-AB0D-73EA20B4C74E}"/>
    <cellStyle name="Comma 14 4 2 2 3 2 3" xfId="7489" xr:uid="{B4C084E4-2944-4945-9C5B-E1BFB6905B18}"/>
    <cellStyle name="Comma 14 4 2 2 3 2_ACT_NIBD EQ" xfId="7490" xr:uid="{4331F366-D93F-4290-908D-12559BCB14CE}"/>
    <cellStyle name="Comma 14 4 2 2 3 3" xfId="7491" xr:uid="{A7AA9ABA-D12E-4144-8D8D-4F755D6EB926}"/>
    <cellStyle name="Comma 14 4 2 2 3 3 2" xfId="7492" xr:uid="{9DA3FBEB-C538-4837-A337-791886C01BD4}"/>
    <cellStyle name="Comma 14 4 2 2 3 3_ACT_NIBD EQ" xfId="7493" xr:uid="{D10B7A1B-5E9A-4FBE-AB39-D03028589A82}"/>
    <cellStyle name="Comma 14 4 2 2 3 4" xfId="7494" xr:uid="{4EE922BC-2BD6-4383-8CA1-839242C1192F}"/>
    <cellStyle name="Comma 14 4 2 2 3_ACT_NIBD EQ" xfId="7495" xr:uid="{3A8888DC-03CB-43BD-83DC-58C3514D33D5}"/>
    <cellStyle name="Comma 14 4 2 2 4" xfId="7496" xr:uid="{F2B8CE12-9388-4EDB-AAB7-036F7976FD96}"/>
    <cellStyle name="Comma 14 4 2 2 4 2" xfId="7497" xr:uid="{70995926-ADF9-453E-B831-A6358DEA897F}"/>
    <cellStyle name="Comma 14 4 2 2 4 2 2" xfId="7498" xr:uid="{AA248CE2-1130-4EF2-810D-6CFB5184F6DB}"/>
    <cellStyle name="Comma 14 4 2 2 4 2_ACT_NIBD EQ" xfId="7499" xr:uid="{5CB4CD2B-B729-41F5-8EA8-836EB39FAC03}"/>
    <cellStyle name="Comma 14 4 2 2 4 3" xfId="7500" xr:uid="{D91D645C-671F-4453-B4C7-9132DB1B6BA2}"/>
    <cellStyle name="Comma 14 4 2 2 4_ACT_NIBD EQ" xfId="7501" xr:uid="{ED08DFB0-843E-478E-8AAD-CB8A12FCA3A4}"/>
    <cellStyle name="Comma 14 4 2 2 5" xfId="7502" xr:uid="{02179703-191B-440D-83A0-C4D233C51D3D}"/>
    <cellStyle name="Comma 14 4 2 2 5 2" xfId="7503" xr:uid="{367B9511-7325-487C-B6EC-B21268372DAF}"/>
    <cellStyle name="Comma 14 4 2 2 5_ACT_NIBD EQ" xfId="7504" xr:uid="{69F4D2EC-0785-4069-B825-E1B6CFEA986D}"/>
    <cellStyle name="Comma 14 4 2 2 6" xfId="7505" xr:uid="{23751983-0B6C-44E0-9687-D6AF95391C32}"/>
    <cellStyle name="Comma 14 4 2 2_ACT Segment adj EBITDA" xfId="7506" xr:uid="{3CE8EE78-E05A-4733-A083-1C7BCA3750F6}"/>
    <cellStyle name="Comma 14 4 2 3" xfId="7507" xr:uid="{8C847E5D-2357-4640-9E22-718DE3EA3D4E}"/>
    <cellStyle name="Comma 14 4 2 3 2" xfId="7508" xr:uid="{2E769EE9-0CCA-48A8-89C6-A44A66B5DA9A}"/>
    <cellStyle name="Comma 14 4 2 3 2 2" xfId="7509" xr:uid="{1CA6A517-B4C0-4DDD-92D7-14BA480AE0F5}"/>
    <cellStyle name="Comma 14 4 2 3 2 2 2" xfId="7510" xr:uid="{61306B32-CB92-4954-91B7-C39CF1DDA777}"/>
    <cellStyle name="Comma 14 4 2 3 2 2 2 2" xfId="7511" xr:uid="{8AD3F376-6882-431E-BA0B-9B3CC3E42852}"/>
    <cellStyle name="Comma 14 4 2 3 2 2 2 2 2" xfId="7512" xr:uid="{34420C2E-075F-4EB9-99F4-2D50B68C76A4}"/>
    <cellStyle name="Comma 14 4 2 3 2 2 2 2_ACT_NIBD EQ" xfId="7513" xr:uid="{F9000A3A-011E-4712-83B2-406BBDB1CBE8}"/>
    <cellStyle name="Comma 14 4 2 3 2 2 2 3" xfId="7514" xr:uid="{5505CFF1-F7A5-4563-8C09-E8E657C6776C}"/>
    <cellStyle name="Comma 14 4 2 3 2 2 2_ACT_NIBD EQ" xfId="7515" xr:uid="{2D2C18D1-8796-48B5-9C63-5AD6E31FFD27}"/>
    <cellStyle name="Comma 14 4 2 3 2 2 3" xfId="7516" xr:uid="{A7A89EE0-281D-4C7B-BCB2-D2223C4DE2EA}"/>
    <cellStyle name="Comma 14 4 2 3 2 2 3 2" xfId="7517" xr:uid="{435FBE3C-9847-4E2A-936E-7CF128CE80BB}"/>
    <cellStyle name="Comma 14 4 2 3 2 2 3_ACT_NIBD EQ" xfId="7518" xr:uid="{D6BCCE0D-6EF3-49C1-8D3F-8D436F52AB8C}"/>
    <cellStyle name="Comma 14 4 2 3 2 2 4" xfId="7519" xr:uid="{525BEE93-E189-47BC-A759-EF5101E79A48}"/>
    <cellStyle name="Comma 14 4 2 3 2 2_ACT_NIBD EQ" xfId="7520" xr:uid="{D15491B7-669A-44F6-AC7E-7CAD4A145B04}"/>
    <cellStyle name="Comma 14 4 2 3 2 3" xfId="7521" xr:uid="{D6888123-0B0D-454D-BE91-74FDF3DDD6E4}"/>
    <cellStyle name="Comma 14 4 2 3 2 3 2" xfId="7522" xr:uid="{242230B0-7D54-4817-9AE3-854C0924ABE6}"/>
    <cellStyle name="Comma 14 4 2 3 2 3 2 2" xfId="7523" xr:uid="{C5A0A6F7-F9DC-4146-B521-E8C4B73A4AE8}"/>
    <cellStyle name="Comma 14 4 2 3 2 3 2_ACT_NIBD EQ" xfId="7524" xr:uid="{AC580CDC-6E66-4025-8A8A-EA1ED42B3EFD}"/>
    <cellStyle name="Comma 14 4 2 3 2 3 3" xfId="7525" xr:uid="{4E43CBB6-C5AF-4BEE-8F02-E94A0A7D7E91}"/>
    <cellStyle name="Comma 14 4 2 3 2 3_ACT_NIBD EQ" xfId="7526" xr:uid="{C9FECCE9-28A4-48CA-A9AD-8ED2116A2093}"/>
    <cellStyle name="Comma 14 4 2 3 2 4" xfId="7527" xr:uid="{133689D8-0246-4CBB-80C0-C55E4791010E}"/>
    <cellStyle name="Comma 14 4 2 3 2 4 2" xfId="7528" xr:uid="{B2D08F5E-E215-454E-BB76-C8E8B8529B69}"/>
    <cellStyle name="Comma 14 4 2 3 2 4_ACT_NIBD EQ" xfId="7529" xr:uid="{C9755833-5564-4631-BAA3-1824329F5CD7}"/>
    <cellStyle name="Comma 14 4 2 3 2 5" xfId="7530" xr:uid="{AD0D0FF8-AA3E-4880-8E68-E01B489E48D0}"/>
    <cellStyle name="Comma 14 4 2 3 2_ACT_NIBD EQ" xfId="7531" xr:uid="{7EF30CEE-C151-40F1-AD11-D50523AFB889}"/>
    <cellStyle name="Comma 14 4 2 3 3" xfId="7532" xr:uid="{A951F1CB-C43E-4E1F-81D3-F8EA77EC0A0E}"/>
    <cellStyle name="Comma 14 4 2 3 3 2" xfId="7533" xr:uid="{F7C697B9-514B-4473-BF2D-4E03375CE5C5}"/>
    <cellStyle name="Comma 14 4 2 3 3 2 2" xfId="7534" xr:uid="{79EAB539-0C74-416A-B89D-89558865B42E}"/>
    <cellStyle name="Comma 14 4 2 3 3 2 2 2" xfId="7535" xr:uid="{60017726-A1FE-4E50-BBDA-0888942C4596}"/>
    <cellStyle name="Comma 14 4 2 3 3 2 2_ACT_NIBD EQ" xfId="7536" xr:uid="{80D40361-2131-48EB-8F09-489C81F8DAA6}"/>
    <cellStyle name="Comma 14 4 2 3 3 2 3" xfId="7537" xr:uid="{A4F912F9-A972-47CA-B15E-5FAD8FDE5395}"/>
    <cellStyle name="Comma 14 4 2 3 3 2_ACT_NIBD EQ" xfId="7538" xr:uid="{E02A5ACD-ACFF-4F70-9395-D6B68BCDC436}"/>
    <cellStyle name="Comma 14 4 2 3 3 3" xfId="7539" xr:uid="{126CE5AA-2209-4D16-A555-558A4BDD85AA}"/>
    <cellStyle name="Comma 14 4 2 3 3 3 2" xfId="7540" xr:uid="{411DCE8D-9624-4271-9690-1561FC0C4E38}"/>
    <cellStyle name="Comma 14 4 2 3 3 3_ACT_NIBD EQ" xfId="7541" xr:uid="{6D54A079-DE6B-4A99-A8DB-2A61B86CA93E}"/>
    <cellStyle name="Comma 14 4 2 3 3 4" xfId="7542" xr:uid="{0641979D-7FE7-43FC-8742-0301F595F108}"/>
    <cellStyle name="Comma 14 4 2 3 3_ACT_NIBD EQ" xfId="7543" xr:uid="{781758E7-AC83-404E-AC46-69FD94F05F21}"/>
    <cellStyle name="Comma 14 4 2 3 4" xfId="7544" xr:uid="{D3295305-09FE-4ABD-AC88-FFC0727E1317}"/>
    <cellStyle name="Comma 14 4 2 3 4 2" xfId="7545" xr:uid="{2318D8F5-B828-430C-97EF-8ABBD4F3BA1D}"/>
    <cellStyle name="Comma 14 4 2 3 4 2 2" xfId="7546" xr:uid="{6893705F-113B-4355-9451-7ED6C848ACDA}"/>
    <cellStyle name="Comma 14 4 2 3 4 2_ACT_NIBD EQ" xfId="7547" xr:uid="{346894D1-2EAB-4C25-8F14-3AE75A3C22A2}"/>
    <cellStyle name="Comma 14 4 2 3 4 3" xfId="7548" xr:uid="{00FFD05A-E7D3-4E42-9EE6-96138838416E}"/>
    <cellStyle name="Comma 14 4 2 3 4_ACT_NIBD EQ" xfId="7549" xr:uid="{86937F40-7B5C-45EA-9805-AD830ADD9A9E}"/>
    <cellStyle name="Comma 14 4 2 3 5" xfId="7550" xr:uid="{638A833E-BDF7-476E-A3B8-5799EF6E620E}"/>
    <cellStyle name="Comma 14 4 2 3 5 2" xfId="7551" xr:uid="{55E677B6-3FB1-4547-BFA8-2D99C829F200}"/>
    <cellStyle name="Comma 14 4 2 3 5_ACT_NIBD EQ" xfId="7552" xr:uid="{59B3A95B-2253-440A-A6D3-CACE92AAFA1A}"/>
    <cellStyle name="Comma 14 4 2 3 6" xfId="7553" xr:uid="{4DCBD183-9C9A-4633-8CC0-A690B955F72D}"/>
    <cellStyle name="Comma 14 4 2 3_ACT Segment adj EBITDA" xfId="7554" xr:uid="{FDA8283F-5606-4C72-92C2-F0661C29855F}"/>
    <cellStyle name="Comma 14 4 2 4" xfId="7555" xr:uid="{FC1FB82C-D43F-42E8-A7E3-A74F692AF171}"/>
    <cellStyle name="Comma 14 4 2 4 2" xfId="7556" xr:uid="{4B7D1126-0263-485F-9D43-56B27C94FEAD}"/>
    <cellStyle name="Comma 14 4 2 4 2 2" xfId="7557" xr:uid="{7EBDA327-3C1E-4B8D-B7CF-DC6BC33C9307}"/>
    <cellStyle name="Comma 14 4 2 4 2 2 2" xfId="7558" xr:uid="{A59C3B4C-38C5-4767-984D-698FEFAF7C6E}"/>
    <cellStyle name="Comma 14 4 2 4 2 2 2 2" xfId="7559" xr:uid="{AAD81BFB-B7F0-4037-8191-BEAAA7034387}"/>
    <cellStyle name="Comma 14 4 2 4 2 2 2_ACT_NIBD EQ" xfId="7560" xr:uid="{84F58CEA-8AC4-4CED-85DF-88FFADD0084F}"/>
    <cellStyle name="Comma 14 4 2 4 2 2 3" xfId="7561" xr:uid="{211E1140-334C-4246-BA41-5C92397C0C9C}"/>
    <cellStyle name="Comma 14 4 2 4 2 2_ACT_NIBD EQ" xfId="7562" xr:uid="{6CFA978D-667F-4CFE-B273-C0D590B4DD33}"/>
    <cellStyle name="Comma 14 4 2 4 2 3" xfId="7563" xr:uid="{633BE5CC-3E16-47C1-9DC3-B43262552009}"/>
    <cellStyle name="Comma 14 4 2 4 2 3 2" xfId="7564" xr:uid="{37EBD293-DD13-458A-830B-C2496F6F7C76}"/>
    <cellStyle name="Comma 14 4 2 4 2 3_ACT_NIBD EQ" xfId="7565" xr:uid="{ADC2E0CE-5A4A-421F-B335-14A0854282D4}"/>
    <cellStyle name="Comma 14 4 2 4 2 4" xfId="7566" xr:uid="{7082E627-04AD-4806-9647-356E440B635F}"/>
    <cellStyle name="Comma 14 4 2 4 2_ACT_NIBD EQ" xfId="7567" xr:uid="{E27890BA-F9E3-45AB-83E7-3C73455E5E74}"/>
    <cellStyle name="Comma 14 4 2 4 3" xfId="7568" xr:uid="{5F91F3D0-1EC5-4DC0-832D-AA5E5233A356}"/>
    <cellStyle name="Comma 14 4 2 4 3 2" xfId="7569" xr:uid="{4D099E65-1E47-4A61-BFD3-714A93582DCC}"/>
    <cellStyle name="Comma 14 4 2 4 3 2 2" xfId="7570" xr:uid="{A3001844-E328-4E9C-9609-5A33096865F6}"/>
    <cellStyle name="Comma 14 4 2 4 3 2_ACT_NIBD EQ" xfId="7571" xr:uid="{6A4E3320-4AB7-4F00-A73C-7DFE4D7B1D23}"/>
    <cellStyle name="Comma 14 4 2 4 3 3" xfId="7572" xr:uid="{F9975E04-2F24-4000-8239-65E07ADDE1AB}"/>
    <cellStyle name="Comma 14 4 2 4 3_ACT_NIBD EQ" xfId="7573" xr:uid="{0945C318-1DF2-4BA2-906B-70E43641A4AD}"/>
    <cellStyle name="Comma 14 4 2 4 4" xfId="7574" xr:uid="{395EB25D-4062-417D-A30D-F29A854A942B}"/>
    <cellStyle name="Comma 14 4 2 4 4 2" xfId="7575" xr:uid="{CBE949BE-06BB-43C5-A1EA-70241CC2931C}"/>
    <cellStyle name="Comma 14 4 2 4 4_ACT_NIBD EQ" xfId="7576" xr:uid="{42A4686D-2338-4CC1-8815-FE8D0A90C57E}"/>
    <cellStyle name="Comma 14 4 2 4 5" xfId="7577" xr:uid="{BD49C53E-BBA9-4BC0-AD68-D06CC6816693}"/>
    <cellStyle name="Comma 14 4 2 4_ACT_NIBD EQ" xfId="7578" xr:uid="{96E0C915-2B4C-4F60-8D2A-700D4832236B}"/>
    <cellStyle name="Comma 14 4 2 5" xfId="7579" xr:uid="{97FB49A3-2D95-4071-B4B9-D4DD9064A714}"/>
    <cellStyle name="Comma 14 4 2 5 2" xfId="7580" xr:uid="{E026D224-F55E-4402-8A5F-F7AB95FE1976}"/>
    <cellStyle name="Comma 14 4 2 5 2 2" xfId="7581" xr:uid="{E9E1B395-79E7-4A50-9931-32A307047BB2}"/>
    <cellStyle name="Comma 14 4 2 5 2 2 2" xfId="7582" xr:uid="{2166EA12-6D7B-48C0-AB10-AACC0B078D58}"/>
    <cellStyle name="Comma 14 4 2 5 2 2_ACT_NIBD EQ" xfId="7583" xr:uid="{CE25B919-28AC-49F4-8286-6E8A032A2D0D}"/>
    <cellStyle name="Comma 14 4 2 5 2 3" xfId="7584" xr:uid="{CD46D59F-4F1A-4E8C-AA59-2B5688750C3C}"/>
    <cellStyle name="Comma 14 4 2 5 2_ACT_NIBD EQ" xfId="7585" xr:uid="{27EC0191-A21E-4AB3-8DF6-32E4E05CBE08}"/>
    <cellStyle name="Comma 14 4 2 5 3" xfId="7586" xr:uid="{707CEBEF-E35A-4122-9F80-2C957F45DA80}"/>
    <cellStyle name="Comma 14 4 2 5 3 2" xfId="7587" xr:uid="{7E0D2D85-0A2C-4D86-86CC-48E78B949C48}"/>
    <cellStyle name="Comma 14 4 2 5 3_ACT_NIBD EQ" xfId="7588" xr:uid="{8F4DB7C7-96D3-46AD-9F0D-7E381569ACA4}"/>
    <cellStyle name="Comma 14 4 2 5 4" xfId="7589" xr:uid="{93627ECE-F2B7-483F-A684-9315EA3E42FD}"/>
    <cellStyle name="Comma 14 4 2 5_ACT_NIBD EQ" xfId="7590" xr:uid="{5C2D2057-B2AF-45A6-A3C8-7556AB715D7E}"/>
    <cellStyle name="Comma 14 4 2 6" xfId="7591" xr:uid="{F32422C2-7DE5-41B8-8468-D65F078F2C80}"/>
    <cellStyle name="Comma 14 4 2 6 2" xfId="7592" xr:uid="{3E2DEDD1-B835-460B-BCBA-0BD96219BCDB}"/>
    <cellStyle name="Comma 14 4 2 6 2 2" xfId="7593" xr:uid="{46BE7D04-6C73-490C-9726-450EE1AC90FA}"/>
    <cellStyle name="Comma 14 4 2 6 2_ACT_NIBD EQ" xfId="7594" xr:uid="{E26C3F61-7283-4F98-9FE9-35EE3AF52D7F}"/>
    <cellStyle name="Comma 14 4 2 6 3" xfId="7595" xr:uid="{F0B353CB-EDBD-4C55-A3A8-84BF76B07AE4}"/>
    <cellStyle name="Comma 14 4 2 6_ACT_NIBD EQ" xfId="7596" xr:uid="{0CFC0529-B7E1-4F16-B2F7-270F6AD94D26}"/>
    <cellStyle name="Comma 14 4 2 7" xfId="7597" xr:uid="{91F4D8C8-B698-46F3-A3A2-0D396BE00276}"/>
    <cellStyle name="Comma 14 4 2 7 2" xfId="7598" xr:uid="{9BD217AF-5037-4D90-9244-D66EFFBDF017}"/>
    <cellStyle name="Comma 14 4 2 7_ACT_NIBD EQ" xfId="7599" xr:uid="{B5CFDC14-204E-433C-9821-30DED312E95B}"/>
    <cellStyle name="Comma 14 4 2 8" xfId="7600" xr:uid="{4AF53F6C-58BC-45C8-A861-C6BE492AA4F7}"/>
    <cellStyle name="Comma 14 4 2_ACT Segment adj EBITDA" xfId="7601" xr:uid="{5420B31D-1247-4057-BCB1-F09297A037BB}"/>
    <cellStyle name="Comma 14 4 3" xfId="7602" xr:uid="{907030A4-E6B8-442F-B87E-5035475A286D}"/>
    <cellStyle name="Comma 14 4 3 2" xfId="7603" xr:uid="{F121E37B-AD60-412E-A78F-72F7037B02CA}"/>
    <cellStyle name="Comma 14 4 3 2 2" xfId="7604" xr:uid="{BF3B879F-0533-407B-9B13-FA52CFDBBD81}"/>
    <cellStyle name="Comma 14 4 3 2 2 2" xfId="7605" xr:uid="{F853FDBA-BBAA-401A-9EFE-AF1487325C18}"/>
    <cellStyle name="Comma 14 4 3 2 2 2 2" xfId="7606" xr:uid="{C2462E54-C279-4007-BBFC-F4A5F74B61DE}"/>
    <cellStyle name="Comma 14 4 3 2 2 2 2 2" xfId="7607" xr:uid="{1D089C0B-9708-4C38-920A-1C0461C8748D}"/>
    <cellStyle name="Comma 14 4 3 2 2 2 2_ACT_NIBD EQ" xfId="7608" xr:uid="{380A2717-C8C3-4118-8D24-9DC05A9EA1DB}"/>
    <cellStyle name="Comma 14 4 3 2 2 2 3" xfId="7609" xr:uid="{DBE9A370-3AAF-4BC7-85B3-9B32F641C521}"/>
    <cellStyle name="Comma 14 4 3 2 2 2_ACT_NIBD EQ" xfId="7610" xr:uid="{2BBF886C-548A-4720-88AA-159650DC83E9}"/>
    <cellStyle name="Comma 14 4 3 2 2 3" xfId="7611" xr:uid="{58F8C8BF-4E38-48F3-AB79-5AEFD3B0C21F}"/>
    <cellStyle name="Comma 14 4 3 2 2 3 2" xfId="7612" xr:uid="{09058482-577B-4855-AC9E-E229D0B8413C}"/>
    <cellStyle name="Comma 14 4 3 2 2 3_ACT_NIBD EQ" xfId="7613" xr:uid="{97CF48CA-DA50-4A51-8E60-F5FAE7FF2597}"/>
    <cellStyle name="Comma 14 4 3 2 2 4" xfId="7614" xr:uid="{835F30D0-3906-4704-8BEE-765E9533CA13}"/>
    <cellStyle name="Comma 14 4 3 2 2_ACT_NIBD EQ" xfId="7615" xr:uid="{90A9F55F-35E2-41DB-B019-08C6241205BC}"/>
    <cellStyle name="Comma 14 4 3 2 3" xfId="7616" xr:uid="{4D8BF2EC-263E-4129-A797-9978BCA7BCCD}"/>
    <cellStyle name="Comma 14 4 3 2 3 2" xfId="7617" xr:uid="{A2B0C7D7-0745-4891-A5C7-0FD43F614AE9}"/>
    <cellStyle name="Comma 14 4 3 2 3 2 2" xfId="7618" xr:uid="{29AC17E8-D8E3-412B-9B96-202D333BC900}"/>
    <cellStyle name="Comma 14 4 3 2 3 2_ACT_NIBD EQ" xfId="7619" xr:uid="{96621315-DB06-4F17-A1A1-03297F69FD0A}"/>
    <cellStyle name="Comma 14 4 3 2 3 3" xfId="7620" xr:uid="{B37C40B7-8C4D-4673-9B12-474AB71FC300}"/>
    <cellStyle name="Comma 14 4 3 2 3_ACT_NIBD EQ" xfId="7621" xr:uid="{D0C20CF0-777E-488C-9971-B24D887A9843}"/>
    <cellStyle name="Comma 14 4 3 2 4" xfId="7622" xr:uid="{CE5A43DC-69BA-4F87-B3B8-FCA6CA17BABA}"/>
    <cellStyle name="Comma 14 4 3 2 4 2" xfId="7623" xr:uid="{BEDAF865-B005-4D13-A744-2D494AFCB27E}"/>
    <cellStyle name="Comma 14 4 3 2 4_ACT_NIBD EQ" xfId="7624" xr:uid="{EDC4070B-3C65-4151-8553-EDDE83479BD9}"/>
    <cellStyle name="Comma 14 4 3 2 5" xfId="7625" xr:uid="{4EFC07A1-256E-4D51-9194-08EB27434071}"/>
    <cellStyle name="Comma 14 4 3 2_ACT_NIBD EQ" xfId="7626" xr:uid="{76F05EED-6AB6-4FF9-B355-2ED280652A4E}"/>
    <cellStyle name="Comma 14 4 3 3" xfId="7627" xr:uid="{A6B54B0F-6CD0-496D-BE35-36AE550E7FB3}"/>
    <cellStyle name="Comma 14 4 3 3 2" xfId="7628" xr:uid="{C53492D2-271F-40A5-8E71-52FB9D3403C1}"/>
    <cellStyle name="Comma 14 4 3 3 2 2" xfId="7629" xr:uid="{51058FBF-A5EC-4383-B1FA-C8E515582B99}"/>
    <cellStyle name="Comma 14 4 3 3 2 2 2" xfId="7630" xr:uid="{DA730C5F-1FAF-4AEF-A0AD-A4C1379ADAE9}"/>
    <cellStyle name="Comma 14 4 3 3 2 2_ACT_NIBD EQ" xfId="7631" xr:uid="{78D69929-26F4-4051-834A-CCFC70FE99BF}"/>
    <cellStyle name="Comma 14 4 3 3 2 3" xfId="7632" xr:uid="{B90CBBD0-09F5-4916-955E-1EA09950C4DB}"/>
    <cellStyle name="Comma 14 4 3 3 2_ACT_NIBD EQ" xfId="7633" xr:uid="{C59C1BB8-B5F1-48D2-B3D6-4F456431F036}"/>
    <cellStyle name="Comma 14 4 3 3 3" xfId="7634" xr:uid="{2684B489-EB74-4D41-988E-6850BE822975}"/>
    <cellStyle name="Comma 14 4 3 3 3 2" xfId="7635" xr:uid="{3A0C42D8-B45B-44BA-9499-76E50CB0353B}"/>
    <cellStyle name="Comma 14 4 3 3 3_ACT_NIBD EQ" xfId="7636" xr:uid="{137C3A5D-C274-4717-9538-4E2EDCBD0356}"/>
    <cellStyle name="Comma 14 4 3 3 4" xfId="7637" xr:uid="{BFDBDFEB-0E6B-4E59-B286-86966DFDF5F9}"/>
    <cellStyle name="Comma 14 4 3 3_ACT_NIBD EQ" xfId="7638" xr:uid="{4C0DB879-703D-4682-84D2-C8E428F0011C}"/>
    <cellStyle name="Comma 14 4 3 4" xfId="7639" xr:uid="{7251FEBF-8963-4017-A74D-6BE2AFFB3A02}"/>
    <cellStyle name="Comma 14 4 3 4 2" xfId="7640" xr:uid="{60F34C57-640C-4C3F-9FE3-5A339FA96FC8}"/>
    <cellStyle name="Comma 14 4 3 4 2 2" xfId="7641" xr:uid="{E603B19E-FB1D-4240-9E13-F7F0C5832746}"/>
    <cellStyle name="Comma 14 4 3 4 2_ACT_NIBD EQ" xfId="7642" xr:uid="{333DDD88-F2C9-4495-A333-4A95DFC94C74}"/>
    <cellStyle name="Comma 14 4 3 4 3" xfId="7643" xr:uid="{9061986D-5D09-467F-A135-45579E1988D4}"/>
    <cellStyle name="Comma 14 4 3 4_ACT_NIBD EQ" xfId="7644" xr:uid="{866EF13E-EE91-4B2B-89E3-27B1DA3AFC31}"/>
    <cellStyle name="Comma 14 4 3 5" xfId="7645" xr:uid="{A0606A4C-7C41-47D7-81F5-4707E14E2B0E}"/>
    <cellStyle name="Comma 14 4 3 5 2" xfId="7646" xr:uid="{E18ECFBE-AC35-4D25-9E1F-1E85F8DA15A9}"/>
    <cellStyle name="Comma 14 4 3 5_ACT_NIBD EQ" xfId="7647" xr:uid="{5EB27513-8B4D-44A8-A931-E4408D62209A}"/>
    <cellStyle name="Comma 14 4 3 6" xfId="7648" xr:uid="{E06EFF66-8226-4A30-9E48-0D2ACD0EF330}"/>
    <cellStyle name="Comma 14 4 3_ACT Segment adj EBITDA" xfId="7649" xr:uid="{BFA57C6B-B764-4CFA-A328-11C37CAB4345}"/>
    <cellStyle name="Comma 14 4 4" xfId="7650" xr:uid="{A9EAA858-C5DF-49E1-9259-4577BCE0A50B}"/>
    <cellStyle name="Comma 14 4 4 2" xfId="7651" xr:uid="{32B41539-D6F6-46A2-8935-10615FF51C0C}"/>
    <cellStyle name="Comma 14 4 4 2 2" xfId="7652" xr:uid="{B7F277A9-60C7-49C3-910C-8EA5DA7580AB}"/>
    <cellStyle name="Comma 14 4 4 2 2 2" xfId="7653" xr:uid="{EE099E39-59D4-48AE-AEA4-A2E857F72530}"/>
    <cellStyle name="Comma 14 4 4 2 2 2 2" xfId="7654" xr:uid="{C5CA8B69-67EF-4478-80C3-0EB620AFAA98}"/>
    <cellStyle name="Comma 14 4 4 2 2 2 2 2" xfId="7655" xr:uid="{3BB1CC42-A6F5-4A70-874E-8F08EFB8541D}"/>
    <cellStyle name="Comma 14 4 4 2 2 2 2_ACT_NIBD EQ" xfId="7656" xr:uid="{743A16C6-B2A6-460B-B1EE-47E0B46D0279}"/>
    <cellStyle name="Comma 14 4 4 2 2 2 3" xfId="7657" xr:uid="{14942FF8-53B1-4116-8AE0-61E1BC5C988F}"/>
    <cellStyle name="Comma 14 4 4 2 2 2_ACT_NIBD EQ" xfId="7658" xr:uid="{6067DE47-9796-426E-8629-ACDDD57DA754}"/>
    <cellStyle name="Comma 14 4 4 2 2 3" xfId="7659" xr:uid="{C15DA1C0-A5A6-43A9-BB10-B6E987B61631}"/>
    <cellStyle name="Comma 14 4 4 2 2 3 2" xfId="7660" xr:uid="{95AD4DB9-78A8-4F74-9E65-26EBC3AA2612}"/>
    <cellStyle name="Comma 14 4 4 2 2 3_ACT_NIBD EQ" xfId="7661" xr:uid="{48CF29F6-1FAC-44DE-8423-0E71247FAD4C}"/>
    <cellStyle name="Comma 14 4 4 2 2 4" xfId="7662" xr:uid="{60976B8C-3EC3-4461-90CF-F424B2979EF2}"/>
    <cellStyle name="Comma 14 4 4 2 2_ACT_NIBD EQ" xfId="7663" xr:uid="{DEA2DFE7-1AC9-4768-B85F-D6FC72D5FCCE}"/>
    <cellStyle name="Comma 14 4 4 2 3" xfId="7664" xr:uid="{5E24C1C1-3A2D-4943-86DE-96423C7C2560}"/>
    <cellStyle name="Comma 14 4 4 2 3 2" xfId="7665" xr:uid="{FC5CE022-E99D-47BE-ADA9-255C7DA9BB7A}"/>
    <cellStyle name="Comma 14 4 4 2 3 2 2" xfId="7666" xr:uid="{EBBFE6F9-155F-46C1-A51A-8B716A58BDAA}"/>
    <cellStyle name="Comma 14 4 4 2 3 2_ACT_NIBD EQ" xfId="7667" xr:uid="{284BF35D-E8D9-4E8D-998E-23A02D590EA4}"/>
    <cellStyle name="Comma 14 4 4 2 3 3" xfId="7668" xr:uid="{374EF909-7363-4EE3-8766-39C9D9E3E90E}"/>
    <cellStyle name="Comma 14 4 4 2 3_ACT_NIBD EQ" xfId="7669" xr:uid="{0C57FFCA-CDA1-470E-AD93-9A7C42917611}"/>
    <cellStyle name="Comma 14 4 4 2 4" xfId="7670" xr:uid="{33DB2F31-25F9-41B7-B2B0-2B52606C3826}"/>
    <cellStyle name="Comma 14 4 4 2 4 2" xfId="7671" xr:uid="{7412628C-6819-4E9E-8654-B73C51306DB7}"/>
    <cellStyle name="Comma 14 4 4 2 4_ACT_NIBD EQ" xfId="7672" xr:uid="{708DBFC2-2896-4928-B85E-757F9603E734}"/>
    <cellStyle name="Comma 14 4 4 2 5" xfId="7673" xr:uid="{7C894BD3-3409-4ABE-BD08-513D2435ECD6}"/>
    <cellStyle name="Comma 14 4 4 2_ACT_NIBD EQ" xfId="7674" xr:uid="{A974152A-7F1D-4EB6-BAB0-F7197D73797C}"/>
    <cellStyle name="Comma 14 4 4 3" xfId="7675" xr:uid="{3D848C08-58EC-4865-B648-BCB873CAA426}"/>
    <cellStyle name="Comma 14 4 4 3 2" xfId="7676" xr:uid="{767B7A4F-17F6-4D99-8978-FB411D883682}"/>
    <cellStyle name="Comma 14 4 4 3 2 2" xfId="7677" xr:uid="{0408F79E-4FB3-4679-B211-8BF86DC70503}"/>
    <cellStyle name="Comma 14 4 4 3 2 2 2" xfId="7678" xr:uid="{CEE55659-FE9B-49D3-BF12-DA00DC7844EC}"/>
    <cellStyle name="Comma 14 4 4 3 2 2_ACT_NIBD EQ" xfId="7679" xr:uid="{6F8058DB-EEB3-4975-A946-3F31C931E01B}"/>
    <cellStyle name="Comma 14 4 4 3 2 3" xfId="7680" xr:uid="{CE56442E-D87B-4621-8071-53575ADD784E}"/>
    <cellStyle name="Comma 14 4 4 3 2_ACT_NIBD EQ" xfId="7681" xr:uid="{1F6ACB6C-4FDA-4A6F-BB2C-335A27668741}"/>
    <cellStyle name="Comma 14 4 4 3 3" xfId="7682" xr:uid="{1B5F3C16-AFCF-483B-889A-354C030CA621}"/>
    <cellStyle name="Comma 14 4 4 3 3 2" xfId="7683" xr:uid="{E8312822-12F4-4C41-95A3-730B827A941D}"/>
    <cellStyle name="Comma 14 4 4 3 3_ACT_NIBD EQ" xfId="7684" xr:uid="{11A47FDC-1C3C-4E3C-9945-4045C32106B9}"/>
    <cellStyle name="Comma 14 4 4 3 4" xfId="7685" xr:uid="{5C86D7B4-168B-41E6-AB76-EC9B24E91E37}"/>
    <cellStyle name="Comma 14 4 4 3_ACT_NIBD EQ" xfId="7686" xr:uid="{8F02EC58-5D25-47F2-9C03-C1794C082059}"/>
    <cellStyle name="Comma 14 4 4 4" xfId="7687" xr:uid="{D61442A3-D27D-4B5B-9483-74B8A372B711}"/>
    <cellStyle name="Comma 14 4 4 4 2" xfId="7688" xr:uid="{D99E3595-5160-4FBA-9CD7-1ED2CD4B28FB}"/>
    <cellStyle name="Comma 14 4 4 4 2 2" xfId="7689" xr:uid="{63092BD9-1DC3-47C3-AC95-6C694C4DD4A9}"/>
    <cellStyle name="Comma 14 4 4 4 2_ACT_NIBD EQ" xfId="7690" xr:uid="{B4425992-9E35-48BB-94C8-1D0CC5E28DAA}"/>
    <cellStyle name="Comma 14 4 4 4 3" xfId="7691" xr:uid="{48FC56F2-8891-48F9-A598-1DC19E1A12FA}"/>
    <cellStyle name="Comma 14 4 4 4_ACT_NIBD EQ" xfId="7692" xr:uid="{88821476-2621-4E24-87AC-74FC3A5C618B}"/>
    <cellStyle name="Comma 14 4 4 5" xfId="7693" xr:uid="{66DA8BBB-83CF-4BBA-8D06-D033C0EA1639}"/>
    <cellStyle name="Comma 14 4 4 5 2" xfId="7694" xr:uid="{F4DC0CF5-C8E9-4B53-841C-B86597273FFD}"/>
    <cellStyle name="Comma 14 4 4 5_ACT_NIBD EQ" xfId="7695" xr:uid="{CD4AF584-F1BE-46D8-AEE0-EE5054AA3BE4}"/>
    <cellStyle name="Comma 14 4 4 6" xfId="7696" xr:uid="{62DE1C7E-7827-425D-A669-7FDF8B4734B6}"/>
    <cellStyle name="Comma 14 4 4_ACT Segment adj EBITDA" xfId="7697" xr:uid="{6B9B47C5-D05F-4282-8128-CCC7200D441B}"/>
    <cellStyle name="Comma 14 4 5" xfId="7698" xr:uid="{2F2948D2-F220-440A-BB3A-F1950CF4A49B}"/>
    <cellStyle name="Comma 14 4 5 2" xfId="7699" xr:uid="{1B453161-4AE7-4BC6-B95B-DE81E76E07CF}"/>
    <cellStyle name="Comma 14 4 5 2 2" xfId="7700" xr:uid="{04F3AD78-2F8B-496D-8D0C-712EE688DB39}"/>
    <cellStyle name="Comma 14 4 5 2 2 2" xfId="7701" xr:uid="{E87C6AF7-8BA5-49D5-B22E-B49FDD1FD1A3}"/>
    <cellStyle name="Comma 14 4 5 2 2 2 2" xfId="7702" xr:uid="{BAD2558E-4DC2-4659-8B49-A1DFED49AE5E}"/>
    <cellStyle name="Comma 14 4 5 2 2 2_ACT_NIBD EQ" xfId="7703" xr:uid="{CB945C1E-ED23-45BD-9F46-99B297E39AE7}"/>
    <cellStyle name="Comma 14 4 5 2 2 3" xfId="7704" xr:uid="{0419DD94-6EEC-4CEB-B857-A1D941C25C9B}"/>
    <cellStyle name="Comma 14 4 5 2 2_ACT_NIBD EQ" xfId="7705" xr:uid="{8A5467E9-FC84-419C-8729-3BCA37384527}"/>
    <cellStyle name="Comma 14 4 5 2 3" xfId="7706" xr:uid="{DF117E11-D5CF-49AC-A44B-FB7EB0BB0C89}"/>
    <cellStyle name="Comma 14 4 5 2 3 2" xfId="7707" xr:uid="{DB91CEA9-E4A4-4634-8CB4-B1811365F667}"/>
    <cellStyle name="Comma 14 4 5 2 3_ACT_NIBD EQ" xfId="7708" xr:uid="{17D1F518-08C9-4E71-8519-5D7A46C47690}"/>
    <cellStyle name="Comma 14 4 5 2 4" xfId="7709" xr:uid="{EE2171B5-2A07-44AD-B1F1-428184081AD5}"/>
    <cellStyle name="Comma 14 4 5 2_ACT_NIBD EQ" xfId="7710" xr:uid="{4282866E-75B4-4B1C-B1D6-35B06311C5FC}"/>
    <cellStyle name="Comma 14 4 5 3" xfId="7711" xr:uid="{D5673C83-FAE8-4EFF-BB9A-30C5F22EB314}"/>
    <cellStyle name="Comma 14 4 5 3 2" xfId="7712" xr:uid="{468CB875-0085-4E45-BF3D-741F4A94B8A7}"/>
    <cellStyle name="Comma 14 4 5 3 2 2" xfId="7713" xr:uid="{C2A7BD59-7A4F-4ED4-8F66-04F191B05D46}"/>
    <cellStyle name="Comma 14 4 5 3 2_ACT_NIBD EQ" xfId="7714" xr:uid="{2CEE0F5F-7E7C-4EA1-BF73-5B339C552CB2}"/>
    <cellStyle name="Comma 14 4 5 3 3" xfId="7715" xr:uid="{A96F36AC-3623-4428-B983-DEA8F890C8D2}"/>
    <cellStyle name="Comma 14 4 5 3_ACT_NIBD EQ" xfId="7716" xr:uid="{FD217906-095B-4B2F-A598-65DEF2F4DBAF}"/>
    <cellStyle name="Comma 14 4 5 4" xfId="7717" xr:uid="{0F146E92-5D5D-4E06-8745-0121F83D8A0A}"/>
    <cellStyle name="Comma 14 4 5 4 2" xfId="7718" xr:uid="{06F75438-55D3-4FED-B61C-8D6D5750B073}"/>
    <cellStyle name="Comma 14 4 5 4_ACT_NIBD EQ" xfId="7719" xr:uid="{D55EB8CD-4A58-4443-B9A5-C5B1C8DCED9E}"/>
    <cellStyle name="Comma 14 4 5 5" xfId="7720" xr:uid="{5589BAC4-C32F-4CB0-88D3-FFBD668502BB}"/>
    <cellStyle name="Comma 14 4 5_ACT_NIBD EQ" xfId="7721" xr:uid="{E8015338-1F17-4D60-9365-32DCBE15214E}"/>
    <cellStyle name="Comma 14 4 6" xfId="7722" xr:uid="{CFDA734B-15D1-4E62-AC77-513D5CCA2167}"/>
    <cellStyle name="Comma 14 4 6 2" xfId="7723" xr:uid="{117A60E2-2B8C-47E7-A54D-8C5E269CBB9C}"/>
    <cellStyle name="Comma 14 4 6 2 2" xfId="7724" xr:uid="{4FA037C9-2FF2-4F69-A7F5-92B56FC4DE61}"/>
    <cellStyle name="Comma 14 4 6 2 2 2" xfId="7725" xr:uid="{B76BE7FD-DBE3-45B1-9C06-3F2316B20A6C}"/>
    <cellStyle name="Comma 14 4 6 2 2_ACT_NIBD EQ" xfId="7726" xr:uid="{DE650A79-B69C-47C4-89F0-4EA62DEBF21F}"/>
    <cellStyle name="Comma 14 4 6 2 3" xfId="7727" xr:uid="{CFD98ED4-7787-47B0-9D15-AAFBBFDE5C81}"/>
    <cellStyle name="Comma 14 4 6 2_ACT_NIBD EQ" xfId="7728" xr:uid="{B6BE723A-DFB9-4EEF-9AC4-E34FB782E93F}"/>
    <cellStyle name="Comma 14 4 6 3" xfId="7729" xr:uid="{770B7349-9059-4C75-B514-CB1D652C26B0}"/>
    <cellStyle name="Comma 14 4 6 3 2" xfId="7730" xr:uid="{018DC8BC-1E01-41E9-8278-634856AC69B4}"/>
    <cellStyle name="Comma 14 4 6 3_ACT_NIBD EQ" xfId="7731" xr:uid="{42DBE8EA-BBCF-4520-AAFD-464A519456A4}"/>
    <cellStyle name="Comma 14 4 6 4" xfId="7732" xr:uid="{534890FA-A1F0-4A19-B80F-A33C90C5EEB0}"/>
    <cellStyle name="Comma 14 4 6_ACT_NIBD EQ" xfId="7733" xr:uid="{62948FB1-415C-4C2C-BED0-F280615ADE99}"/>
    <cellStyle name="Comma 14 4 7" xfId="7734" xr:uid="{334A5305-346A-4C90-9D92-7854791491AD}"/>
    <cellStyle name="Comma 14 4 7 2" xfId="7735" xr:uid="{DC391593-E267-43FE-BAD6-59304AD73FB6}"/>
    <cellStyle name="Comma 14 4 7 2 2" xfId="7736" xr:uid="{8D589C31-35DD-499A-80A0-A232A96FAC06}"/>
    <cellStyle name="Comma 14 4 7 2_ACT_NIBD EQ" xfId="7737" xr:uid="{FF761804-17DF-43DB-84FA-2D058B25B5EE}"/>
    <cellStyle name="Comma 14 4 7 3" xfId="7738" xr:uid="{1162A89E-4D4D-48B5-A378-3D0DD9822629}"/>
    <cellStyle name="Comma 14 4 7_ACT_NIBD EQ" xfId="7739" xr:uid="{773E1A38-73A7-409A-BAB5-1B2A6F703632}"/>
    <cellStyle name="Comma 14 4 8" xfId="7740" xr:uid="{11A57D42-E7D4-4C1C-B20C-2C53CE648065}"/>
    <cellStyle name="Comma 14 4 8 2" xfId="7741" xr:uid="{ABA019D1-9316-48FD-AC82-F97C87EF3F27}"/>
    <cellStyle name="Comma 14 4 8_ACT_NIBD EQ" xfId="7742" xr:uid="{4BB912D3-926B-423E-AD53-1BA64DA02A1B}"/>
    <cellStyle name="Comma 14 4 9" xfId="7743" xr:uid="{08B91A48-68C5-4E4F-B5E5-4DB2552D06BD}"/>
    <cellStyle name="Comma 14 4_ACT Segment adj EBITDA" xfId="7744" xr:uid="{1E3B01AC-8268-4E68-A159-7686EAED5C37}"/>
    <cellStyle name="Comma 14 5" xfId="7745" xr:uid="{C9301846-2387-4183-87CA-42F4491A92B7}"/>
    <cellStyle name="Comma 14 5 2" xfId="7746" xr:uid="{BF278940-3A2E-4DEC-B1A5-5148D462BCAB}"/>
    <cellStyle name="Comma 14 5 2 2" xfId="7747" xr:uid="{DF195CED-6B34-4123-B9D1-91F92959CE74}"/>
    <cellStyle name="Comma 14 5 2 2 2" xfId="7748" xr:uid="{A55ED975-141E-4F7A-91D1-001CE434E32E}"/>
    <cellStyle name="Comma 14 5 2 2 2 2" xfId="7749" xr:uid="{E13C818B-CA13-44AF-BF02-AB2825C39E1B}"/>
    <cellStyle name="Comma 14 5 2 2 2 2 2" xfId="7750" xr:uid="{CA903B20-D199-4399-96D6-C05052C7C104}"/>
    <cellStyle name="Comma 14 5 2 2 2 2 2 2" xfId="7751" xr:uid="{CC617ED3-1ED6-4D74-A099-D4B78901C7E8}"/>
    <cellStyle name="Comma 14 5 2 2 2 2 2 2 2" xfId="7752" xr:uid="{43E0966F-0805-4DFB-8ADC-092C7D377D2F}"/>
    <cellStyle name="Comma 14 5 2 2 2 2 2 2_ACT_NIBD EQ" xfId="7753" xr:uid="{3AE34255-1DC2-4D4A-B8E7-37B8E1638C4C}"/>
    <cellStyle name="Comma 14 5 2 2 2 2 2 3" xfId="7754" xr:uid="{7E6B261E-1A1B-4667-BF58-1B8B50F72DCE}"/>
    <cellStyle name="Comma 14 5 2 2 2 2 2_ACT_NIBD EQ" xfId="7755" xr:uid="{E0E9C9A1-C426-47BC-A26A-90F7EDBF99B8}"/>
    <cellStyle name="Comma 14 5 2 2 2 2 3" xfId="7756" xr:uid="{EC90DE06-D6EF-45A2-92CE-DF67F7799DC9}"/>
    <cellStyle name="Comma 14 5 2 2 2 2 3 2" xfId="7757" xr:uid="{0CDFCD88-1C32-4A5C-8D37-13F27D4CDDCA}"/>
    <cellStyle name="Comma 14 5 2 2 2 2 3_ACT_NIBD EQ" xfId="7758" xr:uid="{A85E5CE6-465A-4C1D-91BF-DC09166052D3}"/>
    <cellStyle name="Comma 14 5 2 2 2 2 4" xfId="7759" xr:uid="{E1D82780-172B-4D7C-87A7-23458480D258}"/>
    <cellStyle name="Comma 14 5 2 2 2 2_ACT_NIBD EQ" xfId="7760" xr:uid="{F687EBA8-7E21-406C-8ACA-21988596AC9B}"/>
    <cellStyle name="Comma 14 5 2 2 2 3" xfId="7761" xr:uid="{4D02634D-6E64-4511-8B86-02792C38D090}"/>
    <cellStyle name="Comma 14 5 2 2 2 3 2" xfId="7762" xr:uid="{D4C9DEC3-C6C7-4BC5-823F-234378F6C78A}"/>
    <cellStyle name="Comma 14 5 2 2 2 3 2 2" xfId="7763" xr:uid="{B4ADE70D-D763-4C1A-AB65-128EF0D6EE1E}"/>
    <cellStyle name="Comma 14 5 2 2 2 3 2_ACT_NIBD EQ" xfId="7764" xr:uid="{AE21AFED-F75B-4722-BA22-43FE72AF36A3}"/>
    <cellStyle name="Comma 14 5 2 2 2 3 3" xfId="7765" xr:uid="{0B1F8DDC-3B00-4FB0-AB17-1BBE76F71B79}"/>
    <cellStyle name="Comma 14 5 2 2 2 3_ACT_NIBD EQ" xfId="7766" xr:uid="{60FD777F-BC6E-4B46-9482-0EFCC3AC68E1}"/>
    <cellStyle name="Comma 14 5 2 2 2 4" xfId="7767" xr:uid="{3AAC6E3D-2B97-4D4B-BC8A-E3AEDF316AAC}"/>
    <cellStyle name="Comma 14 5 2 2 2 4 2" xfId="7768" xr:uid="{DDDC7226-330C-44F1-B945-FCE0125CCDE4}"/>
    <cellStyle name="Comma 14 5 2 2 2 4_ACT_NIBD EQ" xfId="7769" xr:uid="{A618E79F-8CB3-4163-8672-6EB3F115DD3F}"/>
    <cellStyle name="Comma 14 5 2 2 2 5" xfId="7770" xr:uid="{F200E976-D23A-40C6-BFBF-954DB168FC04}"/>
    <cellStyle name="Comma 14 5 2 2 2_ACT_NIBD EQ" xfId="7771" xr:uid="{7E72B3A8-E045-4357-BE03-B53BE8C1DD4F}"/>
    <cellStyle name="Comma 14 5 2 2 3" xfId="7772" xr:uid="{B2AF560E-0730-492E-8CE6-4C96A399F831}"/>
    <cellStyle name="Comma 14 5 2 2 3 2" xfId="7773" xr:uid="{04A302E5-F843-4426-AB85-A6FDB289F0F5}"/>
    <cellStyle name="Comma 14 5 2 2 3 2 2" xfId="7774" xr:uid="{9D668443-1BE9-41B6-9545-5F1EB946B591}"/>
    <cellStyle name="Comma 14 5 2 2 3 2 2 2" xfId="7775" xr:uid="{88D132B8-09AC-4436-AD6B-6982E6650A61}"/>
    <cellStyle name="Comma 14 5 2 2 3 2 2_ACT_NIBD EQ" xfId="7776" xr:uid="{F07C872E-E4FF-48F4-AD5B-679ABE8C83C0}"/>
    <cellStyle name="Comma 14 5 2 2 3 2 3" xfId="7777" xr:uid="{B09AE1DD-D25C-44EE-8250-2C98E34C497F}"/>
    <cellStyle name="Comma 14 5 2 2 3 2_ACT_NIBD EQ" xfId="7778" xr:uid="{FA94A98D-B8EC-4434-8ECE-F143E0464590}"/>
    <cellStyle name="Comma 14 5 2 2 3 3" xfId="7779" xr:uid="{502F3E4A-4FE0-4BD4-906A-3B849E7AAE22}"/>
    <cellStyle name="Comma 14 5 2 2 3 3 2" xfId="7780" xr:uid="{DA4E3168-FA86-4BCD-A41D-A024814DC3D9}"/>
    <cellStyle name="Comma 14 5 2 2 3 3_ACT_NIBD EQ" xfId="7781" xr:uid="{17FE4689-EC57-47C7-B19D-20004462BDEC}"/>
    <cellStyle name="Comma 14 5 2 2 3 4" xfId="7782" xr:uid="{7C2D9278-42F4-4187-B287-2A550DBC1FE7}"/>
    <cellStyle name="Comma 14 5 2 2 3_ACT_NIBD EQ" xfId="7783" xr:uid="{729D5886-AF34-4534-BC54-6103050FA664}"/>
    <cellStyle name="Comma 14 5 2 2 4" xfId="7784" xr:uid="{7BD37119-3250-4B92-858B-F5DA22E8B562}"/>
    <cellStyle name="Comma 14 5 2 2 4 2" xfId="7785" xr:uid="{B5DDFA4F-6D56-4B36-A884-AF141883B8A8}"/>
    <cellStyle name="Comma 14 5 2 2 4 2 2" xfId="7786" xr:uid="{90996B96-1D3F-4724-AD9F-D6E0654EDF63}"/>
    <cellStyle name="Comma 14 5 2 2 4 2_ACT_NIBD EQ" xfId="7787" xr:uid="{9D9D6A7B-2A57-4BA4-99F4-6444EAD01A5C}"/>
    <cellStyle name="Comma 14 5 2 2 4 3" xfId="7788" xr:uid="{E51ECF74-3A51-40AB-8954-207DBAB2D9B0}"/>
    <cellStyle name="Comma 14 5 2 2 4_ACT_NIBD EQ" xfId="7789" xr:uid="{EE61361E-6B0F-4768-BCEA-22B7CD61D895}"/>
    <cellStyle name="Comma 14 5 2 2 5" xfId="7790" xr:uid="{0B34681A-F962-4E86-AD7F-9C72A5B0F7D1}"/>
    <cellStyle name="Comma 14 5 2 2 5 2" xfId="7791" xr:uid="{DD50679F-AA1F-48B5-8F32-76A5CA88792E}"/>
    <cellStyle name="Comma 14 5 2 2 5_ACT_NIBD EQ" xfId="7792" xr:uid="{35E0B97C-82FD-4EA1-9AC7-AC8EA47A191C}"/>
    <cellStyle name="Comma 14 5 2 2 6" xfId="7793" xr:uid="{6B3F9FD4-B398-4482-AA63-85C1ED60A724}"/>
    <cellStyle name="Comma 14 5 2 2_ACT_NIBD EQ" xfId="7794" xr:uid="{8AADA042-6AB2-4425-BD41-11B74A25218F}"/>
    <cellStyle name="Comma 14 5 2 3" xfId="7795" xr:uid="{B649F336-83E3-4C9B-B5B6-FCFFB79F2062}"/>
    <cellStyle name="Comma 14 5 2 3 2" xfId="7796" xr:uid="{776A45FC-67E3-40C1-B820-BEBED59FB061}"/>
    <cellStyle name="Comma 14 5 2 3 2 2" xfId="7797" xr:uid="{37D0917C-1FB4-4229-BA8D-F44B9ABADFCA}"/>
    <cellStyle name="Comma 14 5 2 3 2 2 2" xfId="7798" xr:uid="{2E3044EF-3F38-4BBC-A752-461ED48DC2D3}"/>
    <cellStyle name="Comma 14 5 2 3 2 2 2 2" xfId="7799" xr:uid="{D145FFA3-C393-49A9-B590-B2817EFD8E9A}"/>
    <cellStyle name="Comma 14 5 2 3 2 2 2 2 2" xfId="7800" xr:uid="{9D11F2C4-B62D-457F-BF55-C305B8520161}"/>
    <cellStyle name="Comma 14 5 2 3 2 2 2 2_ACT_NIBD EQ" xfId="7801" xr:uid="{1FA9BAC7-ECB7-47A4-9718-B51BA27E893D}"/>
    <cellStyle name="Comma 14 5 2 3 2 2 2 3" xfId="7802" xr:uid="{8F2F52EC-4C2F-4FEF-8D62-E76B2423B358}"/>
    <cellStyle name="Comma 14 5 2 3 2 2 2_ACT_NIBD EQ" xfId="7803" xr:uid="{20351473-4853-47B7-AC2D-371FFD399D49}"/>
    <cellStyle name="Comma 14 5 2 3 2 2 3" xfId="7804" xr:uid="{91E043FC-1555-469B-BDCA-C4974D531073}"/>
    <cellStyle name="Comma 14 5 2 3 2 2 3 2" xfId="7805" xr:uid="{0B6CC7E6-57B9-4168-8B0B-C58DD8142C92}"/>
    <cellStyle name="Comma 14 5 2 3 2 2 3_ACT_NIBD EQ" xfId="7806" xr:uid="{19D67D34-AC41-40DF-8255-DA14802DC305}"/>
    <cellStyle name="Comma 14 5 2 3 2 2 4" xfId="7807" xr:uid="{A550BFEA-B984-49A7-906B-EB8383FA3D88}"/>
    <cellStyle name="Comma 14 5 2 3 2 2_ACT_NIBD EQ" xfId="7808" xr:uid="{3E095542-05E0-44F5-A42B-F84DD2FB94CC}"/>
    <cellStyle name="Comma 14 5 2 3 2 3" xfId="7809" xr:uid="{8D61E117-BE26-4988-8AAF-8BFCAC60624C}"/>
    <cellStyle name="Comma 14 5 2 3 2 3 2" xfId="7810" xr:uid="{C39B096F-B645-4F54-A36D-90EA5339CC89}"/>
    <cellStyle name="Comma 14 5 2 3 2 3 2 2" xfId="7811" xr:uid="{3F33F4E9-1AB6-4A3C-A7EC-9BCD0A6D79E1}"/>
    <cellStyle name="Comma 14 5 2 3 2 3 2_ACT_NIBD EQ" xfId="7812" xr:uid="{FC9BCE34-DDBB-46A9-9438-04ADE5B479A7}"/>
    <cellStyle name="Comma 14 5 2 3 2 3 3" xfId="7813" xr:uid="{90D3DAC1-5EC9-4138-9F2B-F2D1B91AD449}"/>
    <cellStyle name="Comma 14 5 2 3 2 3_ACT_NIBD EQ" xfId="7814" xr:uid="{9BA58BBE-EA93-4EFD-9994-C0AAF96F02CC}"/>
    <cellStyle name="Comma 14 5 2 3 2 4" xfId="7815" xr:uid="{EED4E84F-0C7B-44D5-A1AA-F84CF68A26D7}"/>
    <cellStyle name="Comma 14 5 2 3 2 4 2" xfId="7816" xr:uid="{D4DEDF38-4AD3-413D-AA86-0FF1EB55BA72}"/>
    <cellStyle name="Comma 14 5 2 3 2 4_ACT_NIBD EQ" xfId="7817" xr:uid="{9AFF5C5A-C2E5-461C-BD58-50DC7A9AD9B0}"/>
    <cellStyle name="Comma 14 5 2 3 2 5" xfId="7818" xr:uid="{ADC617BF-0DF0-4951-8F68-FB8BC3F7FA07}"/>
    <cellStyle name="Comma 14 5 2 3 2_ACT_NIBD EQ" xfId="7819" xr:uid="{27CBAFE6-CEEA-4242-B368-3F667F3F7DDA}"/>
    <cellStyle name="Comma 14 5 2 3 3" xfId="7820" xr:uid="{0E90CD8A-FE18-496B-99EC-67E928743B6C}"/>
    <cellStyle name="Comma 14 5 2 3 3 2" xfId="7821" xr:uid="{EE0B58AB-8A6F-4857-A1AF-6F01B6193505}"/>
    <cellStyle name="Comma 14 5 2 3 3 2 2" xfId="7822" xr:uid="{CE65BF53-CB1B-4115-93AF-AE73ACAA20B1}"/>
    <cellStyle name="Comma 14 5 2 3 3 2 2 2" xfId="7823" xr:uid="{66E8F274-2881-4583-94EF-E6741818A8BD}"/>
    <cellStyle name="Comma 14 5 2 3 3 2 2_ACT_NIBD EQ" xfId="7824" xr:uid="{18DF4FDD-12EF-4CA0-9D5F-DF46B8422988}"/>
    <cellStyle name="Comma 14 5 2 3 3 2 3" xfId="7825" xr:uid="{909F7A77-B19E-4B8E-A0E2-115019C86BC4}"/>
    <cellStyle name="Comma 14 5 2 3 3 2_ACT_NIBD EQ" xfId="7826" xr:uid="{672CD2DC-1B9A-4564-BF43-2BAF5960B205}"/>
    <cellStyle name="Comma 14 5 2 3 3 3" xfId="7827" xr:uid="{CBD9171E-4507-4532-9137-790E57B255FC}"/>
    <cellStyle name="Comma 14 5 2 3 3 3 2" xfId="7828" xr:uid="{68374CED-0CB2-4D23-B727-C6DFF8D2D393}"/>
    <cellStyle name="Comma 14 5 2 3 3 3_ACT_NIBD EQ" xfId="7829" xr:uid="{8A7B8E74-4912-4583-9C18-601F7B318B18}"/>
    <cellStyle name="Comma 14 5 2 3 3 4" xfId="7830" xr:uid="{94E3AE70-B154-4307-AFDF-8C2EC111E575}"/>
    <cellStyle name="Comma 14 5 2 3 3_ACT_NIBD EQ" xfId="7831" xr:uid="{0CF81366-00D6-4B2C-81A5-4CF09366980F}"/>
    <cellStyle name="Comma 14 5 2 3 4" xfId="7832" xr:uid="{58A136EB-77B9-4896-80E8-B1AEA8CE9FC7}"/>
    <cellStyle name="Comma 14 5 2 3 4 2" xfId="7833" xr:uid="{8BB6951D-A90C-49A5-9D77-56B16CEE0756}"/>
    <cellStyle name="Comma 14 5 2 3 4 2 2" xfId="7834" xr:uid="{E2AD32E6-426D-4C9F-9556-822F72539351}"/>
    <cellStyle name="Comma 14 5 2 3 4 2_ACT_NIBD EQ" xfId="7835" xr:uid="{8BFD9F09-F092-4952-8ADA-DBF00FEDA46E}"/>
    <cellStyle name="Comma 14 5 2 3 4 3" xfId="7836" xr:uid="{61E57F20-12AA-4366-80EC-F61C7955FF71}"/>
    <cellStyle name="Comma 14 5 2 3 4_ACT_NIBD EQ" xfId="7837" xr:uid="{EE5DE8EB-A08C-4419-A8B3-FF1B7F456AA8}"/>
    <cellStyle name="Comma 14 5 2 3 5" xfId="7838" xr:uid="{CAA4BD2F-3F21-4F92-BBBD-1F23617B1485}"/>
    <cellStyle name="Comma 14 5 2 3 5 2" xfId="7839" xr:uid="{181A28F6-43E6-487B-8AF9-309DEF35EDEE}"/>
    <cellStyle name="Comma 14 5 2 3 5_ACT_NIBD EQ" xfId="7840" xr:uid="{C9028D10-17A1-443C-9313-72B0609CA14E}"/>
    <cellStyle name="Comma 14 5 2 3 6" xfId="7841" xr:uid="{FDE45BF7-C4E0-438E-A072-17B01DEBB361}"/>
    <cellStyle name="Comma 14 5 2 3_ACT_NIBD EQ" xfId="7842" xr:uid="{A5C71BF5-4A05-49F4-8AEB-E98AA0299C42}"/>
    <cellStyle name="Comma 14 5 2 4" xfId="7843" xr:uid="{D5E66DA9-546A-406E-8590-CA3D44AAD1B8}"/>
    <cellStyle name="Comma 14 5 2 4 2" xfId="7844" xr:uid="{1B14563D-8C25-4E95-B6A7-F8C79CBD548A}"/>
    <cellStyle name="Comma 14 5 2 4 2 2" xfId="7845" xr:uid="{EF378776-6DA6-46B1-94BF-F4D5ACDD1F0B}"/>
    <cellStyle name="Comma 14 5 2 4 2 2 2" xfId="7846" xr:uid="{49D3CC7C-9B3E-441A-8C90-FF2C0C3FEF64}"/>
    <cellStyle name="Comma 14 5 2 4 2 2 2 2" xfId="7847" xr:uid="{272B1C59-A1FC-4CA8-868F-11E33F2DF04D}"/>
    <cellStyle name="Comma 14 5 2 4 2 2 2_ACT_NIBD EQ" xfId="7848" xr:uid="{ED072C1B-E8D1-4E02-97D9-C603D3714812}"/>
    <cellStyle name="Comma 14 5 2 4 2 2 3" xfId="7849" xr:uid="{5353FCBB-C6A5-40EA-BA86-1848E8CCBFC6}"/>
    <cellStyle name="Comma 14 5 2 4 2 2_ACT_NIBD EQ" xfId="7850" xr:uid="{BE1EDAF2-8633-47E8-A72E-BAD55CA26B9C}"/>
    <cellStyle name="Comma 14 5 2 4 2 3" xfId="7851" xr:uid="{F3585279-2CDF-46F1-B6CD-51B6C50A68CC}"/>
    <cellStyle name="Comma 14 5 2 4 2 3 2" xfId="7852" xr:uid="{3A735B64-C75E-4EFB-9C6E-228EAD98E34D}"/>
    <cellStyle name="Comma 14 5 2 4 2 3_ACT_NIBD EQ" xfId="7853" xr:uid="{8226D7DD-01B6-4536-ACA3-4134769D14EC}"/>
    <cellStyle name="Comma 14 5 2 4 2 4" xfId="7854" xr:uid="{F74F174F-44F9-4BD7-AFA3-6C98D4F4D712}"/>
    <cellStyle name="Comma 14 5 2 4 2_ACT_NIBD EQ" xfId="7855" xr:uid="{B4A58A81-F281-4B91-A5A0-C468711E89A7}"/>
    <cellStyle name="Comma 14 5 2 4 3" xfId="7856" xr:uid="{8224C42B-E59C-42CD-A675-C97B5DCA81FC}"/>
    <cellStyle name="Comma 14 5 2 4 3 2" xfId="7857" xr:uid="{5C64BD66-BF94-46B0-9DEE-36F0A43D51D8}"/>
    <cellStyle name="Comma 14 5 2 4 3 2 2" xfId="7858" xr:uid="{A27F8FB6-AE3E-4513-AF84-062923C1CC83}"/>
    <cellStyle name="Comma 14 5 2 4 3 2_ACT_NIBD EQ" xfId="7859" xr:uid="{5B43EA19-1757-4028-A21E-5A95A634AAD9}"/>
    <cellStyle name="Comma 14 5 2 4 3 3" xfId="7860" xr:uid="{2EA88F89-8369-4A96-98EC-8E419DCE56F4}"/>
    <cellStyle name="Comma 14 5 2 4 3_ACT_NIBD EQ" xfId="7861" xr:uid="{653A4339-C7B0-472A-A4FB-94BB6EADC7A0}"/>
    <cellStyle name="Comma 14 5 2 4 4" xfId="7862" xr:uid="{8C5C2D86-3BF0-4B7C-81DD-0E54D2378485}"/>
    <cellStyle name="Comma 14 5 2 4 4 2" xfId="7863" xr:uid="{25A58537-B8FA-42C4-855A-018633B3183C}"/>
    <cellStyle name="Comma 14 5 2 4 4_ACT_NIBD EQ" xfId="7864" xr:uid="{F35841D9-A04B-4E5F-8CF1-C54FF021FA4E}"/>
    <cellStyle name="Comma 14 5 2 4 5" xfId="7865" xr:uid="{7C77A872-D35B-4333-B8EA-2F20C3D4A891}"/>
    <cellStyle name="Comma 14 5 2 4_ACT_NIBD EQ" xfId="7866" xr:uid="{4FCB1C90-91F7-4BB3-A8D0-0E4BADBF04AB}"/>
    <cellStyle name="Comma 14 5 2 5" xfId="7867" xr:uid="{CF3F85D4-1AC5-4951-9BE7-FD2D54DC196D}"/>
    <cellStyle name="Comma 14 5 2 5 2" xfId="7868" xr:uid="{A1EAE3B7-3F77-44B8-9ADB-D8FE4C681651}"/>
    <cellStyle name="Comma 14 5 2 5 2 2" xfId="7869" xr:uid="{5ECAD4DB-1045-47FD-9CB3-738BAD86A70A}"/>
    <cellStyle name="Comma 14 5 2 5 2 2 2" xfId="7870" xr:uid="{1321F749-6498-498D-BA41-4F242D2968E6}"/>
    <cellStyle name="Comma 14 5 2 5 2 2_ACT_NIBD EQ" xfId="7871" xr:uid="{3619023E-9018-4C36-BA7A-9C22632177C3}"/>
    <cellStyle name="Comma 14 5 2 5 2 3" xfId="7872" xr:uid="{A8A02D68-D2B4-44CA-8556-11665903AC3F}"/>
    <cellStyle name="Comma 14 5 2 5 2_ACT_NIBD EQ" xfId="7873" xr:uid="{8D5F4FF6-4158-4388-96B8-65BD30954B0C}"/>
    <cellStyle name="Comma 14 5 2 5 3" xfId="7874" xr:uid="{9222940F-AFE7-41D9-82D5-1DD971CCF48C}"/>
    <cellStyle name="Comma 14 5 2 5 3 2" xfId="7875" xr:uid="{C9A6F09A-0CAA-44C4-A310-EFC559D9CF81}"/>
    <cellStyle name="Comma 14 5 2 5 3_ACT_NIBD EQ" xfId="7876" xr:uid="{EA7A5B0F-6B94-40C6-91B0-D091F7BC217B}"/>
    <cellStyle name="Comma 14 5 2 5 4" xfId="7877" xr:uid="{D27EE0E2-F13F-474D-9330-6E7DD5F1F2B7}"/>
    <cellStyle name="Comma 14 5 2 5_ACT_NIBD EQ" xfId="7878" xr:uid="{54CFE68A-198B-4B98-946F-0F94C17E5554}"/>
    <cellStyle name="Comma 14 5 2 6" xfId="7879" xr:uid="{D232739A-04FD-431C-A815-C7683174A846}"/>
    <cellStyle name="Comma 14 5 2 6 2" xfId="7880" xr:uid="{4A1361E3-7119-4B44-93B0-03CD74E5FE2D}"/>
    <cellStyle name="Comma 14 5 2 6 2 2" xfId="7881" xr:uid="{7B6A24CC-0E15-4C1E-A18A-69AD8CFD567D}"/>
    <cellStyle name="Comma 14 5 2 6 2_ACT_NIBD EQ" xfId="7882" xr:uid="{2E086C44-69F8-47FA-8A50-29B216BDDF12}"/>
    <cellStyle name="Comma 14 5 2 6 3" xfId="7883" xr:uid="{CFFFFD38-0375-46CD-AA0F-CC7C0DD273E0}"/>
    <cellStyle name="Comma 14 5 2 6_ACT_NIBD EQ" xfId="7884" xr:uid="{224EAB8B-28E5-4BBB-8DA5-EF536DCD2354}"/>
    <cellStyle name="Comma 14 5 2 7" xfId="7885" xr:uid="{335CA242-05BF-445F-9DF8-E7456933D822}"/>
    <cellStyle name="Comma 14 5 2 7 2" xfId="7886" xr:uid="{0000F141-5A13-47E7-9010-1D080E9DE7E8}"/>
    <cellStyle name="Comma 14 5 2 7_ACT_NIBD EQ" xfId="7887" xr:uid="{86AA6201-D72A-4F39-BDEF-0925B82FB342}"/>
    <cellStyle name="Comma 14 5 2 8" xfId="7888" xr:uid="{A5CB31CF-F61D-4E59-89A6-93C8FC6D0855}"/>
    <cellStyle name="Comma 14 5 2_ACT Segment adj EBITDA" xfId="7889" xr:uid="{66405A45-C933-43C3-A900-11CCDA975F92}"/>
    <cellStyle name="Comma 14 5 3" xfId="7890" xr:uid="{52CFF442-3EBF-46CA-8B77-CEC2D84E06AB}"/>
    <cellStyle name="Comma 14 5 3 2" xfId="7891" xr:uid="{651B7E1B-4D35-4A48-842A-3A756E88E9CE}"/>
    <cellStyle name="Comma 14 5 3 2 2" xfId="7892" xr:uid="{5FF9A2EB-A32A-458B-A05D-081DF1194482}"/>
    <cellStyle name="Comma 14 5 3 2 2 2" xfId="7893" xr:uid="{193683D1-3A37-4481-9093-6840EC96BDF3}"/>
    <cellStyle name="Comma 14 5 3 2 2 2 2" xfId="7894" xr:uid="{C0A3B987-82FD-43A1-913D-4738FDDCFF37}"/>
    <cellStyle name="Comma 14 5 3 2 2 2 2 2" xfId="7895" xr:uid="{40750A53-FBB2-4C46-BDCB-3FEB1EDFB024}"/>
    <cellStyle name="Comma 14 5 3 2 2 2 2_ACT_NIBD EQ" xfId="7896" xr:uid="{C9818194-D96E-49A1-A890-6B959CEC5DEB}"/>
    <cellStyle name="Comma 14 5 3 2 2 2 3" xfId="7897" xr:uid="{1B047016-B7C2-4C5B-A8F3-16D455298A5E}"/>
    <cellStyle name="Comma 14 5 3 2 2 2_ACT_NIBD EQ" xfId="7898" xr:uid="{8BB165BA-279B-495A-96C7-1E6E4118180F}"/>
    <cellStyle name="Comma 14 5 3 2 2 3" xfId="7899" xr:uid="{9D8A30EA-1AA5-4B85-AE87-90258035C2B3}"/>
    <cellStyle name="Comma 14 5 3 2 2 3 2" xfId="7900" xr:uid="{4CB36EC5-A922-48FD-B2C6-7D8A4A1A429B}"/>
    <cellStyle name="Comma 14 5 3 2 2 3_ACT_NIBD EQ" xfId="7901" xr:uid="{FB3C5EBD-4BC4-4042-8EFB-ED9A73D6F79C}"/>
    <cellStyle name="Comma 14 5 3 2 2 4" xfId="7902" xr:uid="{54932F78-5327-4131-9027-1691E8C34457}"/>
    <cellStyle name="Comma 14 5 3 2 2_ACT_NIBD EQ" xfId="7903" xr:uid="{BCB9801D-81B8-44F4-B575-3F27997CD805}"/>
    <cellStyle name="Comma 14 5 3 2 3" xfId="7904" xr:uid="{D9FA52A6-1405-45F1-84F0-373C6C8F3A85}"/>
    <cellStyle name="Comma 14 5 3 2 3 2" xfId="7905" xr:uid="{8F00E88C-D482-4037-8AFD-373C787C5EC9}"/>
    <cellStyle name="Comma 14 5 3 2 3 2 2" xfId="7906" xr:uid="{B27CBE78-960E-40EC-B24C-F2F25F38C214}"/>
    <cellStyle name="Comma 14 5 3 2 3 2_ACT_NIBD EQ" xfId="7907" xr:uid="{94EA236D-58EB-49B7-BE6B-DA4A6E7A6B4A}"/>
    <cellStyle name="Comma 14 5 3 2 3 3" xfId="7908" xr:uid="{78F31788-0DAA-4792-8402-7373156C9B10}"/>
    <cellStyle name="Comma 14 5 3 2 3_ACT_NIBD EQ" xfId="7909" xr:uid="{AE26DA47-7EC0-4170-ACD3-B2A529176B14}"/>
    <cellStyle name="Comma 14 5 3 2 4" xfId="7910" xr:uid="{6FFBAB17-211F-49C4-A7D1-B42AACB9378B}"/>
    <cellStyle name="Comma 14 5 3 2 4 2" xfId="7911" xr:uid="{3C387C48-FAE6-4073-8033-F302E4BCABD2}"/>
    <cellStyle name="Comma 14 5 3 2 4_ACT_NIBD EQ" xfId="7912" xr:uid="{C71A6B95-769D-45EF-8938-A419AA464A8D}"/>
    <cellStyle name="Comma 14 5 3 2 5" xfId="7913" xr:uid="{42BC18F6-D0D5-4613-BAC9-43B0DFBFD0C6}"/>
    <cellStyle name="Comma 14 5 3 2_ACT_NIBD EQ" xfId="7914" xr:uid="{1EEFE3B0-906E-4C0E-9508-A154E7685074}"/>
    <cellStyle name="Comma 14 5 3 3" xfId="7915" xr:uid="{EF8590A8-4580-4383-8EFD-13E6BBB95E9A}"/>
    <cellStyle name="Comma 14 5 3 3 2" xfId="7916" xr:uid="{9B76FAB0-177B-4B81-B3B8-933FC9773593}"/>
    <cellStyle name="Comma 14 5 3 3 2 2" xfId="7917" xr:uid="{341AB721-59ED-4EBA-9DAF-A5897991DB0D}"/>
    <cellStyle name="Comma 14 5 3 3 2 2 2" xfId="7918" xr:uid="{EC417B09-0929-4407-A42D-D5C01C59B274}"/>
    <cellStyle name="Comma 14 5 3 3 2 2_ACT_NIBD EQ" xfId="7919" xr:uid="{9630FB5D-9192-42BA-AE24-86FF075C77CF}"/>
    <cellStyle name="Comma 14 5 3 3 2 3" xfId="7920" xr:uid="{97D180DE-BED0-4797-9FC8-394DC3C586E2}"/>
    <cellStyle name="Comma 14 5 3 3 2_ACT_NIBD EQ" xfId="7921" xr:uid="{0EAA2F1A-FE94-4129-9AB2-8DC2A890AA10}"/>
    <cellStyle name="Comma 14 5 3 3 3" xfId="7922" xr:uid="{01ECFCFF-468E-428B-9DD9-4E1C47CD2A38}"/>
    <cellStyle name="Comma 14 5 3 3 3 2" xfId="7923" xr:uid="{59B552F6-E135-46E3-8B3E-4B19AC45EAF3}"/>
    <cellStyle name="Comma 14 5 3 3 3_ACT_NIBD EQ" xfId="7924" xr:uid="{D5BA9881-EB24-4E2B-902E-75280EADDB33}"/>
    <cellStyle name="Comma 14 5 3 3 4" xfId="7925" xr:uid="{BCAEB26B-ED02-49BA-8452-1ABE1BD73535}"/>
    <cellStyle name="Comma 14 5 3 3_ACT_NIBD EQ" xfId="7926" xr:uid="{99AF597E-A79A-4FC8-8B89-C902EEA50E29}"/>
    <cellStyle name="Comma 14 5 3 4" xfId="7927" xr:uid="{7A779607-900A-4A6D-B084-ED741FE9C813}"/>
    <cellStyle name="Comma 14 5 3 4 2" xfId="7928" xr:uid="{4124824D-F30C-46CD-973C-D709DBA9EB75}"/>
    <cellStyle name="Comma 14 5 3 4 2 2" xfId="7929" xr:uid="{C02B8B8E-8B27-413F-8B76-04152D7A2CD7}"/>
    <cellStyle name="Comma 14 5 3 4 2_ACT_NIBD EQ" xfId="7930" xr:uid="{37416F34-6A12-4005-AA45-681C7DCB376C}"/>
    <cellStyle name="Comma 14 5 3 4 3" xfId="7931" xr:uid="{1A9D0BA6-ABA0-424E-A967-1FDAC5D10581}"/>
    <cellStyle name="Comma 14 5 3 4_ACT_NIBD EQ" xfId="7932" xr:uid="{9E8A4D5E-7FAF-472A-87EE-4C57DB21E3A1}"/>
    <cellStyle name="Comma 14 5 3 5" xfId="7933" xr:uid="{1C59CC6A-7794-45D0-808C-5974E24F2AAB}"/>
    <cellStyle name="Comma 14 5 3 5 2" xfId="7934" xr:uid="{C8301173-7011-4175-B711-FBFBF378A179}"/>
    <cellStyle name="Comma 14 5 3 5_ACT_NIBD EQ" xfId="7935" xr:uid="{A84EA899-D07E-493B-BBD4-5DB64B7A0403}"/>
    <cellStyle name="Comma 14 5 3 6" xfId="7936" xr:uid="{5B13968F-C554-49D2-BE68-ED506A775D5A}"/>
    <cellStyle name="Comma 14 5 3_ACT Segment adj EBITDA" xfId="7937" xr:uid="{86730EF9-1ECE-442F-A9E0-F6BEAFEA6138}"/>
    <cellStyle name="Comma 14 5 4" xfId="7938" xr:uid="{E65A4668-9D6B-4E58-93BC-5AD9DBBE765B}"/>
    <cellStyle name="Comma 14 5 4 2" xfId="7939" xr:uid="{49A7AEE8-4835-4050-953B-1DB28E24C1A2}"/>
    <cellStyle name="Comma 14 5 4 2 2" xfId="7940" xr:uid="{7FB85CBE-21DE-46B8-9DBD-9B75114F1363}"/>
    <cellStyle name="Comma 14 5 4 2 2 2" xfId="7941" xr:uid="{86D8867F-0A4B-4B1A-92DB-288B623948F7}"/>
    <cellStyle name="Comma 14 5 4 2 2 2 2" xfId="7942" xr:uid="{960325C1-3D1F-4B76-AAC6-6BB1C9D04671}"/>
    <cellStyle name="Comma 14 5 4 2 2 2 2 2" xfId="7943" xr:uid="{A1F6FE07-2BAA-4F4D-88B7-64F43EAF339D}"/>
    <cellStyle name="Comma 14 5 4 2 2 2 2_ACT_NIBD EQ" xfId="7944" xr:uid="{9F6945E4-33CD-4A2B-9CA3-C7554040A46B}"/>
    <cellStyle name="Comma 14 5 4 2 2 2 3" xfId="7945" xr:uid="{8162AD5E-DC6D-4E95-864D-A375DE18A99D}"/>
    <cellStyle name="Comma 14 5 4 2 2 2_ACT_NIBD EQ" xfId="7946" xr:uid="{28CB4D58-F09C-4C65-94AC-6D5970A108C5}"/>
    <cellStyle name="Comma 14 5 4 2 2 3" xfId="7947" xr:uid="{09FBF882-C3C8-41C6-8AD0-F51C78F4E825}"/>
    <cellStyle name="Comma 14 5 4 2 2 3 2" xfId="7948" xr:uid="{6C861EB1-84FF-4669-80DE-8AA69D332AF4}"/>
    <cellStyle name="Comma 14 5 4 2 2 3_ACT_NIBD EQ" xfId="7949" xr:uid="{7308192B-E612-4DC6-9C8B-8217619F1129}"/>
    <cellStyle name="Comma 14 5 4 2 2 4" xfId="7950" xr:uid="{9884DED1-08AC-41DE-80C4-CD32859F2060}"/>
    <cellStyle name="Comma 14 5 4 2 2_ACT_NIBD EQ" xfId="7951" xr:uid="{245C4EEE-851C-45C2-9882-E200040D1D3A}"/>
    <cellStyle name="Comma 14 5 4 2 3" xfId="7952" xr:uid="{A6F951E0-4DAF-4F61-A89C-4671B99C98D3}"/>
    <cellStyle name="Comma 14 5 4 2 3 2" xfId="7953" xr:uid="{25A93D30-1132-48BD-B646-EF8CA4A7D8B4}"/>
    <cellStyle name="Comma 14 5 4 2 3 2 2" xfId="7954" xr:uid="{42A28501-B688-4A81-8AE9-7B202AB850E8}"/>
    <cellStyle name="Comma 14 5 4 2 3 2_ACT_NIBD EQ" xfId="7955" xr:uid="{7B619494-29F0-402C-ACF4-35A6A20D4905}"/>
    <cellStyle name="Comma 14 5 4 2 3 3" xfId="7956" xr:uid="{493106F8-EF2E-4C58-98EB-694F86896A67}"/>
    <cellStyle name="Comma 14 5 4 2 3_ACT_NIBD EQ" xfId="7957" xr:uid="{6E2757A2-1D42-4A99-9E2A-9CECE75C0627}"/>
    <cellStyle name="Comma 14 5 4 2 4" xfId="7958" xr:uid="{82F1E526-D5B6-406C-8907-0761F38BF6B3}"/>
    <cellStyle name="Comma 14 5 4 2 4 2" xfId="7959" xr:uid="{964949F0-C2E7-496C-8EAE-789985729202}"/>
    <cellStyle name="Comma 14 5 4 2 4_ACT_NIBD EQ" xfId="7960" xr:uid="{9D16AD69-B095-422F-96D3-7932F76BBD34}"/>
    <cellStyle name="Comma 14 5 4 2 5" xfId="7961" xr:uid="{9349BA61-D8B0-4068-864B-C7ADFD72024A}"/>
    <cellStyle name="Comma 14 5 4 2_ACT_NIBD EQ" xfId="7962" xr:uid="{19AC216C-52A6-4140-8BBB-D0E4DCA20A07}"/>
    <cellStyle name="Comma 14 5 4 3" xfId="7963" xr:uid="{9B56317F-4DD7-4F5C-9366-2C51969A3BC9}"/>
    <cellStyle name="Comma 14 5 4 3 2" xfId="7964" xr:uid="{3D7FB276-5DCF-4A0D-ABB8-EEACFB320918}"/>
    <cellStyle name="Comma 14 5 4 3 2 2" xfId="7965" xr:uid="{40F3695C-BC7B-49B3-8588-167EC690C713}"/>
    <cellStyle name="Comma 14 5 4 3 2 2 2" xfId="7966" xr:uid="{7E07A60E-028F-4E58-8348-FA63E1F3FB15}"/>
    <cellStyle name="Comma 14 5 4 3 2 2_ACT_NIBD EQ" xfId="7967" xr:uid="{48B811D0-50ED-4F75-A15B-93DF65916D1B}"/>
    <cellStyle name="Comma 14 5 4 3 2 3" xfId="7968" xr:uid="{B89EBEA0-3E93-4A3B-B764-B93B3A948FC8}"/>
    <cellStyle name="Comma 14 5 4 3 2_ACT_NIBD EQ" xfId="7969" xr:uid="{2DAED827-C611-4EE1-85C1-F76EDDCEB9E6}"/>
    <cellStyle name="Comma 14 5 4 3 3" xfId="7970" xr:uid="{8399E3F1-2D0C-4576-88AB-14D5DFDC684F}"/>
    <cellStyle name="Comma 14 5 4 3 3 2" xfId="7971" xr:uid="{99D67049-8393-423F-BA52-0AD0672CB843}"/>
    <cellStyle name="Comma 14 5 4 3 3_ACT_NIBD EQ" xfId="7972" xr:uid="{D5763827-9E79-40DC-8812-4D86B753E335}"/>
    <cellStyle name="Comma 14 5 4 3 4" xfId="7973" xr:uid="{2C788931-0BF0-4F14-8748-9A9C3F3FBF71}"/>
    <cellStyle name="Comma 14 5 4 3_ACT_NIBD EQ" xfId="7974" xr:uid="{146B957E-CD7D-430E-92D6-D0E470542377}"/>
    <cellStyle name="Comma 14 5 4 4" xfId="7975" xr:uid="{6B8A61ED-A911-47DF-99E7-2F5257D1A1B2}"/>
    <cellStyle name="Comma 14 5 4 4 2" xfId="7976" xr:uid="{8294AEBD-CF8C-4A4D-BFAA-CD4B0ADB16B0}"/>
    <cellStyle name="Comma 14 5 4 4 2 2" xfId="7977" xr:uid="{90801EBB-CEA8-4F2A-A514-2C6B943C3ABA}"/>
    <cellStyle name="Comma 14 5 4 4 2_ACT_NIBD EQ" xfId="7978" xr:uid="{2AE6CA80-59BF-4950-B0DC-953AEFCA1FEE}"/>
    <cellStyle name="Comma 14 5 4 4 3" xfId="7979" xr:uid="{9C20D72D-CC04-48E9-B7BA-DE6828E95DED}"/>
    <cellStyle name="Comma 14 5 4 4_ACT_NIBD EQ" xfId="7980" xr:uid="{B7A28BBC-EE18-4067-9CCE-772CCC92344D}"/>
    <cellStyle name="Comma 14 5 4 5" xfId="7981" xr:uid="{7C440273-79E8-4BFC-8F34-51F49247FAEA}"/>
    <cellStyle name="Comma 14 5 4 5 2" xfId="7982" xr:uid="{F424ADDA-4530-414C-917D-6F5A790A34E4}"/>
    <cellStyle name="Comma 14 5 4 5_ACT_NIBD EQ" xfId="7983" xr:uid="{A7F5AC8F-82E7-4B27-97C1-3D133B4A2E6B}"/>
    <cellStyle name="Comma 14 5 4 6" xfId="7984" xr:uid="{DAC4EA1C-6EE7-454A-8332-D0A48F06E442}"/>
    <cellStyle name="Comma 14 5 4_ACT_NIBD EQ" xfId="7985" xr:uid="{92B25040-DE4D-4B3E-B673-D576E2C8E3B2}"/>
    <cellStyle name="Comma 14 5 5" xfId="7986" xr:uid="{00C0F68A-C716-46BD-8344-C6DC7101F434}"/>
    <cellStyle name="Comma 14 5 5 2" xfId="7987" xr:uid="{B21F4E96-C771-4F34-A8EA-ECA91DA986A8}"/>
    <cellStyle name="Comma 14 5 5 2 2" xfId="7988" xr:uid="{CA15AE82-09C3-4E6B-ABC9-AB25334F213C}"/>
    <cellStyle name="Comma 14 5 5 2 2 2" xfId="7989" xr:uid="{96D40092-8011-4B3E-95DF-2919C711283A}"/>
    <cellStyle name="Comma 14 5 5 2 2 2 2" xfId="7990" xr:uid="{D6AC4F26-6042-4F01-86D3-0CCA1A7C7981}"/>
    <cellStyle name="Comma 14 5 5 2 2 2_ACT_NIBD EQ" xfId="7991" xr:uid="{44A55DE8-6FBB-4911-85BB-3E7CE4726F20}"/>
    <cellStyle name="Comma 14 5 5 2 2 3" xfId="7992" xr:uid="{C21EE24A-C1C7-4174-B003-CA29D382CA09}"/>
    <cellStyle name="Comma 14 5 5 2 2_ACT_NIBD EQ" xfId="7993" xr:uid="{FAC4221A-8657-4ACB-BE62-46CBF1C18003}"/>
    <cellStyle name="Comma 14 5 5 2 3" xfId="7994" xr:uid="{1852208F-A5E2-449E-9A1D-C89E680593ED}"/>
    <cellStyle name="Comma 14 5 5 2 3 2" xfId="7995" xr:uid="{82D8C235-696F-42A2-9900-28221A6FEF94}"/>
    <cellStyle name="Comma 14 5 5 2 3_ACT_NIBD EQ" xfId="7996" xr:uid="{E12465EB-37DD-4D3A-90BA-1C221ECA3A19}"/>
    <cellStyle name="Comma 14 5 5 2 4" xfId="7997" xr:uid="{31561608-3FC7-49C4-96EA-5C89E4A490E7}"/>
    <cellStyle name="Comma 14 5 5 2_ACT_NIBD EQ" xfId="7998" xr:uid="{F1E16527-1E58-4FD0-BBF5-5D01C36A7C7A}"/>
    <cellStyle name="Comma 14 5 5 3" xfId="7999" xr:uid="{11F522D8-4308-4493-8769-AFAF1351CDB5}"/>
    <cellStyle name="Comma 14 5 5 3 2" xfId="8000" xr:uid="{3B3136F6-DE33-4D89-A0E5-064CD777BD4B}"/>
    <cellStyle name="Comma 14 5 5 3 2 2" xfId="8001" xr:uid="{FC652DC8-AE57-4BCA-A046-7C8D168E3E63}"/>
    <cellStyle name="Comma 14 5 5 3 2_ACT_NIBD EQ" xfId="8002" xr:uid="{8928F968-57E2-4228-8304-9BA8F4F6331C}"/>
    <cellStyle name="Comma 14 5 5 3 3" xfId="8003" xr:uid="{48D92A32-FFF5-43D8-BE35-F0481C1E38E6}"/>
    <cellStyle name="Comma 14 5 5 3_ACT_NIBD EQ" xfId="8004" xr:uid="{BB0EA7DD-0B1E-4658-A098-1664C1CC0F30}"/>
    <cellStyle name="Comma 14 5 5 4" xfId="8005" xr:uid="{B7251D7A-8DA6-4D7C-A7DE-06131DB77B3E}"/>
    <cellStyle name="Comma 14 5 5 4 2" xfId="8006" xr:uid="{3E2AD8A6-44B3-4D70-B2DC-E735223073AB}"/>
    <cellStyle name="Comma 14 5 5 4_ACT_NIBD EQ" xfId="8007" xr:uid="{008CD999-E6D4-4504-AD26-08BE803C63F5}"/>
    <cellStyle name="Comma 14 5 5 5" xfId="8008" xr:uid="{CF010669-9CBA-4816-B7C3-D0395DE707C9}"/>
    <cellStyle name="Comma 14 5 5_ACT_NIBD EQ" xfId="8009" xr:uid="{76107641-FDFC-4D14-97B2-19676B175B0C}"/>
    <cellStyle name="Comma 14 5 6" xfId="8010" xr:uid="{031E07B7-F26E-412C-B68C-89654B84B1D8}"/>
    <cellStyle name="Comma 14 5 6 2" xfId="8011" xr:uid="{F0C1D7BA-9E45-4A54-B5D3-DC8890F8DC41}"/>
    <cellStyle name="Comma 14 5 6 2 2" xfId="8012" xr:uid="{BE217511-0735-4753-8E15-1ED732EE1ADC}"/>
    <cellStyle name="Comma 14 5 6 2 2 2" xfId="8013" xr:uid="{3574A822-6EB2-43D9-813A-9BC78B3D8723}"/>
    <cellStyle name="Comma 14 5 6 2 2_ACT_NIBD EQ" xfId="8014" xr:uid="{2F6EFC8B-F9B2-423D-AA0D-98A3E6A0424A}"/>
    <cellStyle name="Comma 14 5 6 2 3" xfId="8015" xr:uid="{C2962926-C1C7-4327-8E73-7D0D4AE3304A}"/>
    <cellStyle name="Comma 14 5 6 2_ACT_NIBD EQ" xfId="8016" xr:uid="{F79B9A47-A46D-4BDD-8E33-2A9F9738C0AF}"/>
    <cellStyle name="Comma 14 5 6 3" xfId="8017" xr:uid="{EA76C4C9-7A65-468C-AD30-558CECAA850D}"/>
    <cellStyle name="Comma 14 5 6 3 2" xfId="8018" xr:uid="{666AECCD-61CF-4866-ACCF-A47092DF4A18}"/>
    <cellStyle name="Comma 14 5 6 3_ACT_NIBD EQ" xfId="8019" xr:uid="{49A32064-184C-468F-89C9-26F0FB1A26FB}"/>
    <cellStyle name="Comma 14 5 6 4" xfId="8020" xr:uid="{2DFE73A5-63CC-4813-9136-DBB0E142A8A7}"/>
    <cellStyle name="Comma 14 5 6_ACT_NIBD EQ" xfId="8021" xr:uid="{622B21CF-7CB3-4F12-A376-DD23C5BF3459}"/>
    <cellStyle name="Comma 14 5 7" xfId="8022" xr:uid="{8024EEF0-3E4D-4805-A286-CD8B11B4A2EC}"/>
    <cellStyle name="Comma 14 5 7 2" xfId="8023" xr:uid="{DBD0871D-AFEF-49D1-B8BD-63DAA3E601B4}"/>
    <cellStyle name="Comma 14 5 7 2 2" xfId="8024" xr:uid="{577703A1-E15F-425B-AE52-CAD4DC2FE65F}"/>
    <cellStyle name="Comma 14 5 7 2_ACT_NIBD EQ" xfId="8025" xr:uid="{0B702B31-B18F-4352-9F9C-425CD736773F}"/>
    <cellStyle name="Comma 14 5 7 3" xfId="8026" xr:uid="{3E351DB7-40CD-46D5-9C17-1EB68F402118}"/>
    <cellStyle name="Comma 14 5 7_ACT_NIBD EQ" xfId="8027" xr:uid="{38B8070F-FA0F-46AF-9E3A-348E8B926C60}"/>
    <cellStyle name="Comma 14 5 8" xfId="8028" xr:uid="{9E9BA3C3-EACE-43DE-A638-AA0BB8D5C308}"/>
    <cellStyle name="Comma 14 5 8 2" xfId="8029" xr:uid="{8C4CFE86-834E-4FC8-B082-FB97C593D00C}"/>
    <cellStyle name="Comma 14 5 8_ACT_NIBD EQ" xfId="8030" xr:uid="{E20D501C-C6C0-4C1D-B26F-5A01E002B0E7}"/>
    <cellStyle name="Comma 14 5 9" xfId="8031" xr:uid="{C9369983-0AF1-4D85-820C-363F7E662BBE}"/>
    <cellStyle name="Comma 14 5_ACT Segment adj EBITDA" xfId="8032" xr:uid="{1743E718-5C0F-4C08-8AE0-C3B773768FFE}"/>
    <cellStyle name="Comma 14 6" xfId="8033" xr:uid="{B56CE2BA-C8B3-45E0-9D08-8CB493F111C4}"/>
    <cellStyle name="Comma 14 6 2" xfId="8034" xr:uid="{27F32216-4D87-444F-A9ED-0409F721FDDB}"/>
    <cellStyle name="Comma 14 6 2 2" xfId="8035" xr:uid="{0BFA2763-3FC0-4C1D-AD0E-5D48EC4079B0}"/>
    <cellStyle name="Comma 14 6 2 2 2" xfId="8036" xr:uid="{84E0B7A7-B1E5-4465-A051-9982DA7DE18D}"/>
    <cellStyle name="Comma 14 6 2 2 2 2" xfId="8037" xr:uid="{5475CBEE-F86B-4A39-92F2-4DF9C2B6736E}"/>
    <cellStyle name="Comma 14 6 2 2 2 2 2" xfId="8038" xr:uid="{C0BAAAE7-166E-4405-85AB-85E230F1EED2}"/>
    <cellStyle name="Comma 14 6 2 2 2 2 2 2" xfId="8039" xr:uid="{D257EFD9-DC78-4B61-A6BB-3834708C5FFB}"/>
    <cellStyle name="Comma 14 6 2 2 2 2 2_ACT_NIBD EQ" xfId="8040" xr:uid="{FBD75DB6-8BF7-4F78-AB91-131630F71D3D}"/>
    <cellStyle name="Comma 14 6 2 2 2 2 3" xfId="8041" xr:uid="{F90A201E-D3AB-446D-A0BB-B3846FECB333}"/>
    <cellStyle name="Comma 14 6 2 2 2 2_ACT_NIBD EQ" xfId="8042" xr:uid="{89D0A7AF-F2B8-4B17-BEDC-0A2237DA2818}"/>
    <cellStyle name="Comma 14 6 2 2 2 3" xfId="8043" xr:uid="{375A98D4-05EB-4A87-9AC6-4881A5580D19}"/>
    <cellStyle name="Comma 14 6 2 2 2 3 2" xfId="8044" xr:uid="{B4400A7E-5EC3-41EA-AD07-494E48EF07BC}"/>
    <cellStyle name="Comma 14 6 2 2 2 3_ACT_NIBD EQ" xfId="8045" xr:uid="{DA25F9DE-C7BD-4479-B662-C879B508726B}"/>
    <cellStyle name="Comma 14 6 2 2 2 4" xfId="8046" xr:uid="{54EABF04-C2E7-4315-A850-B9BECD53ED2E}"/>
    <cellStyle name="Comma 14 6 2 2 2_ACT_NIBD EQ" xfId="8047" xr:uid="{D5A50D4F-C609-4B7C-946F-9CF39BF23988}"/>
    <cellStyle name="Comma 14 6 2 2 3" xfId="8048" xr:uid="{75BE1973-7F20-4B40-B15D-11409EE90B9C}"/>
    <cellStyle name="Comma 14 6 2 2 3 2" xfId="8049" xr:uid="{0A43E8D1-ED0A-44C0-8463-CC5447AE4902}"/>
    <cellStyle name="Comma 14 6 2 2 3 2 2" xfId="8050" xr:uid="{33580CD6-4993-423C-95EC-73488BF4E257}"/>
    <cellStyle name="Comma 14 6 2 2 3 2_ACT_NIBD EQ" xfId="8051" xr:uid="{F72DF265-B8F2-46CE-85D6-4DC34C6CA7C5}"/>
    <cellStyle name="Comma 14 6 2 2 3 3" xfId="8052" xr:uid="{FA7870D9-2CED-4B4B-A8E1-159F5557A76A}"/>
    <cellStyle name="Comma 14 6 2 2 3_ACT_NIBD EQ" xfId="8053" xr:uid="{15257FCD-CDA9-4B89-9E24-68395764C76A}"/>
    <cellStyle name="Comma 14 6 2 2 4" xfId="8054" xr:uid="{8DB6960D-E074-4B3F-BCB4-4EC754DCF462}"/>
    <cellStyle name="Comma 14 6 2 2 4 2" xfId="8055" xr:uid="{FEA8F024-E453-4D17-824B-A637960BFA28}"/>
    <cellStyle name="Comma 14 6 2 2 4_ACT_NIBD EQ" xfId="8056" xr:uid="{3D63E94C-3E6E-416E-9583-8C02A81ECCB7}"/>
    <cellStyle name="Comma 14 6 2 2 5" xfId="8057" xr:uid="{912C6D92-3048-427D-8847-43BD440FB00C}"/>
    <cellStyle name="Comma 14 6 2 2_ACT_NIBD EQ" xfId="8058" xr:uid="{62C5CEC5-A203-4D51-8B83-3792A4B00C85}"/>
    <cellStyle name="Comma 14 6 2 3" xfId="8059" xr:uid="{D6E803E8-911B-4FD3-858C-891860BBDEC6}"/>
    <cellStyle name="Comma 14 6 2 3 2" xfId="8060" xr:uid="{723BD12B-313B-45D3-ADCD-051FC5D1B634}"/>
    <cellStyle name="Comma 14 6 2 3 2 2" xfId="8061" xr:uid="{0E02717F-CA64-41C7-9BB4-E0B4E66BB900}"/>
    <cellStyle name="Comma 14 6 2 3 2 2 2" xfId="8062" xr:uid="{A715744F-FF77-4728-B90C-38D28CBE361A}"/>
    <cellStyle name="Comma 14 6 2 3 2 2_ACT_NIBD EQ" xfId="8063" xr:uid="{FFE43B7A-9120-4684-A6B5-49803F57E557}"/>
    <cellStyle name="Comma 14 6 2 3 2 3" xfId="8064" xr:uid="{A929420B-E042-4F52-9F10-7ABD05D79AD5}"/>
    <cellStyle name="Comma 14 6 2 3 2_ACT_NIBD EQ" xfId="8065" xr:uid="{6BEA5178-1BBA-45F1-AFFA-96D993555326}"/>
    <cellStyle name="Comma 14 6 2 3 3" xfId="8066" xr:uid="{B492C463-34A4-4CE3-AAFF-36265CEF1888}"/>
    <cellStyle name="Comma 14 6 2 3 3 2" xfId="8067" xr:uid="{8E548D2F-B568-4C7A-B011-AD76E94C4D10}"/>
    <cellStyle name="Comma 14 6 2 3 3_ACT_NIBD EQ" xfId="8068" xr:uid="{7299AECE-79B7-4CD1-908B-967C225452A2}"/>
    <cellStyle name="Comma 14 6 2 3 4" xfId="8069" xr:uid="{3FE41E5B-E8B6-4DC4-B889-A2A061E608EE}"/>
    <cellStyle name="Comma 14 6 2 3_ACT_NIBD EQ" xfId="8070" xr:uid="{C26B8820-7E56-409C-8B52-2E9706883765}"/>
    <cellStyle name="Comma 14 6 2 4" xfId="8071" xr:uid="{1EDCC954-0F0B-43CD-B3AC-24C50B4E0A34}"/>
    <cellStyle name="Comma 14 6 2 4 2" xfId="8072" xr:uid="{959A924A-5E91-4161-BC82-965A321949E8}"/>
    <cellStyle name="Comma 14 6 2 4 2 2" xfId="8073" xr:uid="{2BF32C28-EB10-4E4A-BD89-9ACCAEE7FDA3}"/>
    <cellStyle name="Comma 14 6 2 4 2_ACT_NIBD EQ" xfId="8074" xr:uid="{358016C6-5B70-4E36-A48E-F7BD1F0C8283}"/>
    <cellStyle name="Comma 14 6 2 4 3" xfId="8075" xr:uid="{09575E50-90A5-4736-BCD6-B6946988022A}"/>
    <cellStyle name="Comma 14 6 2 4_ACT_NIBD EQ" xfId="8076" xr:uid="{647566E2-E022-461B-8BDA-76B9FE2322AD}"/>
    <cellStyle name="Comma 14 6 2 5" xfId="8077" xr:uid="{3BAFB5F8-AAF6-4E6E-BE6C-7BB7599DC1E6}"/>
    <cellStyle name="Comma 14 6 2 5 2" xfId="8078" xr:uid="{3E553714-8AB5-45DC-8452-5E22CE412BBF}"/>
    <cellStyle name="Comma 14 6 2 5_ACT_NIBD EQ" xfId="8079" xr:uid="{59DEF46A-43F2-44EE-9C9B-E295D834B8D2}"/>
    <cellStyle name="Comma 14 6 2 6" xfId="8080" xr:uid="{78987671-5539-494D-BF12-E2D07D323604}"/>
    <cellStyle name="Comma 14 6 2_ACT_NIBD EQ" xfId="8081" xr:uid="{5841F201-AFF8-4FE1-8391-8167A22F230C}"/>
    <cellStyle name="Comma 14 6 3" xfId="8082" xr:uid="{2F50C743-2F64-469B-B5A5-55B73D800540}"/>
    <cellStyle name="Comma 14 6 3 2" xfId="8083" xr:uid="{9881550C-8326-4CA1-BCF1-4D2D13A38CFB}"/>
    <cellStyle name="Comma 14 6 3 2 2" xfId="8084" xr:uid="{7D30C00A-B500-4DC6-B526-A0E5CBCC24D7}"/>
    <cellStyle name="Comma 14 6 3 2 2 2" xfId="8085" xr:uid="{E878A2A2-FD2A-4D38-A402-A585BC7B51FD}"/>
    <cellStyle name="Comma 14 6 3 2 2 2 2" xfId="8086" xr:uid="{D8459354-C92D-4FDB-A1A7-8AD1D22F3928}"/>
    <cellStyle name="Comma 14 6 3 2 2 2 2 2" xfId="8087" xr:uid="{8E88B4CD-9DF5-456E-940C-B81C125E6558}"/>
    <cellStyle name="Comma 14 6 3 2 2 2 2_ACT_NIBD EQ" xfId="8088" xr:uid="{6C479B76-2C37-471E-AB01-B935C617E22F}"/>
    <cellStyle name="Comma 14 6 3 2 2 2 3" xfId="8089" xr:uid="{52E10161-303A-4956-A66B-0C6E943D51CB}"/>
    <cellStyle name="Comma 14 6 3 2 2 2_ACT_NIBD EQ" xfId="8090" xr:uid="{E6AAA42B-AF74-4EBF-8AFC-8AA83B2C9902}"/>
    <cellStyle name="Comma 14 6 3 2 2 3" xfId="8091" xr:uid="{B77F4838-D60A-4B5B-B3F4-1DCC9D815286}"/>
    <cellStyle name="Comma 14 6 3 2 2 3 2" xfId="8092" xr:uid="{3B85D280-B10A-4297-9623-763CE42AADF9}"/>
    <cellStyle name="Comma 14 6 3 2 2 3_ACT_NIBD EQ" xfId="8093" xr:uid="{BA6A558E-93EE-4560-93B6-6FDA69B23D06}"/>
    <cellStyle name="Comma 14 6 3 2 2 4" xfId="8094" xr:uid="{13A125A7-077B-4D30-A9E4-FCE15DBB5434}"/>
    <cellStyle name="Comma 14 6 3 2 2_ACT_NIBD EQ" xfId="8095" xr:uid="{E153AA05-14DB-4838-BB1C-2945BFE4E915}"/>
    <cellStyle name="Comma 14 6 3 2 3" xfId="8096" xr:uid="{8B2D6E5C-32BD-45CF-BDA0-F3C09F2BC68E}"/>
    <cellStyle name="Comma 14 6 3 2 3 2" xfId="8097" xr:uid="{004EDCF5-1FC8-4946-A11D-B8E8CFDDD942}"/>
    <cellStyle name="Comma 14 6 3 2 3 2 2" xfId="8098" xr:uid="{B99F52DA-1452-463C-AA6A-DAE46515B5EB}"/>
    <cellStyle name="Comma 14 6 3 2 3 2_ACT_NIBD EQ" xfId="8099" xr:uid="{AAB28098-919F-4A6F-8E65-C320921282B0}"/>
    <cellStyle name="Comma 14 6 3 2 3 3" xfId="8100" xr:uid="{29CAFB8B-96ED-4C78-AADA-E5315E19C75E}"/>
    <cellStyle name="Comma 14 6 3 2 3_ACT_NIBD EQ" xfId="8101" xr:uid="{4C822D18-2C85-4213-ABD8-4441D25B3DF0}"/>
    <cellStyle name="Comma 14 6 3 2 4" xfId="8102" xr:uid="{370230DD-8B95-4C2A-A873-98A46C905493}"/>
    <cellStyle name="Comma 14 6 3 2 4 2" xfId="8103" xr:uid="{CDCC184A-910A-4173-A875-B0E0DC7E3712}"/>
    <cellStyle name="Comma 14 6 3 2 4_ACT_NIBD EQ" xfId="8104" xr:uid="{C1629C28-4002-43BE-BD71-F9E42C5A0446}"/>
    <cellStyle name="Comma 14 6 3 2 5" xfId="8105" xr:uid="{63CA030C-4FE7-4ED7-A429-00CB78B1A95A}"/>
    <cellStyle name="Comma 14 6 3 2_ACT_NIBD EQ" xfId="8106" xr:uid="{3B380E82-B655-456A-85C9-10BF3E5BB642}"/>
    <cellStyle name="Comma 14 6 3 3" xfId="8107" xr:uid="{E76F2086-5CAA-4FDB-813F-043E63649947}"/>
    <cellStyle name="Comma 14 6 3 3 2" xfId="8108" xr:uid="{3F4B1992-B814-4811-AF0B-76F4E7D467AF}"/>
    <cellStyle name="Comma 14 6 3 3 2 2" xfId="8109" xr:uid="{57D0CF27-02F9-46DA-A5E2-7A022BB41997}"/>
    <cellStyle name="Comma 14 6 3 3 2 2 2" xfId="8110" xr:uid="{317B5A4E-EBBB-4168-9DEC-4DF5465E5E15}"/>
    <cellStyle name="Comma 14 6 3 3 2 2_ACT_NIBD EQ" xfId="8111" xr:uid="{3B213D57-2A70-43DB-9290-9690606EA2A6}"/>
    <cellStyle name="Comma 14 6 3 3 2 3" xfId="8112" xr:uid="{89D8A21D-4973-4750-8456-2762BAB89F4F}"/>
    <cellStyle name="Comma 14 6 3 3 2_ACT_NIBD EQ" xfId="8113" xr:uid="{BDC1D39E-0F72-4FBE-BD7E-E50E60CA8990}"/>
    <cellStyle name="Comma 14 6 3 3 3" xfId="8114" xr:uid="{D928CAB4-BA9B-475E-9085-F8115F585D6B}"/>
    <cellStyle name="Comma 14 6 3 3 3 2" xfId="8115" xr:uid="{B9AE42E5-B478-41A5-908A-AA0BEBD9DE18}"/>
    <cellStyle name="Comma 14 6 3 3 3_ACT_NIBD EQ" xfId="8116" xr:uid="{D57B24EC-027B-4CB5-B6EC-2AF3BF0D15B1}"/>
    <cellStyle name="Comma 14 6 3 3 4" xfId="8117" xr:uid="{015BC153-1A57-4893-A467-CE6841625D0B}"/>
    <cellStyle name="Comma 14 6 3 3_ACT_NIBD EQ" xfId="8118" xr:uid="{8F543F79-6447-41AB-B7A9-BB814D0AEE1A}"/>
    <cellStyle name="Comma 14 6 3 4" xfId="8119" xr:uid="{4DC14824-40EC-4D36-A5C0-AEBDEDDF426A}"/>
    <cellStyle name="Comma 14 6 3 4 2" xfId="8120" xr:uid="{D55760B0-12D9-4713-9BC7-7EC8B05416C8}"/>
    <cellStyle name="Comma 14 6 3 4 2 2" xfId="8121" xr:uid="{DF0F5437-9C08-4CF1-9C1D-DF0A7B64B4F4}"/>
    <cellStyle name="Comma 14 6 3 4 2_ACT_NIBD EQ" xfId="8122" xr:uid="{4717EAE7-9A04-4DEA-A1C7-915E432221CA}"/>
    <cellStyle name="Comma 14 6 3 4 3" xfId="8123" xr:uid="{64199E61-08C5-4247-90DE-B1B12A57A4D7}"/>
    <cellStyle name="Comma 14 6 3 4_ACT_NIBD EQ" xfId="8124" xr:uid="{20C06AEC-D9EA-4DEF-A2EC-B3ED77030423}"/>
    <cellStyle name="Comma 14 6 3 5" xfId="8125" xr:uid="{54846A19-7E0B-4B05-8BD7-6CBA97C0F540}"/>
    <cellStyle name="Comma 14 6 3 5 2" xfId="8126" xr:uid="{00787126-FA20-4120-B650-5C35ACBBA4E7}"/>
    <cellStyle name="Comma 14 6 3 5_ACT_NIBD EQ" xfId="8127" xr:uid="{EFBD5631-5804-4D24-870F-CD37D7732E56}"/>
    <cellStyle name="Comma 14 6 3 6" xfId="8128" xr:uid="{94DEC35D-3221-42A6-946A-6DE1DA91E0CB}"/>
    <cellStyle name="Comma 14 6 3_ACT_NIBD EQ" xfId="8129" xr:uid="{5344F4EE-EFA3-4508-8D27-9C7B2DFC2A5A}"/>
    <cellStyle name="Comma 14 6 4" xfId="8130" xr:uid="{5511F4A7-42E1-4193-9B75-756D1FB61D74}"/>
    <cellStyle name="Comma 14 6 4 2" xfId="8131" xr:uid="{AE4CAA64-6776-42F0-BF17-E9C8AD8137B3}"/>
    <cellStyle name="Comma 14 6 4 2 2" xfId="8132" xr:uid="{98C48232-AB0F-4000-92A4-309471DAD7B7}"/>
    <cellStyle name="Comma 14 6 4 2 2 2" xfId="8133" xr:uid="{F4CE7192-4B8F-471E-A71F-0B5B2E13074C}"/>
    <cellStyle name="Comma 14 6 4 2 2 2 2" xfId="8134" xr:uid="{FD262A0F-A7CE-4878-82EE-C100B949F307}"/>
    <cellStyle name="Comma 14 6 4 2 2 2_ACT_NIBD EQ" xfId="8135" xr:uid="{147EA867-4480-4DB6-91A2-3ABE69EBFDE9}"/>
    <cellStyle name="Comma 14 6 4 2 2 3" xfId="8136" xr:uid="{EF042EAB-AACD-41AB-9118-6046BC6E0E3B}"/>
    <cellStyle name="Comma 14 6 4 2 2_ACT_NIBD EQ" xfId="8137" xr:uid="{026B8167-A93F-4B2C-832E-88F6EB933D4A}"/>
    <cellStyle name="Comma 14 6 4 2 3" xfId="8138" xr:uid="{9C59D790-BD44-4927-904E-541D4394E31C}"/>
    <cellStyle name="Comma 14 6 4 2 3 2" xfId="8139" xr:uid="{84ADC6D3-556B-47B3-9F1A-1F9F00228D43}"/>
    <cellStyle name="Comma 14 6 4 2 3_ACT_NIBD EQ" xfId="8140" xr:uid="{7D79C5B3-B988-42D1-AC34-9E40EB5D751D}"/>
    <cellStyle name="Comma 14 6 4 2 4" xfId="8141" xr:uid="{A129A559-0152-4CCB-B88C-B46416B42A08}"/>
    <cellStyle name="Comma 14 6 4 2_ACT_NIBD EQ" xfId="8142" xr:uid="{589E92CD-4F53-41D2-B900-8DA42E764FD9}"/>
    <cellStyle name="Comma 14 6 4 3" xfId="8143" xr:uid="{4124DF82-14A7-4805-A91B-2557D06B6088}"/>
    <cellStyle name="Comma 14 6 4 3 2" xfId="8144" xr:uid="{16385626-9931-4B00-86C3-AFD75C6F8650}"/>
    <cellStyle name="Comma 14 6 4 3 2 2" xfId="8145" xr:uid="{D389F4A6-E104-4B1B-88C9-D3DB3E2EF5FD}"/>
    <cellStyle name="Comma 14 6 4 3 2_ACT_NIBD EQ" xfId="8146" xr:uid="{FB4F5226-BC2C-43A7-8F72-773AD9847435}"/>
    <cellStyle name="Comma 14 6 4 3 3" xfId="8147" xr:uid="{26DA428B-E440-4AC7-8530-EA1565C5CCE8}"/>
    <cellStyle name="Comma 14 6 4 3_ACT_NIBD EQ" xfId="8148" xr:uid="{A4F60EC8-07E6-40A0-826F-14FB46BFEFE0}"/>
    <cellStyle name="Comma 14 6 4 4" xfId="8149" xr:uid="{F442E024-BCCF-4B1E-B718-4902734EB818}"/>
    <cellStyle name="Comma 14 6 4 4 2" xfId="8150" xr:uid="{0535AEE0-B742-4B2D-8470-EE4B89392292}"/>
    <cellStyle name="Comma 14 6 4 4_ACT_NIBD EQ" xfId="8151" xr:uid="{61F2E714-5FDA-4C16-B780-0B743BF4C7F5}"/>
    <cellStyle name="Comma 14 6 4 5" xfId="8152" xr:uid="{D0F17210-C15D-4E4C-97C7-27E7C2033889}"/>
    <cellStyle name="Comma 14 6 4_ACT_NIBD EQ" xfId="8153" xr:uid="{1E37877A-A819-488B-9FBD-6F22DCC7FA60}"/>
    <cellStyle name="Comma 14 6 5" xfId="8154" xr:uid="{7A852DAF-A477-4557-8FE8-3BADF6D9E1A1}"/>
    <cellStyle name="Comma 14 6 5 2" xfId="8155" xr:uid="{9813C78E-F3D6-46A5-AD51-F8409BAAF5C2}"/>
    <cellStyle name="Comma 14 6 5 2 2" xfId="8156" xr:uid="{6AB37ECA-F220-4AD4-A89E-2372EB5F4949}"/>
    <cellStyle name="Comma 14 6 5 2 2 2" xfId="8157" xr:uid="{E8DE6707-8D75-4C92-9E77-F0E8AA2EB298}"/>
    <cellStyle name="Comma 14 6 5 2 2_ACT_NIBD EQ" xfId="8158" xr:uid="{D43F21F4-7D04-42DC-9458-DBD256AFC129}"/>
    <cellStyle name="Comma 14 6 5 2 3" xfId="8159" xr:uid="{3847E157-82F2-4544-B585-B736A6A1F56A}"/>
    <cellStyle name="Comma 14 6 5 2_ACT_NIBD EQ" xfId="8160" xr:uid="{A908F2DE-44B9-445F-B2C7-95887D2BF899}"/>
    <cellStyle name="Comma 14 6 5 3" xfId="8161" xr:uid="{AA2BD7B4-AD60-40F6-90F2-6DBD9B5E3493}"/>
    <cellStyle name="Comma 14 6 5 3 2" xfId="8162" xr:uid="{177CB12E-CA7F-4324-A550-21F1F1D7DBCB}"/>
    <cellStyle name="Comma 14 6 5 3_ACT_NIBD EQ" xfId="8163" xr:uid="{1B4F9B25-3622-443F-BC1C-BD3C5D3B3CAA}"/>
    <cellStyle name="Comma 14 6 5 4" xfId="8164" xr:uid="{555B362F-41D1-4FC8-9668-3B401FAF913C}"/>
    <cellStyle name="Comma 14 6 5_ACT_NIBD EQ" xfId="8165" xr:uid="{71EDCD9D-29C9-4165-9E42-9D39E1A6B210}"/>
    <cellStyle name="Comma 14 6 6" xfId="8166" xr:uid="{A29B5EE3-BECA-4FC9-9D1A-F1E59EF1777B}"/>
    <cellStyle name="Comma 14 6 6 2" xfId="8167" xr:uid="{B88BF41B-51F2-4F33-BD82-95907A78B224}"/>
    <cellStyle name="Comma 14 6 6 2 2" xfId="8168" xr:uid="{3A859A97-6235-4A24-8D16-3A231B2C2467}"/>
    <cellStyle name="Comma 14 6 6 2_ACT_NIBD EQ" xfId="8169" xr:uid="{524A9E49-5911-4F31-92AB-8A52802DD54F}"/>
    <cellStyle name="Comma 14 6 6 3" xfId="8170" xr:uid="{023DA7BC-8C03-4460-9522-B3DA461BA14A}"/>
    <cellStyle name="Comma 14 6 6_ACT_NIBD EQ" xfId="8171" xr:uid="{20CB7D26-44ED-4B39-B8CE-8DD2703A34C5}"/>
    <cellStyle name="Comma 14 6 7" xfId="8172" xr:uid="{40F8E880-7377-4BAD-AB46-98E41E9BCF85}"/>
    <cellStyle name="Comma 14 6 7 2" xfId="8173" xr:uid="{5C3400B7-4088-4F54-B58E-106C0D2AA895}"/>
    <cellStyle name="Comma 14 6 7_ACT_NIBD EQ" xfId="8174" xr:uid="{B1D8765E-2A12-41B9-B7B8-DCDB8EAA4DEA}"/>
    <cellStyle name="Comma 14 6 8" xfId="8175" xr:uid="{39EDE8B3-1E67-45B1-9CE6-64A8DA6C3A22}"/>
    <cellStyle name="Comma 14 6_ACT Segment adj EBITDA" xfId="8176" xr:uid="{250BD90B-8313-4A8A-BF9D-1C1B0E7611E0}"/>
    <cellStyle name="Comma 14 7" xfId="8177" xr:uid="{BE8D9723-E661-4FDA-8D6F-55368DBFF826}"/>
    <cellStyle name="Comma 14 7 2" xfId="8178" xr:uid="{82C7047F-B916-4D45-AFE3-3703DD734D94}"/>
    <cellStyle name="Comma 14 7 2 2" xfId="8179" xr:uid="{0923E0FC-4DF5-4A0B-929D-F25D8889B4DA}"/>
    <cellStyle name="Comma 14 7 2 2 2" xfId="8180" xr:uid="{2E2E84D4-9EF4-4EE6-8C5C-5D8328110485}"/>
    <cellStyle name="Comma 14 7 2 2 2 2" xfId="8181" xr:uid="{F8206E62-0C96-4A91-A36C-49E9F29CE686}"/>
    <cellStyle name="Comma 14 7 2 2 2 2 2" xfId="8182" xr:uid="{297C18F1-22DE-4263-961E-53750B9384CE}"/>
    <cellStyle name="Comma 14 7 2 2 2 2 2 2" xfId="8183" xr:uid="{9B10561B-5C04-460D-818C-8640FBA4B680}"/>
    <cellStyle name="Comma 14 7 2 2 2 2 2_ACT_NIBD EQ" xfId="8184" xr:uid="{0B8D8C10-A2CE-46E8-AEA8-2ACEFD72AC77}"/>
    <cellStyle name="Comma 14 7 2 2 2 2 3" xfId="8185" xr:uid="{7E5F8838-F212-4118-BE59-924D0EC3C90D}"/>
    <cellStyle name="Comma 14 7 2 2 2 2_ACT_NIBD EQ" xfId="8186" xr:uid="{CB124BEC-644D-495E-AA8E-EAE68FDEC1E3}"/>
    <cellStyle name="Comma 14 7 2 2 2 3" xfId="8187" xr:uid="{A442DB93-DF9C-4CF0-8493-BA130986FB44}"/>
    <cellStyle name="Comma 14 7 2 2 2 3 2" xfId="8188" xr:uid="{04A59D49-4528-47D4-A094-31F3A3CC2430}"/>
    <cellStyle name="Comma 14 7 2 2 2 3_ACT_NIBD EQ" xfId="8189" xr:uid="{7C0DF789-6D32-408A-A8B6-816C8E0FE144}"/>
    <cellStyle name="Comma 14 7 2 2 2 4" xfId="8190" xr:uid="{CEB8D199-966C-436D-A1C6-76CC6582CF36}"/>
    <cellStyle name="Comma 14 7 2 2 2_ACT_NIBD EQ" xfId="8191" xr:uid="{BE652BC6-D55E-4176-A4D8-2C9706E2814C}"/>
    <cellStyle name="Comma 14 7 2 2 3" xfId="8192" xr:uid="{7BA5FF3B-6F03-4D75-A295-57D99135A36D}"/>
    <cellStyle name="Comma 14 7 2 2 3 2" xfId="8193" xr:uid="{005124FA-205D-4A15-B814-AE7B7B60A544}"/>
    <cellStyle name="Comma 14 7 2 2 3 2 2" xfId="8194" xr:uid="{28C5CD8A-96F5-4F5F-839F-073981E71D5A}"/>
    <cellStyle name="Comma 14 7 2 2 3 2_ACT_NIBD EQ" xfId="8195" xr:uid="{22EFCA69-18E7-43FC-96F1-853C23EA2C6A}"/>
    <cellStyle name="Comma 14 7 2 2 3 3" xfId="8196" xr:uid="{BEA7AE54-C60E-46F4-8DEB-133DF7B1551D}"/>
    <cellStyle name="Comma 14 7 2 2 3_ACT_NIBD EQ" xfId="8197" xr:uid="{92BE788C-88DC-48EB-90DE-F6BF88328B41}"/>
    <cellStyle name="Comma 14 7 2 2 4" xfId="8198" xr:uid="{C9AD5C06-136D-448E-871E-669C1F2DC42C}"/>
    <cellStyle name="Comma 14 7 2 2 4 2" xfId="8199" xr:uid="{ADA34300-F970-43E9-9342-118CFE7B9EF8}"/>
    <cellStyle name="Comma 14 7 2 2 4_ACT_NIBD EQ" xfId="8200" xr:uid="{79521576-6A2B-4DC0-A70F-5D20106841AB}"/>
    <cellStyle name="Comma 14 7 2 2 5" xfId="8201" xr:uid="{A89E14BE-7842-430D-ACF9-1DBCD1FDDF78}"/>
    <cellStyle name="Comma 14 7 2 2_ACT_NIBD EQ" xfId="8202" xr:uid="{18EEB04D-13DD-43F1-8388-12064F17E0DF}"/>
    <cellStyle name="Comma 14 7 2 3" xfId="8203" xr:uid="{786DDC94-8171-49BA-AA61-620873163CFF}"/>
    <cellStyle name="Comma 14 7 2 3 2" xfId="8204" xr:uid="{F3D20067-46AA-432A-95AB-C9BC6689334D}"/>
    <cellStyle name="Comma 14 7 2 3 2 2" xfId="8205" xr:uid="{CFA26837-3673-4B5D-987B-C699D417348F}"/>
    <cellStyle name="Comma 14 7 2 3 2 2 2" xfId="8206" xr:uid="{509CFBB3-1668-4F86-87DE-4C063313D8BB}"/>
    <cellStyle name="Comma 14 7 2 3 2 2_ACT_NIBD EQ" xfId="8207" xr:uid="{697D13E8-E033-4887-AC8B-4C2D6DD4D9E6}"/>
    <cellStyle name="Comma 14 7 2 3 2 3" xfId="8208" xr:uid="{D22E0363-94C2-4D95-A5A4-62D6A9DEE3EF}"/>
    <cellStyle name="Comma 14 7 2 3 2_ACT_NIBD EQ" xfId="8209" xr:uid="{53451872-0EE6-42E9-B102-38AE23260D07}"/>
    <cellStyle name="Comma 14 7 2 3 3" xfId="8210" xr:uid="{4CD6EC76-484C-44B6-A4BD-03B51AA8A6AF}"/>
    <cellStyle name="Comma 14 7 2 3 3 2" xfId="8211" xr:uid="{19C953F0-1874-4F3B-A728-507B0B0A6D2F}"/>
    <cellStyle name="Comma 14 7 2 3 3_ACT_NIBD EQ" xfId="8212" xr:uid="{2E0507D4-81DE-4550-A8C7-03FEF516845D}"/>
    <cellStyle name="Comma 14 7 2 3 4" xfId="8213" xr:uid="{C3223A46-18AD-4FCE-87C7-B07A66B9486F}"/>
    <cellStyle name="Comma 14 7 2 3_ACT_NIBD EQ" xfId="8214" xr:uid="{A327D255-D168-4823-8AAD-5BD4FA07BEAA}"/>
    <cellStyle name="Comma 14 7 2 4" xfId="8215" xr:uid="{A1971DA9-60F3-4581-B8C1-E67B1C24699B}"/>
    <cellStyle name="Comma 14 7 2 4 2" xfId="8216" xr:uid="{1C573B6E-883A-4BA3-8F41-28E1134709C7}"/>
    <cellStyle name="Comma 14 7 2 4 2 2" xfId="8217" xr:uid="{E555379A-6E0C-4C73-A862-011ECF85C501}"/>
    <cellStyle name="Comma 14 7 2 4 2_ACT_NIBD EQ" xfId="8218" xr:uid="{8399046D-DDA3-44A9-8C04-48763C6A5064}"/>
    <cellStyle name="Comma 14 7 2 4 3" xfId="8219" xr:uid="{69900136-681E-47F8-8F8E-B47D2663D0ED}"/>
    <cellStyle name="Comma 14 7 2 4_ACT_NIBD EQ" xfId="8220" xr:uid="{7D961DE0-16C8-4A51-A715-EF216AF35F16}"/>
    <cellStyle name="Comma 14 7 2 5" xfId="8221" xr:uid="{A3A44ACA-4A32-4288-8C4C-C3F91FC812C8}"/>
    <cellStyle name="Comma 14 7 2 5 2" xfId="8222" xr:uid="{C9699544-D862-4DB5-855A-BEEC58D8AA7B}"/>
    <cellStyle name="Comma 14 7 2 5_ACT_NIBD EQ" xfId="8223" xr:uid="{0A4E4ED6-9128-4F69-A7E7-9F273B683EAE}"/>
    <cellStyle name="Comma 14 7 2 6" xfId="8224" xr:uid="{9BAA8B70-2725-431F-9173-CEA154FBD2F5}"/>
    <cellStyle name="Comma 14 7 2_ACT_NIBD EQ" xfId="8225" xr:uid="{69526BD1-A121-428C-8E1E-5952EAAA2DB6}"/>
    <cellStyle name="Comma 14 7 3" xfId="8226" xr:uid="{918E9144-A884-4571-878F-D9A65D41E86C}"/>
    <cellStyle name="Comma 14 7 3 2" xfId="8227" xr:uid="{D70A0BFA-E59F-47FD-998E-3DEFEB709969}"/>
    <cellStyle name="Comma 14 7 3 2 2" xfId="8228" xr:uid="{E2E607F2-3688-4FD9-B1AB-D9996C9D87CC}"/>
    <cellStyle name="Comma 14 7 3 2 2 2" xfId="8229" xr:uid="{0457E456-7161-4868-AD27-AF49B76D1BC2}"/>
    <cellStyle name="Comma 14 7 3 2 2 2 2" xfId="8230" xr:uid="{53238699-D7EB-444A-AAB9-F4E8CE392B28}"/>
    <cellStyle name="Comma 14 7 3 2 2 2 2 2" xfId="8231" xr:uid="{FB738BFA-F7DA-4C33-BDCB-0363A1A44D7D}"/>
    <cellStyle name="Comma 14 7 3 2 2 2 2_ACT_NIBD EQ" xfId="8232" xr:uid="{CB30DF8C-436C-4947-BB0C-4944D1A8FCB4}"/>
    <cellStyle name="Comma 14 7 3 2 2 2 3" xfId="8233" xr:uid="{79B01B4B-EEAF-4795-BFE1-C24B454F1F7E}"/>
    <cellStyle name="Comma 14 7 3 2 2 2_ACT_NIBD EQ" xfId="8234" xr:uid="{F6113B83-111A-40BA-AB7D-FB9668904299}"/>
    <cellStyle name="Comma 14 7 3 2 2 3" xfId="8235" xr:uid="{1B42DF35-3699-419E-8712-5D7D6643FCC0}"/>
    <cellStyle name="Comma 14 7 3 2 2 3 2" xfId="8236" xr:uid="{32D18824-77E6-4096-952C-653EDB54C79A}"/>
    <cellStyle name="Comma 14 7 3 2 2 3_ACT_NIBD EQ" xfId="8237" xr:uid="{E4B66D2C-15F3-428D-B58D-598EE560331F}"/>
    <cellStyle name="Comma 14 7 3 2 2 4" xfId="8238" xr:uid="{44F36C0E-639D-469C-8F0C-E49F425F5E41}"/>
    <cellStyle name="Comma 14 7 3 2 2_ACT_NIBD EQ" xfId="8239" xr:uid="{3412B385-9C90-486D-948E-779457C1278D}"/>
    <cellStyle name="Comma 14 7 3 2 3" xfId="8240" xr:uid="{69640B3A-AEC4-4F01-AF37-E8955CC8E78B}"/>
    <cellStyle name="Comma 14 7 3 2 3 2" xfId="8241" xr:uid="{9B1DC7BE-F9D3-4D5B-BA4A-A13B208EC80D}"/>
    <cellStyle name="Comma 14 7 3 2 3 2 2" xfId="8242" xr:uid="{5F14D70C-F86E-4921-87CF-00ABCECA15C7}"/>
    <cellStyle name="Comma 14 7 3 2 3 2_ACT_NIBD EQ" xfId="8243" xr:uid="{2977D62B-3120-491C-8F78-6E593312F248}"/>
    <cellStyle name="Comma 14 7 3 2 3 3" xfId="8244" xr:uid="{C7F28490-FAAC-4C4F-98B7-0B735B1CFA53}"/>
    <cellStyle name="Comma 14 7 3 2 3_ACT_NIBD EQ" xfId="8245" xr:uid="{1934A598-38FF-40D6-A0BC-89E17F483238}"/>
    <cellStyle name="Comma 14 7 3 2 4" xfId="8246" xr:uid="{67FF8243-E280-40C3-9520-033B2BB2BA89}"/>
    <cellStyle name="Comma 14 7 3 2 4 2" xfId="8247" xr:uid="{4C46FB9F-D292-4080-B7A3-453A13EB81D6}"/>
    <cellStyle name="Comma 14 7 3 2 4_ACT_NIBD EQ" xfId="8248" xr:uid="{B72B776D-F3A4-4B3D-839D-496ECED1050D}"/>
    <cellStyle name="Comma 14 7 3 2 5" xfId="8249" xr:uid="{28B3388C-B0DB-4A1A-8B76-109899C5ED51}"/>
    <cellStyle name="Comma 14 7 3 2_ACT_NIBD EQ" xfId="8250" xr:uid="{E17BC550-DD48-405B-AD2F-6B993C7F3961}"/>
    <cellStyle name="Comma 14 7 3 3" xfId="8251" xr:uid="{25C239BE-A5FB-4F31-816C-464BC78463AD}"/>
    <cellStyle name="Comma 14 7 3 3 2" xfId="8252" xr:uid="{7F47B010-8991-458E-98D9-652F6A067000}"/>
    <cellStyle name="Comma 14 7 3 3 2 2" xfId="8253" xr:uid="{88430D3A-7349-4A1E-9189-50BA36B39955}"/>
    <cellStyle name="Comma 14 7 3 3 2 2 2" xfId="8254" xr:uid="{6D01D0F6-B17B-432D-9D0B-E4279EE9AA8B}"/>
    <cellStyle name="Comma 14 7 3 3 2 2_ACT_NIBD EQ" xfId="8255" xr:uid="{D0741C70-E457-4606-835F-C9EF143A2A49}"/>
    <cellStyle name="Comma 14 7 3 3 2 3" xfId="8256" xr:uid="{B499C739-95DF-448A-8713-74FE39866379}"/>
    <cellStyle name="Comma 14 7 3 3 2_ACT_NIBD EQ" xfId="8257" xr:uid="{BE3CF5B6-852A-4299-A2B8-996C9D904321}"/>
    <cellStyle name="Comma 14 7 3 3 3" xfId="8258" xr:uid="{001640B9-BA90-4ECD-AA94-5C2DF7E13863}"/>
    <cellStyle name="Comma 14 7 3 3 3 2" xfId="8259" xr:uid="{83863455-48F6-4029-ACB4-A06C5B56B3F1}"/>
    <cellStyle name="Comma 14 7 3 3 3_ACT_NIBD EQ" xfId="8260" xr:uid="{D2670A09-FEFB-4AD7-94A0-A1040FCD5799}"/>
    <cellStyle name="Comma 14 7 3 3 4" xfId="8261" xr:uid="{D442E3EE-5837-4D00-89B7-9D2397C5C811}"/>
    <cellStyle name="Comma 14 7 3 3_ACT_NIBD EQ" xfId="8262" xr:uid="{8BBCE844-7CD2-457A-A0AD-5E6BC2D58377}"/>
    <cellStyle name="Comma 14 7 3 4" xfId="8263" xr:uid="{0262E198-A32E-4DBC-8B59-F0EE3040A40D}"/>
    <cellStyle name="Comma 14 7 3 4 2" xfId="8264" xr:uid="{D6D90B2A-7CEA-47EE-93AB-C8A28A5D7D31}"/>
    <cellStyle name="Comma 14 7 3 4 2 2" xfId="8265" xr:uid="{05BD7344-E4EB-4790-91E0-495814B90DC7}"/>
    <cellStyle name="Comma 14 7 3 4 2_ACT_NIBD EQ" xfId="8266" xr:uid="{33A45ABA-0976-45AC-9FB2-F104B8AF8A2F}"/>
    <cellStyle name="Comma 14 7 3 4 3" xfId="8267" xr:uid="{9B9F6880-5739-45E1-A90F-E1FFBDB601ED}"/>
    <cellStyle name="Comma 14 7 3 4_ACT_NIBD EQ" xfId="8268" xr:uid="{33F2B26F-E760-48C6-8E3A-F2209F25B162}"/>
    <cellStyle name="Comma 14 7 3 5" xfId="8269" xr:uid="{201BA2E9-DEA2-41E7-B0B0-DC6E8A9257F8}"/>
    <cellStyle name="Comma 14 7 3 5 2" xfId="8270" xr:uid="{E1B0615E-7DEA-4F38-82F9-4BEDA1144D19}"/>
    <cellStyle name="Comma 14 7 3 5_ACT_NIBD EQ" xfId="8271" xr:uid="{F829DA82-4C4E-4AD3-ADFD-396DB45C7F11}"/>
    <cellStyle name="Comma 14 7 3 6" xfId="8272" xr:uid="{E5BF3F74-0251-487D-A1F1-EBBA7654171E}"/>
    <cellStyle name="Comma 14 7 3_ACT_NIBD EQ" xfId="8273" xr:uid="{C7CD1FBE-2D9F-4FD1-BA23-E222711ABCEC}"/>
    <cellStyle name="Comma 14 7 4" xfId="8274" xr:uid="{DFDD86A8-24A7-42B1-B70E-B81A57702B32}"/>
    <cellStyle name="Comma 14 7 4 2" xfId="8275" xr:uid="{D36AA35D-17C3-4AB7-BBAC-3E45CAAA7127}"/>
    <cellStyle name="Comma 14 7 4 2 2" xfId="8276" xr:uid="{741AE1B3-34B3-4EAF-A294-E22D0414465A}"/>
    <cellStyle name="Comma 14 7 4 2 2 2" xfId="8277" xr:uid="{655BA1DD-C297-4D2A-87D3-E4CB551BC8B1}"/>
    <cellStyle name="Comma 14 7 4 2 2 2 2" xfId="8278" xr:uid="{AE86E5D5-D0EE-4779-BDE9-6C69DEF8C05F}"/>
    <cellStyle name="Comma 14 7 4 2 2 2_ACT_NIBD EQ" xfId="8279" xr:uid="{357E3357-C93B-4A60-A6D4-C0E7DEEB0B44}"/>
    <cellStyle name="Comma 14 7 4 2 2 3" xfId="8280" xr:uid="{69FC8778-6C2F-4C27-A77F-AEDA37A3D15D}"/>
    <cellStyle name="Comma 14 7 4 2 2_ACT_NIBD EQ" xfId="8281" xr:uid="{B560BC19-9882-42CE-8777-A4E0D67EFB3B}"/>
    <cellStyle name="Comma 14 7 4 2 3" xfId="8282" xr:uid="{22A9644A-44A7-4267-B56D-BF2087002866}"/>
    <cellStyle name="Comma 14 7 4 2 3 2" xfId="8283" xr:uid="{20C19825-2D41-4E26-956F-6DF00C263404}"/>
    <cellStyle name="Comma 14 7 4 2 3_ACT_NIBD EQ" xfId="8284" xr:uid="{F9FCF9A1-CACA-48D4-BDD3-339EFB7B9186}"/>
    <cellStyle name="Comma 14 7 4 2 4" xfId="8285" xr:uid="{D0D0ED06-7AE7-4F8E-9D8B-88787512C92D}"/>
    <cellStyle name="Comma 14 7 4 2_ACT_NIBD EQ" xfId="8286" xr:uid="{BD5F4B0D-0436-4C1B-B90F-312F29B06135}"/>
    <cellStyle name="Comma 14 7 4 3" xfId="8287" xr:uid="{550CB6C1-D949-48A3-BC37-F1D97A28B48E}"/>
    <cellStyle name="Comma 14 7 4 3 2" xfId="8288" xr:uid="{7B05A9C9-126D-43EA-920B-BB6E744B87EF}"/>
    <cellStyle name="Comma 14 7 4 3 2 2" xfId="8289" xr:uid="{1DD703DF-A332-467A-9C8B-E07EA211A3B2}"/>
    <cellStyle name="Comma 14 7 4 3 2_ACT_NIBD EQ" xfId="8290" xr:uid="{FA43B154-D496-48D4-8900-EB230EC506E0}"/>
    <cellStyle name="Comma 14 7 4 3 3" xfId="8291" xr:uid="{E85BC935-9CDB-47AE-B488-C684E78899D0}"/>
    <cellStyle name="Comma 14 7 4 3_ACT_NIBD EQ" xfId="8292" xr:uid="{C3D58F0E-536E-43E5-9A5C-7352D89F34A6}"/>
    <cellStyle name="Comma 14 7 4 4" xfId="8293" xr:uid="{41C9C1E6-1B70-4E9D-8BC4-DCAD2D86C056}"/>
    <cellStyle name="Comma 14 7 4 4 2" xfId="8294" xr:uid="{A6BAD4CB-3D29-4CF7-B658-A00F19C40AD3}"/>
    <cellStyle name="Comma 14 7 4 4_ACT_NIBD EQ" xfId="8295" xr:uid="{2AFC8C67-6710-446F-9A46-40D3DAE8A274}"/>
    <cellStyle name="Comma 14 7 4 5" xfId="8296" xr:uid="{863E71CC-1610-4114-B465-EA1B64527112}"/>
    <cellStyle name="Comma 14 7 4_ACT_NIBD EQ" xfId="8297" xr:uid="{E373B53F-BE36-4906-9B47-D11578AAE625}"/>
    <cellStyle name="Comma 14 7 5" xfId="8298" xr:uid="{6FE6A1D5-2F96-4C50-B252-19F5C772E26B}"/>
    <cellStyle name="Comma 14 7 5 2" xfId="8299" xr:uid="{F14CE419-1711-4714-9E26-6F0D48AB4A56}"/>
    <cellStyle name="Comma 14 7 5 2 2" xfId="8300" xr:uid="{A724B7DC-BF70-4817-837E-F498932C4906}"/>
    <cellStyle name="Comma 14 7 5 2 2 2" xfId="8301" xr:uid="{BDE502EC-2BAB-4BB4-8B6B-8F10205F7342}"/>
    <cellStyle name="Comma 14 7 5 2 2_ACT_NIBD EQ" xfId="8302" xr:uid="{B645F835-1B88-4BB7-B99B-02E904F301EC}"/>
    <cellStyle name="Comma 14 7 5 2 3" xfId="8303" xr:uid="{B378E74B-D135-4BDE-AB0C-7B0D127176CC}"/>
    <cellStyle name="Comma 14 7 5 2_ACT_NIBD EQ" xfId="8304" xr:uid="{9E1B0906-4FDA-4492-B99C-3D455AAE11DA}"/>
    <cellStyle name="Comma 14 7 5 3" xfId="8305" xr:uid="{AB92EB79-1035-4DC2-9C3B-D315EF16A229}"/>
    <cellStyle name="Comma 14 7 5 3 2" xfId="8306" xr:uid="{EBA6E9FC-610F-4CCA-919A-530BE7C57FAF}"/>
    <cellStyle name="Comma 14 7 5 3_ACT_NIBD EQ" xfId="8307" xr:uid="{55621A42-03E8-4FDD-8918-149DC31E5670}"/>
    <cellStyle name="Comma 14 7 5 4" xfId="8308" xr:uid="{D52A6487-6823-499E-A86F-FB267FD6ECAB}"/>
    <cellStyle name="Comma 14 7 5_ACT_NIBD EQ" xfId="8309" xr:uid="{FAF2FE8A-0A17-4509-95DE-3D5327CE2E48}"/>
    <cellStyle name="Comma 14 7 6" xfId="8310" xr:uid="{A1CEB7E8-68AE-46F3-B780-5B760E633F3A}"/>
    <cellStyle name="Comma 14 7 6 2" xfId="8311" xr:uid="{FD87B957-5E0E-4EAF-A461-11B7A8DF8D4A}"/>
    <cellStyle name="Comma 14 7 6 2 2" xfId="8312" xr:uid="{268327D0-D252-4DDB-A6E5-FD22775A7254}"/>
    <cellStyle name="Comma 14 7 6 2_ACT_NIBD EQ" xfId="8313" xr:uid="{29D4DB33-D3C5-45CF-AE88-4187E881A98A}"/>
    <cellStyle name="Comma 14 7 6 3" xfId="8314" xr:uid="{6BAD19D6-47F3-41B8-A2E2-9C56A2F28FF9}"/>
    <cellStyle name="Comma 14 7 6_ACT_NIBD EQ" xfId="8315" xr:uid="{A97B0F26-F402-445A-B186-95457C789721}"/>
    <cellStyle name="Comma 14 7 7" xfId="8316" xr:uid="{B986A859-9D57-43CD-BE46-DA2C04BB8566}"/>
    <cellStyle name="Comma 14 7 7 2" xfId="8317" xr:uid="{25A43C63-BC1A-4842-8AA2-FDAF8032468C}"/>
    <cellStyle name="Comma 14 7 7_ACT_NIBD EQ" xfId="8318" xr:uid="{B3CD82F5-A571-4E8C-A931-BEBF55047C2A}"/>
    <cellStyle name="Comma 14 7 8" xfId="8319" xr:uid="{2C7F80D5-50BF-4102-9D73-616316B9B134}"/>
    <cellStyle name="Comma 14 7_ACT Segment adj EBITDA" xfId="8320" xr:uid="{393938B3-2465-4FE3-A434-DE883B7B8262}"/>
    <cellStyle name="Comma 14 8" xfId="8321" xr:uid="{240BD8E5-B4FC-46E4-9723-07D5CB3BD363}"/>
    <cellStyle name="Comma 14 8 2" xfId="8322" xr:uid="{D0E2A2F1-A12A-45E9-A9FD-1A4542484DB3}"/>
    <cellStyle name="Comma 14 8 2 2" xfId="8323" xr:uid="{A58142DD-0645-4971-8E28-92954649200C}"/>
    <cellStyle name="Comma 14 8 2 2 2" xfId="8324" xr:uid="{1969D073-EB9C-438A-B493-0E7D08B03C9F}"/>
    <cellStyle name="Comma 14 8 2 2 2 2" xfId="8325" xr:uid="{8C86CDF8-8CD0-4A5F-9FAC-768E70DA5D09}"/>
    <cellStyle name="Comma 14 8 2 2 2 2 2" xfId="8326" xr:uid="{59D0F39C-FBF2-47D3-8FED-6BCDA94CC67A}"/>
    <cellStyle name="Comma 14 8 2 2 2 2_ACT_NIBD EQ" xfId="8327" xr:uid="{9E8E9D44-C502-4EA4-86AE-3CF7D74B89ED}"/>
    <cellStyle name="Comma 14 8 2 2 2 3" xfId="8328" xr:uid="{A85B508C-80FB-4083-BFE6-B62793D8F1D3}"/>
    <cellStyle name="Comma 14 8 2 2 2_ACT_NIBD EQ" xfId="8329" xr:uid="{0F2A9BC0-8D65-4A90-974E-121918E973A8}"/>
    <cellStyle name="Comma 14 8 2 2 3" xfId="8330" xr:uid="{1DF971C0-C0E3-4D78-9499-3FB733B0BA33}"/>
    <cellStyle name="Comma 14 8 2 2 3 2" xfId="8331" xr:uid="{9C41F2F2-AB8E-48F9-8782-21D9996DD8EE}"/>
    <cellStyle name="Comma 14 8 2 2 3_ACT_NIBD EQ" xfId="8332" xr:uid="{C0112B6D-7FA3-49B8-AD56-5C52915605CE}"/>
    <cellStyle name="Comma 14 8 2 2 4" xfId="8333" xr:uid="{6C85EE31-602D-46F6-8D80-CEDA51F8FA64}"/>
    <cellStyle name="Comma 14 8 2 2_ACT_NIBD EQ" xfId="8334" xr:uid="{C9E4BA3E-E774-414C-8C73-1BC93D469BF8}"/>
    <cellStyle name="Comma 14 8 2 3" xfId="8335" xr:uid="{84529D68-8CBD-453D-AE91-66D6F1A7B579}"/>
    <cellStyle name="Comma 14 8 2 3 2" xfId="8336" xr:uid="{84D9429F-9BCC-47DB-998B-0A6CC4129C27}"/>
    <cellStyle name="Comma 14 8 2 3 2 2" xfId="8337" xr:uid="{341CE27A-554F-4F25-855D-EE0D09A46850}"/>
    <cellStyle name="Comma 14 8 2 3 2_ACT_NIBD EQ" xfId="8338" xr:uid="{1D3313A5-1161-44F8-AE90-FB88C0BD2AAF}"/>
    <cellStyle name="Comma 14 8 2 3 3" xfId="8339" xr:uid="{114FAE5C-1A3F-4454-86E2-078136573ED4}"/>
    <cellStyle name="Comma 14 8 2 3_ACT_NIBD EQ" xfId="8340" xr:uid="{4CA6DBCC-E6E4-4711-B2B9-7B81AF9CC06A}"/>
    <cellStyle name="Comma 14 8 2 4" xfId="8341" xr:uid="{147B5862-C891-4048-B44E-5BF749AB865F}"/>
    <cellStyle name="Comma 14 8 2 4 2" xfId="8342" xr:uid="{D0C8070E-CFC0-4AC4-A221-EC3AB30271A2}"/>
    <cellStyle name="Comma 14 8 2 4_ACT_NIBD EQ" xfId="8343" xr:uid="{96B6F845-CF60-467D-8C6E-C544119B23B3}"/>
    <cellStyle name="Comma 14 8 2 5" xfId="8344" xr:uid="{8E230D06-D3D8-4B65-A46A-0FCDB473AE9F}"/>
    <cellStyle name="Comma 14 8 2_ACT_NIBD EQ" xfId="8345" xr:uid="{E97302BF-FAA6-4A8D-9175-936B34602E33}"/>
    <cellStyle name="Comma 14 8 3" xfId="8346" xr:uid="{A793D1BC-374B-4BE5-841B-4E6343F1F01D}"/>
    <cellStyle name="Comma 14 8 3 2" xfId="8347" xr:uid="{960D1DCE-40BC-4529-8778-589CE7687C38}"/>
    <cellStyle name="Comma 14 8 3 2 2" xfId="8348" xr:uid="{8399BA1A-CAF1-405E-9C9F-B7114100DE42}"/>
    <cellStyle name="Comma 14 8 3 2 2 2" xfId="8349" xr:uid="{1417B80C-CF7C-4104-98FE-459832F83A9D}"/>
    <cellStyle name="Comma 14 8 3 2 2_ACT_NIBD EQ" xfId="8350" xr:uid="{9AEE1DB5-9B88-4A27-AA26-7EB64C312120}"/>
    <cellStyle name="Comma 14 8 3 2 3" xfId="8351" xr:uid="{19697E03-DF0D-401C-92C5-E4BC4DEA3F10}"/>
    <cellStyle name="Comma 14 8 3 2_ACT_NIBD EQ" xfId="8352" xr:uid="{A91132D3-7C46-45DE-8700-2EB2DEAAF994}"/>
    <cellStyle name="Comma 14 8 3 3" xfId="8353" xr:uid="{F1EF8DC9-E971-4DAB-8441-AA689C6296BE}"/>
    <cellStyle name="Comma 14 8 3 3 2" xfId="8354" xr:uid="{E9832662-8A01-419A-9A18-242DD52BB297}"/>
    <cellStyle name="Comma 14 8 3 3_ACT_NIBD EQ" xfId="8355" xr:uid="{2BD0CE54-02B2-40CA-9F1C-011B676F4CF0}"/>
    <cellStyle name="Comma 14 8 3 4" xfId="8356" xr:uid="{BD50A7C8-A21E-4788-A6C7-AD3E78214DB7}"/>
    <cellStyle name="Comma 14 8 3_ACT_NIBD EQ" xfId="8357" xr:uid="{B23828CA-99E2-4709-BDE2-B8132DB0BECF}"/>
    <cellStyle name="Comma 14 8 4" xfId="8358" xr:uid="{59CF548E-A069-44C7-BD2C-8C584224FB16}"/>
    <cellStyle name="Comma 14 8 4 2" xfId="8359" xr:uid="{6A849E98-9A91-4D6F-A3AC-4D6679401151}"/>
    <cellStyle name="Comma 14 8 4 2 2" xfId="8360" xr:uid="{91158589-9EC2-49EB-9A35-668E84955FC1}"/>
    <cellStyle name="Comma 14 8 4 2_ACT_NIBD EQ" xfId="8361" xr:uid="{E2C240B9-080C-4E94-87EB-48EEEA7CF676}"/>
    <cellStyle name="Comma 14 8 4 3" xfId="8362" xr:uid="{225CC8E2-1666-420C-B35B-E845E006FC62}"/>
    <cellStyle name="Comma 14 8 4_ACT_NIBD EQ" xfId="8363" xr:uid="{CBB341D6-60D2-441F-BCAF-D42C1BB0E669}"/>
    <cellStyle name="Comma 14 8 5" xfId="8364" xr:uid="{ECD5A71A-6DC9-4078-805A-534CB9BD66E8}"/>
    <cellStyle name="Comma 14 8 5 2" xfId="8365" xr:uid="{D705CEA5-F5A5-455D-9BDA-5720831496BD}"/>
    <cellStyle name="Comma 14 8 5_ACT_NIBD EQ" xfId="8366" xr:uid="{6AF92A03-6AFB-4304-993E-3BA2F1A484DB}"/>
    <cellStyle name="Comma 14 8 6" xfId="8367" xr:uid="{7BD562EE-14FE-4D02-B9E9-37256542039E}"/>
    <cellStyle name="Comma 14 8_ACT_NIBD EQ" xfId="8368" xr:uid="{5F35F398-87F0-4168-9FFE-5A696583796F}"/>
    <cellStyle name="Comma 14 9" xfId="8369" xr:uid="{73198FA7-3A81-4638-821A-FBDBEE7DDEF7}"/>
    <cellStyle name="Comma 14 9 2" xfId="8370" xr:uid="{F7BF8807-0486-4881-BBC7-0E60217C8AAA}"/>
    <cellStyle name="Comma 14 9 2 2" xfId="8371" xr:uid="{D31081CE-21AE-4C25-8A21-4697DE764974}"/>
    <cellStyle name="Comma 14 9 2 2 2" xfId="8372" xr:uid="{B1EDC166-D7E5-4DA0-9BE1-9E5DA4698ACF}"/>
    <cellStyle name="Comma 14 9 2 2 2 2" xfId="8373" xr:uid="{7C6A98E2-CCC7-4BE6-BA15-38ED9B410F37}"/>
    <cellStyle name="Comma 14 9 2 2 2 2 2" xfId="8374" xr:uid="{997FE27A-AE8C-47BD-B426-A7B980A96D50}"/>
    <cellStyle name="Comma 14 9 2 2 2 2_ACT_NIBD EQ" xfId="8375" xr:uid="{B5225335-9B2E-4167-8B20-9D6E69B6B5E7}"/>
    <cellStyle name="Comma 14 9 2 2 2 3" xfId="8376" xr:uid="{DBDEA231-6BA5-4B43-9795-E4CBD632D5F0}"/>
    <cellStyle name="Comma 14 9 2 2 2_ACT_NIBD EQ" xfId="8377" xr:uid="{FF7512DD-2F30-488D-828A-01DB68DEE668}"/>
    <cellStyle name="Comma 14 9 2 2 3" xfId="8378" xr:uid="{CFB5DE82-3E92-4F0B-BB56-62A555623EE8}"/>
    <cellStyle name="Comma 14 9 2 2 3 2" xfId="8379" xr:uid="{D768E34B-8BCF-47CA-A43F-E14F5FC8CAA5}"/>
    <cellStyle name="Comma 14 9 2 2 3_ACT_NIBD EQ" xfId="8380" xr:uid="{61D57E32-4220-45DE-A543-DCAE36A1969E}"/>
    <cellStyle name="Comma 14 9 2 2 4" xfId="8381" xr:uid="{982639C3-A0BA-4F48-A6EE-8EB193C2BF49}"/>
    <cellStyle name="Comma 14 9 2 2_ACT_NIBD EQ" xfId="8382" xr:uid="{2EF20345-CCEA-4069-A9CE-DAC9B893056B}"/>
    <cellStyle name="Comma 14 9 2 3" xfId="8383" xr:uid="{C221FC20-715B-4722-900D-935F7A7DA703}"/>
    <cellStyle name="Comma 14 9 2 3 2" xfId="8384" xr:uid="{E39DF922-0816-492B-90B3-1D4EAD6C193F}"/>
    <cellStyle name="Comma 14 9 2 3 2 2" xfId="8385" xr:uid="{46A0C2E6-C266-49A4-A326-B13B4D3824CE}"/>
    <cellStyle name="Comma 14 9 2 3 2_ACT_NIBD EQ" xfId="8386" xr:uid="{5C00393A-05FA-4A1B-8702-C6F1A645A940}"/>
    <cellStyle name="Comma 14 9 2 3 3" xfId="8387" xr:uid="{B350D970-6F00-4F42-B77D-07EB08837D54}"/>
    <cellStyle name="Comma 14 9 2 3_ACT_NIBD EQ" xfId="8388" xr:uid="{575F071A-97E9-498C-AE69-8497006087B3}"/>
    <cellStyle name="Comma 14 9 2 4" xfId="8389" xr:uid="{797A2A1E-9034-451E-BD03-4A6556AFD5B5}"/>
    <cellStyle name="Comma 14 9 2 4 2" xfId="8390" xr:uid="{EEAF5A7B-59DB-48B3-9E15-88450D88B5CF}"/>
    <cellStyle name="Comma 14 9 2 4_ACT_NIBD EQ" xfId="8391" xr:uid="{515FAF07-B250-48F5-8D06-B18FC6EFF19C}"/>
    <cellStyle name="Comma 14 9 2 5" xfId="8392" xr:uid="{F1111032-640A-4AFF-AF83-73195ADB9CF0}"/>
    <cellStyle name="Comma 14 9 2_ACT_NIBD EQ" xfId="8393" xr:uid="{5BA4FD93-67E1-4AB5-81FD-2D9517E2AD6C}"/>
    <cellStyle name="Comma 14 9 3" xfId="8394" xr:uid="{783F728A-7FD9-4B09-8639-1B16DB0C20A2}"/>
    <cellStyle name="Comma 14 9 3 2" xfId="8395" xr:uid="{C1EFD914-30CC-4905-8A10-AD9E97A89D6F}"/>
    <cellStyle name="Comma 14 9 3 2 2" xfId="8396" xr:uid="{AE2AD448-31F8-4827-90F1-E13856B1DA6A}"/>
    <cellStyle name="Comma 14 9 3 2 2 2" xfId="8397" xr:uid="{CDEC2067-7154-449E-80A5-C91DA8AE092F}"/>
    <cellStyle name="Comma 14 9 3 2 2_ACT_NIBD EQ" xfId="8398" xr:uid="{FD91C4C1-53F2-4A29-A48F-E6FF2FE5B9FB}"/>
    <cellStyle name="Comma 14 9 3 2 3" xfId="8399" xr:uid="{1E8B3BCA-D0E5-4248-99A3-EC36119A4B09}"/>
    <cellStyle name="Comma 14 9 3 2_ACT_NIBD EQ" xfId="8400" xr:uid="{E2180519-DE79-47AD-BE51-92ABDBE42B23}"/>
    <cellStyle name="Comma 14 9 3 3" xfId="8401" xr:uid="{A68FEF42-30F0-49D0-9649-FD364037F959}"/>
    <cellStyle name="Comma 14 9 3 3 2" xfId="8402" xr:uid="{26E58778-E86D-43C3-9569-06B0BC0B3A24}"/>
    <cellStyle name="Comma 14 9 3 3_ACT_NIBD EQ" xfId="8403" xr:uid="{1D48644B-B6E4-4B7D-ACC5-B6879A4EB549}"/>
    <cellStyle name="Comma 14 9 3 4" xfId="8404" xr:uid="{623FB9B8-12E1-4BDF-8FEF-21B03CC6226E}"/>
    <cellStyle name="Comma 14 9 3_ACT_NIBD EQ" xfId="8405" xr:uid="{3B8D65E9-97F9-4206-AB79-859F73DA40EE}"/>
    <cellStyle name="Comma 14 9 4" xfId="8406" xr:uid="{68214484-3E76-4B27-930C-569FB4B45D6C}"/>
    <cellStyle name="Comma 14 9 4 2" xfId="8407" xr:uid="{0FA07F10-24DC-4185-89F4-A45D122A7BA6}"/>
    <cellStyle name="Comma 14 9 4 2 2" xfId="8408" xr:uid="{1140C55A-8DAB-4793-9D36-706A7535532C}"/>
    <cellStyle name="Comma 14 9 4 2_ACT_NIBD EQ" xfId="8409" xr:uid="{0AA2DD55-DA44-4547-9EB9-A81442CD46C1}"/>
    <cellStyle name="Comma 14 9 4 3" xfId="8410" xr:uid="{E0E9E721-18FA-44C6-B48A-0C9F22D2841E}"/>
    <cellStyle name="Comma 14 9 4_ACT_NIBD EQ" xfId="8411" xr:uid="{0C817A98-A326-4E9B-A041-7F1AE40DD0AC}"/>
    <cellStyle name="Comma 14 9 5" xfId="8412" xr:uid="{37450715-FC09-4BE0-B49C-F1EF5E4D0F28}"/>
    <cellStyle name="Comma 14 9 5 2" xfId="8413" xr:uid="{C22D0D89-CE5C-4111-AE08-2B5E29F8F3BD}"/>
    <cellStyle name="Comma 14 9 5_ACT_NIBD EQ" xfId="8414" xr:uid="{F914F52B-0852-49C4-9540-406A4C8012A0}"/>
    <cellStyle name="Comma 14 9 6" xfId="8415" xr:uid="{0158F451-CCEB-4727-A932-1EE6BA269FB1}"/>
    <cellStyle name="Comma 14 9_ACT_NIBD EQ" xfId="8416" xr:uid="{4BA3F556-BC19-4260-A861-BA027BAE44EA}"/>
    <cellStyle name="Comma 14_ACT Segment adj EBITDA" xfId="8417" xr:uid="{D26FF63E-7305-4607-B6A1-06A2E8104014}"/>
    <cellStyle name="Comma 15" xfId="8418" xr:uid="{253C1496-1AAB-4775-96B9-78E6F4CA856C}"/>
    <cellStyle name="Comma 15 10" xfId="8419" xr:uid="{D8C20F9A-CA9F-4173-B0DD-78BF72647B25}"/>
    <cellStyle name="Comma 15 10 2" xfId="8420" xr:uid="{00689955-A134-42C4-9908-B5E5BADEF63D}"/>
    <cellStyle name="Comma 15 10 2 2" xfId="8421" xr:uid="{C9D3F042-1F7F-42E6-9202-0555C94970ED}"/>
    <cellStyle name="Comma 15 10 2 2 2" xfId="8422" xr:uid="{CED677CA-4D4B-4F71-9C6C-27FE8FD817E3}"/>
    <cellStyle name="Comma 15 10 2 2 2 2" xfId="8423" xr:uid="{DAEA2BB1-F377-4F86-9FEC-AA7764F960D9}"/>
    <cellStyle name="Comma 15 10 2 2 2 2 2" xfId="8424" xr:uid="{0145A5A1-83B8-4163-B9FE-8E949F3B7664}"/>
    <cellStyle name="Comma 15 10 2 2 2 2_ACT_NIBD EQ" xfId="8425" xr:uid="{3F834842-B6A1-4E2D-B75C-4345F495BC06}"/>
    <cellStyle name="Comma 15 10 2 2 2 3" xfId="8426" xr:uid="{32741FA8-B2AB-455D-BEEB-649B39C880B0}"/>
    <cellStyle name="Comma 15 10 2 2 2_ACT_NIBD EQ" xfId="8427" xr:uid="{1F9189A4-F264-4EA3-A322-7D26BBFFCDA7}"/>
    <cellStyle name="Comma 15 10 2 2 3" xfId="8428" xr:uid="{7455454C-3BDC-48A6-9BCD-B8629D2AE7E9}"/>
    <cellStyle name="Comma 15 10 2 2 3 2" xfId="8429" xr:uid="{3E492BAE-E80F-4261-8EAB-30A87C6E56B1}"/>
    <cellStyle name="Comma 15 10 2 2 3_ACT_NIBD EQ" xfId="8430" xr:uid="{7FBDDC34-0DB3-4104-ADED-B1F332468CC0}"/>
    <cellStyle name="Comma 15 10 2 2 4" xfId="8431" xr:uid="{595CFEC4-5D0A-488F-852B-5DB0BB8C0B84}"/>
    <cellStyle name="Comma 15 10 2 2_ACT_NIBD EQ" xfId="8432" xr:uid="{4ECDEB30-2042-406A-B2A1-01F99B483B28}"/>
    <cellStyle name="Comma 15 10 2 3" xfId="8433" xr:uid="{E972FAB4-57B2-433D-BCC0-4189858F1D4A}"/>
    <cellStyle name="Comma 15 10 2 3 2" xfId="8434" xr:uid="{0EC2E047-4B85-4F25-8838-F4478C0A5BB8}"/>
    <cellStyle name="Comma 15 10 2 3 2 2" xfId="8435" xr:uid="{1992D66A-B7EF-4F30-8BED-2844FA13862F}"/>
    <cellStyle name="Comma 15 10 2 3 2_ACT_NIBD EQ" xfId="8436" xr:uid="{298FF193-6C97-444F-9F75-88564AD24041}"/>
    <cellStyle name="Comma 15 10 2 3 3" xfId="8437" xr:uid="{947119FA-030C-4CFD-BDF2-A8B3909DD3E0}"/>
    <cellStyle name="Comma 15 10 2 3_ACT_NIBD EQ" xfId="8438" xr:uid="{02634B53-1CFB-4BFF-B66C-A0594B8A8415}"/>
    <cellStyle name="Comma 15 10 2 4" xfId="8439" xr:uid="{24D73FBE-B8DD-41E7-9CD0-A65DD6627BFE}"/>
    <cellStyle name="Comma 15 10 2 4 2" xfId="8440" xr:uid="{8A97BD58-D307-4442-AFB0-43EA8992590B}"/>
    <cellStyle name="Comma 15 10 2 4_ACT_NIBD EQ" xfId="8441" xr:uid="{69690226-4882-4F16-B0A1-19BEB20616E1}"/>
    <cellStyle name="Comma 15 10 2 5" xfId="8442" xr:uid="{E4EF940F-83BE-467D-9A3B-02D2C30FF999}"/>
    <cellStyle name="Comma 15 10 2_ACT_NIBD EQ" xfId="8443" xr:uid="{F74D3C5A-06AF-4989-9C2C-C769933ADB86}"/>
    <cellStyle name="Comma 15 10 3" xfId="8444" xr:uid="{0DB6C1B9-7F7C-4933-AA4A-EF29C22804EB}"/>
    <cellStyle name="Comma 15 10 3 2" xfId="8445" xr:uid="{2C044BF4-0AEC-4DA5-83B8-B514E802A3CE}"/>
    <cellStyle name="Comma 15 10 3 2 2" xfId="8446" xr:uid="{FC2BB828-1DE2-4DEF-A308-10F4CA41EFC4}"/>
    <cellStyle name="Comma 15 10 3 2 2 2" xfId="8447" xr:uid="{16766AED-F0A2-47EF-A965-24BC165B7F95}"/>
    <cellStyle name="Comma 15 10 3 2 2_ACT_NIBD EQ" xfId="8448" xr:uid="{F6F7E9EA-9C01-4CEA-9ACE-E3C403708FB7}"/>
    <cellStyle name="Comma 15 10 3 2 3" xfId="8449" xr:uid="{88804B38-0A12-4E18-A1CA-7355E65DCA86}"/>
    <cellStyle name="Comma 15 10 3 2_ACT_NIBD EQ" xfId="8450" xr:uid="{6B65AF76-B72B-43BC-AE1E-3A4635D33275}"/>
    <cellStyle name="Comma 15 10 3 3" xfId="8451" xr:uid="{992EB900-D30D-4A04-9D21-8DAE61B25BC4}"/>
    <cellStyle name="Comma 15 10 3 3 2" xfId="8452" xr:uid="{D238FA11-567D-4A2B-B3B8-478AB6F594E5}"/>
    <cellStyle name="Comma 15 10 3 3_ACT_NIBD EQ" xfId="8453" xr:uid="{BEFE608D-1126-47D5-A04A-04059AE6E287}"/>
    <cellStyle name="Comma 15 10 3 4" xfId="8454" xr:uid="{C99E19EB-ACF1-4E6E-AD1D-DCA85370011C}"/>
    <cellStyle name="Comma 15 10 3_ACT_NIBD EQ" xfId="8455" xr:uid="{BA1293B2-0145-4D24-A7E3-E605D371E0FC}"/>
    <cellStyle name="Comma 15 10 4" xfId="8456" xr:uid="{8335284F-EE02-4CE4-B0CE-3EDD282900AB}"/>
    <cellStyle name="Comma 15 10 4 2" xfId="8457" xr:uid="{33320A60-754E-40B1-A231-63706BF5396C}"/>
    <cellStyle name="Comma 15 10 4 2 2" xfId="8458" xr:uid="{D235A2FA-132E-4687-97A9-284BC3F66839}"/>
    <cellStyle name="Comma 15 10 4 2_ACT_NIBD EQ" xfId="8459" xr:uid="{F93CACDB-C9D2-4AA7-A644-02DAAF48910A}"/>
    <cellStyle name="Comma 15 10 4 3" xfId="8460" xr:uid="{7064D7D8-E131-47EB-85C0-76CDDAACE4D3}"/>
    <cellStyle name="Comma 15 10 4_ACT_NIBD EQ" xfId="8461" xr:uid="{F8DA9E28-D42F-46E7-A00D-2769B13065FE}"/>
    <cellStyle name="Comma 15 10 5" xfId="8462" xr:uid="{8400BBD7-676C-486E-806C-D4B0E4ABDCBE}"/>
    <cellStyle name="Comma 15 10 5 2" xfId="8463" xr:uid="{3DF101B2-4645-49D9-90DD-744FC2E023D7}"/>
    <cellStyle name="Comma 15 10 5_ACT_NIBD EQ" xfId="8464" xr:uid="{41E4147A-2FEC-4E7A-8C8F-B1CF58D7DA8D}"/>
    <cellStyle name="Comma 15 10 6" xfId="8465" xr:uid="{1BB30B8C-77AD-4436-94C7-1D903CA20425}"/>
    <cellStyle name="Comma 15 10_ACT_NIBD EQ" xfId="8466" xr:uid="{B8AFB3FF-62B6-4088-8014-B89F06E5A5F2}"/>
    <cellStyle name="Comma 15 11" xfId="8467" xr:uid="{A0284279-C93B-4B7B-9940-6FFCED689BB8}"/>
    <cellStyle name="Comma 15 11 2" xfId="8468" xr:uid="{FDF7A6B9-2A56-4EC1-A3EB-774620ACDDC7}"/>
    <cellStyle name="Comma 15 11 2 2" xfId="8469" xr:uid="{361FEF1B-85A9-4694-A445-DF164DF107C2}"/>
    <cellStyle name="Comma 15 11 2 2 2" xfId="8470" xr:uid="{1D1D04A1-9606-49C1-9233-C440B7E13931}"/>
    <cellStyle name="Comma 15 11 2 2 2 2" xfId="8471" xr:uid="{BCC86EDF-61DE-4815-B0B2-1926EEA341B7}"/>
    <cellStyle name="Comma 15 11 2 2 2_ACT_NIBD EQ" xfId="8472" xr:uid="{05E5FF19-E644-4308-8136-517460816862}"/>
    <cellStyle name="Comma 15 11 2 2 3" xfId="8473" xr:uid="{EB0CCA25-0514-496C-B8A5-102B0E4537DC}"/>
    <cellStyle name="Comma 15 11 2 2_ACT_NIBD EQ" xfId="8474" xr:uid="{D0FAFE9D-B84F-4A71-884C-8F9F5B0B32B7}"/>
    <cellStyle name="Comma 15 11 2 3" xfId="8475" xr:uid="{9C007B91-53F3-4782-86FD-5FAA25306732}"/>
    <cellStyle name="Comma 15 11 2 3 2" xfId="8476" xr:uid="{4AACA235-B9A6-4254-8371-D4D3B12DDE4F}"/>
    <cellStyle name="Comma 15 11 2 3_ACT_NIBD EQ" xfId="8477" xr:uid="{E0E23E8A-8B11-4BD1-8B31-5DA41DB29B17}"/>
    <cellStyle name="Comma 15 11 2 4" xfId="8478" xr:uid="{4E85795F-73C5-41CE-9C26-D1FECF465A80}"/>
    <cellStyle name="Comma 15 11 2_ACT_NIBD EQ" xfId="8479" xr:uid="{327D8FF3-FC91-4377-8A3A-E2D9C53A1B9D}"/>
    <cellStyle name="Comma 15 11 3" xfId="8480" xr:uid="{45E91769-86CE-422C-B01C-3CD0C17DACA4}"/>
    <cellStyle name="Comma 15 11 3 2" xfId="8481" xr:uid="{F6BE825D-07BF-48AA-8399-56D47268AD64}"/>
    <cellStyle name="Comma 15 11 3 2 2" xfId="8482" xr:uid="{1D3AC953-DD2F-4890-A2D3-07AFB01066AD}"/>
    <cellStyle name="Comma 15 11 3 2_ACT_NIBD EQ" xfId="8483" xr:uid="{B44D513C-10B3-40AD-A048-DBCD24C102A9}"/>
    <cellStyle name="Comma 15 11 3 3" xfId="8484" xr:uid="{89F05C3B-1F70-4B6A-A158-C918795FCC1A}"/>
    <cellStyle name="Comma 15 11 3_ACT_NIBD EQ" xfId="8485" xr:uid="{41FCE831-DDCC-495E-B9F3-F0BA32DF5E4C}"/>
    <cellStyle name="Comma 15 11 4" xfId="8486" xr:uid="{BF63067F-D3D8-4EEE-AB9B-957C88401A5E}"/>
    <cellStyle name="Comma 15 11 4 2" xfId="8487" xr:uid="{D9D00001-E652-46CB-85B6-FFC9660CDE04}"/>
    <cellStyle name="Comma 15 11 4_ACT_NIBD EQ" xfId="8488" xr:uid="{58E69AFA-3F29-4771-A4F3-19C1CD343D29}"/>
    <cellStyle name="Comma 15 11 5" xfId="8489" xr:uid="{50003FA6-2BA7-4A0D-A527-91A19273C452}"/>
    <cellStyle name="Comma 15 11_ACT_NIBD EQ" xfId="8490" xr:uid="{0EB97E95-ADBC-44B3-9D21-0E378D849694}"/>
    <cellStyle name="Comma 15 12" xfId="8491" xr:uid="{C77FD091-6541-4493-ADA4-1A113CB1C86F}"/>
    <cellStyle name="Comma 15 12 2" xfId="8492" xr:uid="{6D070DEB-406E-4E8C-9D62-A6127FFC3E1A}"/>
    <cellStyle name="Comma 15 12 2 2" xfId="8493" xr:uid="{1C2421E9-F8DC-4E5D-911B-BCD7E27C4F53}"/>
    <cellStyle name="Comma 15 12 2 2 2" xfId="8494" xr:uid="{B20EFBBC-EECE-460F-A4B1-3AAFE958BAFC}"/>
    <cellStyle name="Comma 15 12 2 2_ACT_NIBD EQ" xfId="8495" xr:uid="{EAC820AC-9E70-41AE-8C31-0774E6868F17}"/>
    <cellStyle name="Comma 15 12 2 3" xfId="8496" xr:uid="{605453F9-538F-4B37-9E5A-EEB5935DE4DD}"/>
    <cellStyle name="Comma 15 12 2_ACT_NIBD EQ" xfId="8497" xr:uid="{8774B0F7-EAD5-4696-B9C6-BF6722DC5CA6}"/>
    <cellStyle name="Comma 15 12 3" xfId="8498" xr:uid="{1D5649CE-8E8D-4459-9485-4F4FDE69A92B}"/>
    <cellStyle name="Comma 15 12 3 2" xfId="8499" xr:uid="{2CF94244-AEE6-4D95-A20E-7C3B2FF604CD}"/>
    <cellStyle name="Comma 15 12 3_ACT_NIBD EQ" xfId="8500" xr:uid="{AABF03E0-F926-45D9-B7DD-6AA1A4ADA0F6}"/>
    <cellStyle name="Comma 15 12 4" xfId="8501" xr:uid="{27F65F4E-1F30-44D3-BE0F-A359DDABCD05}"/>
    <cellStyle name="Comma 15 12_ACT_NIBD EQ" xfId="8502" xr:uid="{EAFF0499-F38D-4DBF-8A52-3E0F538FD4C9}"/>
    <cellStyle name="Comma 15 13" xfId="8503" xr:uid="{66251A42-7D27-4D01-84D3-E3911B5B9FD4}"/>
    <cellStyle name="Comma 15 13 2" xfId="8504" xr:uid="{7358420A-A37E-4439-B742-4656EF0AC87B}"/>
    <cellStyle name="Comma 15 13 2 2" xfId="8505" xr:uid="{1E7BED3F-486E-4682-BA65-D9521A030315}"/>
    <cellStyle name="Comma 15 13 2_ACT_NIBD EQ" xfId="8506" xr:uid="{501D03C1-65D1-47F5-B5BF-0F31268C5AE9}"/>
    <cellStyle name="Comma 15 13 3" xfId="8507" xr:uid="{A10C55EF-3944-4A48-A420-24506C3BC480}"/>
    <cellStyle name="Comma 15 13_ACT_NIBD EQ" xfId="8508" xr:uid="{733EA8B0-6512-4144-A503-BE8091713816}"/>
    <cellStyle name="Comma 15 14" xfId="8509" xr:uid="{3B22674E-A04D-4724-B64D-C9A7AA9E48DA}"/>
    <cellStyle name="Comma 15 14 2" xfId="8510" xr:uid="{ADE2B783-4D4C-4566-89A4-9AF1D94DC8DE}"/>
    <cellStyle name="Comma 15 14_ACT_NIBD EQ" xfId="8511" xr:uid="{C46286F0-CF15-4ACF-B741-D19D90E6BCF7}"/>
    <cellStyle name="Comma 15 15" xfId="8512" xr:uid="{42E20963-C7E3-4E00-937F-2EDAAD4BA320}"/>
    <cellStyle name="Comma 15 16" xfId="8513" xr:uid="{78E8EA43-F9D5-4C98-A927-1A35962646C9}"/>
    <cellStyle name="Comma 15 2" xfId="8514" xr:uid="{E0BE257F-AAC2-42C7-B4F9-26ACD899F920}"/>
    <cellStyle name="Comma 15 2 10" xfId="8515" xr:uid="{9F574884-1B66-445A-9484-1032D6A3DF51}"/>
    <cellStyle name="Comma 15 2 10 2" xfId="8516" xr:uid="{2CFEC385-72F1-4AF6-967D-3DA1C1339067}"/>
    <cellStyle name="Comma 15 2 10 2 2" xfId="8517" xr:uid="{5818A1A7-AB61-4884-A20A-C3189E30DDEF}"/>
    <cellStyle name="Comma 15 2 10 2 2 2" xfId="8518" xr:uid="{B6C0D097-AE77-46FB-9801-E4AB32921CF2}"/>
    <cellStyle name="Comma 15 2 10 2 2_ACT_NIBD EQ" xfId="8519" xr:uid="{6AA609AD-56F2-4D78-AA1B-3D7718F6980D}"/>
    <cellStyle name="Comma 15 2 10 2 3" xfId="8520" xr:uid="{851E04B6-06DE-42EB-A489-97482C42C744}"/>
    <cellStyle name="Comma 15 2 10 2_ACT_NIBD EQ" xfId="8521" xr:uid="{5B0A5A6E-9F58-4195-8ED4-8E2ABF4E1A9D}"/>
    <cellStyle name="Comma 15 2 10 3" xfId="8522" xr:uid="{B57FC543-1EFD-4F36-8560-780554C04658}"/>
    <cellStyle name="Comma 15 2 10 3 2" xfId="8523" xr:uid="{510C6045-0DF6-4242-9377-AA42273B6039}"/>
    <cellStyle name="Comma 15 2 10 3_ACT_NIBD EQ" xfId="8524" xr:uid="{CC7808B3-2ADD-486A-8687-E9E722A46C5F}"/>
    <cellStyle name="Comma 15 2 10 4" xfId="8525" xr:uid="{C0FB1DC1-1D0F-447B-B10B-2495A3F66597}"/>
    <cellStyle name="Comma 15 2 10_ACT_NIBD EQ" xfId="8526" xr:uid="{C2B3BF74-0311-4B58-9FBF-BC2786CB56FC}"/>
    <cellStyle name="Comma 15 2 11" xfId="8527" xr:uid="{F3922DC0-FCE7-40AC-BC6E-AB091BE9765F}"/>
    <cellStyle name="Comma 15 2 11 2" xfId="8528" xr:uid="{D46AADF1-1C91-471F-84A7-0D21E8526852}"/>
    <cellStyle name="Comma 15 2 11 2 2" xfId="8529" xr:uid="{6AC18281-C9AF-421A-AEA9-1D0AFABAFD8B}"/>
    <cellStyle name="Comma 15 2 11 2_ACT_NIBD EQ" xfId="8530" xr:uid="{A321BE0D-E392-4D62-8061-F44BBF75452D}"/>
    <cellStyle name="Comma 15 2 11 3" xfId="8531" xr:uid="{EEBCEA51-2734-4DB5-9430-0309EA5B3529}"/>
    <cellStyle name="Comma 15 2 11_ACT_NIBD EQ" xfId="8532" xr:uid="{A5623EA3-1A2E-4050-9424-39BA908BCE44}"/>
    <cellStyle name="Comma 15 2 12" xfId="8533" xr:uid="{D5136787-9A7D-4D9C-B8AC-B7FEFB66B71B}"/>
    <cellStyle name="Comma 15 2 12 2" xfId="8534" xr:uid="{18B38BFF-E094-42B2-BB6B-3A483DE87852}"/>
    <cellStyle name="Comma 15 2 12_ACT_NIBD EQ" xfId="8535" xr:uid="{E7D7FB8F-FABB-4B99-B9A2-018E634D3AC5}"/>
    <cellStyle name="Comma 15 2 13" xfId="8536" xr:uid="{C6C44503-081B-4028-83FD-A99AB4A064A6}"/>
    <cellStyle name="Comma 15 2 14" xfId="8537" xr:uid="{CB5A0A49-0122-423F-80FB-925800350A99}"/>
    <cellStyle name="Comma 15 2 2" xfId="8538" xr:uid="{3F8CEC5B-C33A-454E-90C7-3C6553CAC955}"/>
    <cellStyle name="Comma 15 2 2 2" xfId="8539" xr:uid="{8FC8C47B-9B9A-4920-8356-AA5890B4423E}"/>
    <cellStyle name="Comma 15 2 2 2 2" xfId="8540" xr:uid="{01F21981-B44B-4A63-A74B-6736559B9466}"/>
    <cellStyle name="Comma 15 2 2 2 2 2" xfId="8541" xr:uid="{39ABACC9-BAC4-441D-B237-9B1824667B08}"/>
    <cellStyle name="Comma 15 2 2 2 2 2 2" xfId="8542" xr:uid="{A12910FC-CFC6-44E1-A3CB-F51DE86749A1}"/>
    <cellStyle name="Comma 15 2 2 2 2 2 2 2" xfId="8543" xr:uid="{91B5CE68-FBCC-4AC1-B96B-61D00E91E585}"/>
    <cellStyle name="Comma 15 2 2 2 2 2 2 2 2" xfId="8544" xr:uid="{743D352F-7DB4-41F5-9417-0903F4B4268B}"/>
    <cellStyle name="Comma 15 2 2 2 2 2 2 2 2 2" xfId="8545" xr:uid="{D5FF3783-6927-4E52-9D0B-8514C57DC236}"/>
    <cellStyle name="Comma 15 2 2 2 2 2 2 2 2_ACT_NIBD EQ" xfId="8546" xr:uid="{A0480BE9-EA87-4C5A-AB93-BFBB3B73B82F}"/>
    <cellStyle name="Comma 15 2 2 2 2 2 2 2 3" xfId="8547" xr:uid="{CA7FBF0E-9575-417B-BC51-842483A774DA}"/>
    <cellStyle name="Comma 15 2 2 2 2 2 2 2_ACT_NIBD EQ" xfId="8548" xr:uid="{F2D1CBFF-BAF9-4B63-BB4B-AED9D4FE59BF}"/>
    <cellStyle name="Comma 15 2 2 2 2 2 2 3" xfId="8549" xr:uid="{2BACB441-F756-4FD4-81BD-C1D5B754D36A}"/>
    <cellStyle name="Comma 15 2 2 2 2 2 2 3 2" xfId="8550" xr:uid="{376DEC4D-E987-4F38-B227-6FC106CD37ED}"/>
    <cellStyle name="Comma 15 2 2 2 2 2 2 3_ACT_NIBD EQ" xfId="8551" xr:uid="{EC2D52A2-D9C9-4AB7-AE6C-EDDFD505890E}"/>
    <cellStyle name="Comma 15 2 2 2 2 2 2 4" xfId="8552" xr:uid="{A9FBF73F-176F-4BA0-BC55-A9DC43AD02FD}"/>
    <cellStyle name="Comma 15 2 2 2 2 2 2_ACT_NIBD EQ" xfId="8553" xr:uid="{1BCF0293-B0C2-42C0-B554-7C303317D9DD}"/>
    <cellStyle name="Comma 15 2 2 2 2 2 3" xfId="8554" xr:uid="{38FAB0BB-AE2C-41FF-8581-2A812FA14D89}"/>
    <cellStyle name="Comma 15 2 2 2 2 2 3 2" xfId="8555" xr:uid="{0FA4FAA8-F4E4-4344-87A1-65A975603025}"/>
    <cellStyle name="Comma 15 2 2 2 2 2 3 2 2" xfId="8556" xr:uid="{3AA8B9B2-FD09-4F90-822E-FCBE142FC408}"/>
    <cellStyle name="Comma 15 2 2 2 2 2 3 2_ACT_NIBD EQ" xfId="8557" xr:uid="{0BE5F5DB-0395-469F-ADB2-46617E51CB9A}"/>
    <cellStyle name="Comma 15 2 2 2 2 2 3 3" xfId="8558" xr:uid="{529AF59F-D474-4904-BB2A-A4B384366964}"/>
    <cellStyle name="Comma 15 2 2 2 2 2 3_ACT_NIBD EQ" xfId="8559" xr:uid="{B3D886D1-F77B-44FE-ACFE-17CEBF8B65CA}"/>
    <cellStyle name="Comma 15 2 2 2 2 2 4" xfId="8560" xr:uid="{A05DA6B2-CA79-4AE0-8BB8-70C66EEB71A8}"/>
    <cellStyle name="Comma 15 2 2 2 2 2 4 2" xfId="8561" xr:uid="{74FA29EB-D84B-45E7-9CBC-1E2E1D69B7B7}"/>
    <cellStyle name="Comma 15 2 2 2 2 2 4_ACT_NIBD EQ" xfId="8562" xr:uid="{49C26C6A-AE8C-4C98-AC20-45317F259C2F}"/>
    <cellStyle name="Comma 15 2 2 2 2 2 5" xfId="8563" xr:uid="{65D3BE88-2F21-4DFC-9739-FFE18384950B}"/>
    <cellStyle name="Comma 15 2 2 2 2 2_ACT_NIBD EQ" xfId="8564" xr:uid="{667E0A25-1CD9-4BCE-B89C-75362FE3E594}"/>
    <cellStyle name="Comma 15 2 2 2 2 3" xfId="8565" xr:uid="{7FAAD07D-2CA9-45F4-84BA-469B0F5E0CAB}"/>
    <cellStyle name="Comma 15 2 2 2 2 3 2" xfId="8566" xr:uid="{EF14EB51-5C25-4754-8148-AEFD65DCF8E2}"/>
    <cellStyle name="Comma 15 2 2 2 2 3 2 2" xfId="8567" xr:uid="{B2331A0B-57F3-4C9F-BD1B-EE0DE4C268AD}"/>
    <cellStyle name="Comma 15 2 2 2 2 3 2 2 2" xfId="8568" xr:uid="{EEE6FCE6-0BC0-43D0-A0CA-956200FDF1CE}"/>
    <cellStyle name="Comma 15 2 2 2 2 3 2 2_ACT_NIBD EQ" xfId="8569" xr:uid="{D1A784E4-D2EA-4D67-B1D1-96C68E9A49B3}"/>
    <cellStyle name="Comma 15 2 2 2 2 3 2 3" xfId="8570" xr:uid="{EDB8B2DC-8662-4D80-B910-6FB862C0A159}"/>
    <cellStyle name="Comma 15 2 2 2 2 3 2_ACT_NIBD EQ" xfId="8571" xr:uid="{86A21EAA-5A0E-47DE-AEB7-3604BB757F40}"/>
    <cellStyle name="Comma 15 2 2 2 2 3 3" xfId="8572" xr:uid="{23C917F3-2F75-4239-A23A-AD7208ECEF4E}"/>
    <cellStyle name="Comma 15 2 2 2 2 3 3 2" xfId="8573" xr:uid="{BA5D51D2-3EC1-4539-A980-E5003B1334DC}"/>
    <cellStyle name="Comma 15 2 2 2 2 3 3_ACT_NIBD EQ" xfId="8574" xr:uid="{19D53185-438B-4BE4-811E-3258FE4BD09D}"/>
    <cellStyle name="Comma 15 2 2 2 2 3 4" xfId="8575" xr:uid="{7AABAAEE-7466-4B87-9E0C-EAF018E6FEC4}"/>
    <cellStyle name="Comma 15 2 2 2 2 3_ACT_NIBD EQ" xfId="8576" xr:uid="{0479897D-11E0-40FD-92E8-CE3C7B06C6D0}"/>
    <cellStyle name="Comma 15 2 2 2 2 4" xfId="8577" xr:uid="{E39373B7-1C3A-4A6E-AC69-74A099CAC384}"/>
    <cellStyle name="Comma 15 2 2 2 2 4 2" xfId="8578" xr:uid="{F1F712B8-CD5A-4860-9CE8-4747E1758906}"/>
    <cellStyle name="Comma 15 2 2 2 2 4 2 2" xfId="8579" xr:uid="{7C5D87FB-7286-4C9E-A94A-4370CB2430A8}"/>
    <cellStyle name="Comma 15 2 2 2 2 4 2_ACT_NIBD EQ" xfId="8580" xr:uid="{58199B31-45B4-48D4-B6C5-0E05990F3153}"/>
    <cellStyle name="Comma 15 2 2 2 2 4 3" xfId="8581" xr:uid="{DD9AFDD8-5AB6-41AA-B8A5-7070C0BB6FF6}"/>
    <cellStyle name="Comma 15 2 2 2 2 4_ACT_NIBD EQ" xfId="8582" xr:uid="{0233EE15-9A69-4BEE-9B35-B58654ED5263}"/>
    <cellStyle name="Comma 15 2 2 2 2 5" xfId="8583" xr:uid="{C96373CD-D3B6-4E63-99C2-5E441C6E878C}"/>
    <cellStyle name="Comma 15 2 2 2 2 5 2" xfId="8584" xr:uid="{F4759D2F-22F1-4918-B361-1228F0F8BA52}"/>
    <cellStyle name="Comma 15 2 2 2 2 5_ACT_NIBD EQ" xfId="8585" xr:uid="{A441B5D0-B00A-44C2-83A8-F0F4D9E1846D}"/>
    <cellStyle name="Comma 15 2 2 2 2 6" xfId="8586" xr:uid="{F1EB7B18-E982-41CA-A40D-1EC045A43801}"/>
    <cellStyle name="Comma 15 2 2 2 2_ACT_NIBD EQ" xfId="8587" xr:uid="{F06F1463-AC2C-4D1D-B740-2C6C7921FE85}"/>
    <cellStyle name="Comma 15 2 2 2 3" xfId="8588" xr:uid="{E7B6E1A8-A341-4967-B000-01E68E533CD8}"/>
    <cellStyle name="Comma 15 2 2 2 3 2" xfId="8589" xr:uid="{B7D287A3-14E5-4478-B1EC-AA5502657CD5}"/>
    <cellStyle name="Comma 15 2 2 2 3 2 2" xfId="8590" xr:uid="{69929FCC-AE90-494E-AC37-B132E73524F1}"/>
    <cellStyle name="Comma 15 2 2 2 3 2 2 2" xfId="8591" xr:uid="{65251D5C-02E6-404D-AE8C-20C2BB84D378}"/>
    <cellStyle name="Comma 15 2 2 2 3 2 2 2 2" xfId="8592" xr:uid="{8FA7965D-5AB1-4E38-9AE4-3BE878033382}"/>
    <cellStyle name="Comma 15 2 2 2 3 2 2 2 2 2" xfId="8593" xr:uid="{07A6215A-CB83-41D8-87B3-F81EFA8C5976}"/>
    <cellStyle name="Comma 15 2 2 2 3 2 2 2 2_ACT_NIBD EQ" xfId="8594" xr:uid="{273670D4-3C8F-449D-A3D9-4B6D5C900B64}"/>
    <cellStyle name="Comma 15 2 2 2 3 2 2 2 3" xfId="8595" xr:uid="{24094670-4028-4C08-8094-E15F06AF0BD3}"/>
    <cellStyle name="Comma 15 2 2 2 3 2 2 2_ACT_NIBD EQ" xfId="8596" xr:uid="{53220683-C307-4696-86A9-87249FBFC495}"/>
    <cellStyle name="Comma 15 2 2 2 3 2 2 3" xfId="8597" xr:uid="{54E307C9-E128-4A74-BB4A-4F1FD1550CF7}"/>
    <cellStyle name="Comma 15 2 2 2 3 2 2 3 2" xfId="8598" xr:uid="{9D3A2644-D3EC-4D86-8FF5-71E859774B4F}"/>
    <cellStyle name="Comma 15 2 2 2 3 2 2 3_ACT_NIBD EQ" xfId="8599" xr:uid="{0A414D21-1C70-481D-9396-83CC327D85D0}"/>
    <cellStyle name="Comma 15 2 2 2 3 2 2 4" xfId="8600" xr:uid="{09A293B6-6DD0-49B8-B676-93BC3E26A7D1}"/>
    <cellStyle name="Comma 15 2 2 2 3 2 2_ACT_NIBD EQ" xfId="8601" xr:uid="{FD7264B7-0A74-48EE-9719-89EAE5EED102}"/>
    <cellStyle name="Comma 15 2 2 2 3 2 3" xfId="8602" xr:uid="{EF6453FC-DE02-4AB2-941B-2A68BA0EE935}"/>
    <cellStyle name="Comma 15 2 2 2 3 2 3 2" xfId="8603" xr:uid="{7C5C660B-BE44-4E3E-8732-AEECFEA5ED42}"/>
    <cellStyle name="Comma 15 2 2 2 3 2 3 2 2" xfId="8604" xr:uid="{2EF140B3-D5E3-4449-8835-C0451B3EB9E8}"/>
    <cellStyle name="Comma 15 2 2 2 3 2 3 2_ACT_NIBD EQ" xfId="8605" xr:uid="{9C27372E-ED25-4EDF-B7B8-DDF25680CCD7}"/>
    <cellStyle name="Comma 15 2 2 2 3 2 3 3" xfId="8606" xr:uid="{2DD4064A-AE22-422A-BA31-08460FAE7478}"/>
    <cellStyle name="Comma 15 2 2 2 3 2 3_ACT_NIBD EQ" xfId="8607" xr:uid="{19F07DAD-10F4-4F19-BC06-51252C22E571}"/>
    <cellStyle name="Comma 15 2 2 2 3 2 4" xfId="8608" xr:uid="{067E38E4-78B4-431F-8AE2-E891BC0ABDFA}"/>
    <cellStyle name="Comma 15 2 2 2 3 2 4 2" xfId="8609" xr:uid="{A41D414F-8DD7-4481-91EF-A5FF1F14A357}"/>
    <cellStyle name="Comma 15 2 2 2 3 2 4_ACT_NIBD EQ" xfId="8610" xr:uid="{A16C4B47-09FB-4CBC-BAAA-3159C0C36AB0}"/>
    <cellStyle name="Comma 15 2 2 2 3 2 5" xfId="8611" xr:uid="{3FDCF2F9-323D-4D63-86D9-AAC16CFD1F60}"/>
    <cellStyle name="Comma 15 2 2 2 3 2_ACT_NIBD EQ" xfId="8612" xr:uid="{8528B539-2FA2-4C76-8923-6FFC9CE9C2C8}"/>
    <cellStyle name="Comma 15 2 2 2 3 3" xfId="8613" xr:uid="{3B787C37-7523-4582-A4F5-8BB416B957A1}"/>
    <cellStyle name="Comma 15 2 2 2 3 3 2" xfId="8614" xr:uid="{EE693C9B-B695-4CC8-A256-CF8764044677}"/>
    <cellStyle name="Comma 15 2 2 2 3 3 2 2" xfId="8615" xr:uid="{C3CE3B9E-E895-4A75-A647-37C816EC3EBE}"/>
    <cellStyle name="Comma 15 2 2 2 3 3 2 2 2" xfId="8616" xr:uid="{901FC0D4-1FB4-43C8-938A-F6194B9147E3}"/>
    <cellStyle name="Comma 15 2 2 2 3 3 2 2_ACT Segment adj EBITDA" xfId="8617" xr:uid="{FB1F9E92-3CF5-4071-8542-518807581CD4}"/>
    <cellStyle name="Comma 15 2 2 2 3 3 2 3" xfId="8618" xr:uid="{97F3B54F-040D-4C3F-863D-9E6F4922574B}"/>
    <cellStyle name="Comma 15 2 2 2 3 3 2_ACT Segment adj EBITDA" xfId="8619" xr:uid="{E35ED70C-D856-4895-8372-FFAD6313BCD6}"/>
    <cellStyle name="Comma 15 2 2 2 3 3 3" xfId="8620" xr:uid="{568CBC25-2410-491A-A3AB-2E1CC8EEB2B6}"/>
    <cellStyle name="Comma 15 2 2 2 3 3 3 2" xfId="8621" xr:uid="{A03D7156-06EF-40E1-B2EB-396D89B75DFF}"/>
    <cellStyle name="Comma 15 2 2 2 3 3 3_ACT Segment adj EBITDA" xfId="8622" xr:uid="{7E52BA88-0E34-4407-BFCA-E08D8C4EA634}"/>
    <cellStyle name="Comma 15 2 2 2 3 3 4" xfId="8623" xr:uid="{642F4644-2A43-4444-93A1-CE0E072A59DF}"/>
    <cellStyle name="Comma 15 2 2 2 3 3_ACT_NIBD EQ" xfId="8624" xr:uid="{9306E0D8-9FFA-46F8-ACF3-38781A9450C3}"/>
    <cellStyle name="Comma 15 2 2 2 3 4" xfId="8625" xr:uid="{0141F45F-D51C-4338-9731-52F548168158}"/>
    <cellStyle name="Comma 15 2 2 2 3 4 2" xfId="8626" xr:uid="{BD299A95-EA72-41DE-BBDB-3EF14AF9B5FB}"/>
    <cellStyle name="Comma 15 2 2 2 3 4 2 2" xfId="8627" xr:uid="{BE717751-5107-44B0-BDAC-372006CA341F}"/>
    <cellStyle name="Comma 15 2 2 2 3 4 2_ACT Segment adj EBITDA" xfId="8628" xr:uid="{C56DF3D4-9890-414A-801D-22E992EF2C37}"/>
    <cellStyle name="Comma 15 2 2 2 3 4 3" xfId="8629" xr:uid="{DD0047F8-943D-4502-A97E-5972A9532D20}"/>
    <cellStyle name="Comma 15 2 2 2 3 4_ACT Segment adj EBITDA" xfId="8630" xr:uid="{E2DFBA80-3DC1-47A6-8DC1-060FFA05BBB0}"/>
    <cellStyle name="Comma 15 2 2 2 3 5" xfId="8631" xr:uid="{B202DD72-00D5-4CDE-BFA0-5F21F1B4DD59}"/>
    <cellStyle name="Comma 15 2 2 2 3 5 2" xfId="8632" xr:uid="{5F5539AA-9FC5-44C0-B00C-D814B422176F}"/>
    <cellStyle name="Comma 15 2 2 2 3 5_ACT Segment adj EBITDA" xfId="8633" xr:uid="{FFDC609E-8CBE-440E-84AB-5C32F282E8E4}"/>
    <cellStyle name="Comma 15 2 2 2 3 6" xfId="8634" xr:uid="{F64AED7B-41EC-46E6-A202-F9669B28DBAD}"/>
    <cellStyle name="Comma 15 2 2 2 3_ACT_NIBD EQ" xfId="8635" xr:uid="{A169CF86-2646-4006-ADF9-56073623CFA1}"/>
    <cellStyle name="Comma 15 2 2 2 4" xfId="8636" xr:uid="{B88A3A16-5E68-4BFB-B18B-730A93808397}"/>
    <cellStyle name="Comma 15 2 2 2 4 2" xfId="8637" xr:uid="{334D6518-66A2-4F46-B345-74DEF75EE4E2}"/>
    <cellStyle name="Comma 15 2 2 2 4 2 2" xfId="8638" xr:uid="{C8534034-31D0-4327-9243-6DD02B4E4986}"/>
    <cellStyle name="Comma 15 2 2 2 4 2 2 2" xfId="8639" xr:uid="{404EA634-E641-4E61-906D-E420370B81C8}"/>
    <cellStyle name="Comma 15 2 2 2 4 2 2 2 2" xfId="8640" xr:uid="{D5124921-4C3F-4775-A3ED-88C967655E7B}"/>
    <cellStyle name="Comma 15 2 2 2 4 2 2 2_ACT Segment adj EBITDA" xfId="8641" xr:uid="{601C5564-1ECF-499A-9E02-D57843B909F2}"/>
    <cellStyle name="Comma 15 2 2 2 4 2 2 3" xfId="8642" xr:uid="{8C481D70-D689-4494-9C34-3FCDBEF35959}"/>
    <cellStyle name="Comma 15 2 2 2 4 2 2_ACT Segment adj EBITDA" xfId="8643" xr:uid="{D731FCCA-B4D7-4136-8D50-022465853B60}"/>
    <cellStyle name="Comma 15 2 2 2 4 2 3" xfId="8644" xr:uid="{6D5B1238-A91B-41B6-A9F8-89AC50BC0ED9}"/>
    <cellStyle name="Comma 15 2 2 2 4 2 3 2" xfId="8645" xr:uid="{6D816D8F-BEE8-45CF-9539-474D0AA3C98B}"/>
    <cellStyle name="Comma 15 2 2 2 4 2 3_ACT Segment adj EBITDA" xfId="8646" xr:uid="{5083DC46-9E09-4E09-A366-6124EF2C707D}"/>
    <cellStyle name="Comma 15 2 2 2 4 2 4" xfId="8647" xr:uid="{B28AD0E5-2FDF-49B6-A069-CA154170E525}"/>
    <cellStyle name="Comma 15 2 2 2 4 2_ACT Segment adj EBITDA" xfId="8648" xr:uid="{C12AEB85-1813-4C6B-84B9-61F7CCC23FEA}"/>
    <cellStyle name="Comma 15 2 2 2 4 3" xfId="8649" xr:uid="{67B6F2C4-4043-467B-B4FA-45C06589CDE0}"/>
    <cellStyle name="Comma 15 2 2 2 4 3 2" xfId="8650" xr:uid="{7356D309-CBB1-4E8E-B547-150FD077B360}"/>
    <cellStyle name="Comma 15 2 2 2 4 3 2 2" xfId="8651" xr:uid="{3C8EB823-2D2B-4B5C-A146-B267B175CDB5}"/>
    <cellStyle name="Comma 15 2 2 2 4 3 2_ACT Segment adj EBITDA" xfId="8652" xr:uid="{F6197081-AC49-4508-8D5C-85CC3095343F}"/>
    <cellStyle name="Comma 15 2 2 2 4 3 3" xfId="8653" xr:uid="{E1C7F035-6F64-4E2F-9BF9-2DC71C2DF60B}"/>
    <cellStyle name="Comma 15 2 2 2 4 3_ACT Segment adj EBITDA" xfId="8654" xr:uid="{96780ABD-648D-4A26-B87F-B71543C727D1}"/>
    <cellStyle name="Comma 15 2 2 2 4 4" xfId="8655" xr:uid="{DA0D38C8-0F0D-4B2D-B2A3-AED3E39570DA}"/>
    <cellStyle name="Comma 15 2 2 2 4 4 2" xfId="8656" xr:uid="{3EA974A6-E868-444C-AC9A-FB5F2DC1EE0E}"/>
    <cellStyle name="Comma 15 2 2 2 4 4_ACT Segment adj EBITDA" xfId="8657" xr:uid="{50F0D0C5-9C3D-4681-9B83-0F80FFF2F447}"/>
    <cellStyle name="Comma 15 2 2 2 4 5" xfId="8658" xr:uid="{92EFEB1D-432E-4D72-ACDF-01408903F82D}"/>
    <cellStyle name="Comma 15 2 2 2 4_ACT Segment adj EBITDA" xfId="8659" xr:uid="{C725A138-B352-4731-A786-65EBF256D3A0}"/>
    <cellStyle name="Comma 15 2 2 2 5" xfId="8660" xr:uid="{FAF4761E-9D25-4CB4-978C-3C23CB006AF7}"/>
    <cellStyle name="Comma 15 2 2 2 5 2" xfId="8661" xr:uid="{7C59AC02-D748-49E4-B1E2-11DAE991037B}"/>
    <cellStyle name="Comma 15 2 2 2 5 2 2" xfId="8662" xr:uid="{E14AAEF2-7331-4E88-A45E-CBABF7418FD1}"/>
    <cellStyle name="Comma 15 2 2 2 5 2 2 2" xfId="8663" xr:uid="{3D8C1A36-5DCC-4F0E-9A8F-DEAFA35A1062}"/>
    <cellStyle name="Comma 15 2 2 2 5 2 2_ACT Segment adj EBITDA" xfId="8664" xr:uid="{F548FEE7-CB4C-404E-A55A-FEB1A409DA5F}"/>
    <cellStyle name="Comma 15 2 2 2 5 2 3" xfId="8665" xr:uid="{D3484F14-3C13-4A0B-850A-62A5C358DCE1}"/>
    <cellStyle name="Comma 15 2 2 2 5 2_ACT Segment adj EBITDA" xfId="8666" xr:uid="{DD05CD05-9B3E-41DE-8C6F-FE3CF309022E}"/>
    <cellStyle name="Comma 15 2 2 2 5 3" xfId="8667" xr:uid="{76E31368-021E-4291-843A-C8ED47C4311B}"/>
    <cellStyle name="Comma 15 2 2 2 5 3 2" xfId="8668" xr:uid="{1E02A46A-FC1E-4EB1-BA07-8DE134A84C2D}"/>
    <cellStyle name="Comma 15 2 2 2 5 3_ACT Segment adj EBITDA" xfId="8669" xr:uid="{4829B0F0-B2DD-4931-9DBC-0EFAA831B4A5}"/>
    <cellStyle name="Comma 15 2 2 2 5 4" xfId="8670" xr:uid="{97F2926E-157E-4E60-BE46-BD80D49A498B}"/>
    <cellStyle name="Comma 15 2 2 2 5_ACT Segment adj EBITDA" xfId="8671" xr:uid="{1D223D4B-22E7-4F59-B177-64953963D8E8}"/>
    <cellStyle name="Comma 15 2 2 2 6" xfId="8672" xr:uid="{693582F3-053C-43A0-9EA6-365B25EB7FAA}"/>
    <cellStyle name="Comma 15 2 2 2 6 2" xfId="8673" xr:uid="{C78B7E0E-AF7A-40D3-BCB5-A20363E92356}"/>
    <cellStyle name="Comma 15 2 2 2 6 2 2" xfId="8674" xr:uid="{7757B51D-E0A8-4C47-97AA-0057B40C7324}"/>
    <cellStyle name="Comma 15 2 2 2 6 2_ACT Segment adj EBITDA" xfId="8675" xr:uid="{0163EFEB-EF6A-446D-AD2C-F175483CA30D}"/>
    <cellStyle name="Comma 15 2 2 2 6 3" xfId="8676" xr:uid="{11CA75AF-A3F4-4EC8-B42E-B3D5017464D8}"/>
    <cellStyle name="Comma 15 2 2 2 6_ACT Segment adj EBITDA" xfId="8677" xr:uid="{98CA645B-ACE4-42E5-B38A-C888842E8517}"/>
    <cellStyle name="Comma 15 2 2 2 7" xfId="8678" xr:uid="{886A59B6-F757-4828-8DBA-D9DCE32C9DA1}"/>
    <cellStyle name="Comma 15 2 2 2 7 2" xfId="8679" xr:uid="{6D97DE96-7DFA-4469-8CA8-00A54DBA6CC2}"/>
    <cellStyle name="Comma 15 2 2 2 7_ACT Segment adj EBITDA" xfId="8680" xr:uid="{75C23D9B-36C7-4DEF-A831-7BDFCABFFCBA}"/>
    <cellStyle name="Comma 15 2 2 2 8" xfId="8681" xr:uid="{5F7DA04D-EC0D-4E9D-9A0E-2FF458F84F0E}"/>
    <cellStyle name="Comma 15 2 2 2_ACT Segment adj EBITDA" xfId="8682" xr:uid="{B7D51A29-A941-40AA-9DBB-A93AED397104}"/>
    <cellStyle name="Comma 15 2 2 3" xfId="8683" xr:uid="{C7B05657-BE52-4A3B-94DC-3CCF52CA4A46}"/>
    <cellStyle name="Comma 15 2 2 3 2" xfId="8684" xr:uid="{99B6174F-9EB2-4CCF-83D6-E2B911990243}"/>
    <cellStyle name="Comma 15 2 2 3 2 2" xfId="8685" xr:uid="{46B905B8-4733-42B4-B508-6B4A14376C5E}"/>
    <cellStyle name="Comma 15 2 2 3 2 2 2" xfId="8686" xr:uid="{774C581C-222F-438C-A2DD-E0DF7420BEDF}"/>
    <cellStyle name="Comma 15 2 2 3 2 2 2 2" xfId="8687" xr:uid="{1A4E1F68-8C37-4A63-99B0-280309FBD9B9}"/>
    <cellStyle name="Comma 15 2 2 3 2 2 2 2 2" xfId="8688" xr:uid="{C7473A66-8899-4782-8A67-6FD08377DEF5}"/>
    <cellStyle name="Comma 15 2 2 3 2 2 2 2_ACT Segment adj EBITDA" xfId="8689" xr:uid="{3E7D81A0-3DE0-4CF4-A48E-13D52C114361}"/>
    <cellStyle name="Comma 15 2 2 3 2 2 2 3" xfId="8690" xr:uid="{B2CEE5CA-8AE7-4D15-BFF2-B9FA33160E62}"/>
    <cellStyle name="Comma 15 2 2 3 2 2 2_ACT Segment adj EBITDA" xfId="8691" xr:uid="{2578582F-94B0-4158-9252-1D215EB9180A}"/>
    <cellStyle name="Comma 15 2 2 3 2 2 3" xfId="8692" xr:uid="{75D9E126-F19E-4AE1-814D-73DCFAF356D0}"/>
    <cellStyle name="Comma 15 2 2 3 2 2 3 2" xfId="8693" xr:uid="{C0DF893F-524E-435B-9696-BD1491FD41D3}"/>
    <cellStyle name="Comma 15 2 2 3 2 2 3_ACT Segment adj EBITDA" xfId="8694" xr:uid="{C2F646DD-BCF9-4877-84CD-DCC266811A7A}"/>
    <cellStyle name="Comma 15 2 2 3 2 2 4" xfId="8695" xr:uid="{CEE85017-CD6E-4282-90F6-FB9A22A316AB}"/>
    <cellStyle name="Comma 15 2 2 3 2 2_ACT Segment adj EBITDA" xfId="8696" xr:uid="{DA5C6D36-0FDC-4EF9-8997-5369992B10B5}"/>
    <cellStyle name="Comma 15 2 2 3 2 3" xfId="8697" xr:uid="{697A8ECD-5BF7-4BF6-BAE5-756E21473C5C}"/>
    <cellStyle name="Comma 15 2 2 3 2 3 2" xfId="8698" xr:uid="{2BFE989B-9BDB-41CB-A783-06A77D67F013}"/>
    <cellStyle name="Comma 15 2 2 3 2 3 2 2" xfId="8699" xr:uid="{8CDE0368-B23C-47F6-987F-6E9A59B74A29}"/>
    <cellStyle name="Comma 15 2 2 3 2 3 2_ACT Segment adj EBITDA" xfId="8700" xr:uid="{9B32F3BF-85D1-469D-964C-CED0D6D64205}"/>
    <cellStyle name="Comma 15 2 2 3 2 3 3" xfId="8701" xr:uid="{44543E06-8C46-4A18-8B4B-53B487168ACA}"/>
    <cellStyle name="Comma 15 2 2 3 2 3_ACT Segment adj EBITDA" xfId="8702" xr:uid="{1F1F0626-50A6-4A34-97CA-F6B43C21AFF1}"/>
    <cellStyle name="Comma 15 2 2 3 2 4" xfId="8703" xr:uid="{86830432-7FC2-43C4-A812-65C90251A1A0}"/>
    <cellStyle name="Comma 15 2 2 3 2 4 2" xfId="8704" xr:uid="{79B91675-93C1-4100-BD63-7E7D4C7BCA1A}"/>
    <cellStyle name="Comma 15 2 2 3 2 4_ACT Segment adj EBITDA" xfId="8705" xr:uid="{25556348-C307-4CF6-A2F7-3208720E9A4D}"/>
    <cellStyle name="Comma 15 2 2 3 2 5" xfId="8706" xr:uid="{A2D0D403-BD8A-400F-82C6-7385309010AF}"/>
    <cellStyle name="Comma 15 2 2 3 2_ACT Segment adj EBITDA" xfId="8707" xr:uid="{5D98581D-641F-49FD-908B-D11823342D83}"/>
    <cellStyle name="Comma 15 2 2 3 3" xfId="8708" xr:uid="{E1D61045-4405-4FE7-BC9C-772297E9E059}"/>
    <cellStyle name="Comma 15 2 2 3 3 2" xfId="8709" xr:uid="{C7C1B8B0-002A-4832-9EC8-478A625D475B}"/>
    <cellStyle name="Comma 15 2 2 3 3 2 2" xfId="8710" xr:uid="{E6962D8D-3C70-4D52-A4BE-40F442032F9F}"/>
    <cellStyle name="Comma 15 2 2 3 3 2 2 2" xfId="8711" xr:uid="{0355ECD5-A037-4626-B993-A6C37EE6E093}"/>
    <cellStyle name="Comma 15 2 2 3 3 2 2_ACT Segment adj EBITDA" xfId="8712" xr:uid="{39CE8D59-022E-41F1-8BB2-E630F6D785EF}"/>
    <cellStyle name="Comma 15 2 2 3 3 2 3" xfId="8713" xr:uid="{788710BA-939E-4C8C-96A1-4625CF5637EE}"/>
    <cellStyle name="Comma 15 2 2 3 3 2_ACT Segment adj EBITDA" xfId="8714" xr:uid="{2B0D18BF-3609-4570-B004-686A181C0681}"/>
    <cellStyle name="Comma 15 2 2 3 3 3" xfId="8715" xr:uid="{D5813E3C-837D-4759-AF2E-EECB0456999C}"/>
    <cellStyle name="Comma 15 2 2 3 3 3 2" xfId="8716" xr:uid="{5DD0EBE1-56EB-4748-B443-C141DB80973D}"/>
    <cellStyle name="Comma 15 2 2 3 3 3_ACT Segment adj EBITDA" xfId="8717" xr:uid="{6B896D7B-5D09-41DD-B32A-2C4719ABC5DD}"/>
    <cellStyle name="Comma 15 2 2 3 3 4" xfId="8718" xr:uid="{2FF1A71F-9547-44F4-BC0B-21A66A55BFB2}"/>
    <cellStyle name="Comma 15 2 2 3 3_ACT Segment adj EBITDA" xfId="8719" xr:uid="{4E3F7F97-2E51-4CC3-8962-95F09BEDE722}"/>
    <cellStyle name="Comma 15 2 2 3 4" xfId="8720" xr:uid="{2228CF2D-8A5D-480F-BF58-A467FA781180}"/>
    <cellStyle name="Comma 15 2 2 3 4 2" xfId="8721" xr:uid="{BEEF29A8-9767-4D3C-A6E5-EF126EEBCCD2}"/>
    <cellStyle name="Comma 15 2 2 3 4 2 2" xfId="8722" xr:uid="{0D04BED3-4CEF-4E48-A98A-AE2E1AAC527E}"/>
    <cellStyle name="Comma 15 2 2 3 4 2_ACT Segment adj EBITDA" xfId="8723" xr:uid="{330C0724-D1F5-44DF-8504-413A3C660DEB}"/>
    <cellStyle name="Comma 15 2 2 3 4 3" xfId="8724" xr:uid="{6538E2B0-2C9E-4A2B-BDF5-74CBB71B8E1B}"/>
    <cellStyle name="Comma 15 2 2 3 4_ACT Segment adj EBITDA" xfId="8725" xr:uid="{CFFD72FB-36AC-4750-9071-DE73F3F3E2BA}"/>
    <cellStyle name="Comma 15 2 2 3 5" xfId="8726" xr:uid="{4D0FBCB1-EF37-472B-9643-DCA2D40F5A32}"/>
    <cellStyle name="Comma 15 2 2 3 5 2" xfId="8727" xr:uid="{63D4011C-6125-4539-922F-1F0AB26387E7}"/>
    <cellStyle name="Comma 15 2 2 3 5_ACT Segment adj EBITDA" xfId="8728" xr:uid="{0FD96861-9ECC-40D8-8F5E-F0AE6B9779F1}"/>
    <cellStyle name="Comma 15 2 2 3 6" xfId="8729" xr:uid="{212B7A53-0066-412B-B719-0C7030478B98}"/>
    <cellStyle name="Comma 15 2 2 3_ACT Segment adj EBITDA" xfId="8730" xr:uid="{F2734168-7DA3-4FB2-8756-D8343A90C4BF}"/>
    <cellStyle name="Comma 15 2 2 4" xfId="8731" xr:uid="{99A104FF-A419-4212-8124-AE2FA1287DB0}"/>
    <cellStyle name="Comma 15 2 2 4 2" xfId="8732" xr:uid="{4462F840-551A-4C4C-8AAB-2EEDFB188E52}"/>
    <cellStyle name="Comma 15 2 2 4 2 2" xfId="8733" xr:uid="{D24988A4-EA18-44D7-A841-DB32F66BF6C2}"/>
    <cellStyle name="Comma 15 2 2 4 2 2 2" xfId="8734" xr:uid="{DF211876-F754-4744-B6A8-66CBCFC3F15E}"/>
    <cellStyle name="Comma 15 2 2 4 2 2 2 2" xfId="8735" xr:uid="{0DB90C29-F306-4731-9DF5-AA3C389A964A}"/>
    <cellStyle name="Comma 15 2 2 4 2 2 2 2 2" xfId="8736" xr:uid="{165D609F-ABBF-470F-BB17-03A6CE4F6B8C}"/>
    <cellStyle name="Comma 15 2 2 4 2 2 2 2_ACT Segment adj EBITDA" xfId="8737" xr:uid="{2A77F674-72DF-4F0E-87EC-069FE51EED22}"/>
    <cellStyle name="Comma 15 2 2 4 2 2 2 3" xfId="8738" xr:uid="{6E5348B4-0671-413B-A441-8DCC673EB640}"/>
    <cellStyle name="Comma 15 2 2 4 2 2 2_ACT Segment adj EBITDA" xfId="8739" xr:uid="{8AC08945-A729-42DB-B2CF-2C1D8D58CA0B}"/>
    <cellStyle name="Comma 15 2 2 4 2 2 3" xfId="8740" xr:uid="{39A57D03-1ACE-47AF-BD30-65ECA4E92F40}"/>
    <cellStyle name="Comma 15 2 2 4 2 2 3 2" xfId="8741" xr:uid="{006C526F-E665-42AF-994F-EEA82F13D97A}"/>
    <cellStyle name="Comma 15 2 2 4 2 2 3_ACT Segment adj EBITDA" xfId="8742" xr:uid="{69BD459A-5A87-487F-B739-01F129C746F2}"/>
    <cellStyle name="Comma 15 2 2 4 2 2 4" xfId="8743" xr:uid="{67C1AE05-6577-4D67-88BD-9EA532B8C809}"/>
    <cellStyle name="Comma 15 2 2 4 2 2_ACT Segment adj EBITDA" xfId="8744" xr:uid="{7C24A9D8-637D-4342-8741-1528DE9C94E2}"/>
    <cellStyle name="Comma 15 2 2 4 2 3" xfId="8745" xr:uid="{1BF8C2BC-38F8-46E7-94C8-A952F66620BA}"/>
    <cellStyle name="Comma 15 2 2 4 2 3 2" xfId="8746" xr:uid="{731E6B67-6375-44B9-AE8E-1F2DDA7D3322}"/>
    <cellStyle name="Comma 15 2 2 4 2 3 2 2" xfId="8747" xr:uid="{114D536F-4516-450A-9268-348BD4756BAE}"/>
    <cellStyle name="Comma 15 2 2 4 2 3 2_ACT Segment adj EBITDA" xfId="8748" xr:uid="{57B0AC68-0074-4F27-8DC8-C8E2514AB02E}"/>
    <cellStyle name="Comma 15 2 2 4 2 3 3" xfId="8749" xr:uid="{411224FD-1EC5-4032-A339-4FB2EAC1D237}"/>
    <cellStyle name="Comma 15 2 2 4 2 3_ACT Segment adj EBITDA" xfId="8750" xr:uid="{6A55937C-4B3F-4291-A553-B48298E8ABF3}"/>
    <cellStyle name="Comma 15 2 2 4 2 4" xfId="8751" xr:uid="{333F82CF-3434-46DE-B698-2EFB54BA0BDE}"/>
    <cellStyle name="Comma 15 2 2 4 2 4 2" xfId="8752" xr:uid="{C6F8510B-F7F7-4593-9440-1B2AC96BB1A3}"/>
    <cellStyle name="Comma 15 2 2 4 2 4_ACT Segment adj EBITDA" xfId="8753" xr:uid="{E2EAEAAD-A8AE-4FF3-89A8-83BC44CE5174}"/>
    <cellStyle name="Comma 15 2 2 4 2 5" xfId="8754" xr:uid="{EECD05FC-94C2-4253-AF0E-1105A6C6FDEF}"/>
    <cellStyle name="Comma 15 2 2 4 2_ACT Segment adj EBITDA" xfId="8755" xr:uid="{7B029D66-9DBB-4832-B6CC-D1E19B17C5E0}"/>
    <cellStyle name="Comma 15 2 2 4 3" xfId="8756" xr:uid="{CB4C6F8A-A1EF-4430-A33A-6521C3EA71E5}"/>
    <cellStyle name="Comma 15 2 2 4 3 2" xfId="8757" xr:uid="{393394D0-BFCA-4CF1-BACD-C004790E7AE1}"/>
    <cellStyle name="Comma 15 2 2 4 3 2 2" xfId="8758" xr:uid="{B426351D-C76D-48D0-BD38-8F1F18C26629}"/>
    <cellStyle name="Comma 15 2 2 4 3 2 2 2" xfId="8759" xr:uid="{AD0D79F4-7DE6-478E-9F45-406984036F74}"/>
    <cellStyle name="Comma 15 2 2 4 3 2 2_ACT Segment adj EBITDA" xfId="8760" xr:uid="{D19AB118-2DF5-4B70-936D-40FDAC8142F5}"/>
    <cellStyle name="Comma 15 2 2 4 3 2 3" xfId="8761" xr:uid="{72DF53BF-0409-4268-921E-616D36139A11}"/>
    <cellStyle name="Comma 15 2 2 4 3 2_ACT Segment adj EBITDA" xfId="8762" xr:uid="{AD78E2FB-3734-42F3-89E9-3439E14A53F1}"/>
    <cellStyle name="Comma 15 2 2 4 3 3" xfId="8763" xr:uid="{D499189F-D9D3-495B-8416-EC03DC4EF9ED}"/>
    <cellStyle name="Comma 15 2 2 4 3 3 2" xfId="8764" xr:uid="{1FD124E9-B15A-432A-A4A4-D557370D3D11}"/>
    <cellStyle name="Comma 15 2 2 4 3 3_ACT Segment adj EBITDA" xfId="8765" xr:uid="{64A365E3-85A7-4883-8148-14845D87A8B9}"/>
    <cellStyle name="Comma 15 2 2 4 3 4" xfId="8766" xr:uid="{C594DC63-4E22-47E9-BB9E-A7555D5719B8}"/>
    <cellStyle name="Comma 15 2 2 4 3_ACT Segment adj EBITDA" xfId="8767" xr:uid="{2A5A0735-376E-40D3-9EE7-E84E3E3D8746}"/>
    <cellStyle name="Comma 15 2 2 4 4" xfId="8768" xr:uid="{3F0674D7-4043-46E4-B11E-ED141F25A080}"/>
    <cellStyle name="Comma 15 2 2 4 4 2" xfId="8769" xr:uid="{7A3060C9-8C89-47FD-8EE2-0A0E6F9D2A4C}"/>
    <cellStyle name="Comma 15 2 2 4 4 2 2" xfId="8770" xr:uid="{254C7C30-932C-4E75-BD9C-C2943380CFB3}"/>
    <cellStyle name="Comma 15 2 2 4 4 2_ACT Segment adj EBITDA" xfId="8771" xr:uid="{89B774B6-4DD7-43CF-AD76-954AF5A00D78}"/>
    <cellStyle name="Comma 15 2 2 4 4 3" xfId="8772" xr:uid="{F63220E3-6AA4-46CD-A89C-B6C52D9DD500}"/>
    <cellStyle name="Comma 15 2 2 4 4_ACT Segment adj EBITDA" xfId="8773" xr:uid="{6A6994A9-3586-4D76-A29F-9162CD7FD6F6}"/>
    <cellStyle name="Comma 15 2 2 4 5" xfId="8774" xr:uid="{06066DFA-1359-47EF-9CFB-062C63EA775A}"/>
    <cellStyle name="Comma 15 2 2 4 5 2" xfId="8775" xr:uid="{F4DC49FB-9680-442D-BAB8-CEA03279E4F6}"/>
    <cellStyle name="Comma 15 2 2 4 5_ACT Segment adj EBITDA" xfId="8776" xr:uid="{F55D6348-FB0C-4E10-87E1-9A91D316ABC1}"/>
    <cellStyle name="Comma 15 2 2 4 6" xfId="8777" xr:uid="{22BB0DF8-5E68-43A0-939F-4CF58EC819AE}"/>
    <cellStyle name="Comma 15 2 2 4_ACT Segment adj EBITDA" xfId="8778" xr:uid="{1229165F-2F98-44D2-AF79-5101CC9C5A6A}"/>
    <cellStyle name="Comma 15 2 2 5" xfId="8779" xr:uid="{4DD2386D-EFD4-4CD3-A438-539484119C74}"/>
    <cellStyle name="Comma 15 2 2 5 2" xfId="8780" xr:uid="{973ADB81-DB94-4932-B1E1-2CC975F15927}"/>
    <cellStyle name="Comma 15 2 2 5 2 2" xfId="8781" xr:uid="{6CAF1947-83C2-44A6-B170-2EF09EE10138}"/>
    <cellStyle name="Comma 15 2 2 5 2 2 2" xfId="8782" xr:uid="{B8453174-35EE-4397-95AC-CF699779EC9E}"/>
    <cellStyle name="Comma 15 2 2 5 2 2 2 2" xfId="8783" xr:uid="{4E078872-C894-4EA5-9D35-8E487A717604}"/>
    <cellStyle name="Comma 15 2 2 5 2 2 2_ACT Segment adj EBITDA" xfId="8784" xr:uid="{F7CAA3F2-127F-46EB-9F81-28EFF3EEF1CC}"/>
    <cellStyle name="Comma 15 2 2 5 2 2 3" xfId="8785" xr:uid="{4ADDA0B3-0D9F-400B-9E24-13CBCE69EEE1}"/>
    <cellStyle name="Comma 15 2 2 5 2 2_ACT Segment adj EBITDA" xfId="8786" xr:uid="{9680FC81-AD45-4C9E-B093-234D9312FEE2}"/>
    <cellStyle name="Comma 15 2 2 5 2 3" xfId="8787" xr:uid="{BDFCC389-6B5E-4F21-A333-C80474A09B31}"/>
    <cellStyle name="Comma 15 2 2 5 2 3 2" xfId="8788" xr:uid="{34083C1B-CE21-4BDF-BB37-78E93004ABE7}"/>
    <cellStyle name="Comma 15 2 2 5 2 3_ACT Segment adj EBITDA" xfId="8789" xr:uid="{22860BF4-BC89-460E-A2EA-A92C3C355E9E}"/>
    <cellStyle name="Comma 15 2 2 5 2 4" xfId="8790" xr:uid="{4AFB6D2C-A54B-4696-B233-873EBAC67727}"/>
    <cellStyle name="Comma 15 2 2 5 2_ACT Segment adj EBITDA" xfId="8791" xr:uid="{B8BF5306-C592-4BA9-9B21-D668BEC53AFD}"/>
    <cellStyle name="Comma 15 2 2 5 3" xfId="8792" xr:uid="{ED34A0E0-1B68-4C63-9984-F44AF720FDD4}"/>
    <cellStyle name="Comma 15 2 2 5 3 2" xfId="8793" xr:uid="{186310B9-EF7C-4023-99BC-35FE776EC08E}"/>
    <cellStyle name="Comma 15 2 2 5 3 2 2" xfId="8794" xr:uid="{D0514216-6CBB-4061-99B6-0A758EBB9493}"/>
    <cellStyle name="Comma 15 2 2 5 3 2_ACT Segment adj EBITDA" xfId="8795" xr:uid="{BF5F27F0-65E9-4D26-A9D4-3CAB18FD7746}"/>
    <cellStyle name="Comma 15 2 2 5 3 3" xfId="8796" xr:uid="{C21EC6D1-9499-4B25-9D8F-C73354F950C9}"/>
    <cellStyle name="Comma 15 2 2 5 3_ACT Segment adj EBITDA" xfId="8797" xr:uid="{0C395668-7FD0-48DC-89C5-D2118D94DE81}"/>
    <cellStyle name="Comma 15 2 2 5 4" xfId="8798" xr:uid="{7A109496-100E-465D-8058-A29DA79A4704}"/>
    <cellStyle name="Comma 15 2 2 5 4 2" xfId="8799" xr:uid="{45C32E2A-811D-4098-A3ED-53DF7158999B}"/>
    <cellStyle name="Comma 15 2 2 5 4_ACT Segment adj EBITDA" xfId="8800" xr:uid="{7C9074FB-209A-4563-B9C6-2D081B5141C6}"/>
    <cellStyle name="Comma 15 2 2 5 5" xfId="8801" xr:uid="{E1806941-4388-4F5A-AD55-B8C69ED687C6}"/>
    <cellStyle name="Comma 15 2 2 5_ACT Segment adj EBITDA" xfId="8802" xr:uid="{6BF7CF6F-70FB-4AC1-97E9-BC287A576CB4}"/>
    <cellStyle name="Comma 15 2 2 6" xfId="8803" xr:uid="{554B429E-A8DD-44C7-BB7C-46443A2B7329}"/>
    <cellStyle name="Comma 15 2 2 6 2" xfId="8804" xr:uid="{BFA8DF73-352D-4739-83CA-EE217D581A0A}"/>
    <cellStyle name="Comma 15 2 2 6 2 2" xfId="8805" xr:uid="{481C0073-C017-44B2-B42B-EC7AC2274EDC}"/>
    <cellStyle name="Comma 15 2 2 6 2 2 2" xfId="8806" xr:uid="{C753AB46-108E-4531-B22E-F9E96CBE5B67}"/>
    <cellStyle name="Comma 15 2 2 6 2 2_ACT Segment adj EBITDA" xfId="8807" xr:uid="{87075838-58F4-437B-94C2-FDD1C1D57098}"/>
    <cellStyle name="Comma 15 2 2 6 2 3" xfId="8808" xr:uid="{C4A60915-5E53-44B9-AA2E-8A29A3BD5A48}"/>
    <cellStyle name="Comma 15 2 2 6 2_ACT Segment adj EBITDA" xfId="8809" xr:uid="{C124E7EB-9EB0-4731-B755-D739309117F5}"/>
    <cellStyle name="Comma 15 2 2 6 3" xfId="8810" xr:uid="{B5600851-90E8-495C-8293-52C7E97C61D7}"/>
    <cellStyle name="Comma 15 2 2 6 3 2" xfId="8811" xr:uid="{CCD1EA05-7973-4A50-A941-3E17FA6C267C}"/>
    <cellStyle name="Comma 15 2 2 6 3_ACT Segment adj EBITDA" xfId="8812" xr:uid="{6E61389F-A200-499D-A15B-BAF199A04324}"/>
    <cellStyle name="Comma 15 2 2 6 4" xfId="8813" xr:uid="{5F9A217C-34BB-4040-A545-CB06CDF0D9C8}"/>
    <cellStyle name="Comma 15 2 2 6_ACT Segment adj EBITDA" xfId="8814" xr:uid="{9F285776-BDC1-4304-9E59-2BAD416A2B60}"/>
    <cellStyle name="Comma 15 2 2 7" xfId="8815" xr:uid="{F0C5CFE8-6D51-497B-A726-EE25B89B7814}"/>
    <cellStyle name="Comma 15 2 2 7 2" xfId="8816" xr:uid="{184D2739-EBBD-41EB-BE35-58A4AC86AE50}"/>
    <cellStyle name="Comma 15 2 2 7 2 2" xfId="8817" xr:uid="{4D101DAB-D85A-48A2-BE96-89E3CA795D80}"/>
    <cellStyle name="Comma 15 2 2 7 2_ACT Segment adj EBITDA" xfId="8818" xr:uid="{6BD71F0D-E1B9-4AE0-9BA3-4E394A44F95A}"/>
    <cellStyle name="Comma 15 2 2 7 3" xfId="8819" xr:uid="{8906EFA5-5607-4328-A9F8-785B82B61CDA}"/>
    <cellStyle name="Comma 15 2 2 7_ACT Segment adj EBITDA" xfId="8820" xr:uid="{78A79819-E369-4390-BDCC-174276C301D7}"/>
    <cellStyle name="Comma 15 2 2 8" xfId="8821" xr:uid="{2C998E47-DD96-44D1-B8F8-BAFCB77141B6}"/>
    <cellStyle name="Comma 15 2 2 8 2" xfId="8822" xr:uid="{D8183BB4-6C75-4AA1-9BC0-C71C262357C3}"/>
    <cellStyle name="Comma 15 2 2 8_ACT Segment adj EBITDA" xfId="8823" xr:uid="{C556EFB4-2ED5-47DF-8C27-21827D527951}"/>
    <cellStyle name="Comma 15 2 2 9" xfId="8824" xr:uid="{6938588B-437C-48BB-8E1E-64A7C95D9C1A}"/>
    <cellStyle name="Comma 15 2 2_ACT Segment adj EBITDA" xfId="8825" xr:uid="{34EAB044-844B-4F99-A26B-249C484CBB76}"/>
    <cellStyle name="Comma 15 2 3" xfId="8826" xr:uid="{4815D412-FB8E-432A-A325-6F845E4074CD}"/>
    <cellStyle name="Comma 15 2 3 2" xfId="8827" xr:uid="{533DEBB9-5AD2-421E-B91F-161B66088989}"/>
    <cellStyle name="Comma 15 2 3 2 2" xfId="8828" xr:uid="{C7CF02C6-921B-42EB-BCEE-5F690450F9BC}"/>
    <cellStyle name="Comma 15 2 3 2 2 2" xfId="8829" xr:uid="{29F47AF2-403D-46A3-B590-9511FC096FA2}"/>
    <cellStyle name="Comma 15 2 3 2 2 2 2" xfId="8830" xr:uid="{19BD0B87-57FD-4A53-B5FF-1DCC6B2AA08B}"/>
    <cellStyle name="Comma 15 2 3 2 2 2 2 2" xfId="8831" xr:uid="{FCBF3BC4-090E-4887-8955-097EDBD660C1}"/>
    <cellStyle name="Comma 15 2 3 2 2 2 2 2 2" xfId="8832" xr:uid="{3BA8E024-0459-4584-B40E-D149A59C452A}"/>
    <cellStyle name="Comma 15 2 3 2 2 2 2 2 2 2" xfId="8833" xr:uid="{60EC9461-99FF-4624-8BAE-DF6DB9DA1265}"/>
    <cellStyle name="Comma 15 2 3 2 2 2 2 2 2_ACT Segment adj EBITDA" xfId="8834" xr:uid="{E50D7A45-3714-4A73-A610-45031C7EA9CF}"/>
    <cellStyle name="Comma 15 2 3 2 2 2 2 2 3" xfId="8835" xr:uid="{1EB17772-6679-4E89-B005-A0B371D59EBC}"/>
    <cellStyle name="Comma 15 2 3 2 2 2 2 2_ACT Segment adj EBITDA" xfId="8836" xr:uid="{3A802B7E-6031-4D64-820C-DE49EACBE742}"/>
    <cellStyle name="Comma 15 2 3 2 2 2 2 3" xfId="8837" xr:uid="{8B6478C9-77F7-4486-A3A5-7DCFE616D684}"/>
    <cellStyle name="Comma 15 2 3 2 2 2 2 3 2" xfId="8838" xr:uid="{51EA5B31-ED0B-419E-95EA-2E57EBFBDF20}"/>
    <cellStyle name="Comma 15 2 3 2 2 2 2 3_ACT Segment adj EBITDA" xfId="8839" xr:uid="{DA983EC5-4E6C-45A4-BAA1-B49BE4FF966C}"/>
    <cellStyle name="Comma 15 2 3 2 2 2 2 4" xfId="8840" xr:uid="{91753809-03FC-4214-813E-C09E0A96913F}"/>
    <cellStyle name="Comma 15 2 3 2 2 2 2_ACT Segment adj EBITDA" xfId="8841" xr:uid="{E33C9F4B-2932-47CE-8589-A5FC79055478}"/>
    <cellStyle name="Comma 15 2 3 2 2 2 3" xfId="8842" xr:uid="{943B4127-7C79-4784-99B2-5374471C5F8C}"/>
    <cellStyle name="Comma 15 2 3 2 2 2 3 2" xfId="8843" xr:uid="{DDC29DD6-6D69-4AC5-ADD0-5E74AB481179}"/>
    <cellStyle name="Comma 15 2 3 2 2 2 3 2 2" xfId="8844" xr:uid="{216F07C3-DC4C-4575-8EC9-89E50CB01D1D}"/>
    <cellStyle name="Comma 15 2 3 2 2 2 3 2_ACT Segment adj EBITDA" xfId="8845" xr:uid="{D3C27F73-4E7B-472E-A3AC-D8F48D299945}"/>
    <cellStyle name="Comma 15 2 3 2 2 2 3 3" xfId="8846" xr:uid="{4CAD76ED-E6B9-4D46-A119-1A0E175C2742}"/>
    <cellStyle name="Comma 15 2 3 2 2 2 3_ACT Segment adj EBITDA" xfId="8847" xr:uid="{624611F9-DD67-425C-8DFF-42E39762D7B3}"/>
    <cellStyle name="Comma 15 2 3 2 2 2 4" xfId="8848" xr:uid="{0E999683-9F01-47B8-9ABF-EAE3A4C3316A}"/>
    <cellStyle name="Comma 15 2 3 2 2 2 4 2" xfId="8849" xr:uid="{D1DF8F8E-CA13-447F-B0DC-FDFB9955109C}"/>
    <cellStyle name="Comma 15 2 3 2 2 2 4_ACT Segment adj EBITDA" xfId="8850" xr:uid="{227D4D4F-5F19-4D91-8E20-ACE761F91614}"/>
    <cellStyle name="Comma 15 2 3 2 2 2 5" xfId="8851" xr:uid="{3DBEBCEB-BB47-46AB-83E5-20512C62A586}"/>
    <cellStyle name="Comma 15 2 3 2 2 2_ACT Segment adj EBITDA" xfId="8852" xr:uid="{AE655584-3B08-4222-A627-D085592A4267}"/>
    <cellStyle name="Comma 15 2 3 2 2 3" xfId="8853" xr:uid="{C984D75D-1B23-496D-A9A8-120501DDB46A}"/>
    <cellStyle name="Comma 15 2 3 2 2 3 2" xfId="8854" xr:uid="{66EB20B6-3995-41A8-828D-D88552A71377}"/>
    <cellStyle name="Comma 15 2 3 2 2 3 2 2" xfId="8855" xr:uid="{DFFE8603-0D80-48BE-8377-DA8AD4754E0C}"/>
    <cellStyle name="Comma 15 2 3 2 2 3 2 2 2" xfId="8856" xr:uid="{66DA23E5-270D-4FB6-8744-FB20A989382D}"/>
    <cellStyle name="Comma 15 2 3 2 2 3 2 2_ACT Segment adj EBITDA" xfId="8857" xr:uid="{CF4694E6-4EA5-4359-AFE6-87D47C07F74C}"/>
    <cellStyle name="Comma 15 2 3 2 2 3 2 3" xfId="8858" xr:uid="{9EE3C2DE-65EF-4DBC-9F34-CE23788547AE}"/>
    <cellStyle name="Comma 15 2 3 2 2 3 2_ACT Segment adj EBITDA" xfId="8859" xr:uid="{0794BBD2-9C94-438E-BB46-A548A2158F8F}"/>
    <cellStyle name="Comma 15 2 3 2 2 3 3" xfId="8860" xr:uid="{883628BC-DFA3-479E-B638-BBC7C02A3113}"/>
    <cellStyle name="Comma 15 2 3 2 2 3 3 2" xfId="8861" xr:uid="{B0889272-5B97-411A-8328-5EA04A3F5214}"/>
    <cellStyle name="Comma 15 2 3 2 2 3 3_ACT Segment adj EBITDA" xfId="8862" xr:uid="{6ABB57B7-E277-4739-B8A0-32BAEC55E7C0}"/>
    <cellStyle name="Comma 15 2 3 2 2 3 4" xfId="8863" xr:uid="{69054640-AD21-4A9A-A059-48590106587E}"/>
    <cellStyle name="Comma 15 2 3 2 2 3_ACT Segment adj EBITDA" xfId="8864" xr:uid="{6A8E398C-3EEA-44F4-9968-711C0D561CBF}"/>
    <cellStyle name="Comma 15 2 3 2 2 4" xfId="8865" xr:uid="{D21D3549-B513-437C-B33C-D0A11D462E72}"/>
    <cellStyle name="Comma 15 2 3 2 2 4 2" xfId="8866" xr:uid="{88C48E14-9365-4933-83BB-488C4806FD2A}"/>
    <cellStyle name="Comma 15 2 3 2 2 4 2 2" xfId="8867" xr:uid="{049CE08F-BD42-4A06-AAAF-853E44E77111}"/>
    <cellStyle name="Comma 15 2 3 2 2 4 2_ACT Segment adj EBITDA" xfId="8868" xr:uid="{9290E7ED-1570-461F-AE58-34D98A10CAA7}"/>
    <cellStyle name="Comma 15 2 3 2 2 4 3" xfId="8869" xr:uid="{89AEAA8C-A5BF-4A1F-990E-774ED3412BB0}"/>
    <cellStyle name="Comma 15 2 3 2 2 4_ACT Segment adj EBITDA" xfId="8870" xr:uid="{B2DDCA46-DE3B-4524-8C68-9326AF33D2CE}"/>
    <cellStyle name="Comma 15 2 3 2 2 5" xfId="8871" xr:uid="{CE6BF15A-68D7-40EA-8C61-59EA8989C1E6}"/>
    <cellStyle name="Comma 15 2 3 2 2 5 2" xfId="8872" xr:uid="{636045F8-9F01-4096-A8E2-5CE2ABD343C2}"/>
    <cellStyle name="Comma 15 2 3 2 2 5_ACT Segment adj EBITDA" xfId="8873" xr:uid="{4A56C238-983A-43A8-B7E2-655C76D12C86}"/>
    <cellStyle name="Comma 15 2 3 2 2 6" xfId="8874" xr:uid="{34F05E63-10A4-457B-B383-608021B3BB30}"/>
    <cellStyle name="Comma 15 2 3 2 2_ACT Segment adj EBITDA" xfId="8875" xr:uid="{C3539A36-9183-47CC-AF37-6C08183F15B3}"/>
    <cellStyle name="Comma 15 2 3 2 3" xfId="8876" xr:uid="{7D8E346C-BFDC-4DB2-BDE8-62715B1229BF}"/>
    <cellStyle name="Comma 15 2 3 2 3 2" xfId="8877" xr:uid="{CD32841B-CAE6-49EF-992B-F5887B5D9147}"/>
    <cellStyle name="Comma 15 2 3 2 3 2 2" xfId="8878" xr:uid="{B15E2112-5321-4D03-A291-B4BE27414AB1}"/>
    <cellStyle name="Comma 15 2 3 2 3 2 2 2" xfId="8879" xr:uid="{13965F01-C7FE-4D08-BC3C-C349BF8F5BDA}"/>
    <cellStyle name="Comma 15 2 3 2 3 2 2 2 2" xfId="8880" xr:uid="{89402EBF-2556-41D4-8C86-1E41806FE877}"/>
    <cellStyle name="Comma 15 2 3 2 3 2 2 2 2 2" xfId="8881" xr:uid="{7DD865BB-14B0-48D2-B275-B27DD62A8378}"/>
    <cellStyle name="Comma 15 2 3 2 3 2 2 2 2_ACT Segment adj EBITDA" xfId="8882" xr:uid="{56067D4E-9A31-416E-A0BC-3D76AB94A1DD}"/>
    <cellStyle name="Comma 15 2 3 2 3 2 2 2 3" xfId="8883" xr:uid="{3A6AD409-DB49-440D-94C5-D1554E14484E}"/>
    <cellStyle name="Comma 15 2 3 2 3 2 2 2_ACT Segment adj EBITDA" xfId="8884" xr:uid="{94CE5B6A-64D9-4F89-A253-5BE0077F65B2}"/>
    <cellStyle name="Comma 15 2 3 2 3 2 2 3" xfId="8885" xr:uid="{3CE1FE28-7705-4BB9-9F48-7EFB1AD7C2E0}"/>
    <cellStyle name="Comma 15 2 3 2 3 2 2 3 2" xfId="8886" xr:uid="{343A4ED1-E26F-4A2E-902B-CC39EADCB101}"/>
    <cellStyle name="Comma 15 2 3 2 3 2 2 3_ACT Segment adj EBITDA" xfId="8887" xr:uid="{A00A6FCD-542F-4051-981E-3E0AE188BAA2}"/>
    <cellStyle name="Comma 15 2 3 2 3 2 2 4" xfId="8888" xr:uid="{9DA95C9E-B061-43B3-9245-18D9E713E159}"/>
    <cellStyle name="Comma 15 2 3 2 3 2 2_ACT Segment adj EBITDA" xfId="8889" xr:uid="{067908B3-18B2-4BE2-A767-8A97E918351A}"/>
    <cellStyle name="Comma 15 2 3 2 3 2 3" xfId="8890" xr:uid="{49D0DC3F-74F2-44DE-ACBF-AB7D7080FC7B}"/>
    <cellStyle name="Comma 15 2 3 2 3 2 3 2" xfId="8891" xr:uid="{77EF4A5E-AA8B-48CB-A86D-682E289E511E}"/>
    <cellStyle name="Comma 15 2 3 2 3 2 3 2 2" xfId="8892" xr:uid="{D962C6F9-E0B4-414E-BFD7-209268541919}"/>
    <cellStyle name="Comma 15 2 3 2 3 2 3 2_ACT Segment adj EBITDA" xfId="8893" xr:uid="{FAAD4795-FBD0-4D68-BFAF-90CECFB816AE}"/>
    <cellStyle name="Comma 15 2 3 2 3 2 3 3" xfId="8894" xr:uid="{D7774C85-869C-4B11-AA5D-E406D214EB90}"/>
    <cellStyle name="Comma 15 2 3 2 3 2 3_ACT Segment adj EBITDA" xfId="8895" xr:uid="{B32E0F6F-9615-4FB3-B679-816A04BF81E7}"/>
    <cellStyle name="Comma 15 2 3 2 3 2 4" xfId="8896" xr:uid="{DA762AC2-98EA-4E55-9831-F4194715C144}"/>
    <cellStyle name="Comma 15 2 3 2 3 2 4 2" xfId="8897" xr:uid="{CE27F582-C2B5-44C5-B770-5647583998D4}"/>
    <cellStyle name="Comma 15 2 3 2 3 2 4_ACT Segment adj EBITDA" xfId="8898" xr:uid="{B0F09168-6584-4D2D-8206-B3BC7B78FA06}"/>
    <cellStyle name="Comma 15 2 3 2 3 2 5" xfId="8899" xr:uid="{3B856798-1420-4637-8BFA-A1B982EE55E0}"/>
    <cellStyle name="Comma 15 2 3 2 3 2_ACT Segment adj EBITDA" xfId="8900" xr:uid="{9587C93D-6778-4407-AFF7-B52B9D05D02D}"/>
    <cellStyle name="Comma 15 2 3 2 3 3" xfId="8901" xr:uid="{3D1F1B1B-AC5C-401A-AE5D-50D0215722F7}"/>
    <cellStyle name="Comma 15 2 3 2 3 3 2" xfId="8902" xr:uid="{D2CA41E3-B415-4540-870B-B543623F3D6A}"/>
    <cellStyle name="Comma 15 2 3 2 3 3 2 2" xfId="8903" xr:uid="{6A337755-21C9-4825-AAF0-07883511B807}"/>
    <cellStyle name="Comma 15 2 3 2 3 3 2 2 2" xfId="8904" xr:uid="{909B2907-D7DE-4AB3-8C7B-80AB3990923A}"/>
    <cellStyle name="Comma 15 2 3 2 3 3 2 2_ACT Segment adj EBITDA" xfId="8905" xr:uid="{2372D921-2443-4D8F-A78A-CCCF7D4E54BD}"/>
    <cellStyle name="Comma 15 2 3 2 3 3 2 3" xfId="8906" xr:uid="{1D990994-8F35-406D-A2C2-0D1DE7289814}"/>
    <cellStyle name="Comma 15 2 3 2 3 3 2_ACT Segment adj EBITDA" xfId="8907" xr:uid="{55D8BB14-B546-4C4F-8226-E475D0DB5D75}"/>
    <cellStyle name="Comma 15 2 3 2 3 3 3" xfId="8908" xr:uid="{8357BB72-2B72-4B8B-89FC-3D0C66E02821}"/>
    <cellStyle name="Comma 15 2 3 2 3 3 3 2" xfId="8909" xr:uid="{0F9998DB-DB67-489C-8865-C41E4809A4AB}"/>
    <cellStyle name="Comma 15 2 3 2 3 3 3_ACT Segment adj EBITDA" xfId="8910" xr:uid="{4A8BC938-8415-4696-A523-A8EED405E8C7}"/>
    <cellStyle name="Comma 15 2 3 2 3 3 4" xfId="8911" xr:uid="{536B46CB-A3EF-4849-8EB5-E5DF5521B37A}"/>
    <cellStyle name="Comma 15 2 3 2 3 3_ACT Segment adj EBITDA" xfId="8912" xr:uid="{481C589F-EB47-48EC-B63D-F8AA1FC8FB4F}"/>
    <cellStyle name="Comma 15 2 3 2 3 4" xfId="8913" xr:uid="{1CA8FB91-9DA7-44FD-937B-308FBF270BBB}"/>
    <cellStyle name="Comma 15 2 3 2 3 4 2" xfId="8914" xr:uid="{8C94720F-60F3-460E-9D45-05593038A747}"/>
    <cellStyle name="Comma 15 2 3 2 3 4 2 2" xfId="8915" xr:uid="{8F4B033B-03E3-404C-94FD-55FCAEF2CEF3}"/>
    <cellStyle name="Comma 15 2 3 2 3 4 2_ACT Segment adj EBITDA" xfId="8916" xr:uid="{2ED26C9E-CD66-4DAC-80A5-FB8BF56E0133}"/>
    <cellStyle name="Comma 15 2 3 2 3 4 3" xfId="8917" xr:uid="{1266BA9E-091C-49BD-BE3C-C497A0B77131}"/>
    <cellStyle name="Comma 15 2 3 2 3 4_ACT Segment adj EBITDA" xfId="8918" xr:uid="{7E1DD6E9-698A-455E-83A6-023A71D7E656}"/>
    <cellStyle name="Comma 15 2 3 2 3 5" xfId="8919" xr:uid="{EB25CD63-6E82-4CEB-A9A5-E39087BF24DE}"/>
    <cellStyle name="Comma 15 2 3 2 3 5 2" xfId="8920" xr:uid="{6FC1499F-71A5-4958-B416-2EA3922111A9}"/>
    <cellStyle name="Comma 15 2 3 2 3 5_ACT Segment adj EBITDA" xfId="8921" xr:uid="{13C58A1E-1C35-48D2-805A-0D2E71F9C0CD}"/>
    <cellStyle name="Comma 15 2 3 2 3 6" xfId="8922" xr:uid="{B245F4C9-996F-4676-9BB5-EFACB86CDD45}"/>
    <cellStyle name="Comma 15 2 3 2 3_ACT Segment adj EBITDA" xfId="8923" xr:uid="{5ED92149-4086-4486-A223-DCC6C6333C0B}"/>
    <cellStyle name="Comma 15 2 3 2 4" xfId="8924" xr:uid="{7110FC7C-C1F3-4460-A0B7-8B6AAA4ABC95}"/>
    <cellStyle name="Comma 15 2 3 2 4 2" xfId="8925" xr:uid="{70FBD3B0-828C-44AD-9645-BB48C168DFC5}"/>
    <cellStyle name="Comma 15 2 3 2 4 2 2" xfId="8926" xr:uid="{E708AFD6-33F0-46D5-BB8E-A26F294DE9A6}"/>
    <cellStyle name="Comma 15 2 3 2 4 2 2 2" xfId="8927" xr:uid="{004E3C4B-7A6E-4E9D-9A25-A2954989CD1A}"/>
    <cellStyle name="Comma 15 2 3 2 4 2 2 2 2" xfId="8928" xr:uid="{D391F1FE-49D2-4EA3-90FE-1618227136C0}"/>
    <cellStyle name="Comma 15 2 3 2 4 2 2 2_ACT Segment adj EBITDA" xfId="8929" xr:uid="{AD517EFC-9DC5-43E6-A35A-0656D5BA6D27}"/>
    <cellStyle name="Comma 15 2 3 2 4 2 2 3" xfId="8930" xr:uid="{C870AD3F-9F26-4681-A27F-6E87B3C45F24}"/>
    <cellStyle name="Comma 15 2 3 2 4 2 2_ACT Segment adj EBITDA" xfId="8931" xr:uid="{F005C018-9E44-4060-AA14-0CB8313CC1B0}"/>
    <cellStyle name="Comma 15 2 3 2 4 2 3" xfId="8932" xr:uid="{24744490-3583-43A3-8471-9BBF8443AE92}"/>
    <cellStyle name="Comma 15 2 3 2 4 2 3 2" xfId="8933" xr:uid="{5313F59B-A6BB-43A9-BF1B-87120EF0DD70}"/>
    <cellStyle name="Comma 15 2 3 2 4 2 3_ACT Segment adj EBITDA" xfId="8934" xr:uid="{9C7DFCC9-9488-44F9-B706-2EBCB2D1C535}"/>
    <cellStyle name="Comma 15 2 3 2 4 2 4" xfId="8935" xr:uid="{CAE12D1D-F662-4D3E-A57D-287D64273B87}"/>
    <cellStyle name="Comma 15 2 3 2 4 2_ACT Segment adj EBITDA" xfId="8936" xr:uid="{309F6F51-CDBF-49D5-B7A9-0E5D4994EF04}"/>
    <cellStyle name="Comma 15 2 3 2 4 3" xfId="8937" xr:uid="{CEC103A6-9012-48CE-B1D2-583032E172BA}"/>
    <cellStyle name="Comma 15 2 3 2 4 3 2" xfId="8938" xr:uid="{9FB516E9-A7AC-456C-9C04-001E9552C42A}"/>
    <cellStyle name="Comma 15 2 3 2 4 3 2 2" xfId="8939" xr:uid="{1A33FBD6-A2D0-4932-B73D-2CB6F67022D5}"/>
    <cellStyle name="Comma 15 2 3 2 4 3 2_ACT Segment adj EBITDA" xfId="8940" xr:uid="{1170A931-7052-483B-A9E5-99DD25AA94B2}"/>
    <cellStyle name="Comma 15 2 3 2 4 3 3" xfId="8941" xr:uid="{616A02C8-468C-44B2-A883-723D1C730732}"/>
    <cellStyle name="Comma 15 2 3 2 4 3_ACT Segment adj EBITDA" xfId="8942" xr:uid="{571F63CA-489A-4443-936B-4AD927F4EAF5}"/>
    <cellStyle name="Comma 15 2 3 2 4 4" xfId="8943" xr:uid="{D8A00EE4-9EA8-46EC-AC78-249365FC4A4A}"/>
    <cellStyle name="Comma 15 2 3 2 4 4 2" xfId="8944" xr:uid="{DDA145E0-C758-4048-981D-0CA23183225C}"/>
    <cellStyle name="Comma 15 2 3 2 4 4_ACT Segment adj EBITDA" xfId="8945" xr:uid="{2EF85551-D7A6-4579-8FE5-F025E1BEB3E4}"/>
    <cellStyle name="Comma 15 2 3 2 4 5" xfId="8946" xr:uid="{9975DC1B-DBC3-42AC-965D-98D8A35D6C10}"/>
    <cellStyle name="Comma 15 2 3 2 4_ACT Segment adj EBITDA" xfId="8947" xr:uid="{4EEB3ED3-C85D-4B27-896E-3DBBAD791F57}"/>
    <cellStyle name="Comma 15 2 3 2 5" xfId="8948" xr:uid="{EF8F7C97-114F-42C8-9D9B-48FCD844F866}"/>
    <cellStyle name="Comma 15 2 3 2 5 2" xfId="8949" xr:uid="{632C5D8E-E22F-4525-AD12-6E33C8EC37C6}"/>
    <cellStyle name="Comma 15 2 3 2 5 2 2" xfId="8950" xr:uid="{1CFD57EB-BB5C-4382-A376-3ED3568326BD}"/>
    <cellStyle name="Comma 15 2 3 2 5 2 2 2" xfId="8951" xr:uid="{EA57516A-E09A-44E8-9D9C-87EBF0BB8535}"/>
    <cellStyle name="Comma 15 2 3 2 5 2 2_ACT Segment adj EBITDA" xfId="8952" xr:uid="{E7A24C7D-58F8-45A5-BA25-90223DA2BBE4}"/>
    <cellStyle name="Comma 15 2 3 2 5 2 3" xfId="8953" xr:uid="{2AB14DC6-1353-48B9-837D-C41B49B83F5C}"/>
    <cellStyle name="Comma 15 2 3 2 5 2_ACT Segment adj EBITDA" xfId="8954" xr:uid="{6D5AEFB5-8FA1-42D9-A3E6-9D29D45278C2}"/>
    <cellStyle name="Comma 15 2 3 2 5 3" xfId="8955" xr:uid="{650FA37C-92F0-48FE-B998-117AD424C0BC}"/>
    <cellStyle name="Comma 15 2 3 2 5 3 2" xfId="8956" xr:uid="{812BD20F-6FEE-45BF-8176-D3F3F0AD4EF8}"/>
    <cellStyle name="Comma 15 2 3 2 5 3_ACT Segment adj EBITDA" xfId="8957" xr:uid="{DD86F075-3DB7-4652-83FF-2C11312954E5}"/>
    <cellStyle name="Comma 15 2 3 2 5 4" xfId="8958" xr:uid="{89F78E7B-E2C1-4E3D-B8AE-104EAD05CEDC}"/>
    <cellStyle name="Comma 15 2 3 2 5_ACT Segment adj EBITDA" xfId="8959" xr:uid="{EE8B0B06-E488-47C3-B5AE-293AFCFC7F18}"/>
    <cellStyle name="Comma 15 2 3 2 6" xfId="8960" xr:uid="{34016EAC-E56A-494F-AF18-D779F8253E7E}"/>
    <cellStyle name="Comma 15 2 3 2 6 2" xfId="8961" xr:uid="{ACCB8B23-CDE2-4ED7-B7EE-324733BDF4BA}"/>
    <cellStyle name="Comma 15 2 3 2 6 2 2" xfId="8962" xr:uid="{36831B34-A8F2-4656-ABC1-6FCCE682DB21}"/>
    <cellStyle name="Comma 15 2 3 2 6 2_ACT Segment adj EBITDA" xfId="8963" xr:uid="{FEBEFD32-3B29-42E7-89FB-88761F208FF4}"/>
    <cellStyle name="Comma 15 2 3 2 6 3" xfId="8964" xr:uid="{69BF4F30-AAB1-4ACD-869C-5A0D31C69EE1}"/>
    <cellStyle name="Comma 15 2 3 2 6_ACT Segment adj EBITDA" xfId="8965" xr:uid="{BB078187-CCA5-4079-B36B-2787190E6FD5}"/>
    <cellStyle name="Comma 15 2 3 2 7" xfId="8966" xr:uid="{9F1D1C68-A5A3-40C1-9E47-56BAC45C5B7D}"/>
    <cellStyle name="Comma 15 2 3 2 7 2" xfId="8967" xr:uid="{12337B4B-B46B-4E36-9103-C43B66FAA1DE}"/>
    <cellStyle name="Comma 15 2 3 2 7_ACT Segment adj EBITDA" xfId="8968" xr:uid="{8505CB75-408A-4530-B79D-8AF1A92CFC90}"/>
    <cellStyle name="Comma 15 2 3 2 8" xfId="8969" xr:uid="{233E3F3A-3B52-487B-970B-0CE7DB3B55A0}"/>
    <cellStyle name="Comma 15 2 3 2_ACT Segment adj EBITDA" xfId="8970" xr:uid="{792E4FF0-4618-4A54-9674-9F62F8B1EF43}"/>
    <cellStyle name="Comma 15 2 3 3" xfId="8971" xr:uid="{0BE7C26C-EC4C-4053-B0FD-2AC49B583B33}"/>
    <cellStyle name="Comma 15 2 3 3 2" xfId="8972" xr:uid="{C1F37625-E9BF-4182-B765-61F7A57C77C8}"/>
    <cellStyle name="Comma 15 2 3 3 2 2" xfId="8973" xr:uid="{429C78E1-DA13-4D27-BDBA-8B9D0A919313}"/>
    <cellStyle name="Comma 15 2 3 3 2 2 2" xfId="8974" xr:uid="{32310AB2-06DC-4886-8B76-61FAD27EF960}"/>
    <cellStyle name="Comma 15 2 3 3 2 2 2 2" xfId="8975" xr:uid="{108EA583-8EE0-43BD-937F-321082EF56D4}"/>
    <cellStyle name="Comma 15 2 3 3 2 2 2 2 2" xfId="8976" xr:uid="{CEBBFFAA-15C1-46ED-8C29-85719C7BD2FB}"/>
    <cellStyle name="Comma 15 2 3 3 2 2 2 2_ACT Segment adj EBITDA" xfId="8977" xr:uid="{EB3AC128-E4FC-4A0A-8E8D-D834C4C9ADF2}"/>
    <cellStyle name="Comma 15 2 3 3 2 2 2 3" xfId="8978" xr:uid="{91772176-E1B2-44F4-AE27-7959DFD80623}"/>
    <cellStyle name="Comma 15 2 3 3 2 2 2_ACT Segment adj EBITDA" xfId="8979" xr:uid="{7F3554D3-8328-4C43-8373-F98AA214B956}"/>
    <cellStyle name="Comma 15 2 3 3 2 2 3" xfId="8980" xr:uid="{06E15480-2234-492F-8E59-7AC95B5BD387}"/>
    <cellStyle name="Comma 15 2 3 3 2 2 3 2" xfId="8981" xr:uid="{731F4AD0-6D1A-425E-99C8-0C21C51F79EF}"/>
    <cellStyle name="Comma 15 2 3 3 2 2 3_ACT Segment adj EBITDA" xfId="8982" xr:uid="{4BDD420E-82C4-4319-AD34-5625DE7CA10B}"/>
    <cellStyle name="Comma 15 2 3 3 2 2 4" xfId="8983" xr:uid="{AB8C08EF-A7F5-46E3-90B7-1AEBB0B95EEF}"/>
    <cellStyle name="Comma 15 2 3 3 2 2_ACT Segment adj EBITDA" xfId="8984" xr:uid="{2D7FF9EF-BD90-4880-B200-58E275FE17F3}"/>
    <cellStyle name="Comma 15 2 3 3 2 3" xfId="8985" xr:uid="{C7555E70-E5D1-4C37-B490-DA1C18F1135D}"/>
    <cellStyle name="Comma 15 2 3 3 2 3 2" xfId="8986" xr:uid="{F3A05232-C2E5-434F-A011-A6AFAC4A9DE7}"/>
    <cellStyle name="Comma 15 2 3 3 2 3 2 2" xfId="8987" xr:uid="{EF315BF4-B785-4B62-8FDC-395FB36E96C8}"/>
    <cellStyle name="Comma 15 2 3 3 2 3 2_ACT Segment adj EBITDA" xfId="8988" xr:uid="{0925225F-33F4-4217-81C3-499416D7FC14}"/>
    <cellStyle name="Comma 15 2 3 3 2 3 3" xfId="8989" xr:uid="{06C43906-880E-4432-9F34-EA6E1682F62D}"/>
    <cellStyle name="Comma 15 2 3 3 2 3_ACT Segment adj EBITDA" xfId="8990" xr:uid="{0F2F866E-883E-4E8D-A208-8493F1B8AA74}"/>
    <cellStyle name="Comma 15 2 3 3 2 4" xfId="8991" xr:uid="{D60FD3B0-6CF3-410C-8079-5FF5156963AA}"/>
    <cellStyle name="Comma 15 2 3 3 2 4 2" xfId="8992" xr:uid="{300DBBB2-D8D1-45B2-AFA1-F2358B634AE9}"/>
    <cellStyle name="Comma 15 2 3 3 2 4_ACT Segment adj EBITDA" xfId="8993" xr:uid="{2B5FF36F-D46D-469B-8112-2FFAA4993479}"/>
    <cellStyle name="Comma 15 2 3 3 2 5" xfId="8994" xr:uid="{94FE9E7C-E199-4CCE-8AC7-EA3ECA142BA6}"/>
    <cellStyle name="Comma 15 2 3 3 2_ACT Segment adj EBITDA" xfId="8995" xr:uid="{047C1158-99EA-43CB-8689-3B42B5067C55}"/>
    <cellStyle name="Comma 15 2 3 3 3" xfId="8996" xr:uid="{E3363D43-0819-439B-9461-163CF28FC7C9}"/>
    <cellStyle name="Comma 15 2 3 3 3 2" xfId="8997" xr:uid="{9EEE7798-B34F-47D7-8D21-CE8E0D078C3B}"/>
    <cellStyle name="Comma 15 2 3 3 3 2 2" xfId="8998" xr:uid="{13EB6EC8-C765-499F-AC6C-E96E05AA28EB}"/>
    <cellStyle name="Comma 15 2 3 3 3 2 2 2" xfId="8999" xr:uid="{6541C534-BFA2-4C2D-B65C-44506EFCF0E0}"/>
    <cellStyle name="Comma 15 2 3 3 3 2 2_ACT Segment adj EBITDA" xfId="9000" xr:uid="{AB85E81A-062E-448E-8433-2ECD8A397D00}"/>
    <cellStyle name="Comma 15 2 3 3 3 2 3" xfId="9001" xr:uid="{71DB69C0-ABA9-414D-9591-7CB25BDB16EA}"/>
    <cellStyle name="Comma 15 2 3 3 3 2_ACT Segment adj EBITDA" xfId="9002" xr:uid="{73107006-EC1A-4659-955F-8397184D8373}"/>
    <cellStyle name="Comma 15 2 3 3 3 3" xfId="9003" xr:uid="{6FA93EA5-CEED-4E09-83B9-75B29C2C3C75}"/>
    <cellStyle name="Comma 15 2 3 3 3 3 2" xfId="9004" xr:uid="{D848417E-E198-4CBD-94A3-BC186DDE2709}"/>
    <cellStyle name="Comma 15 2 3 3 3 3_ACT Segment adj EBITDA" xfId="9005" xr:uid="{962F9E49-3B4D-4CB6-BDEC-4F81048E6222}"/>
    <cellStyle name="Comma 15 2 3 3 3 4" xfId="9006" xr:uid="{B87C127E-3128-401D-9710-4CE4BCF872B0}"/>
    <cellStyle name="Comma 15 2 3 3 3_ACT Segment adj EBITDA" xfId="9007" xr:uid="{721B8611-6DDE-4AC2-856C-D626B3F72C89}"/>
    <cellStyle name="Comma 15 2 3 3 4" xfId="9008" xr:uid="{24999F24-784C-4B98-870F-D7AE95699876}"/>
    <cellStyle name="Comma 15 2 3 3 4 2" xfId="9009" xr:uid="{42EA2431-A64E-44A2-B76B-CEBE31B77481}"/>
    <cellStyle name="Comma 15 2 3 3 4 2 2" xfId="9010" xr:uid="{ABCC8A48-875E-4302-ADA3-FE9FE372E9D2}"/>
    <cellStyle name="Comma 15 2 3 3 4 2_ACT Segment adj EBITDA" xfId="9011" xr:uid="{EFB3D4AB-150C-4DB4-8530-32450461097D}"/>
    <cellStyle name="Comma 15 2 3 3 4 3" xfId="9012" xr:uid="{5A7E8BB5-4510-4341-A836-627A3409713F}"/>
    <cellStyle name="Comma 15 2 3 3 4_ACT Segment adj EBITDA" xfId="9013" xr:uid="{DE4B03A6-4BA8-4F1A-B489-E19E4E8E8959}"/>
    <cellStyle name="Comma 15 2 3 3 5" xfId="9014" xr:uid="{23403ACC-4C95-4FED-8C9E-80CAEAC85525}"/>
    <cellStyle name="Comma 15 2 3 3 5 2" xfId="9015" xr:uid="{EBFF1380-B2B6-4D86-9AFB-AEB0EC9BB0AB}"/>
    <cellStyle name="Comma 15 2 3 3 5_ACT Segment adj EBITDA" xfId="9016" xr:uid="{0AFA1FBA-8010-4CCD-B647-E61EEEFE30BB}"/>
    <cellStyle name="Comma 15 2 3 3 6" xfId="9017" xr:uid="{D45D4B94-608D-4AF4-8B3B-D0BAF431BB9F}"/>
    <cellStyle name="Comma 15 2 3 3_ACT Segment adj EBITDA" xfId="9018" xr:uid="{0B15F3BB-A89A-45BB-9096-7508D4F93D3D}"/>
    <cellStyle name="Comma 15 2 3 4" xfId="9019" xr:uid="{B4F8DDDE-6F77-4DE4-B077-F93D3EF557E3}"/>
    <cellStyle name="Comma 15 2 3 4 2" xfId="9020" xr:uid="{8DA3854B-B2DD-4297-9801-C9F5C1897257}"/>
    <cellStyle name="Comma 15 2 3 4 2 2" xfId="9021" xr:uid="{CD13B5AE-02BD-40D0-9633-5E3028D49149}"/>
    <cellStyle name="Comma 15 2 3 4 2 2 2" xfId="9022" xr:uid="{5F7FE30A-27E4-49BD-B66F-12328642E83A}"/>
    <cellStyle name="Comma 15 2 3 4 2 2 2 2" xfId="9023" xr:uid="{9F3BF493-1268-4479-8ECB-FF3B27971F36}"/>
    <cellStyle name="Comma 15 2 3 4 2 2 2 2 2" xfId="9024" xr:uid="{32C3E499-2C9A-48DA-BCB3-6B8F7E90D5B9}"/>
    <cellStyle name="Comma 15 2 3 4 2 2 2 2_ACT Segment adj EBITDA" xfId="9025" xr:uid="{2CE276FA-89EE-4DC2-9B26-220459636E1E}"/>
    <cellStyle name="Comma 15 2 3 4 2 2 2 3" xfId="9026" xr:uid="{781B263D-3F21-4108-8A12-9CA847807E95}"/>
    <cellStyle name="Comma 15 2 3 4 2 2 2_ACT Segment adj EBITDA" xfId="9027" xr:uid="{7B233DA0-FAAA-4B00-84DA-8CB86578A79C}"/>
    <cellStyle name="Comma 15 2 3 4 2 2 3" xfId="9028" xr:uid="{4C0396B0-15FA-4912-A9ED-E029F9732A32}"/>
    <cellStyle name="Comma 15 2 3 4 2 2 3 2" xfId="9029" xr:uid="{C4CC7341-ED0B-4C7A-A62F-66CA0F28D01A}"/>
    <cellStyle name="Comma 15 2 3 4 2 2 3_ACT Segment adj EBITDA" xfId="9030" xr:uid="{B492B5BF-9452-422D-88A8-FE861BB4ADD8}"/>
    <cellStyle name="Comma 15 2 3 4 2 2 4" xfId="9031" xr:uid="{21BF5771-5113-4447-A975-55B51EAB873E}"/>
    <cellStyle name="Comma 15 2 3 4 2 2_ACT Segment adj EBITDA" xfId="9032" xr:uid="{17D8F727-8046-40A1-9257-02349DAD2F5F}"/>
    <cellStyle name="Comma 15 2 3 4 2 3" xfId="9033" xr:uid="{650F5831-BE34-4635-96FB-B249249EEB27}"/>
    <cellStyle name="Comma 15 2 3 4 2 3 2" xfId="9034" xr:uid="{1FD487B2-FB72-4775-940A-D2A95D92756E}"/>
    <cellStyle name="Comma 15 2 3 4 2 3 2 2" xfId="9035" xr:uid="{BF28A3B7-87A2-4C27-8063-FEB77152D4AC}"/>
    <cellStyle name="Comma 15 2 3 4 2 3 2_ACT Segment adj EBITDA" xfId="9036" xr:uid="{DD071DC3-F1EF-4B31-B9EA-DFFE780927FC}"/>
    <cellStyle name="Comma 15 2 3 4 2 3 3" xfId="9037" xr:uid="{77741FDF-396A-491C-AA49-222D6879702E}"/>
    <cellStyle name="Comma 15 2 3 4 2 3_ACT Segment adj EBITDA" xfId="9038" xr:uid="{644FFFA8-5101-4DBA-8B84-9A85F47205AE}"/>
    <cellStyle name="Comma 15 2 3 4 2 4" xfId="9039" xr:uid="{61C5336D-F01E-4C9C-84C0-EBD2C1AB1B33}"/>
    <cellStyle name="Comma 15 2 3 4 2 4 2" xfId="9040" xr:uid="{A4E22673-688D-4EE7-8D61-504C1F97F023}"/>
    <cellStyle name="Comma 15 2 3 4 2 4_ACT Segment adj EBITDA" xfId="9041" xr:uid="{46B53349-9ED0-43B8-8A19-9F640A45EAA3}"/>
    <cellStyle name="Comma 15 2 3 4 2 5" xfId="9042" xr:uid="{DDE0DA63-2B87-4133-BCED-5C3FAE69D894}"/>
    <cellStyle name="Comma 15 2 3 4 2_ACT Segment adj EBITDA" xfId="9043" xr:uid="{D8CE4ED4-AC0B-4266-848B-3264BDEF8498}"/>
    <cellStyle name="Comma 15 2 3 4 3" xfId="9044" xr:uid="{3E8F6B07-F97E-46F1-8986-6E4D6472D97C}"/>
    <cellStyle name="Comma 15 2 3 4 3 2" xfId="9045" xr:uid="{1F1AEDF1-F87C-423A-A976-D435240AEB73}"/>
    <cellStyle name="Comma 15 2 3 4 3 2 2" xfId="9046" xr:uid="{335FDD77-DA70-4DFC-8BA6-7215D087C840}"/>
    <cellStyle name="Comma 15 2 3 4 3 2 2 2" xfId="9047" xr:uid="{03F4F230-B8B6-4C68-B21D-975A48A01720}"/>
    <cellStyle name="Comma 15 2 3 4 3 2 2_ACT Segment adj EBITDA" xfId="9048" xr:uid="{61163D7D-63E3-4C52-AF4A-6A581AD207ED}"/>
    <cellStyle name="Comma 15 2 3 4 3 2 3" xfId="9049" xr:uid="{7B52FEA6-59F6-4AA4-BF25-6384DDEAD640}"/>
    <cellStyle name="Comma 15 2 3 4 3 2_ACT Segment adj EBITDA" xfId="9050" xr:uid="{08A23110-2E11-487D-AB11-F3776ADBAA21}"/>
    <cellStyle name="Comma 15 2 3 4 3 3" xfId="9051" xr:uid="{B558DC65-CE11-4730-8AC1-8AD2A3E0DE83}"/>
    <cellStyle name="Comma 15 2 3 4 3 3 2" xfId="9052" xr:uid="{99D0A7D0-1C7F-4EA3-969C-048B372A4831}"/>
    <cellStyle name="Comma 15 2 3 4 3 3_ACT Segment adj EBITDA" xfId="9053" xr:uid="{9D7431E6-B389-45A0-9120-F8DD3D3C499A}"/>
    <cellStyle name="Comma 15 2 3 4 3 4" xfId="9054" xr:uid="{4B87B972-B3E1-47AE-BA75-5B76F2978C72}"/>
    <cellStyle name="Comma 15 2 3 4 3_ACT Segment adj EBITDA" xfId="9055" xr:uid="{B6FBE4B5-3474-4942-A176-9FFA451238E6}"/>
    <cellStyle name="Comma 15 2 3 4 4" xfId="9056" xr:uid="{CABB6BFB-AA6E-4063-AF55-9120C050E95E}"/>
    <cellStyle name="Comma 15 2 3 4 4 2" xfId="9057" xr:uid="{4A63E41C-F217-429F-AE0E-A4B17E704BB5}"/>
    <cellStyle name="Comma 15 2 3 4 4 2 2" xfId="9058" xr:uid="{ED764782-A4FB-4D07-A1A9-0F5DE7CC5220}"/>
    <cellStyle name="Comma 15 2 3 4 4 2_ACT Segment adj EBITDA" xfId="9059" xr:uid="{B08FA079-66E4-4453-91F8-16FD3EA12153}"/>
    <cellStyle name="Comma 15 2 3 4 4 3" xfId="9060" xr:uid="{C1C59DD2-1AA2-4314-B1D4-5BBCAE2A1035}"/>
    <cellStyle name="Comma 15 2 3 4 4_ACT Segment adj EBITDA" xfId="9061" xr:uid="{95256902-F576-4127-999C-3155AB642331}"/>
    <cellStyle name="Comma 15 2 3 4 5" xfId="9062" xr:uid="{7A9CA918-5573-4A43-863C-64A7D13D3D5D}"/>
    <cellStyle name="Comma 15 2 3 4 5 2" xfId="9063" xr:uid="{4869A4D0-A364-466D-AE8A-3BA856107BEB}"/>
    <cellStyle name="Comma 15 2 3 4 5_ACT Segment adj EBITDA" xfId="9064" xr:uid="{E156DA1F-D2FF-4201-9BEF-22099B06CDAB}"/>
    <cellStyle name="Comma 15 2 3 4 6" xfId="9065" xr:uid="{F378B415-DA2C-46AC-B406-866D9013BCEB}"/>
    <cellStyle name="Comma 15 2 3 4_ACT Segment adj EBITDA" xfId="9066" xr:uid="{6B11AC3D-4209-4619-8C6A-3A700BC965CB}"/>
    <cellStyle name="Comma 15 2 3 5" xfId="9067" xr:uid="{1D27C355-421C-4034-BF82-804037E825FC}"/>
    <cellStyle name="Comma 15 2 3 5 2" xfId="9068" xr:uid="{F9086BD1-FE93-4FD3-B689-B9CABF417C49}"/>
    <cellStyle name="Comma 15 2 3 5 2 2" xfId="9069" xr:uid="{D02C76F7-A8B2-484D-9C8C-6935241C2AAA}"/>
    <cellStyle name="Comma 15 2 3 5 2 2 2" xfId="9070" xr:uid="{905EBB2B-4DBE-41F1-8051-961271C57391}"/>
    <cellStyle name="Comma 15 2 3 5 2 2 2 2" xfId="9071" xr:uid="{1350D60C-5A91-44F1-A70C-0BC50A547ED5}"/>
    <cellStyle name="Comma 15 2 3 5 2 2 2_ACT Segment adj EBITDA" xfId="9072" xr:uid="{45FFDD7A-E9CC-4DF3-AAB0-995E42AD72C3}"/>
    <cellStyle name="Comma 15 2 3 5 2 2 3" xfId="9073" xr:uid="{03408C58-C3E4-4F11-A179-BD56F5709324}"/>
    <cellStyle name="Comma 15 2 3 5 2 2_ACT Segment adj EBITDA" xfId="9074" xr:uid="{B4EE8362-AEF4-42C1-8837-3B180B6F641A}"/>
    <cellStyle name="Comma 15 2 3 5 2 3" xfId="9075" xr:uid="{874FE911-3370-4865-B490-8B7E714C68E1}"/>
    <cellStyle name="Comma 15 2 3 5 2 3 2" xfId="9076" xr:uid="{B529410C-35E1-423F-A456-4E7BA65BDC99}"/>
    <cellStyle name="Comma 15 2 3 5 2 3_ACT Segment adj EBITDA" xfId="9077" xr:uid="{950ED82B-81D0-4AF5-8CED-7DABFEC57E9E}"/>
    <cellStyle name="Comma 15 2 3 5 2 4" xfId="9078" xr:uid="{C01E5CB3-8360-43F1-8E49-85DC51D78844}"/>
    <cellStyle name="Comma 15 2 3 5 2_ACT Segment adj EBITDA" xfId="9079" xr:uid="{FEB0009E-2C35-44F2-A5F5-B4D84C97291C}"/>
    <cellStyle name="Comma 15 2 3 5 3" xfId="9080" xr:uid="{9092A967-DD7F-41BE-A580-34769C76F47C}"/>
    <cellStyle name="Comma 15 2 3 5 3 2" xfId="9081" xr:uid="{EB6B92C4-9F08-416D-9B41-85D3A3611A18}"/>
    <cellStyle name="Comma 15 2 3 5 3 2 2" xfId="9082" xr:uid="{4179F0A7-4012-4AC6-BEDD-CC71C5257707}"/>
    <cellStyle name="Comma 15 2 3 5 3 2_ACT Segment adj EBITDA" xfId="9083" xr:uid="{F251F658-B8B7-414C-97E8-11205B020FEA}"/>
    <cellStyle name="Comma 15 2 3 5 3 3" xfId="9084" xr:uid="{4A020411-B6E4-45B6-B922-36BD7FA50607}"/>
    <cellStyle name="Comma 15 2 3 5 3_ACT Segment adj EBITDA" xfId="9085" xr:uid="{541676DD-14F7-4485-88F5-C496C09A419C}"/>
    <cellStyle name="Comma 15 2 3 5 4" xfId="9086" xr:uid="{BCB7FF46-CE04-4E5A-8368-7DCEFBD1A725}"/>
    <cellStyle name="Comma 15 2 3 5 4 2" xfId="9087" xr:uid="{319001BC-0F60-486E-99A7-0803F5FC61A7}"/>
    <cellStyle name="Comma 15 2 3 5 4_ACT Segment adj EBITDA" xfId="9088" xr:uid="{FAE96D06-40E0-473E-ACEF-A23BE69B5CF3}"/>
    <cellStyle name="Comma 15 2 3 5 5" xfId="9089" xr:uid="{350362D7-CE08-4E8B-86FE-174A70E340FB}"/>
    <cellStyle name="Comma 15 2 3 5_ACT Segment adj EBITDA" xfId="9090" xr:uid="{094050F5-F8ED-44C1-B585-96CF1641EE9A}"/>
    <cellStyle name="Comma 15 2 3 6" xfId="9091" xr:uid="{58B0859A-3619-4031-8059-87FA444380FF}"/>
    <cellStyle name="Comma 15 2 3 6 2" xfId="9092" xr:uid="{D63B99D2-D7B6-49F2-9B40-55B0BAAD4962}"/>
    <cellStyle name="Comma 15 2 3 6 2 2" xfId="9093" xr:uid="{2463B7B4-5D41-4705-9CA3-9A1DE6FE2B88}"/>
    <cellStyle name="Comma 15 2 3 6 2 2 2" xfId="9094" xr:uid="{7B3F15AF-16C0-4401-A2DB-27AF85819B4C}"/>
    <cellStyle name="Comma 15 2 3 6 2 2_ACT Segment adj EBITDA" xfId="9095" xr:uid="{3DFFC4FA-8746-4CB7-8EEE-C4A4AD099148}"/>
    <cellStyle name="Comma 15 2 3 6 2 3" xfId="9096" xr:uid="{63F10118-56FC-4B23-ABAD-8E40C8A298D0}"/>
    <cellStyle name="Comma 15 2 3 6 2_ACT Segment adj EBITDA" xfId="9097" xr:uid="{FD87E828-59BA-4B56-8824-42956CE072F3}"/>
    <cellStyle name="Comma 15 2 3 6 3" xfId="9098" xr:uid="{FB478E81-7720-4455-B88D-1D39D01FF15F}"/>
    <cellStyle name="Comma 15 2 3 6 3 2" xfId="9099" xr:uid="{8C6B265E-EBA0-49BB-8957-F93BC8F283D2}"/>
    <cellStyle name="Comma 15 2 3 6 3_ACT Segment adj EBITDA" xfId="9100" xr:uid="{8F0CAEBD-38AB-444B-90E4-E43EFA9AFF1B}"/>
    <cellStyle name="Comma 15 2 3 6 4" xfId="9101" xr:uid="{537AE186-F0DE-434C-B6E9-215BFFA1A01D}"/>
    <cellStyle name="Comma 15 2 3 6_ACT Segment adj EBITDA" xfId="9102" xr:uid="{760C8703-02C7-4471-875F-F52975989A14}"/>
    <cellStyle name="Comma 15 2 3 7" xfId="9103" xr:uid="{FD167D14-5E11-46EB-AF1E-1F46E43B868D}"/>
    <cellStyle name="Comma 15 2 3 7 2" xfId="9104" xr:uid="{D9AB0A8F-DB8C-4416-ACDE-B31BAEA091B6}"/>
    <cellStyle name="Comma 15 2 3 7 2 2" xfId="9105" xr:uid="{D9FDA339-43C2-42FF-81AD-33C781858A75}"/>
    <cellStyle name="Comma 15 2 3 7 2_ACT Segment adj EBITDA" xfId="9106" xr:uid="{5C9F9515-08EC-4C20-9763-BBDE682EEAE6}"/>
    <cellStyle name="Comma 15 2 3 7 3" xfId="9107" xr:uid="{1149F1C3-F363-42EC-BF36-569D4F108825}"/>
    <cellStyle name="Comma 15 2 3 7_ACT Segment adj EBITDA" xfId="9108" xr:uid="{A9C941FC-79FA-430A-A575-1E9966DBBDE7}"/>
    <cellStyle name="Comma 15 2 3 8" xfId="9109" xr:uid="{80F54342-5175-4087-9CBE-D135055B05D5}"/>
    <cellStyle name="Comma 15 2 3 8 2" xfId="9110" xr:uid="{19BD4F60-034B-451D-8C70-AE97C0CF9296}"/>
    <cellStyle name="Comma 15 2 3 8_ACT Segment adj EBITDA" xfId="9111" xr:uid="{A6AD56FE-A312-434D-B026-E6F78DB78E38}"/>
    <cellStyle name="Comma 15 2 3 9" xfId="9112" xr:uid="{33E3BFD8-B531-4878-AAFD-C84072205ECB}"/>
    <cellStyle name="Comma 15 2 3_ACT Segment adj EBITDA" xfId="9113" xr:uid="{6BC6CFEC-67A5-4B56-A161-3C5CDC191283}"/>
    <cellStyle name="Comma 15 2 4" xfId="9114" xr:uid="{4429FF9D-758A-4533-9FAC-17A45CE64B43}"/>
    <cellStyle name="Comma 15 2 4 2" xfId="9115" xr:uid="{6AD1B80D-D0FA-4BBB-88A4-9502B5889EDF}"/>
    <cellStyle name="Comma 15 2 4 2 2" xfId="9116" xr:uid="{EF0A2789-60BD-4737-85BC-6137201CBC32}"/>
    <cellStyle name="Comma 15 2 4 2 2 2" xfId="9117" xr:uid="{31A5594E-8217-4A90-A779-C868C73581B4}"/>
    <cellStyle name="Comma 15 2 4 2 2 2 2" xfId="9118" xr:uid="{B08973E4-FA6C-4899-A6EB-36CF36EB1045}"/>
    <cellStyle name="Comma 15 2 4 2 2 2 2 2" xfId="9119" xr:uid="{B93B984C-1266-4466-8A89-132AF2AD11FF}"/>
    <cellStyle name="Comma 15 2 4 2 2 2 2 2 2" xfId="9120" xr:uid="{175D72E1-4719-4966-BE51-491C195463F7}"/>
    <cellStyle name="Comma 15 2 4 2 2 2 2 2_ACT Segment adj EBITDA" xfId="9121" xr:uid="{67058E7C-85BC-4475-9810-D372EDE9AF82}"/>
    <cellStyle name="Comma 15 2 4 2 2 2 2 3" xfId="9122" xr:uid="{72A004EA-2B4A-498C-A0CA-417591A74E9A}"/>
    <cellStyle name="Comma 15 2 4 2 2 2 2_ACT Segment adj EBITDA" xfId="9123" xr:uid="{4D4F2149-51C0-490A-BD5B-25B4D4263134}"/>
    <cellStyle name="Comma 15 2 4 2 2 2 3" xfId="9124" xr:uid="{97F65821-08C8-478B-A077-43108FD07CA7}"/>
    <cellStyle name="Comma 15 2 4 2 2 2 3 2" xfId="9125" xr:uid="{617911D3-348B-425D-B73E-761C2E8EC5B7}"/>
    <cellStyle name="Comma 15 2 4 2 2 2 3_ACT Segment adj EBITDA" xfId="9126" xr:uid="{8F639CFD-9102-4320-9F19-BDFA5EA1F99B}"/>
    <cellStyle name="Comma 15 2 4 2 2 2 4" xfId="9127" xr:uid="{7BBEA728-5592-444C-8356-946A5ECE6147}"/>
    <cellStyle name="Comma 15 2 4 2 2 2_ACT Segment adj EBITDA" xfId="9128" xr:uid="{DACB83BF-0132-48A4-AFA7-BB89DAC6EED8}"/>
    <cellStyle name="Comma 15 2 4 2 2 3" xfId="9129" xr:uid="{9244B413-1491-4007-91ED-6218AF759DDB}"/>
    <cellStyle name="Comma 15 2 4 2 2 3 2" xfId="9130" xr:uid="{E31FD56C-1D21-4169-9B24-404236A9623C}"/>
    <cellStyle name="Comma 15 2 4 2 2 3 2 2" xfId="9131" xr:uid="{9A0568CE-9CE3-4358-9A10-76EDF75C55AF}"/>
    <cellStyle name="Comma 15 2 4 2 2 3 2_ACT Segment adj EBITDA" xfId="9132" xr:uid="{B06CC6B4-F1FC-4E21-B79F-57CCF27C2C90}"/>
    <cellStyle name="Comma 15 2 4 2 2 3 3" xfId="9133" xr:uid="{52CAFDFD-F408-4330-AF71-6B067A0DFB67}"/>
    <cellStyle name="Comma 15 2 4 2 2 3_ACT Segment adj EBITDA" xfId="9134" xr:uid="{43C64683-6A46-41A3-B334-4C84035E1B07}"/>
    <cellStyle name="Comma 15 2 4 2 2 4" xfId="9135" xr:uid="{FC0EC369-EDB4-4E87-BB70-AC041C2BCA99}"/>
    <cellStyle name="Comma 15 2 4 2 2 4 2" xfId="9136" xr:uid="{8DE24CDC-E57E-4964-A09B-BCCC8234A96E}"/>
    <cellStyle name="Comma 15 2 4 2 2 4_ACT Segment adj EBITDA" xfId="9137" xr:uid="{36F804F4-828E-425B-B0AE-E63F328AC472}"/>
    <cellStyle name="Comma 15 2 4 2 2 5" xfId="9138" xr:uid="{DB9F0CD7-6C83-4D8F-87E8-89A84032C828}"/>
    <cellStyle name="Comma 15 2 4 2 2_ACT Segment adj EBITDA" xfId="9139" xr:uid="{4143C8D6-9EC5-4D5F-94BE-76BD0C303C66}"/>
    <cellStyle name="Comma 15 2 4 2 3" xfId="9140" xr:uid="{361AD9DC-9933-4B82-93A8-FE6C980D66D4}"/>
    <cellStyle name="Comma 15 2 4 2 3 2" xfId="9141" xr:uid="{CD659040-3D34-4377-BB02-56A744CAB706}"/>
    <cellStyle name="Comma 15 2 4 2 3 2 2" xfId="9142" xr:uid="{A9D796F4-7D40-4BAF-88F6-A1C3BBB573B5}"/>
    <cellStyle name="Comma 15 2 4 2 3 2 2 2" xfId="9143" xr:uid="{4377032B-FAB7-4D82-BBF8-BC475898B506}"/>
    <cellStyle name="Comma 15 2 4 2 3 2 2_ACT Segment adj EBITDA" xfId="9144" xr:uid="{5F008908-F255-4AED-AAB0-CEB8ACC81D03}"/>
    <cellStyle name="Comma 15 2 4 2 3 2 3" xfId="9145" xr:uid="{C93F0B94-BDB3-415E-B1B0-98B414928917}"/>
    <cellStyle name="Comma 15 2 4 2 3 2_ACT Segment adj EBITDA" xfId="9146" xr:uid="{1C793C96-6FEF-4FCF-87CA-DC83561B3CCF}"/>
    <cellStyle name="Comma 15 2 4 2 3 3" xfId="9147" xr:uid="{F811E30C-80C0-4724-83BF-782020D4CA06}"/>
    <cellStyle name="Comma 15 2 4 2 3 3 2" xfId="9148" xr:uid="{3FCE3ABE-91FA-417F-AAEE-063AFC60B3C1}"/>
    <cellStyle name="Comma 15 2 4 2 3 3_ACT Segment adj EBITDA" xfId="9149" xr:uid="{D3AF68BE-2111-4454-B0A4-CD3C48EA80FD}"/>
    <cellStyle name="Comma 15 2 4 2 3 4" xfId="9150" xr:uid="{8EB3F043-2290-45CE-95DB-3AF551BB9C3A}"/>
    <cellStyle name="Comma 15 2 4 2 3_ACT Segment adj EBITDA" xfId="9151" xr:uid="{1126DD0D-8B13-4544-8F8D-C9089095FD6D}"/>
    <cellStyle name="Comma 15 2 4 2 4" xfId="9152" xr:uid="{463AC3BA-1310-4B43-A946-D967D789E589}"/>
    <cellStyle name="Comma 15 2 4 2 4 2" xfId="9153" xr:uid="{F3C5205A-A431-4B6B-8633-F01CC6B6DE1A}"/>
    <cellStyle name="Comma 15 2 4 2 4 2 2" xfId="9154" xr:uid="{90033E65-E75F-4FC9-B2DC-FF948EAF1461}"/>
    <cellStyle name="Comma 15 2 4 2 4 2_ACT Segment adj EBITDA" xfId="9155" xr:uid="{344C1B00-7F37-4426-AB6B-435C8D15819A}"/>
    <cellStyle name="Comma 15 2 4 2 4 3" xfId="9156" xr:uid="{BBF50E2D-8383-43BC-A995-2F200017EFD2}"/>
    <cellStyle name="Comma 15 2 4 2 4_ACT Segment adj EBITDA" xfId="9157" xr:uid="{F6BAEAEF-39E2-49D4-B7F1-EA5802100264}"/>
    <cellStyle name="Comma 15 2 4 2 5" xfId="9158" xr:uid="{57BEEE9A-4F1E-43AB-AB5B-968110EACDF2}"/>
    <cellStyle name="Comma 15 2 4 2 5 2" xfId="9159" xr:uid="{DC0E4028-DC55-43C0-92E1-E00B92A4E0BF}"/>
    <cellStyle name="Comma 15 2 4 2 5_ACT Segment adj EBITDA" xfId="9160" xr:uid="{99060694-C190-4FAD-A7C5-B1ABF7DA7D93}"/>
    <cellStyle name="Comma 15 2 4 2 6" xfId="9161" xr:uid="{7DF0C0FE-336D-4730-B617-D9D8656E9229}"/>
    <cellStyle name="Comma 15 2 4 2_ACT Segment adj EBITDA" xfId="9162" xr:uid="{0D776B78-B39A-4B46-8633-34E34627E58A}"/>
    <cellStyle name="Comma 15 2 4 3" xfId="9163" xr:uid="{1AB200C5-EF7E-4899-A351-9E40B2C5E8A8}"/>
    <cellStyle name="Comma 15 2 4 3 2" xfId="9164" xr:uid="{8A853BDC-62C2-428F-9321-7334D83D956D}"/>
    <cellStyle name="Comma 15 2 4 3 2 2" xfId="9165" xr:uid="{508C449F-6386-4E10-BB14-F7F9B6592820}"/>
    <cellStyle name="Comma 15 2 4 3 2 2 2" xfId="9166" xr:uid="{AD07852D-349D-4732-A97C-4600D32939AF}"/>
    <cellStyle name="Comma 15 2 4 3 2 2 2 2" xfId="9167" xr:uid="{6A6B5D21-3938-417F-B62A-02E4A7A7D20C}"/>
    <cellStyle name="Comma 15 2 4 3 2 2 2 2 2" xfId="9168" xr:uid="{421E0B07-0390-48B9-BE18-17DAE9816BD5}"/>
    <cellStyle name="Comma 15 2 4 3 2 2 2 2_ACT Segment adj EBITDA" xfId="9169" xr:uid="{2F72C57C-AA12-419B-831F-34069251876D}"/>
    <cellStyle name="Comma 15 2 4 3 2 2 2 3" xfId="9170" xr:uid="{A5265FBB-F26B-421B-A596-3C5EE9E0B1BE}"/>
    <cellStyle name="Comma 15 2 4 3 2 2 2_ACT Segment adj EBITDA" xfId="9171" xr:uid="{AEEEA9FA-09F6-4D98-B0E8-D8E42AF75544}"/>
    <cellStyle name="Comma 15 2 4 3 2 2 3" xfId="9172" xr:uid="{F32E2C18-2880-4577-AB5D-BE1407085C0B}"/>
    <cellStyle name="Comma 15 2 4 3 2 2 3 2" xfId="9173" xr:uid="{8DCCCD97-499A-4933-AD62-6ABB72F5E2B2}"/>
    <cellStyle name="Comma 15 2 4 3 2 2 3_ACT Segment adj EBITDA" xfId="9174" xr:uid="{58545137-B824-49D6-A719-527DB8B3E601}"/>
    <cellStyle name="Comma 15 2 4 3 2 2 4" xfId="9175" xr:uid="{37C3DCFD-CB8B-4F75-A374-479618B78F58}"/>
    <cellStyle name="Comma 15 2 4 3 2 2_ACT Segment adj EBITDA" xfId="9176" xr:uid="{1E44CCC7-4F78-4CC7-AB94-772BD4446CCF}"/>
    <cellStyle name="Comma 15 2 4 3 2 3" xfId="9177" xr:uid="{B7A0EB36-E6C0-4813-8DC7-112EC8205C50}"/>
    <cellStyle name="Comma 15 2 4 3 2 3 2" xfId="9178" xr:uid="{F1F0DA9E-175E-42F2-8BF6-CDF351A3930B}"/>
    <cellStyle name="Comma 15 2 4 3 2 3 2 2" xfId="9179" xr:uid="{E74FF262-91C5-4A65-870E-17B46EBB1033}"/>
    <cellStyle name="Comma 15 2 4 3 2 3 2_ACT Segment adj EBITDA" xfId="9180" xr:uid="{EE9E0590-48FA-4153-A102-5CA055360BBA}"/>
    <cellStyle name="Comma 15 2 4 3 2 3 3" xfId="9181" xr:uid="{02C3AE59-F568-49C6-909D-36E7E87AC139}"/>
    <cellStyle name="Comma 15 2 4 3 2 3_ACT Segment adj EBITDA" xfId="9182" xr:uid="{B7D53070-7E86-46DA-A62B-565F42D32169}"/>
    <cellStyle name="Comma 15 2 4 3 2 4" xfId="9183" xr:uid="{3F5F183D-6261-4235-B103-95815EC5327A}"/>
    <cellStyle name="Comma 15 2 4 3 2 4 2" xfId="9184" xr:uid="{0C88967A-CA2A-46FD-9FCF-E3A5D603E0E1}"/>
    <cellStyle name="Comma 15 2 4 3 2 4_ACT Segment adj EBITDA" xfId="9185" xr:uid="{3B2D02E5-6DE8-4D56-AAB5-D009352D8BDA}"/>
    <cellStyle name="Comma 15 2 4 3 2 5" xfId="9186" xr:uid="{E665183F-B071-40B8-9411-93A517DD0D66}"/>
    <cellStyle name="Comma 15 2 4 3 2_ACT Segment adj EBITDA" xfId="9187" xr:uid="{A66AF156-4562-4E14-ADD1-1708EFB29716}"/>
    <cellStyle name="Comma 15 2 4 3 3" xfId="9188" xr:uid="{CF0DE520-1131-493C-8EB8-73ECFF8DD9F6}"/>
    <cellStyle name="Comma 15 2 4 3 3 2" xfId="9189" xr:uid="{8470E6ED-C3DC-44E1-81DC-40ED6C672AEB}"/>
    <cellStyle name="Comma 15 2 4 3 3 2 2" xfId="9190" xr:uid="{15FC713F-B52C-4525-B450-F000CB0B685D}"/>
    <cellStyle name="Comma 15 2 4 3 3 2 2 2" xfId="9191" xr:uid="{780D64E2-A938-443F-999A-1BEF2B727085}"/>
    <cellStyle name="Comma 15 2 4 3 3 2 2_ACT Segment adj EBITDA" xfId="9192" xr:uid="{79DCFE0C-084C-4C40-A714-889DE992593B}"/>
    <cellStyle name="Comma 15 2 4 3 3 2 3" xfId="9193" xr:uid="{7D7628BF-527E-4DE5-B0E7-37DEC5ABC5A4}"/>
    <cellStyle name="Comma 15 2 4 3 3 2_ACT Segment adj EBITDA" xfId="9194" xr:uid="{146F48DB-654C-468E-9266-B3A9D7323C58}"/>
    <cellStyle name="Comma 15 2 4 3 3 3" xfId="9195" xr:uid="{48630D3A-17BE-460D-A18E-CF9211FB8717}"/>
    <cellStyle name="Comma 15 2 4 3 3 3 2" xfId="9196" xr:uid="{76038F34-AEEA-4ECD-B6E0-A33E48C298C6}"/>
    <cellStyle name="Comma 15 2 4 3 3 3_ACT Segment adj EBITDA" xfId="9197" xr:uid="{7CA72BD9-A3B3-4C70-BA8D-CAA46C0066B7}"/>
    <cellStyle name="Comma 15 2 4 3 3 4" xfId="9198" xr:uid="{5AA608F2-47DA-40F1-B9B1-358A25FE0FE3}"/>
    <cellStyle name="Comma 15 2 4 3 3_ACT Segment adj EBITDA" xfId="9199" xr:uid="{438B6EA7-C539-4163-B8C5-FCC225D2F806}"/>
    <cellStyle name="Comma 15 2 4 3 4" xfId="9200" xr:uid="{8349F6B4-18FC-49D6-BF2C-B775589295D8}"/>
    <cellStyle name="Comma 15 2 4 3 4 2" xfId="9201" xr:uid="{87F5D31B-E3C6-41D9-A029-EF5E726770B4}"/>
    <cellStyle name="Comma 15 2 4 3 4 2 2" xfId="9202" xr:uid="{25093A64-A4FD-4D61-B16E-FFC55291D515}"/>
    <cellStyle name="Comma 15 2 4 3 4 2_ACT Segment adj EBITDA" xfId="9203" xr:uid="{EA34F13F-390E-4ABA-B25B-0D985D38DFAF}"/>
    <cellStyle name="Comma 15 2 4 3 4 3" xfId="9204" xr:uid="{77879080-8086-4637-9FF8-C53026F89366}"/>
    <cellStyle name="Comma 15 2 4 3 4_ACT Segment adj EBITDA" xfId="9205" xr:uid="{AFD756B1-0BC2-463A-B19D-E2EED3214A74}"/>
    <cellStyle name="Comma 15 2 4 3 5" xfId="9206" xr:uid="{C6CDBA67-998E-4537-9C60-56C25A0F397F}"/>
    <cellStyle name="Comma 15 2 4 3 5 2" xfId="9207" xr:uid="{13073078-EB79-48D2-B099-41A3DA83637F}"/>
    <cellStyle name="Comma 15 2 4 3 5_ACT Segment adj EBITDA" xfId="9208" xr:uid="{EA6335D6-F8ED-419C-B916-5ABDB24B79A0}"/>
    <cellStyle name="Comma 15 2 4 3 6" xfId="9209" xr:uid="{C9D4BB4C-B894-4194-A3FA-38ECCE01A7EF}"/>
    <cellStyle name="Comma 15 2 4 3_ACT Segment adj EBITDA" xfId="9210" xr:uid="{91752D46-CE14-4B3F-AED2-3F114C09A1C2}"/>
    <cellStyle name="Comma 15 2 4 4" xfId="9211" xr:uid="{B74862E6-9AFD-4080-A86C-1D62647D151D}"/>
    <cellStyle name="Comma 15 2 4 4 2" xfId="9212" xr:uid="{C43490D2-615D-4C09-BBA5-88F089B72158}"/>
    <cellStyle name="Comma 15 2 4 4 2 2" xfId="9213" xr:uid="{04C2F5AE-85B1-4879-8051-AD3D55C51604}"/>
    <cellStyle name="Comma 15 2 4 4 2 2 2" xfId="9214" xr:uid="{A1B5A257-1CDF-45EF-AABA-C831B544090A}"/>
    <cellStyle name="Comma 15 2 4 4 2 2 2 2" xfId="9215" xr:uid="{FB09F900-4055-4A9B-A57E-F7FF4D20CEC5}"/>
    <cellStyle name="Comma 15 2 4 4 2 2 2_ACT Segment adj EBITDA" xfId="9216" xr:uid="{396FF762-CA45-4E44-BB41-98C6756D18B3}"/>
    <cellStyle name="Comma 15 2 4 4 2 2 3" xfId="9217" xr:uid="{F47D9F40-D546-4D3B-A7F0-C89B7CBD3B34}"/>
    <cellStyle name="Comma 15 2 4 4 2 2_ACT Segment adj EBITDA" xfId="9218" xr:uid="{88C2C05E-3E0D-421D-87DC-B1BCC2DD19CF}"/>
    <cellStyle name="Comma 15 2 4 4 2 3" xfId="9219" xr:uid="{A5308C67-DDF5-49FF-99DB-890738F5E9C1}"/>
    <cellStyle name="Comma 15 2 4 4 2 3 2" xfId="9220" xr:uid="{0FEC468A-FEBF-4DA2-AAF9-357318F09270}"/>
    <cellStyle name="Comma 15 2 4 4 2 3_ACT Segment adj EBITDA" xfId="9221" xr:uid="{1223BDD6-61FC-4BFA-80F8-C95EC69E7430}"/>
    <cellStyle name="Comma 15 2 4 4 2 4" xfId="9222" xr:uid="{4CDD43D1-358C-4367-9267-1A6378AF708A}"/>
    <cellStyle name="Comma 15 2 4 4 2_ACT Segment adj EBITDA" xfId="9223" xr:uid="{2A60B3F9-FBD5-4845-91B7-58D8D4AEAFB1}"/>
    <cellStyle name="Comma 15 2 4 4 3" xfId="9224" xr:uid="{F0A68208-4393-4C25-A82A-365C8BD56222}"/>
    <cellStyle name="Comma 15 2 4 4 3 2" xfId="9225" xr:uid="{C886C7F4-4FEB-4894-BC17-4DB4EF7D9157}"/>
    <cellStyle name="Comma 15 2 4 4 3 2 2" xfId="9226" xr:uid="{36D496B7-E803-4AFB-A40E-851CB4FC88B8}"/>
    <cellStyle name="Comma 15 2 4 4 3 2_ACT Segment adj EBITDA" xfId="9227" xr:uid="{AA82985C-1195-49BC-A1BF-C95F0EE1F144}"/>
    <cellStyle name="Comma 15 2 4 4 3 3" xfId="9228" xr:uid="{120E6BB1-4EEB-4732-82D4-8BCB6DE99E0A}"/>
    <cellStyle name="Comma 15 2 4 4 3_ACT Segment adj EBITDA" xfId="9229" xr:uid="{C3B5D467-3879-4248-9FCC-B6008F68AF63}"/>
    <cellStyle name="Comma 15 2 4 4 4" xfId="9230" xr:uid="{78D19D40-13EE-44E3-A131-9546ECECE37A}"/>
    <cellStyle name="Comma 15 2 4 4 4 2" xfId="9231" xr:uid="{E165C1E7-3D88-4BC3-956A-8867886C19D4}"/>
    <cellStyle name="Comma 15 2 4 4 4_ACT Segment adj EBITDA" xfId="9232" xr:uid="{EBC0F562-518B-477B-82A1-A46EFC852304}"/>
    <cellStyle name="Comma 15 2 4 4 5" xfId="9233" xr:uid="{10FBA906-797D-4293-B530-CC23E6FA45FB}"/>
    <cellStyle name="Comma 15 2 4 4_ACT Segment adj EBITDA" xfId="9234" xr:uid="{D2230D3E-D2F2-44AD-8C4F-24C6A00E1CFC}"/>
    <cellStyle name="Comma 15 2 4 5" xfId="9235" xr:uid="{F5429F17-409F-44B1-81D4-625CC4446C33}"/>
    <cellStyle name="Comma 15 2 4 5 2" xfId="9236" xr:uid="{6790514C-C17A-45DE-8219-3C5EC552465C}"/>
    <cellStyle name="Comma 15 2 4 5 2 2" xfId="9237" xr:uid="{A6B422ED-C331-4D92-80C2-952726F9CC82}"/>
    <cellStyle name="Comma 15 2 4 5 2 2 2" xfId="9238" xr:uid="{D349D9CB-BAD8-4B30-B3D7-69FA9EEAF0F0}"/>
    <cellStyle name="Comma 15 2 4 5 2 2_ACT Segment adj EBITDA" xfId="9239" xr:uid="{7B25E615-8344-4181-AEDE-CF6E90634D7F}"/>
    <cellStyle name="Comma 15 2 4 5 2 3" xfId="9240" xr:uid="{720B4D82-54B7-4A66-9022-5E91FC582F94}"/>
    <cellStyle name="Comma 15 2 4 5 2_ACT Segment adj EBITDA" xfId="9241" xr:uid="{440E46E8-E91D-4BFB-9E7C-D83CC89F174F}"/>
    <cellStyle name="Comma 15 2 4 5 3" xfId="9242" xr:uid="{F6E7D7EF-1328-4EE6-84E2-37584FFD6C51}"/>
    <cellStyle name="Comma 15 2 4 5 3 2" xfId="9243" xr:uid="{1FBA6AB6-C382-4988-BAB7-377015156100}"/>
    <cellStyle name="Comma 15 2 4 5 3_ACT Segment adj EBITDA" xfId="9244" xr:uid="{82B05C61-6EEA-45FC-86F1-FEDDDBB72249}"/>
    <cellStyle name="Comma 15 2 4 5 4" xfId="9245" xr:uid="{167F391B-41E5-4907-8747-614104CE2B37}"/>
    <cellStyle name="Comma 15 2 4 5_ACT Segment adj EBITDA" xfId="9246" xr:uid="{C860DCD1-C6A0-4FEE-9081-51BED1040632}"/>
    <cellStyle name="Comma 15 2 4 6" xfId="9247" xr:uid="{B8A98524-2374-4346-B795-12C1DF42EA9E}"/>
    <cellStyle name="Comma 15 2 4 6 2" xfId="9248" xr:uid="{D3E9F36C-DF95-4412-9AF9-48B8A715AA79}"/>
    <cellStyle name="Comma 15 2 4 6 2 2" xfId="9249" xr:uid="{7E090FF7-1F5C-4BBD-89F7-F718A6D6A966}"/>
    <cellStyle name="Comma 15 2 4 6 2_ACT Segment adj EBITDA" xfId="9250" xr:uid="{789A264A-7A5D-46F9-91A8-D07DEBE71521}"/>
    <cellStyle name="Comma 15 2 4 6 3" xfId="9251" xr:uid="{5B2266D2-61A4-4C5E-915B-CC9E8340A0FA}"/>
    <cellStyle name="Comma 15 2 4 6_ACT Segment adj EBITDA" xfId="9252" xr:uid="{128F93C1-3AD6-4C46-A210-A1DFCFE738C8}"/>
    <cellStyle name="Comma 15 2 4 7" xfId="9253" xr:uid="{00904E27-9B7A-4522-9828-00D097DF1311}"/>
    <cellStyle name="Comma 15 2 4 7 2" xfId="9254" xr:uid="{973A1449-F4D5-4664-92B3-E5253F21D091}"/>
    <cellStyle name="Comma 15 2 4 7_ACT Segment adj EBITDA" xfId="9255" xr:uid="{34A4B2CD-2DDB-4E87-9454-6EB520452139}"/>
    <cellStyle name="Comma 15 2 4 8" xfId="9256" xr:uid="{016F7ECC-44B0-412D-8194-56805D1F48EE}"/>
    <cellStyle name="Comma 15 2 4_ACT Segment adj EBITDA" xfId="9257" xr:uid="{C57F2D22-0159-40FF-9623-05B73E1E59C7}"/>
    <cellStyle name="Comma 15 2 5" xfId="9258" xr:uid="{1835B7B7-DDD8-42C0-AAC6-C12A1ACB621F}"/>
    <cellStyle name="Comma 15 2 5 2" xfId="9259" xr:uid="{BED95D1E-24E4-4EE1-90EA-34402F88095B}"/>
    <cellStyle name="Comma 15 2 5 2 2" xfId="9260" xr:uid="{7F683235-702E-45DE-B0E5-297CD0A2A5B9}"/>
    <cellStyle name="Comma 15 2 5 2 2 2" xfId="9261" xr:uid="{296868D6-FC72-4E7F-A795-F60ED0A0D24C}"/>
    <cellStyle name="Comma 15 2 5 2 2 2 2" xfId="9262" xr:uid="{B42E4DBD-E2A4-4C7B-9C27-2E1FB5CA65CA}"/>
    <cellStyle name="Comma 15 2 5 2 2 2 2 2" xfId="9263" xr:uid="{9F9B219A-68E8-4DE4-8E59-320BAEC9BBF6}"/>
    <cellStyle name="Comma 15 2 5 2 2 2 2 2 2" xfId="9264" xr:uid="{0B18957A-1A33-4B8C-B90D-A970EC4F59A4}"/>
    <cellStyle name="Comma 15 2 5 2 2 2 2 2_ACT Segment adj EBITDA" xfId="9265" xr:uid="{F962FEA5-50CC-4585-9C19-A8127FB99D1A}"/>
    <cellStyle name="Comma 15 2 5 2 2 2 2 3" xfId="9266" xr:uid="{33790694-52C2-414D-AC2B-1486035B8161}"/>
    <cellStyle name="Comma 15 2 5 2 2 2 2_ACT Segment adj EBITDA" xfId="9267" xr:uid="{807D8E2F-009D-4729-B9AB-535D3C0FB4FF}"/>
    <cellStyle name="Comma 15 2 5 2 2 2 3" xfId="9268" xr:uid="{AD3EBDD5-F7A9-4145-B791-02CD4DFED42C}"/>
    <cellStyle name="Comma 15 2 5 2 2 2 3 2" xfId="9269" xr:uid="{908FFB2F-FD6D-4D8E-95B1-EB6C18833193}"/>
    <cellStyle name="Comma 15 2 5 2 2 2 3_ACT Segment adj EBITDA" xfId="9270" xr:uid="{F68D7012-AC65-43C3-8BB3-8721A873917F}"/>
    <cellStyle name="Comma 15 2 5 2 2 2 4" xfId="9271" xr:uid="{4FB57F85-2664-46D9-94FF-F9AB6AE01DDD}"/>
    <cellStyle name="Comma 15 2 5 2 2 2_ACT Segment adj EBITDA" xfId="9272" xr:uid="{9906B487-DDA4-4EC8-A497-0ECCFB6C9DCB}"/>
    <cellStyle name="Comma 15 2 5 2 2 3" xfId="9273" xr:uid="{366A7B79-8797-45F3-83D6-60C709B342A8}"/>
    <cellStyle name="Comma 15 2 5 2 2 3 2" xfId="9274" xr:uid="{7CE93053-0C9C-46FA-8EF8-965C8370FDA5}"/>
    <cellStyle name="Comma 15 2 5 2 2 3 2 2" xfId="9275" xr:uid="{75429938-9CEE-4C3B-B5EB-0F4190C8521F}"/>
    <cellStyle name="Comma 15 2 5 2 2 3 2_ACT Segment adj EBITDA" xfId="9276" xr:uid="{D29F8CD2-8888-48E8-9158-422521D907CB}"/>
    <cellStyle name="Comma 15 2 5 2 2 3 3" xfId="9277" xr:uid="{908FB279-5248-4778-BB74-F1C24DAF1245}"/>
    <cellStyle name="Comma 15 2 5 2 2 3_ACT Segment adj EBITDA" xfId="9278" xr:uid="{E36012AD-1E91-46F4-8C77-15EA5A266446}"/>
    <cellStyle name="Comma 15 2 5 2 2 4" xfId="9279" xr:uid="{9AE55788-084F-4DC8-BC14-2BCD906B46F9}"/>
    <cellStyle name="Comma 15 2 5 2 2 4 2" xfId="9280" xr:uid="{E2419774-2A00-4CD4-98A4-EEC42AC23B02}"/>
    <cellStyle name="Comma 15 2 5 2 2 4_ACT Segment adj EBITDA" xfId="9281" xr:uid="{7FF93AA0-8F68-4EB5-BFA2-C34A133A1A82}"/>
    <cellStyle name="Comma 15 2 5 2 2 5" xfId="9282" xr:uid="{D8051DBC-9DD7-41A3-8C99-D3B00EDF2DBA}"/>
    <cellStyle name="Comma 15 2 5 2 2_ACT Segment adj EBITDA" xfId="9283" xr:uid="{43D6E25E-9616-45AE-858A-B3B73502A8C0}"/>
    <cellStyle name="Comma 15 2 5 2 3" xfId="9284" xr:uid="{B62F9D6A-0EBD-444A-8861-FF61EE1B166A}"/>
    <cellStyle name="Comma 15 2 5 2 3 2" xfId="9285" xr:uid="{5F083313-5C43-44D9-8DB8-5CAA78785C02}"/>
    <cellStyle name="Comma 15 2 5 2 3 2 2" xfId="9286" xr:uid="{B4B1E44C-D24F-4F6B-A152-87F1BBE5D9B9}"/>
    <cellStyle name="Comma 15 2 5 2 3 2 2 2" xfId="9287" xr:uid="{8EF46CD9-0D44-4DA9-A3EE-B32A92B48BE7}"/>
    <cellStyle name="Comma 15 2 5 2 3 2 2_ACT Segment adj EBITDA" xfId="9288" xr:uid="{9833E039-33F2-43FE-9857-AAD2633D932F}"/>
    <cellStyle name="Comma 15 2 5 2 3 2 3" xfId="9289" xr:uid="{595297DA-BEB0-4BC9-AAD4-2A4D4E29E260}"/>
    <cellStyle name="Comma 15 2 5 2 3 2_ACT Segment adj EBITDA" xfId="9290" xr:uid="{CF60A523-63C8-495C-B064-0EFC80A49323}"/>
    <cellStyle name="Comma 15 2 5 2 3 3" xfId="9291" xr:uid="{DD2698B4-9946-4040-80C4-B307ECD3F50C}"/>
    <cellStyle name="Comma 15 2 5 2 3 3 2" xfId="9292" xr:uid="{494A3825-93FC-41E1-9552-9CF28D8DB1CD}"/>
    <cellStyle name="Comma 15 2 5 2 3 3_ACT Segment adj EBITDA" xfId="9293" xr:uid="{B18C16B1-E266-496C-A37E-EAF0FAAF6BE7}"/>
    <cellStyle name="Comma 15 2 5 2 3 4" xfId="9294" xr:uid="{FACA5492-0B78-4E95-A3F8-F932B58195AA}"/>
    <cellStyle name="Comma 15 2 5 2 3_ACT Segment adj EBITDA" xfId="9295" xr:uid="{13CE4E94-86D2-4D80-A11A-4E2716C40DB5}"/>
    <cellStyle name="Comma 15 2 5 2 4" xfId="9296" xr:uid="{50F408EF-B207-42CF-B277-86C4C2171298}"/>
    <cellStyle name="Comma 15 2 5 2 4 2" xfId="9297" xr:uid="{A9E34E03-C450-401C-8716-73EFDA328DC0}"/>
    <cellStyle name="Comma 15 2 5 2 4 2 2" xfId="9298" xr:uid="{4AD5B1DC-A77D-471E-AFC2-8052828882D0}"/>
    <cellStyle name="Comma 15 2 5 2 4 2_ACT Segment adj EBITDA" xfId="9299" xr:uid="{325BFD4C-978F-4925-AD6D-874B1E2500EB}"/>
    <cellStyle name="Comma 15 2 5 2 4 3" xfId="9300" xr:uid="{BC89DAE4-2F03-4020-9144-DB521675B15A}"/>
    <cellStyle name="Comma 15 2 5 2 4_ACT Segment adj EBITDA" xfId="9301" xr:uid="{96D9181C-1433-4BCB-9B58-055C0D8927B9}"/>
    <cellStyle name="Comma 15 2 5 2 5" xfId="9302" xr:uid="{610CB1FA-896F-4949-8B10-2486CCAC89EB}"/>
    <cellStyle name="Comma 15 2 5 2 5 2" xfId="9303" xr:uid="{E83E29E4-7097-4E10-B92D-CE8EFE03344E}"/>
    <cellStyle name="Comma 15 2 5 2 5_ACT Segment adj EBITDA" xfId="9304" xr:uid="{4BD38170-0C69-449F-AD21-FCF4221CB06A}"/>
    <cellStyle name="Comma 15 2 5 2 6" xfId="9305" xr:uid="{1C4E52EA-7D54-4D18-8391-6738B07974DF}"/>
    <cellStyle name="Comma 15 2 5 2_ACT Segment adj EBITDA" xfId="9306" xr:uid="{6ED337A3-D2CB-43E3-9268-52ACEF454887}"/>
    <cellStyle name="Comma 15 2 5 3" xfId="9307" xr:uid="{BCDFA58E-72B3-4C44-BC8D-E974D7BAA199}"/>
    <cellStyle name="Comma 15 2 5 3 2" xfId="9308" xr:uid="{7DC75488-6BA9-4C89-B97C-4071B64198C0}"/>
    <cellStyle name="Comma 15 2 5 3 2 2" xfId="9309" xr:uid="{C8A46401-688A-4A02-98B7-430A06E4F8BB}"/>
    <cellStyle name="Comma 15 2 5 3 2 2 2" xfId="9310" xr:uid="{119F6804-A4C3-447F-9CC8-0B33573C79FC}"/>
    <cellStyle name="Comma 15 2 5 3 2 2 2 2" xfId="9311" xr:uid="{E0B6AE31-97E0-4B08-A53C-7BAA117F83A5}"/>
    <cellStyle name="Comma 15 2 5 3 2 2 2 2 2" xfId="9312" xr:uid="{F408909A-12C8-473D-A61A-F1989F849F2F}"/>
    <cellStyle name="Comma 15 2 5 3 2 2 2 2_ACT Segment adj EBITDA" xfId="9313" xr:uid="{1925AE15-70F9-4773-9C25-E9AFAFB98AE2}"/>
    <cellStyle name="Comma 15 2 5 3 2 2 2 3" xfId="9314" xr:uid="{5A4491B0-E184-4978-ABAA-646C114371E2}"/>
    <cellStyle name="Comma 15 2 5 3 2 2 2_ACT Segment adj EBITDA" xfId="9315" xr:uid="{6D3CCCD0-B673-498D-97F0-7E91AF578D3D}"/>
    <cellStyle name="Comma 15 2 5 3 2 2 3" xfId="9316" xr:uid="{6AE7BB64-6A75-4849-A77A-92EA970ECDE1}"/>
    <cellStyle name="Comma 15 2 5 3 2 2 3 2" xfId="9317" xr:uid="{D5904DFA-757F-4930-97E9-5FC014C398DB}"/>
    <cellStyle name="Comma 15 2 5 3 2 2 3_ACT Segment adj EBITDA" xfId="9318" xr:uid="{42964688-96D7-4ED8-A778-CAD6EB2D1209}"/>
    <cellStyle name="Comma 15 2 5 3 2 2 4" xfId="9319" xr:uid="{D7232090-158F-4EF5-BFBC-87D9D197AC74}"/>
    <cellStyle name="Comma 15 2 5 3 2 2_ACT Segment adj EBITDA" xfId="9320" xr:uid="{69D3F5A6-14D7-410D-B9F1-836CAED7E85E}"/>
    <cellStyle name="Comma 15 2 5 3 2 3" xfId="9321" xr:uid="{FCAC7363-C884-4E37-8FA9-5311AE422B81}"/>
    <cellStyle name="Comma 15 2 5 3 2 3 2" xfId="9322" xr:uid="{766C0D74-63F1-4A15-96C7-612E8BB34F47}"/>
    <cellStyle name="Comma 15 2 5 3 2 3 2 2" xfId="9323" xr:uid="{630EE00A-65D6-44EC-AE6F-6B340C7FBC81}"/>
    <cellStyle name="Comma 15 2 5 3 2 3 2_ACT Segment adj EBITDA" xfId="9324" xr:uid="{C2C6F462-52D9-482F-82A7-5F94B8708845}"/>
    <cellStyle name="Comma 15 2 5 3 2 3 3" xfId="9325" xr:uid="{1C8262BB-42F3-47B4-A201-7ABDB6CCA45E}"/>
    <cellStyle name="Comma 15 2 5 3 2 3_ACT Segment adj EBITDA" xfId="9326" xr:uid="{A15C8D2D-1A14-4E66-B6E2-2F675DA94AD1}"/>
    <cellStyle name="Comma 15 2 5 3 2 4" xfId="9327" xr:uid="{5B51C7C9-8B1C-4B33-A2F2-15FECBAF1D64}"/>
    <cellStyle name="Comma 15 2 5 3 2 4 2" xfId="9328" xr:uid="{93E1340F-8E88-4359-A720-3116C3E04D03}"/>
    <cellStyle name="Comma 15 2 5 3 2 4_ACT Segment adj EBITDA" xfId="9329" xr:uid="{E237B216-DFF2-4356-A988-6F5984B8D3FD}"/>
    <cellStyle name="Comma 15 2 5 3 2 5" xfId="9330" xr:uid="{17D36380-29B3-4F11-BDC8-9DEC3E05C181}"/>
    <cellStyle name="Comma 15 2 5 3 2_ACT Segment adj EBITDA" xfId="9331" xr:uid="{CAF481ED-8DD8-4F5E-BADD-477FCC9E16A4}"/>
    <cellStyle name="Comma 15 2 5 3 3" xfId="9332" xr:uid="{F084FEE7-829C-4AD0-A797-7B614F075B14}"/>
    <cellStyle name="Comma 15 2 5 3 3 2" xfId="9333" xr:uid="{9ACCC562-7175-428C-B11F-C7DB5A84BF43}"/>
    <cellStyle name="Comma 15 2 5 3 3 2 2" xfId="9334" xr:uid="{7D07B827-9006-4B00-AF86-3A2A00170721}"/>
    <cellStyle name="Comma 15 2 5 3 3 2 2 2" xfId="9335" xr:uid="{5516CC0F-2565-4A79-986D-7C0F566580BA}"/>
    <cellStyle name="Comma 15 2 5 3 3 2 2_ACT Segment adj EBITDA" xfId="9336" xr:uid="{CCB2AC32-B766-4888-91D4-B69AC24C941E}"/>
    <cellStyle name="Comma 15 2 5 3 3 2 3" xfId="9337" xr:uid="{403A29C0-6B5C-44C2-B079-4A148ABE061F}"/>
    <cellStyle name="Comma 15 2 5 3 3 2_ACT Segment adj EBITDA" xfId="9338" xr:uid="{EC92D9DA-63AF-418E-A5D9-6B172F4DBFA3}"/>
    <cellStyle name="Comma 15 2 5 3 3 3" xfId="9339" xr:uid="{2D4B688E-C01E-436D-9CE1-5C13CE7D6D8B}"/>
    <cellStyle name="Comma 15 2 5 3 3 3 2" xfId="9340" xr:uid="{442D5960-0CEE-4B94-AD87-52E8494AD394}"/>
    <cellStyle name="Comma 15 2 5 3 3 3_ACT Segment adj EBITDA" xfId="9341" xr:uid="{ED621E0A-D193-4679-9B6E-02665797AC75}"/>
    <cellStyle name="Comma 15 2 5 3 3 4" xfId="9342" xr:uid="{EA720CA1-26CF-4FB3-AE77-38B2BA3B391E}"/>
    <cellStyle name="Comma 15 2 5 3 3_ACT Segment adj EBITDA" xfId="9343" xr:uid="{DFDF574F-6574-453F-B376-604DB2FD3A8C}"/>
    <cellStyle name="Comma 15 2 5 3 4" xfId="9344" xr:uid="{2E163204-4E81-4303-B81C-2844CAB2F7AD}"/>
    <cellStyle name="Comma 15 2 5 3 4 2" xfId="9345" xr:uid="{2611008F-B060-4035-BF0B-0B2023DB5A3C}"/>
    <cellStyle name="Comma 15 2 5 3 4 2 2" xfId="9346" xr:uid="{B1065E0B-40CB-4ED8-AE40-8C8921C815DC}"/>
    <cellStyle name="Comma 15 2 5 3 4 2_ACT Segment adj EBITDA" xfId="9347" xr:uid="{EEDE179F-7774-48F5-A8C3-BC781B6A8006}"/>
    <cellStyle name="Comma 15 2 5 3 4 3" xfId="9348" xr:uid="{61D5796E-B976-4A4B-9B1B-52432E4E67A9}"/>
    <cellStyle name="Comma 15 2 5 3 4_ACT Segment adj EBITDA" xfId="9349" xr:uid="{FB45A688-2EDA-4D20-B01B-2C704849A7D1}"/>
    <cellStyle name="Comma 15 2 5 3 5" xfId="9350" xr:uid="{C672447E-865A-4007-8F05-B1F6420B948E}"/>
    <cellStyle name="Comma 15 2 5 3 5 2" xfId="9351" xr:uid="{5BF8BA09-ACD4-4EE9-8A73-3FB355B3954E}"/>
    <cellStyle name="Comma 15 2 5 3 5_ACT Segment adj EBITDA" xfId="9352" xr:uid="{D1C4AAA4-EA39-41D1-9964-FBA65D0E21B1}"/>
    <cellStyle name="Comma 15 2 5 3 6" xfId="9353" xr:uid="{E665021B-CEB2-4DBA-93C9-29224B794B5E}"/>
    <cellStyle name="Comma 15 2 5 3_ACT Segment adj EBITDA" xfId="9354" xr:uid="{93308BC2-59E9-4620-BC18-CE8847A99427}"/>
    <cellStyle name="Comma 15 2 5 4" xfId="9355" xr:uid="{24706877-CEBB-464B-B4EF-77CBB0C50351}"/>
    <cellStyle name="Comma 15 2 5 4 2" xfId="9356" xr:uid="{3B617AB3-49A5-48B8-AB98-8D4509414E83}"/>
    <cellStyle name="Comma 15 2 5 4 2 2" xfId="9357" xr:uid="{71F45506-E6EB-44F6-A901-427BEBE9C8B5}"/>
    <cellStyle name="Comma 15 2 5 4 2 2 2" xfId="9358" xr:uid="{2CD6558C-FB3C-4F89-ABBA-8DD2C12C776F}"/>
    <cellStyle name="Comma 15 2 5 4 2 2 2 2" xfId="9359" xr:uid="{826E0235-A849-4A9F-A313-F8DFAF3703D9}"/>
    <cellStyle name="Comma 15 2 5 4 2 2 2_ACT Segment adj EBITDA" xfId="9360" xr:uid="{261ED2A0-0FE9-4A4C-A372-F9F2E436A4EC}"/>
    <cellStyle name="Comma 15 2 5 4 2 2 3" xfId="9361" xr:uid="{C967F720-117E-425E-96B3-BBC5F9948DB0}"/>
    <cellStyle name="Comma 15 2 5 4 2 2_ACT Segment adj EBITDA" xfId="9362" xr:uid="{6D3C64DF-F7D6-4897-9D8F-88FCD9DCCBCC}"/>
    <cellStyle name="Comma 15 2 5 4 2 3" xfId="9363" xr:uid="{B72E6584-DECF-4643-9D3B-EF5F037917F0}"/>
    <cellStyle name="Comma 15 2 5 4 2 3 2" xfId="9364" xr:uid="{898A3337-A617-48B5-BB93-611D9D9E3A34}"/>
    <cellStyle name="Comma 15 2 5 4 2 3_ACT Segment adj EBITDA" xfId="9365" xr:uid="{31F7D547-FF60-48F5-8EC7-9C41DA6D4928}"/>
    <cellStyle name="Comma 15 2 5 4 2 4" xfId="9366" xr:uid="{F6916A65-E896-41EA-8A15-52E2D1EE8706}"/>
    <cellStyle name="Comma 15 2 5 4 2_ACT Segment adj EBITDA" xfId="9367" xr:uid="{0D4B97BD-A07B-491E-A29F-08CB735917F8}"/>
    <cellStyle name="Comma 15 2 5 4 3" xfId="9368" xr:uid="{6E68CF2B-54E1-4295-95FA-5BBA90299581}"/>
    <cellStyle name="Comma 15 2 5 4 3 2" xfId="9369" xr:uid="{67EB362D-9DD8-4FFF-BBFD-B5D6338022EB}"/>
    <cellStyle name="Comma 15 2 5 4 3 2 2" xfId="9370" xr:uid="{3AED3B4F-82D5-44ED-8541-7BAA06ADE580}"/>
    <cellStyle name="Comma 15 2 5 4 3 2_ACT Segment adj EBITDA" xfId="9371" xr:uid="{EC839CAA-8F05-420D-92A3-2FD56E133600}"/>
    <cellStyle name="Comma 15 2 5 4 3 3" xfId="9372" xr:uid="{DD6385FD-ECB8-4BF5-A377-B0F4B2D149B5}"/>
    <cellStyle name="Comma 15 2 5 4 3_ACT Segment adj EBITDA" xfId="9373" xr:uid="{2881A933-AE1E-4FFD-AF4E-A508544A2FC1}"/>
    <cellStyle name="Comma 15 2 5 4 4" xfId="9374" xr:uid="{51AFF1DD-0817-4DEB-92A1-C0A17F49A6EF}"/>
    <cellStyle name="Comma 15 2 5 4 4 2" xfId="9375" xr:uid="{FE6E93DC-9D5F-4F93-B078-78DBB52EF96A}"/>
    <cellStyle name="Comma 15 2 5 4 4_ACT Segment adj EBITDA" xfId="9376" xr:uid="{B0459BE4-8C0D-4EF0-B36B-5DD99E048D5D}"/>
    <cellStyle name="Comma 15 2 5 4 5" xfId="9377" xr:uid="{A0818943-3230-41E5-B907-52BF1F1768D6}"/>
    <cellStyle name="Comma 15 2 5 4_ACT Segment adj EBITDA" xfId="9378" xr:uid="{B78F8441-DC03-4449-A10E-DAF93B650343}"/>
    <cellStyle name="Comma 15 2 5 5" xfId="9379" xr:uid="{DE9BA119-08C9-4452-BD10-7D8CD1DF0F71}"/>
    <cellStyle name="Comma 15 2 5 5 2" xfId="9380" xr:uid="{7E4A97B5-E406-4AF1-8B2F-0D6779A49194}"/>
    <cellStyle name="Comma 15 2 5 5 2 2" xfId="9381" xr:uid="{6881C398-66F3-49D0-8F78-D6199F810627}"/>
    <cellStyle name="Comma 15 2 5 5 2 2 2" xfId="9382" xr:uid="{357F1AEA-BABB-4BC2-B7BB-2B6DC21164FC}"/>
    <cellStyle name="Comma 15 2 5 5 2 2_ACT Segment adj EBITDA" xfId="9383" xr:uid="{CEC1BD27-DD92-4468-80B8-DD6C908D8CCA}"/>
    <cellStyle name="Comma 15 2 5 5 2 3" xfId="9384" xr:uid="{9B8B3755-8AF4-4A49-8172-BC631FF32614}"/>
    <cellStyle name="Comma 15 2 5 5 2_ACT Segment adj EBITDA" xfId="9385" xr:uid="{2E699F19-7D55-4FF3-92B8-7A225B27C3C8}"/>
    <cellStyle name="Comma 15 2 5 5 3" xfId="9386" xr:uid="{E6464D29-3412-4913-AED0-480ECD8054AD}"/>
    <cellStyle name="Comma 15 2 5 5 3 2" xfId="9387" xr:uid="{AD404F05-3964-43A5-BCBD-B939C4215C23}"/>
    <cellStyle name="Comma 15 2 5 5 3_ACT Segment adj EBITDA" xfId="9388" xr:uid="{741C5874-42F8-4448-B3FF-F7C57DB6C2D0}"/>
    <cellStyle name="Comma 15 2 5 5 4" xfId="9389" xr:uid="{7798D8E1-E177-4A54-B6E4-857D35AFEF49}"/>
    <cellStyle name="Comma 15 2 5 5_ACT Segment adj EBITDA" xfId="9390" xr:uid="{80F24A37-FEF8-4EC9-A298-FFE0A5497C92}"/>
    <cellStyle name="Comma 15 2 5 6" xfId="9391" xr:uid="{F8D4A2D7-F778-442B-9A99-1FDEC32DC4BE}"/>
    <cellStyle name="Comma 15 2 5 6 2" xfId="9392" xr:uid="{12A8B4B0-AF14-4AA0-949F-45A5467F1330}"/>
    <cellStyle name="Comma 15 2 5 6 2 2" xfId="9393" xr:uid="{C9748F5D-F118-47BA-8F5A-A850ED808B09}"/>
    <cellStyle name="Comma 15 2 5 6 2_ACT Segment adj EBITDA" xfId="9394" xr:uid="{1D3C7113-0AF4-4950-BAFA-1B626E5503E6}"/>
    <cellStyle name="Comma 15 2 5 6 3" xfId="9395" xr:uid="{2A3BEB3C-1BC8-4105-809E-D9177BC2E56B}"/>
    <cellStyle name="Comma 15 2 5 6_ACT Segment adj EBITDA" xfId="9396" xr:uid="{06BD1292-106D-448F-BFAA-C80527D4CFFF}"/>
    <cellStyle name="Comma 15 2 5 7" xfId="9397" xr:uid="{E6B826A9-0D72-4836-BE13-7AA444204D24}"/>
    <cellStyle name="Comma 15 2 5 7 2" xfId="9398" xr:uid="{AFE4496B-4F5E-4C5F-BADC-FE3657F25CEC}"/>
    <cellStyle name="Comma 15 2 5 7_ACT Segment adj EBITDA" xfId="9399" xr:uid="{3D7861F1-35E4-4B70-8BCB-D09598DBF263}"/>
    <cellStyle name="Comma 15 2 5 8" xfId="9400" xr:uid="{83193C06-8212-4304-917F-732323643043}"/>
    <cellStyle name="Comma 15 2 5_ACT Segment adj EBITDA" xfId="9401" xr:uid="{969D6EA9-2B0D-4BD1-85F6-226823A2F960}"/>
    <cellStyle name="Comma 15 2 6" xfId="9402" xr:uid="{841BB831-C1C9-41F0-8CA9-36259ABEF5D6}"/>
    <cellStyle name="Comma 15 2 6 2" xfId="9403" xr:uid="{2F1C6B6F-8C4D-4412-830C-E9A6578A94E5}"/>
    <cellStyle name="Comma 15 2 6 2 2" xfId="9404" xr:uid="{6D123D87-D8DE-44FB-8FDE-4B2DDE2535F3}"/>
    <cellStyle name="Comma 15 2 6 2 2 2" xfId="9405" xr:uid="{EABC53F5-8098-4813-9996-2441066B223D}"/>
    <cellStyle name="Comma 15 2 6 2 2 2 2" xfId="9406" xr:uid="{03916CE5-87A9-4328-B7A7-1AD6461989B3}"/>
    <cellStyle name="Comma 15 2 6 2 2 2 2 2" xfId="9407" xr:uid="{B3EFC02E-BBCE-415C-A101-5DC5CF9BED8A}"/>
    <cellStyle name="Comma 15 2 6 2 2 2 2_ACT Segment adj EBITDA" xfId="9408" xr:uid="{87900C37-D3B8-4630-8BF5-5DAEB69A7831}"/>
    <cellStyle name="Comma 15 2 6 2 2 2 3" xfId="9409" xr:uid="{568E96E5-FE39-4EDD-B254-9BE07095FD09}"/>
    <cellStyle name="Comma 15 2 6 2 2 2_ACT Segment adj EBITDA" xfId="9410" xr:uid="{3DF796CA-D6C6-4F4B-955B-D2445BC4C41D}"/>
    <cellStyle name="Comma 15 2 6 2 2 3" xfId="9411" xr:uid="{B8979E32-0925-4738-898A-8E9331335379}"/>
    <cellStyle name="Comma 15 2 6 2 2 3 2" xfId="9412" xr:uid="{B1D36A48-BEB1-4D56-AF17-A314B934D5B8}"/>
    <cellStyle name="Comma 15 2 6 2 2 3_ACT Segment adj EBITDA" xfId="9413" xr:uid="{E4EF9A56-4A3D-49DB-A229-BE6137A4DD24}"/>
    <cellStyle name="Comma 15 2 6 2 2 4" xfId="9414" xr:uid="{E284315F-5EF7-4E03-9F07-DA9585659DEA}"/>
    <cellStyle name="Comma 15 2 6 2 2_ACT Segment adj EBITDA" xfId="9415" xr:uid="{33C3879B-79B4-4162-B8F5-D16BC601F22C}"/>
    <cellStyle name="Comma 15 2 6 2 3" xfId="9416" xr:uid="{DD62E1AD-1D68-43F3-ABD7-E597D1C1CAEB}"/>
    <cellStyle name="Comma 15 2 6 2 3 2" xfId="9417" xr:uid="{6E3BFE3B-8D77-4375-B8F9-7FBC36D47AF3}"/>
    <cellStyle name="Comma 15 2 6 2 3 2 2" xfId="9418" xr:uid="{70D70668-20AA-4261-B826-A039E4AF71C2}"/>
    <cellStyle name="Comma 15 2 6 2 3 2_ACT Segment adj EBITDA" xfId="9419" xr:uid="{D0C96435-8963-47FD-A9CF-081FF5303928}"/>
    <cellStyle name="Comma 15 2 6 2 3 3" xfId="9420" xr:uid="{2AC45F25-E215-4F74-B5FB-E10683739434}"/>
    <cellStyle name="Comma 15 2 6 2 3_ACT Segment adj EBITDA" xfId="9421" xr:uid="{D3C9958E-A885-4C3B-B133-D5CAD8A07F32}"/>
    <cellStyle name="Comma 15 2 6 2 4" xfId="9422" xr:uid="{3A39DA5E-28CD-4CAA-8406-C53175D337D8}"/>
    <cellStyle name="Comma 15 2 6 2 4 2" xfId="9423" xr:uid="{86DB3551-698D-4444-9A6F-2687679BDCE4}"/>
    <cellStyle name="Comma 15 2 6 2 4_ACT Segment adj EBITDA" xfId="9424" xr:uid="{28F64ED3-091F-4A87-8534-84DD6B1EAC8C}"/>
    <cellStyle name="Comma 15 2 6 2 5" xfId="9425" xr:uid="{C5590CEB-5E8A-4068-B700-F6CC70FCDDE8}"/>
    <cellStyle name="Comma 15 2 6 2_ACT Segment adj EBITDA" xfId="9426" xr:uid="{BFEA4FFE-A73B-48F6-A910-E496AFF02510}"/>
    <cellStyle name="Comma 15 2 6 3" xfId="9427" xr:uid="{A485F00A-F161-4668-8525-4FF0A52F587F}"/>
    <cellStyle name="Comma 15 2 6 3 2" xfId="9428" xr:uid="{47878B7A-0F25-4D0E-B335-83C50333E9E8}"/>
    <cellStyle name="Comma 15 2 6 3 2 2" xfId="9429" xr:uid="{97E234A3-23F0-4BA6-BA30-E5F0DACF6E89}"/>
    <cellStyle name="Comma 15 2 6 3 2 2 2" xfId="9430" xr:uid="{FE9573D1-C3D5-4FAE-A197-AD0D62AD1539}"/>
    <cellStyle name="Comma 15 2 6 3 2 2_ACT Segment adj EBITDA" xfId="9431" xr:uid="{D040F639-2FE3-4B03-AD4C-0E8CC1BD112F}"/>
    <cellStyle name="Comma 15 2 6 3 2 3" xfId="9432" xr:uid="{C8BBF68C-0627-4BBD-BC17-C506AE627653}"/>
    <cellStyle name="Comma 15 2 6 3 2_ACT Segment adj EBITDA" xfId="9433" xr:uid="{E495C2A3-62F6-4322-A94F-B120DD46B5F8}"/>
    <cellStyle name="Comma 15 2 6 3 3" xfId="9434" xr:uid="{ADA524F4-647A-435A-B756-A334FEA1F084}"/>
    <cellStyle name="Comma 15 2 6 3 3 2" xfId="9435" xr:uid="{11AF1FE1-4874-4A12-BCF8-2895966091E4}"/>
    <cellStyle name="Comma 15 2 6 3 3_ACT Segment adj EBITDA" xfId="9436" xr:uid="{4AAB876A-C4BE-45B4-8E86-66E6D86B1087}"/>
    <cellStyle name="Comma 15 2 6 3 4" xfId="9437" xr:uid="{AFEEA604-0BF2-4AD3-8771-9C3CDDC4C68F}"/>
    <cellStyle name="Comma 15 2 6 3_ACT Segment adj EBITDA" xfId="9438" xr:uid="{6D6A43DE-55AA-4408-B88F-C4A86D57AAD2}"/>
    <cellStyle name="Comma 15 2 6 4" xfId="9439" xr:uid="{16E1FD04-B6C8-4127-9E28-1EAB77FB89ED}"/>
    <cellStyle name="Comma 15 2 6 4 2" xfId="9440" xr:uid="{461119A1-0A86-4D64-BB62-BE0B8C8CFE41}"/>
    <cellStyle name="Comma 15 2 6 4 2 2" xfId="9441" xr:uid="{8DE8C767-F221-4385-B008-90F83CB59DBD}"/>
    <cellStyle name="Comma 15 2 6 4 2_ACT Segment adj EBITDA" xfId="9442" xr:uid="{AE32377B-5CBD-491B-97F5-EE12C81C99FD}"/>
    <cellStyle name="Comma 15 2 6 4 3" xfId="9443" xr:uid="{98706BEF-6DD7-4FC2-B2C7-FBA8F5368BB2}"/>
    <cellStyle name="Comma 15 2 6 4_ACT Segment adj EBITDA" xfId="9444" xr:uid="{1EF1E3FE-A29B-42B2-98C4-B0E741FFB6BF}"/>
    <cellStyle name="Comma 15 2 6 5" xfId="9445" xr:uid="{1D668302-CDD9-411A-9DD8-70C0DCB03D08}"/>
    <cellStyle name="Comma 15 2 6 5 2" xfId="9446" xr:uid="{5C386B2A-A512-411C-8469-4701AB853AC8}"/>
    <cellStyle name="Comma 15 2 6 5_ACT Segment adj EBITDA" xfId="9447" xr:uid="{FF6D8362-C5D9-4FF9-87C1-138F3C14ECB7}"/>
    <cellStyle name="Comma 15 2 6 6" xfId="9448" xr:uid="{C2C7D675-4B9D-42B3-AEE1-F6EC2EA96F96}"/>
    <cellStyle name="Comma 15 2 6_ACT Segment adj EBITDA" xfId="9449" xr:uid="{CCE36296-5DF5-40C3-8911-AFF16BEB43B6}"/>
    <cellStyle name="Comma 15 2 7" xfId="9450" xr:uid="{922FA7B6-BBEE-4A09-AD58-0AF7DE5C8B71}"/>
    <cellStyle name="Comma 15 2 7 2" xfId="9451" xr:uid="{889610F3-E0B0-4139-9B14-1304B38B5F77}"/>
    <cellStyle name="Comma 15 2 7 2 2" xfId="9452" xr:uid="{8F930BFF-E6D1-4891-B329-FE76D76256D1}"/>
    <cellStyle name="Comma 15 2 7 2 2 2" xfId="9453" xr:uid="{162EBA51-2019-4675-B683-634E4658B60F}"/>
    <cellStyle name="Comma 15 2 7 2 2 2 2" xfId="9454" xr:uid="{E3130309-892C-4E16-9DE2-74B324A3CB54}"/>
    <cellStyle name="Comma 15 2 7 2 2 2 2 2" xfId="9455" xr:uid="{ED9E7654-98AA-4B83-8E14-2EB5CA537F0E}"/>
    <cellStyle name="Comma 15 2 7 2 2 2 2_ACT Segment adj EBITDA" xfId="9456" xr:uid="{2E357047-5B42-4074-9924-F8FD1DCCAD54}"/>
    <cellStyle name="Comma 15 2 7 2 2 2 3" xfId="9457" xr:uid="{E1648CA4-7692-49A9-95AB-96DF583F977D}"/>
    <cellStyle name="Comma 15 2 7 2 2 2_ACT Segment adj EBITDA" xfId="9458" xr:uid="{470FD1B0-6718-4BBA-9F35-AA9FA76C0642}"/>
    <cellStyle name="Comma 15 2 7 2 2 3" xfId="9459" xr:uid="{0D0F6615-FFB7-4A92-9AF3-96DF25E7E875}"/>
    <cellStyle name="Comma 15 2 7 2 2 3 2" xfId="9460" xr:uid="{BF7C38C9-6C52-4FF8-B6B9-81392290CDC6}"/>
    <cellStyle name="Comma 15 2 7 2 2 3_ACT Segment adj EBITDA" xfId="9461" xr:uid="{94D5B35B-3D29-4718-A17A-AEAE14922653}"/>
    <cellStyle name="Comma 15 2 7 2 2 4" xfId="9462" xr:uid="{CB0F9582-940F-4732-ABCB-28E2F7660EDF}"/>
    <cellStyle name="Comma 15 2 7 2 2_ACT Segment adj EBITDA" xfId="9463" xr:uid="{92434E91-744D-432A-B8D9-499C03BA4896}"/>
    <cellStyle name="Comma 15 2 7 2 3" xfId="9464" xr:uid="{FDD42DA6-D386-439B-9F25-82A4EA06F89F}"/>
    <cellStyle name="Comma 15 2 7 2 3 2" xfId="9465" xr:uid="{26C5BAF7-171F-4F9A-B68A-4721C7BFF332}"/>
    <cellStyle name="Comma 15 2 7 2 3 2 2" xfId="9466" xr:uid="{5A280428-44B4-4E04-8D08-DCE7837CD0C9}"/>
    <cellStyle name="Comma 15 2 7 2 3 2_ACT Segment adj EBITDA" xfId="9467" xr:uid="{F9C054F1-110E-4749-89B9-AC28ADB1615B}"/>
    <cellStyle name="Comma 15 2 7 2 3 3" xfId="9468" xr:uid="{043E2468-826C-4A31-9A51-3F0D3186FEBC}"/>
    <cellStyle name="Comma 15 2 7 2 3_ACT Segment adj EBITDA" xfId="9469" xr:uid="{FE3376AD-8646-42BF-93C3-1A0FE05FBD7F}"/>
    <cellStyle name="Comma 15 2 7 2 4" xfId="9470" xr:uid="{36E8D6BC-B2E3-4D51-A683-23F589B28158}"/>
    <cellStyle name="Comma 15 2 7 2 4 2" xfId="9471" xr:uid="{779F70B3-9C26-44EE-8CAC-6ADF59A419AF}"/>
    <cellStyle name="Comma 15 2 7 2 4_ACT Segment adj EBITDA" xfId="9472" xr:uid="{9E82C9A2-505A-4CA9-A6CF-EC68B170DEA0}"/>
    <cellStyle name="Comma 15 2 7 2 5" xfId="9473" xr:uid="{1C66EE7D-51BF-4251-936A-6F054C541207}"/>
    <cellStyle name="Comma 15 2 7 2_ACT Segment adj EBITDA" xfId="9474" xr:uid="{74FCBCFB-F860-4C75-A4C3-AD9656E763DC}"/>
    <cellStyle name="Comma 15 2 7 3" xfId="9475" xr:uid="{391449EF-B4A2-43E9-9A78-3CC26A16D5E0}"/>
    <cellStyle name="Comma 15 2 7 3 2" xfId="9476" xr:uid="{DA4408AB-E66C-4946-B7FB-19A1022163EA}"/>
    <cellStyle name="Comma 15 2 7 3 2 2" xfId="9477" xr:uid="{4964FE9F-4759-4408-8D78-E2DA38C9DF62}"/>
    <cellStyle name="Comma 15 2 7 3 2 2 2" xfId="9478" xr:uid="{81468915-3175-42AE-ABA1-BDA1673BAEF1}"/>
    <cellStyle name="Comma 15 2 7 3 2 2_ACT Segment adj EBITDA" xfId="9479" xr:uid="{8AB3951E-0285-47DA-A43D-4EE1A6C2C6A6}"/>
    <cellStyle name="Comma 15 2 7 3 2 3" xfId="9480" xr:uid="{F035F1AC-FE10-449B-AE60-AC2D614C1E5C}"/>
    <cellStyle name="Comma 15 2 7 3 2_ACT Segment adj EBITDA" xfId="9481" xr:uid="{4BF7BA20-8E4E-447A-BBC1-21A3BB815AF2}"/>
    <cellStyle name="Comma 15 2 7 3 3" xfId="9482" xr:uid="{D30ACC1A-5C90-4CD5-BF5A-4F1765C43FBE}"/>
    <cellStyle name="Comma 15 2 7 3 3 2" xfId="9483" xr:uid="{CF7736B9-3F0A-4EC4-A9E0-8CE9890CAFD5}"/>
    <cellStyle name="Comma 15 2 7 3 3_ACT Segment adj EBITDA" xfId="9484" xr:uid="{1C7152B0-4E01-4D28-91A2-983A9A6A04EA}"/>
    <cellStyle name="Comma 15 2 7 3 4" xfId="9485" xr:uid="{71276C6E-DB0E-4CF1-883A-EAED3D9D7222}"/>
    <cellStyle name="Comma 15 2 7 3_ACT Segment adj EBITDA" xfId="9486" xr:uid="{00364B52-FB46-4562-9D12-777F93533D64}"/>
    <cellStyle name="Comma 15 2 7 4" xfId="9487" xr:uid="{C25103AB-9020-4825-A3FB-DCB168963005}"/>
    <cellStyle name="Comma 15 2 7 4 2" xfId="9488" xr:uid="{8D4429CF-959A-4C5B-B7EE-48AF7FD6E090}"/>
    <cellStyle name="Comma 15 2 7 4 2 2" xfId="9489" xr:uid="{F4849216-80DB-4B91-8217-30DFA95E13FD}"/>
    <cellStyle name="Comma 15 2 7 4 2_ACT Segment adj EBITDA" xfId="9490" xr:uid="{5952DE36-A401-4B9F-B3D2-4CCD11D8B5B8}"/>
    <cellStyle name="Comma 15 2 7 4 3" xfId="9491" xr:uid="{DF16CB08-6FFD-4EBA-9288-774B96DF8A25}"/>
    <cellStyle name="Comma 15 2 7 4_ACT Segment adj EBITDA" xfId="9492" xr:uid="{AFB23D05-2901-4A0D-89EA-1B5061A100F0}"/>
    <cellStyle name="Comma 15 2 7 5" xfId="9493" xr:uid="{977146BB-E701-40BD-9338-3BBF216D27AE}"/>
    <cellStyle name="Comma 15 2 7 5 2" xfId="9494" xr:uid="{DFAF5B83-1EA7-4B90-9203-C3AC93DDCF40}"/>
    <cellStyle name="Comma 15 2 7 5_ACT Segment adj EBITDA" xfId="9495" xr:uid="{AF4C3940-295B-4AC6-B62B-975E9DF4DA02}"/>
    <cellStyle name="Comma 15 2 7 6" xfId="9496" xr:uid="{9D47BBF8-3981-4F71-B22D-E818590DABC1}"/>
    <cellStyle name="Comma 15 2 7_ACT Segment adj EBITDA" xfId="9497" xr:uid="{424F4F35-66EE-4261-A6B3-0023A8D5B8C5}"/>
    <cellStyle name="Comma 15 2 8" xfId="9498" xr:uid="{F740DE40-BE06-418D-AC85-C553A95C00E3}"/>
    <cellStyle name="Comma 15 2 8 2" xfId="9499" xr:uid="{702CE98F-2F78-406D-B5B0-C5618122B64F}"/>
    <cellStyle name="Comma 15 2 8 2 2" xfId="9500" xr:uid="{6C334EAB-D410-4800-B367-72C31A98C2C4}"/>
    <cellStyle name="Comma 15 2 8 2 2 2" xfId="9501" xr:uid="{986AC1F8-4F79-4B47-BCA9-409024D8BAC6}"/>
    <cellStyle name="Comma 15 2 8 2 2 2 2" xfId="9502" xr:uid="{FD4B9FDF-4B85-42E4-95B5-DE1A8E856800}"/>
    <cellStyle name="Comma 15 2 8 2 2 2 2 2" xfId="9503" xr:uid="{AB89B79C-DB77-4E7A-A686-80A362310C0C}"/>
    <cellStyle name="Comma 15 2 8 2 2 2 2_ACT Segment adj EBITDA" xfId="9504" xr:uid="{8319471B-F83A-43CF-A6F9-E0FFCA941C52}"/>
    <cellStyle name="Comma 15 2 8 2 2 2 3" xfId="9505" xr:uid="{1F56419E-4CA1-45C8-9794-BD774C614002}"/>
    <cellStyle name="Comma 15 2 8 2 2 2_ACT Segment adj EBITDA" xfId="9506" xr:uid="{3259DC64-E70D-4E47-8415-BAE421F77666}"/>
    <cellStyle name="Comma 15 2 8 2 2 3" xfId="9507" xr:uid="{43DCF961-BCF7-4DBE-AF64-C3DAE2E32392}"/>
    <cellStyle name="Comma 15 2 8 2 2 3 2" xfId="9508" xr:uid="{F54BA55E-8F60-41C9-8D6B-DA52D87CEB84}"/>
    <cellStyle name="Comma 15 2 8 2 2 3_ACT Segment adj EBITDA" xfId="9509" xr:uid="{7C45AA22-91FC-4A2D-B96F-412494E77F8C}"/>
    <cellStyle name="Comma 15 2 8 2 2 4" xfId="9510" xr:uid="{28D9F415-F1FB-482A-94A6-710A2DEED71C}"/>
    <cellStyle name="Comma 15 2 8 2 2_ACT Segment adj EBITDA" xfId="9511" xr:uid="{92082EA7-FEA2-4879-9657-078C721055FA}"/>
    <cellStyle name="Comma 15 2 8 2 3" xfId="9512" xr:uid="{D804824E-5B4F-4B56-89A3-3B14DE80D681}"/>
    <cellStyle name="Comma 15 2 8 2 3 2" xfId="9513" xr:uid="{B509623B-2643-4F18-97FE-81077F48B44C}"/>
    <cellStyle name="Comma 15 2 8 2 3 2 2" xfId="9514" xr:uid="{690D8791-E2CE-4844-B95A-A32BC58B286A}"/>
    <cellStyle name="Comma 15 2 8 2 3 2_ACT Segment adj EBITDA" xfId="9515" xr:uid="{5C4690A4-4134-45B8-B1D9-88CBB2318F51}"/>
    <cellStyle name="Comma 15 2 8 2 3 3" xfId="9516" xr:uid="{16D7E9E3-F84C-42EF-B266-9D965FF37954}"/>
    <cellStyle name="Comma 15 2 8 2 3_ACT Segment adj EBITDA" xfId="9517" xr:uid="{539F5C3A-ECE5-4907-8833-56F987C171BC}"/>
    <cellStyle name="Comma 15 2 8 2 4" xfId="9518" xr:uid="{CAFBB2AE-F5FC-438B-96A4-BF27C88995CB}"/>
    <cellStyle name="Comma 15 2 8 2 4 2" xfId="9519" xr:uid="{F8EDBFD2-929B-4087-8A7E-A14FA0A1599F}"/>
    <cellStyle name="Comma 15 2 8 2 4_ACT Segment adj EBITDA" xfId="9520" xr:uid="{9C00D306-3589-43DE-8B5A-3CD522F3C0BA}"/>
    <cellStyle name="Comma 15 2 8 2 5" xfId="9521" xr:uid="{A89395B6-6F6F-4301-9608-8F02FD67C104}"/>
    <cellStyle name="Comma 15 2 8 2_ACT Segment adj EBITDA" xfId="9522" xr:uid="{F4A4899F-FAB7-491A-BB30-3BC77DC88A81}"/>
    <cellStyle name="Comma 15 2 8 3" xfId="9523" xr:uid="{8F650D67-C76B-416F-BF3A-EA1D81596C14}"/>
    <cellStyle name="Comma 15 2 8 3 2" xfId="9524" xr:uid="{DA1A6D42-B99A-401E-A7E5-3E4212EF47E2}"/>
    <cellStyle name="Comma 15 2 8 3 2 2" xfId="9525" xr:uid="{220D4FD3-1485-4C38-B649-DA3F3FE030A6}"/>
    <cellStyle name="Comma 15 2 8 3 2 2 2" xfId="9526" xr:uid="{6DFA0ADF-6D3C-4276-9C86-BC17689F4538}"/>
    <cellStyle name="Comma 15 2 8 3 2 2_DataSet" xfId="9527" xr:uid="{DAF38ADB-2356-4137-BBB0-42894F1D3193}"/>
    <cellStyle name="Comma 15 2 8 3 2 3" xfId="9528" xr:uid="{E97DFA1E-7E30-43E4-987A-CF0E803D68D1}"/>
    <cellStyle name="Comma 15 2 8 3 2_DataSet" xfId="9529" xr:uid="{5A116C37-E35B-4ED5-9239-095FAA60401A}"/>
    <cellStyle name="Comma 15 2 8 3 3" xfId="9530" xr:uid="{ED793553-56AB-4A25-9AA0-7D976FB6F1F5}"/>
    <cellStyle name="Comma 15 2 8 3 3 2" xfId="9531" xr:uid="{8A0C56D7-8585-4857-BB32-A3646C3AAB95}"/>
    <cellStyle name="Comma 15 2 8 3 3_DataSet" xfId="9532" xr:uid="{D178C131-67B6-4EFB-86B3-D95B69E2434D}"/>
    <cellStyle name="Comma 15 2 8 3 4" xfId="9533" xr:uid="{4597AC0F-DBDF-43D0-9164-951DBF7CABCC}"/>
    <cellStyle name="Comma 15 2 8 3_DataSet" xfId="9534" xr:uid="{B4034CFB-7A37-4E4F-9555-EA8CBF3EE07E}"/>
    <cellStyle name="Comma 15 2 8 4" xfId="9535" xr:uid="{A1D391D2-E192-4314-AF91-76E8BBF05BC8}"/>
    <cellStyle name="Comma 15 2 8 4 2" xfId="9536" xr:uid="{8D8A1890-00D1-4F6E-91AD-E4B52C08F300}"/>
    <cellStyle name="Comma 15 2 8 4 2 2" xfId="9537" xr:uid="{F7B7A5EF-6F74-49B3-9BC8-45392AA37BE7}"/>
    <cellStyle name="Comma 15 2 8 4 2_DataSet" xfId="9538" xr:uid="{4B416579-9357-4F16-80D7-074ACD9E876E}"/>
    <cellStyle name="Comma 15 2 8 4 3" xfId="9539" xr:uid="{7621E424-D793-4EEE-820E-558D26A44162}"/>
    <cellStyle name="Comma 15 2 8 4_DataSet" xfId="9540" xr:uid="{DD88081B-CF97-4FA9-8482-83F73465638B}"/>
    <cellStyle name="Comma 15 2 8 5" xfId="9541" xr:uid="{F50BF340-76DF-4A32-A820-BC306AD0A6A6}"/>
    <cellStyle name="Comma 15 2 8 5 2" xfId="9542" xr:uid="{1FC83AB7-7B9A-4115-845F-3D5810528396}"/>
    <cellStyle name="Comma 15 2 8 5_DataSet" xfId="9543" xr:uid="{3D3CE801-844A-48F5-BF83-1D4DF9BBFFC8}"/>
    <cellStyle name="Comma 15 2 8 6" xfId="9544" xr:uid="{18CA8126-AC8F-4DE4-A251-EFD7DA6B5A2C}"/>
    <cellStyle name="Comma 15 2 8_ACT Segment adj EBITDA" xfId="9545" xr:uid="{092A5422-3128-48FA-BAF1-D1518AAF6F39}"/>
    <cellStyle name="Comma 15 2 9" xfId="9546" xr:uid="{B4886D11-2C86-4B84-90AA-1F2A95F0525D}"/>
    <cellStyle name="Comma 15 2 9 2" xfId="9547" xr:uid="{DD5B74FC-05D0-494F-AFC2-6F8E4EC9CACC}"/>
    <cellStyle name="Comma 15 2 9 2 2" xfId="9548" xr:uid="{40EB4DB3-E2E6-403D-8F0C-B850FA1CE9AF}"/>
    <cellStyle name="Comma 15 2 9 2 2 2" xfId="9549" xr:uid="{7514E851-4D3C-42BF-92E9-AC368E9E62A4}"/>
    <cellStyle name="Comma 15 2 9 2 2 2 2" xfId="9550" xr:uid="{D72ABA88-3632-462C-9721-309EB47063EF}"/>
    <cellStyle name="Comma 15 2 9 2 2 2_DataSet" xfId="9551" xr:uid="{DCBBF1EB-AD14-42B7-9A59-5A4FBCC325DC}"/>
    <cellStyle name="Comma 15 2 9 2 2 3" xfId="9552" xr:uid="{9B106F10-A90E-4360-BD6D-3F2E33A083A9}"/>
    <cellStyle name="Comma 15 2 9 2 2_DataSet" xfId="9553" xr:uid="{8A103B5E-1848-4853-9681-8909A0F85187}"/>
    <cellStyle name="Comma 15 2 9 2 3" xfId="9554" xr:uid="{68620E31-0DEA-421F-B479-BBCC75AAF260}"/>
    <cellStyle name="Comma 15 2 9 2 3 2" xfId="9555" xr:uid="{B4F3FBE8-6040-4914-981A-585B168C9C39}"/>
    <cellStyle name="Comma 15 2 9 2 3_DataSet" xfId="9556" xr:uid="{66C697B3-FB46-4AD0-B899-6C8BD782BF72}"/>
    <cellStyle name="Comma 15 2 9 2 4" xfId="9557" xr:uid="{CA3B369A-3EC3-4EB7-9F93-DA1897EFDB48}"/>
    <cellStyle name="Comma 15 2 9 2_DataSet" xfId="9558" xr:uid="{EA9CA6DA-CE22-4786-A80E-CD005D149258}"/>
    <cellStyle name="Comma 15 2 9 3" xfId="9559" xr:uid="{55F56663-14AF-41E1-A95E-C587208500FC}"/>
    <cellStyle name="Comma 15 2 9 3 2" xfId="9560" xr:uid="{018D3D66-22D2-4A0B-986C-40D31529A6F2}"/>
    <cellStyle name="Comma 15 2 9 3 2 2" xfId="9561" xr:uid="{2D9CE821-1B5A-4239-8FDA-A80B66602383}"/>
    <cellStyle name="Comma 15 2 9 3 2_DataSet" xfId="9562" xr:uid="{0E9CD73E-611D-4B8C-A1E5-02A406A4060C}"/>
    <cellStyle name="Comma 15 2 9 3 3" xfId="9563" xr:uid="{5CF521AC-0F8C-482B-A01E-582CB64AA831}"/>
    <cellStyle name="Comma 15 2 9 3_DataSet" xfId="9564" xr:uid="{F613FBA3-CC8B-4C55-BB2D-C85C0288762F}"/>
    <cellStyle name="Comma 15 2 9 4" xfId="9565" xr:uid="{DE896074-9384-4954-92E1-C7CE7C250658}"/>
    <cellStyle name="Comma 15 2 9 4 2" xfId="9566" xr:uid="{2A43D407-5ACE-458C-B535-7C7C64829B94}"/>
    <cellStyle name="Comma 15 2 9 4_DataSet" xfId="9567" xr:uid="{D36BDD88-B88C-4FC3-BF14-6871BD0C637F}"/>
    <cellStyle name="Comma 15 2 9 5" xfId="9568" xr:uid="{1E1C8599-B375-4E2D-B7A8-40B2D7CE4927}"/>
    <cellStyle name="Comma 15 2 9_DataSet" xfId="9569" xr:uid="{3CB5459B-1258-48A4-BB05-B2BBA0504D92}"/>
    <cellStyle name="Comma 15 2_ACT Segment adj EBITDA" xfId="9570" xr:uid="{9DF00AFE-C8EC-4A1D-B92D-DA2F77BD268B}"/>
    <cellStyle name="Comma 15 3" xfId="9571" xr:uid="{FAE06278-4A64-45E3-A79C-F9B603E186ED}"/>
    <cellStyle name="Comma 15 3 10" xfId="9572" xr:uid="{0AA6F145-F79C-4346-B79A-EF05BFA52AF7}"/>
    <cellStyle name="Comma 15 3 2" xfId="9573" xr:uid="{115B2042-B689-4C6E-B7F4-811077B02793}"/>
    <cellStyle name="Comma 15 3 2 2" xfId="9574" xr:uid="{EA14D811-FD94-47A4-86EC-0892D4F01899}"/>
    <cellStyle name="Comma 15 3 2 2 2" xfId="9575" xr:uid="{246C26DA-A7F7-42BB-938C-BB3A5B26B08A}"/>
    <cellStyle name="Comma 15 3 2 2 2 2" xfId="9576" xr:uid="{61CDECEB-A1D6-45AF-B0B9-C91249E14732}"/>
    <cellStyle name="Comma 15 3 2 2 2 2 2" xfId="9577" xr:uid="{E5253228-D654-474C-9733-F468DDBA8983}"/>
    <cellStyle name="Comma 15 3 2 2 2 2 2 2" xfId="9578" xr:uid="{16588B30-4BFE-44B2-A452-76125AC84EAB}"/>
    <cellStyle name="Comma 15 3 2 2 2 2 2 2 2" xfId="9579" xr:uid="{3FCABBA9-D836-4069-B62B-CA3443FE3858}"/>
    <cellStyle name="Comma 15 3 2 2 2 2 2 2_DataSet" xfId="9580" xr:uid="{776FF77D-E695-48A8-A50F-C2FE385B5A96}"/>
    <cellStyle name="Comma 15 3 2 2 2 2 2 3" xfId="9581" xr:uid="{0C8DE69A-BD9A-4CCF-9E23-56F62A0375F7}"/>
    <cellStyle name="Comma 15 3 2 2 2 2 2_DataSet" xfId="9582" xr:uid="{78DCDCE5-8840-4424-9D51-B94BD8C9E0DF}"/>
    <cellStyle name="Comma 15 3 2 2 2 2 3" xfId="9583" xr:uid="{489EB920-01FB-43FD-8097-2CB14C383EC8}"/>
    <cellStyle name="Comma 15 3 2 2 2 2 3 2" xfId="9584" xr:uid="{59842791-C63F-49B9-97D8-8D60DA171780}"/>
    <cellStyle name="Comma 15 3 2 2 2 2 3_DataSet" xfId="9585" xr:uid="{2F6E615D-16A2-4AC8-9465-DC906D3AD27C}"/>
    <cellStyle name="Comma 15 3 2 2 2 2 4" xfId="9586" xr:uid="{F024A560-C273-43E8-965B-5E0DDA63BAF1}"/>
    <cellStyle name="Comma 15 3 2 2 2 2_DataSet" xfId="9587" xr:uid="{DEB79F63-B96C-445F-BED8-FEDC887B6679}"/>
    <cellStyle name="Comma 15 3 2 2 2 3" xfId="9588" xr:uid="{F1E011AE-22A8-42F8-95EF-BFE5E03F2514}"/>
    <cellStyle name="Comma 15 3 2 2 2 3 2" xfId="9589" xr:uid="{BAD2D09F-5428-4538-B942-E3144F1392B2}"/>
    <cellStyle name="Comma 15 3 2 2 2 3 2 2" xfId="9590" xr:uid="{7241B861-C9ED-4CE5-B3FA-853807732BD3}"/>
    <cellStyle name="Comma 15 3 2 2 2 3 2_DataSet" xfId="9591" xr:uid="{D535805D-603E-40FE-B5FA-6E56B26A6D6C}"/>
    <cellStyle name="Comma 15 3 2 2 2 3 3" xfId="9592" xr:uid="{4D8946FF-C8D2-4CD3-B94E-4CA0C5404A1E}"/>
    <cellStyle name="Comma 15 3 2 2 2 3_DataSet" xfId="9593" xr:uid="{2228C5A6-2051-41C0-8211-7F5BFD1458D2}"/>
    <cellStyle name="Comma 15 3 2 2 2 4" xfId="9594" xr:uid="{547DBDAC-4CA9-4D63-859F-45074024AC91}"/>
    <cellStyle name="Comma 15 3 2 2 2 4 2" xfId="9595" xr:uid="{6C295D74-4016-4E45-8FB0-DF713C98C437}"/>
    <cellStyle name="Comma 15 3 2 2 2 4_DataSet" xfId="9596" xr:uid="{89E13366-8BD3-4B51-ABBB-346C4F9BF569}"/>
    <cellStyle name="Comma 15 3 2 2 2 5" xfId="9597" xr:uid="{7284EC65-FEA1-40F9-A27D-4344B023803F}"/>
    <cellStyle name="Comma 15 3 2 2 2_DataSet" xfId="9598" xr:uid="{F3228BFA-1EE0-4CBB-AD30-E190280E9905}"/>
    <cellStyle name="Comma 15 3 2 2 3" xfId="9599" xr:uid="{CEC19E57-DBEF-47D5-9CEC-1DE57D3AD056}"/>
    <cellStyle name="Comma 15 3 2 2 3 2" xfId="9600" xr:uid="{B883289B-320E-4BCC-8FCF-13F4C8B6D42D}"/>
    <cellStyle name="Comma 15 3 2 2 3 2 2" xfId="9601" xr:uid="{30FD7A15-E151-44C9-8357-BD8CBCE1523D}"/>
    <cellStyle name="Comma 15 3 2 2 3 2 2 2" xfId="9602" xr:uid="{7678CA22-FD9C-4C57-A95E-CAA01832CF9F}"/>
    <cellStyle name="Comma 15 3 2 2 3 2 2_DataSet" xfId="9603" xr:uid="{A21D24CD-1E23-4A17-BBC5-A327EFA915B3}"/>
    <cellStyle name="Comma 15 3 2 2 3 2 3" xfId="9604" xr:uid="{67BCA7A3-67FA-4BC6-8197-F57D77282891}"/>
    <cellStyle name="Comma 15 3 2 2 3 2_DataSet" xfId="9605" xr:uid="{A5462B11-3099-4A78-8758-20A869B47EB6}"/>
    <cellStyle name="Comma 15 3 2 2 3 3" xfId="9606" xr:uid="{1F81C65B-BB7D-4627-83E6-6E1AB74D9A23}"/>
    <cellStyle name="Comma 15 3 2 2 3 3 2" xfId="9607" xr:uid="{38F65652-CAF1-4EB0-86FD-2127A7C960C7}"/>
    <cellStyle name="Comma 15 3 2 2 3 3_DataSet" xfId="9608" xr:uid="{7C233E8F-1C11-4245-84C5-57430E19CB85}"/>
    <cellStyle name="Comma 15 3 2 2 3 4" xfId="9609" xr:uid="{80902BC8-13EC-400E-A847-A6F5F5A7F243}"/>
    <cellStyle name="Comma 15 3 2 2 3_DataSet" xfId="9610" xr:uid="{D4C3183A-CA36-4AE1-A0F7-35962BD50197}"/>
    <cellStyle name="Comma 15 3 2 2 4" xfId="9611" xr:uid="{1AA9FD53-8206-4D97-8A22-1DBBA92750B8}"/>
    <cellStyle name="Comma 15 3 2 2 4 2" xfId="9612" xr:uid="{EBB6957B-3285-4297-923A-EFF52B4FDE55}"/>
    <cellStyle name="Comma 15 3 2 2 4 2 2" xfId="9613" xr:uid="{02FCD0E2-BE22-48D6-A14E-EF171CD46A90}"/>
    <cellStyle name="Comma 15 3 2 2 4 2_DataSet" xfId="9614" xr:uid="{CAC7098D-B48F-4C63-AF61-83034D512101}"/>
    <cellStyle name="Comma 15 3 2 2 4 3" xfId="9615" xr:uid="{4AFA6EF0-BC48-4FCB-B5C0-3A9F0B68F3F6}"/>
    <cellStyle name="Comma 15 3 2 2 4_DataSet" xfId="9616" xr:uid="{8A55860C-DB32-4A40-B6F9-3D2DD2B82098}"/>
    <cellStyle name="Comma 15 3 2 2 5" xfId="9617" xr:uid="{4B248BB5-909B-493D-BC97-C9EB38642676}"/>
    <cellStyle name="Comma 15 3 2 2 5 2" xfId="9618" xr:uid="{C6F4BEA6-EA88-4AD7-8AAD-298895300603}"/>
    <cellStyle name="Comma 15 3 2 2 5_DataSet" xfId="9619" xr:uid="{65DB847D-B234-4A68-9598-6F606A32F486}"/>
    <cellStyle name="Comma 15 3 2 2 6" xfId="9620" xr:uid="{64E8BC2B-6132-4F16-BD01-DA27FAC57B6A}"/>
    <cellStyle name="Comma 15 3 2 2_ACT Segment adj EBITDA" xfId="9621" xr:uid="{5A75C68D-6B4E-4B6B-B2D1-199A82F8EF35}"/>
    <cellStyle name="Comma 15 3 2 3" xfId="9622" xr:uid="{907552B8-626E-45CD-9F64-18FD955C5A94}"/>
    <cellStyle name="Comma 15 3 2 3 2" xfId="9623" xr:uid="{8CF7AD86-A7A6-4C25-A8F6-E8934702C4A5}"/>
    <cellStyle name="Comma 15 3 2 3 2 2" xfId="9624" xr:uid="{703B602B-8DDD-4A61-9687-E7C4E65614B4}"/>
    <cellStyle name="Comma 15 3 2 3 2 2 2" xfId="9625" xr:uid="{B9370F5B-3653-4430-8B99-E8DECCD37E6E}"/>
    <cellStyle name="Comma 15 3 2 3 2 2 2 2" xfId="9626" xr:uid="{4916900A-8964-4DE3-A3E2-522539B33CDE}"/>
    <cellStyle name="Comma 15 3 2 3 2 2 2 2 2" xfId="9627" xr:uid="{FD4C7A22-2523-469B-B248-D3E170F0E7C4}"/>
    <cellStyle name="Comma 15 3 2 3 2 2 2 2_DataSet" xfId="9628" xr:uid="{212ECB0C-D3FD-4C15-8133-0567CADD4E97}"/>
    <cellStyle name="Comma 15 3 2 3 2 2 2 3" xfId="9629" xr:uid="{A3365F38-337F-4D28-A266-BB58DCD7AF38}"/>
    <cellStyle name="Comma 15 3 2 3 2 2 2_DataSet" xfId="9630" xr:uid="{EAE98C4C-56E1-49D3-A8AA-2971A07B34B5}"/>
    <cellStyle name="Comma 15 3 2 3 2 2 3" xfId="9631" xr:uid="{31C2FFBB-3727-45F0-84B4-F1119D723E5A}"/>
    <cellStyle name="Comma 15 3 2 3 2 2 3 2" xfId="9632" xr:uid="{E87A978C-B5AB-48E9-81A4-67B5187BB00B}"/>
    <cellStyle name="Comma 15 3 2 3 2 2 3_DataSet" xfId="9633" xr:uid="{A0CFE30A-2E13-4132-A726-34D8ADD1AF80}"/>
    <cellStyle name="Comma 15 3 2 3 2 2 4" xfId="9634" xr:uid="{CAC09501-16BC-48C5-B77B-F626F0EFFD0A}"/>
    <cellStyle name="Comma 15 3 2 3 2 2_DataSet" xfId="9635" xr:uid="{147FC4BE-0E9D-4895-B7E6-481E6AF32F22}"/>
    <cellStyle name="Comma 15 3 2 3 2 3" xfId="9636" xr:uid="{DD1C518D-2EB1-4412-B3F7-0D094CD87947}"/>
    <cellStyle name="Comma 15 3 2 3 2 3 2" xfId="9637" xr:uid="{4F97072C-BEBA-4CC3-AA3D-33C04793C7AA}"/>
    <cellStyle name="Comma 15 3 2 3 2 3 2 2" xfId="9638" xr:uid="{2AAD7ECA-69A6-40A0-9BBE-2585F70B02DD}"/>
    <cellStyle name="Comma 15 3 2 3 2 3 2_DataSet" xfId="9639" xr:uid="{B3163C35-C573-4AF5-8DBF-3469AE7B7962}"/>
    <cellStyle name="Comma 15 3 2 3 2 3 3" xfId="9640" xr:uid="{7E34DE3C-B18D-425A-A00B-D6439CD68668}"/>
    <cellStyle name="Comma 15 3 2 3 2 3_DataSet" xfId="9641" xr:uid="{8ED0F7F9-3AFD-4D07-A1AD-8096458CD473}"/>
    <cellStyle name="Comma 15 3 2 3 2 4" xfId="9642" xr:uid="{3DA27812-88B5-4DCA-83F3-2F203C987438}"/>
    <cellStyle name="Comma 15 3 2 3 2 4 2" xfId="9643" xr:uid="{48B522B2-AB63-4159-B76B-69177FA2B799}"/>
    <cellStyle name="Comma 15 3 2 3 2 4_DataSet" xfId="9644" xr:uid="{7C2180E6-EB49-4AAD-AB37-E4772FFFA12B}"/>
    <cellStyle name="Comma 15 3 2 3 2 5" xfId="9645" xr:uid="{A3407E79-71A1-4215-95F8-7B9E64206B34}"/>
    <cellStyle name="Comma 15 3 2 3 2_DataSet" xfId="9646" xr:uid="{1D6CD34E-65F1-475C-8FF1-AB02993A1E92}"/>
    <cellStyle name="Comma 15 3 2 3 3" xfId="9647" xr:uid="{AE643930-F37A-4927-B3EF-5893BF470AFC}"/>
    <cellStyle name="Comma 15 3 2 3 3 2" xfId="9648" xr:uid="{BE9E56D0-54C1-4FCD-B232-C5979F6F6737}"/>
    <cellStyle name="Comma 15 3 2 3 3 2 2" xfId="9649" xr:uid="{61E32004-B9A1-4E4C-BF0B-5C865D563EDA}"/>
    <cellStyle name="Comma 15 3 2 3 3 2 2 2" xfId="9650" xr:uid="{1D22D4CE-4BB2-4EC9-B179-423A035E39A4}"/>
    <cellStyle name="Comma 15 3 2 3 3 2 2_DataSet" xfId="9651" xr:uid="{EC9E97E5-E08A-4055-9EC2-175D288ACEF4}"/>
    <cellStyle name="Comma 15 3 2 3 3 2 3" xfId="9652" xr:uid="{07CD93A6-A5CD-4C49-8EBD-A3FAA98462D8}"/>
    <cellStyle name="Comma 15 3 2 3 3 2_DataSet" xfId="9653" xr:uid="{9FD142CE-09C3-4FF8-8E42-BDACBBA0C83A}"/>
    <cellStyle name="Comma 15 3 2 3 3 3" xfId="9654" xr:uid="{37C06DC0-81E2-421B-98DC-6BA632812814}"/>
    <cellStyle name="Comma 15 3 2 3 3 3 2" xfId="9655" xr:uid="{E2106FBD-89D8-4558-822B-E441B15002A6}"/>
    <cellStyle name="Comma 15 3 2 3 3 3_DataSet" xfId="9656" xr:uid="{0D2ECE5E-1877-4893-8EDD-5188E2D76C94}"/>
    <cellStyle name="Comma 15 3 2 3 3 4" xfId="9657" xr:uid="{679C2761-9E56-4530-ADDA-B0C75A844613}"/>
    <cellStyle name="Comma 15 3 2 3 3_DataSet" xfId="9658" xr:uid="{89CC000A-12B2-4ACF-8DC4-1AAAC5AD636C}"/>
    <cellStyle name="Comma 15 3 2 3 4" xfId="9659" xr:uid="{3808BC53-80C0-4D58-92B5-88AC6E888176}"/>
    <cellStyle name="Comma 15 3 2 3 4 2" xfId="9660" xr:uid="{270B6D1B-0312-424A-AC06-6BB6A577B6D6}"/>
    <cellStyle name="Comma 15 3 2 3 4 2 2" xfId="9661" xr:uid="{093930F6-7EE5-48BD-897C-348B795FA2AC}"/>
    <cellStyle name="Comma 15 3 2 3 4 2_DataSet" xfId="9662" xr:uid="{FE4CE99D-B015-4B33-95D5-A9EE6418AA98}"/>
    <cellStyle name="Comma 15 3 2 3 4 3" xfId="9663" xr:uid="{BB8FCA06-EF0B-4BCB-90A5-A1EA0EBE77F3}"/>
    <cellStyle name="Comma 15 3 2 3 4_DataSet" xfId="9664" xr:uid="{046984DD-4AB2-41DB-A942-615727E754CC}"/>
    <cellStyle name="Comma 15 3 2 3 5" xfId="9665" xr:uid="{935C8A60-4347-4FFE-AC2F-1A8F71F8003D}"/>
    <cellStyle name="Comma 15 3 2 3 5 2" xfId="9666" xr:uid="{8D07CE80-2EB1-4EA5-8885-543EF3E064C0}"/>
    <cellStyle name="Comma 15 3 2 3 5_DataSet" xfId="9667" xr:uid="{CF4D15A9-055F-49F1-BBA6-01BF0D0817D8}"/>
    <cellStyle name="Comma 15 3 2 3 6" xfId="9668" xr:uid="{2C1E4B83-0AD5-4F7A-8D6E-E97ADAA24C1A}"/>
    <cellStyle name="Comma 15 3 2 3_ACT Segment adj EBITDA" xfId="9669" xr:uid="{F590727B-9F29-4227-844D-3C70163AEEF5}"/>
    <cellStyle name="Comma 15 3 2 4" xfId="9670" xr:uid="{260BFF2E-2222-4733-A7D7-9E20CC86E6F8}"/>
    <cellStyle name="Comma 15 3 2 4 2" xfId="9671" xr:uid="{6F57AA4E-8176-44AA-B1E3-01A75965006D}"/>
    <cellStyle name="Comma 15 3 2 4 2 2" xfId="9672" xr:uid="{4593E558-AAB7-493A-89A7-E71501A939A0}"/>
    <cellStyle name="Comma 15 3 2 4 2 2 2" xfId="9673" xr:uid="{21D0EB8B-6C21-4361-BC63-2A767EA38D7A}"/>
    <cellStyle name="Comma 15 3 2 4 2 2 2 2" xfId="9674" xr:uid="{AA70D0B7-F6A4-45E8-8249-F2A05C86C7BC}"/>
    <cellStyle name="Comma 15 3 2 4 2 2 2_DataSet" xfId="9675" xr:uid="{9A9D5C7B-15FE-4FB2-80FF-2BCBED58889B}"/>
    <cellStyle name="Comma 15 3 2 4 2 2 3" xfId="9676" xr:uid="{6B17F864-40AB-4EE5-875B-C6752533920F}"/>
    <cellStyle name="Comma 15 3 2 4 2 2_DataSet" xfId="9677" xr:uid="{B457F338-1EE6-4009-9704-87A83B809E8B}"/>
    <cellStyle name="Comma 15 3 2 4 2 3" xfId="9678" xr:uid="{E38BA961-90E0-4C06-B9A7-751360CA2B27}"/>
    <cellStyle name="Comma 15 3 2 4 2 3 2" xfId="9679" xr:uid="{E5F8186D-CAF9-4C6B-A360-9DAE256F3199}"/>
    <cellStyle name="Comma 15 3 2 4 2 3_DataSet" xfId="9680" xr:uid="{F92CE1CA-580E-4B07-A908-67D29C127FB2}"/>
    <cellStyle name="Comma 15 3 2 4 2 4" xfId="9681" xr:uid="{07994911-1E06-4C96-A0A8-73AA1B625483}"/>
    <cellStyle name="Comma 15 3 2 4 2_DataSet" xfId="9682" xr:uid="{65F7393D-AAFC-4FE2-9F27-0B20B07BF243}"/>
    <cellStyle name="Comma 15 3 2 4 3" xfId="9683" xr:uid="{37B4779A-A6B7-46DF-8A49-E2C8E1DCA339}"/>
    <cellStyle name="Comma 15 3 2 4 3 2" xfId="9684" xr:uid="{3245E964-ADB9-4B9D-8490-EC263DC5CE50}"/>
    <cellStyle name="Comma 15 3 2 4 3 2 2" xfId="9685" xr:uid="{7AA1AFA1-FA93-46CB-A8F1-D57502F08ED7}"/>
    <cellStyle name="Comma 15 3 2 4 3 2_DataSet" xfId="9686" xr:uid="{B2910D40-85C4-4208-926D-BF37D583D875}"/>
    <cellStyle name="Comma 15 3 2 4 3 3" xfId="9687" xr:uid="{0A8588E8-6BBD-443E-A714-11BC84D50A28}"/>
    <cellStyle name="Comma 15 3 2 4 3_DataSet" xfId="9688" xr:uid="{116D385D-24A7-4741-A14D-DF4DAEE04E4E}"/>
    <cellStyle name="Comma 15 3 2 4 4" xfId="9689" xr:uid="{7FFFABE3-D34C-4A9C-BC7A-3A89FD188F71}"/>
    <cellStyle name="Comma 15 3 2 4 4 2" xfId="9690" xr:uid="{44459E96-1D02-431D-9159-F7D64F22F00B}"/>
    <cellStyle name="Comma 15 3 2 4 4_DataSet" xfId="9691" xr:uid="{915C9DCA-92D5-4A37-BCC5-130872AF8C28}"/>
    <cellStyle name="Comma 15 3 2 4 5" xfId="9692" xr:uid="{0C3177C3-C186-40FD-A9F7-64E60BC89CC4}"/>
    <cellStyle name="Comma 15 3 2 4_DataSet" xfId="9693" xr:uid="{96229D83-1358-40DE-82F8-01C6E08D7F8E}"/>
    <cellStyle name="Comma 15 3 2 5" xfId="9694" xr:uid="{C16C7B91-E6A8-4BAE-B1DE-57B91D93C129}"/>
    <cellStyle name="Comma 15 3 2 5 2" xfId="9695" xr:uid="{0A150220-3FC9-4186-ACC4-CE6334EA8C71}"/>
    <cellStyle name="Comma 15 3 2 5 2 2" xfId="9696" xr:uid="{8341F077-FFFF-4AC1-B649-142818E5DEEC}"/>
    <cellStyle name="Comma 15 3 2 5 2 2 2" xfId="9697" xr:uid="{56A40BD4-E920-4A2D-A45B-591B6ED13082}"/>
    <cellStyle name="Comma 15 3 2 5 2 2_DataSet" xfId="9698" xr:uid="{73AEAC2A-DDE6-42E5-9007-AEB0FFDD2A4B}"/>
    <cellStyle name="Comma 15 3 2 5 2 3" xfId="9699" xr:uid="{6F603D1D-DF7A-4182-9BDE-5660610B9159}"/>
    <cellStyle name="Comma 15 3 2 5 2_DataSet" xfId="9700" xr:uid="{DEF9A7EF-EFFF-4AB7-9BE1-76C7997E83BD}"/>
    <cellStyle name="Comma 15 3 2 5 3" xfId="9701" xr:uid="{8DFA3B04-642C-4CA2-82FA-B824B6B4E33B}"/>
    <cellStyle name="Comma 15 3 2 5 3 2" xfId="9702" xr:uid="{08FF9518-DEE1-4063-BC98-679C082DF196}"/>
    <cellStyle name="Comma 15 3 2 5 3_DataSet" xfId="9703" xr:uid="{896EC7ED-8805-407F-842C-72A7F20E2A80}"/>
    <cellStyle name="Comma 15 3 2 5 4" xfId="9704" xr:uid="{EC9FE942-6E3B-4CC1-8FBC-06A6FF8E2425}"/>
    <cellStyle name="Comma 15 3 2 5_DataSet" xfId="9705" xr:uid="{D4E7EF4B-0EB1-44D9-85DD-00995FC5535B}"/>
    <cellStyle name="Comma 15 3 2 6" xfId="9706" xr:uid="{7667931C-475B-49AA-B0C6-46494B3ACFAD}"/>
    <cellStyle name="Comma 15 3 2 6 2" xfId="9707" xr:uid="{A340DD4D-E1E4-4F22-A83C-EAFCCD13D8E6}"/>
    <cellStyle name="Comma 15 3 2 6 2 2" xfId="9708" xr:uid="{3CA8C39D-5DA7-4E1F-9949-882990F9E22F}"/>
    <cellStyle name="Comma 15 3 2 6 2_DataSet" xfId="9709" xr:uid="{F8910D73-60B4-44D7-824C-71D5BF7A485D}"/>
    <cellStyle name="Comma 15 3 2 6 3" xfId="9710" xr:uid="{CB60FA7A-8B22-49D4-85E7-64D50C6E54C6}"/>
    <cellStyle name="Comma 15 3 2 6_DataSet" xfId="9711" xr:uid="{6534B1AB-0A4F-4EA8-9002-8C56E97838B8}"/>
    <cellStyle name="Comma 15 3 2 7" xfId="9712" xr:uid="{628FB20E-161E-4D29-A96D-063E43618940}"/>
    <cellStyle name="Comma 15 3 2 7 2" xfId="9713" xr:uid="{4FE4ED2D-EE1A-4D6E-9D5B-215D6691066C}"/>
    <cellStyle name="Comma 15 3 2 7_DataSet" xfId="9714" xr:uid="{F0B46607-B8E3-4FBE-B2E4-644FD2BF407B}"/>
    <cellStyle name="Comma 15 3 2 8" xfId="9715" xr:uid="{EB095BEB-E22C-4ED8-928B-FAB4DC370CB0}"/>
    <cellStyle name="Comma 15 3 2_ACT Segment adj EBITDA" xfId="9716" xr:uid="{72E2E854-8A47-4CA9-BD7E-3A670E08C0EB}"/>
    <cellStyle name="Comma 15 3 3" xfId="9717" xr:uid="{7EEE9653-6DA9-4FC9-98F4-027F0C8C93A8}"/>
    <cellStyle name="Comma 15 3 3 2" xfId="9718" xr:uid="{32A717A7-5134-4A04-8ED3-5EB8AC7F1BB9}"/>
    <cellStyle name="Comma 15 3 3 2 2" xfId="9719" xr:uid="{C4F78968-82C5-4FFD-A4CE-FEB76E25ACD6}"/>
    <cellStyle name="Comma 15 3 3 2 2 2" xfId="9720" xr:uid="{B4154620-F478-44AE-8411-0B278B1095C4}"/>
    <cellStyle name="Comma 15 3 3 2 2 2 2" xfId="9721" xr:uid="{A194D4F0-14F7-48BE-9CB8-105AD83D6EA1}"/>
    <cellStyle name="Comma 15 3 3 2 2 2 2 2" xfId="9722" xr:uid="{673642C2-DFCA-4C6A-8214-1A0E6DCB6310}"/>
    <cellStyle name="Comma 15 3 3 2 2 2 2_DataSet" xfId="9723" xr:uid="{A83BB364-D274-4C88-B44B-83A2A75C1AF2}"/>
    <cellStyle name="Comma 15 3 3 2 2 2 3" xfId="9724" xr:uid="{4AF84EC6-D34E-46CB-9BEF-5FF7ED158817}"/>
    <cellStyle name="Comma 15 3 3 2 2 2_DataSet" xfId="9725" xr:uid="{2B7A6162-A496-4AE5-A135-EEAB31AB446F}"/>
    <cellStyle name="Comma 15 3 3 2 2 3" xfId="9726" xr:uid="{E16B3273-8609-44B8-AC74-D9817B80C9E8}"/>
    <cellStyle name="Comma 15 3 3 2 2 3 2" xfId="9727" xr:uid="{BED07538-0E63-47EA-8C4F-D55B98C7FBF2}"/>
    <cellStyle name="Comma 15 3 3 2 2 3_DataSet" xfId="9728" xr:uid="{1DCA387A-588D-4F2B-837C-2ABA3EE1C3A8}"/>
    <cellStyle name="Comma 15 3 3 2 2 4" xfId="9729" xr:uid="{EAF28FEF-1994-4BF0-8277-36769462C954}"/>
    <cellStyle name="Comma 15 3 3 2 2_DataSet" xfId="9730" xr:uid="{92952769-5898-4545-B76E-2D372561DCBD}"/>
    <cellStyle name="Comma 15 3 3 2 3" xfId="9731" xr:uid="{20DB94D6-26E6-4A2D-B746-0D0346D07C87}"/>
    <cellStyle name="Comma 15 3 3 2 3 2" xfId="9732" xr:uid="{49F5444F-A4F5-4E98-83F1-F6D9A0D304FB}"/>
    <cellStyle name="Comma 15 3 3 2 3 2 2" xfId="9733" xr:uid="{E282E12C-2F7F-4320-865B-9C01A1A18177}"/>
    <cellStyle name="Comma 15 3 3 2 3 2_DataSet" xfId="9734" xr:uid="{53B87447-0FF9-4B4B-9E08-172CB99863DC}"/>
    <cellStyle name="Comma 15 3 3 2 3 3" xfId="9735" xr:uid="{9795898D-A477-4FE0-9D87-55E07C081BD2}"/>
    <cellStyle name="Comma 15 3 3 2 3_DataSet" xfId="9736" xr:uid="{7BBA8517-61A7-4534-B07A-FA892F29BE14}"/>
    <cellStyle name="Comma 15 3 3 2 4" xfId="9737" xr:uid="{64419E52-0074-472B-9CE6-166E184B0071}"/>
    <cellStyle name="Comma 15 3 3 2 4 2" xfId="9738" xr:uid="{F555F519-2AC9-448F-8AE8-040BA5C500D5}"/>
    <cellStyle name="Comma 15 3 3 2 4_DataSet" xfId="9739" xr:uid="{01B31E4E-3A5A-4754-9E76-1C55249BDCA6}"/>
    <cellStyle name="Comma 15 3 3 2 5" xfId="9740" xr:uid="{C13B6C06-A2B1-4458-9921-1501F2A11C5F}"/>
    <cellStyle name="Comma 15 3 3 2_DataSet" xfId="9741" xr:uid="{B576C2FB-CC31-4375-9385-2CA58972EA3F}"/>
    <cellStyle name="Comma 15 3 3 3" xfId="9742" xr:uid="{742D3079-DAFD-40D3-A088-960B2FDA57C9}"/>
    <cellStyle name="Comma 15 3 3 3 2" xfId="9743" xr:uid="{C6A473F1-67BF-452D-965F-087DC09D4F21}"/>
    <cellStyle name="Comma 15 3 3 3 2 2" xfId="9744" xr:uid="{ED3E9199-7FCD-4D50-B2DA-54607188A319}"/>
    <cellStyle name="Comma 15 3 3 3 2 2 2" xfId="9745" xr:uid="{3B5D3B0F-DCE4-4616-9A8F-0E0C867366AB}"/>
    <cellStyle name="Comma 15 3 3 3 2 2_DataSet" xfId="9746" xr:uid="{BBA4DBED-FAD4-4F4F-BE82-E22806CFDB2D}"/>
    <cellStyle name="Comma 15 3 3 3 2 3" xfId="9747" xr:uid="{C2D509E4-38CE-4303-B5FE-9E4C1E7308E3}"/>
    <cellStyle name="Comma 15 3 3 3 2_DataSet" xfId="9748" xr:uid="{E776DE3C-F1A0-46A1-8424-B4E835080203}"/>
    <cellStyle name="Comma 15 3 3 3 3" xfId="9749" xr:uid="{0C992C27-1BC5-4747-942A-72E0A91A9096}"/>
    <cellStyle name="Comma 15 3 3 3 3 2" xfId="9750" xr:uid="{0FC80A9B-FFBA-4586-BEB8-7B3B6F9BFADC}"/>
    <cellStyle name="Comma 15 3 3 3 3_DataSet" xfId="9751" xr:uid="{E0EC2976-FB88-4B5D-B0B4-C9CDB14176EC}"/>
    <cellStyle name="Comma 15 3 3 3 4" xfId="9752" xr:uid="{1C157C1C-795F-4E17-9364-EDB38DE43873}"/>
    <cellStyle name="Comma 15 3 3 3_DataSet" xfId="9753" xr:uid="{B0F2D90F-724F-43D5-832F-87B6F1021A32}"/>
    <cellStyle name="Comma 15 3 3 4" xfId="9754" xr:uid="{112BED2A-0249-4B4B-95A1-817F8B291797}"/>
    <cellStyle name="Comma 15 3 3 4 2" xfId="9755" xr:uid="{F908EF81-A44B-4670-BCDC-0C3215E8FDEC}"/>
    <cellStyle name="Comma 15 3 3 4 2 2" xfId="9756" xr:uid="{C0F5980E-B5A5-402F-BC67-2C66B50E020F}"/>
    <cellStyle name="Comma 15 3 3 4 2_DataSet" xfId="9757" xr:uid="{782EA243-88A6-4F7E-B7FA-919733CFD1ED}"/>
    <cellStyle name="Comma 15 3 3 4 3" xfId="9758" xr:uid="{EBEBEBB5-DCCE-4179-A4F4-C729C3029EE5}"/>
    <cellStyle name="Comma 15 3 3 4_DataSet" xfId="9759" xr:uid="{8BB44C64-C245-41D4-B41C-372BE454BBA1}"/>
    <cellStyle name="Comma 15 3 3 5" xfId="9760" xr:uid="{7C7A3D68-9A8D-4C71-92DB-BB1DD8A6EC0A}"/>
    <cellStyle name="Comma 15 3 3 5 2" xfId="9761" xr:uid="{122FBC06-A199-4C94-8CEA-19F09099126A}"/>
    <cellStyle name="Comma 15 3 3 5_DataSet" xfId="9762" xr:uid="{7EB04CE3-C596-40B3-9B38-16E0CEBBDCCF}"/>
    <cellStyle name="Comma 15 3 3 6" xfId="9763" xr:uid="{1E2464D1-B82F-4C9B-8C1B-C9C6DB786E9D}"/>
    <cellStyle name="Comma 15 3 3_ACT Segment adj EBITDA" xfId="9764" xr:uid="{9D16A2FF-4475-4472-8EA3-195BA61CAA10}"/>
    <cellStyle name="Comma 15 3 4" xfId="9765" xr:uid="{A22CDE57-95B1-4209-BBFF-A4C84B4F36E2}"/>
    <cellStyle name="Comma 15 3 4 2" xfId="9766" xr:uid="{23385E95-6C53-4A67-9130-F614416A619C}"/>
    <cellStyle name="Comma 15 3 4 2 2" xfId="9767" xr:uid="{FAFCC1C2-E693-484A-A6C9-D48740D23BE3}"/>
    <cellStyle name="Comma 15 3 4 2 2 2" xfId="9768" xr:uid="{81DB975A-C0EF-4B4D-B3F2-9764A7163F0B}"/>
    <cellStyle name="Comma 15 3 4 2 2 2 2" xfId="9769" xr:uid="{895F86BC-0995-43CB-8A03-2AF180B939ED}"/>
    <cellStyle name="Comma 15 3 4 2 2 2 2 2" xfId="9770" xr:uid="{98A077C3-F8CA-4932-B6BE-EE61A42BD048}"/>
    <cellStyle name="Comma 15 3 4 2 2 2 2_DataSet" xfId="9771" xr:uid="{3BF35379-5264-4607-BF50-6F0D3122D59C}"/>
    <cellStyle name="Comma 15 3 4 2 2 2 3" xfId="9772" xr:uid="{D2AE423D-EC7E-4F40-92C6-1055B31FE7C9}"/>
    <cellStyle name="Comma 15 3 4 2 2 2_DataSet" xfId="9773" xr:uid="{A84A1A72-E72F-4CA0-820A-A2AC10C12D10}"/>
    <cellStyle name="Comma 15 3 4 2 2 3" xfId="9774" xr:uid="{055CF8D8-57C4-4916-B08D-CD4D4787BA8C}"/>
    <cellStyle name="Comma 15 3 4 2 2 3 2" xfId="9775" xr:uid="{6DC85B2F-1F10-4100-9A57-14B2077CF4CB}"/>
    <cellStyle name="Comma 15 3 4 2 2 3_DataSet" xfId="9776" xr:uid="{CFF20945-0B5B-4761-B93C-C49C91AAEC02}"/>
    <cellStyle name="Comma 15 3 4 2 2 4" xfId="9777" xr:uid="{459A08F7-1940-4F8B-B6B3-3C8139879DD3}"/>
    <cellStyle name="Comma 15 3 4 2 2_DataSet" xfId="9778" xr:uid="{F32D2215-3762-4FF4-B04D-38469DFD598D}"/>
    <cellStyle name="Comma 15 3 4 2 3" xfId="9779" xr:uid="{8A4CF333-9A77-4016-B8A8-F8C61AE66B8C}"/>
    <cellStyle name="Comma 15 3 4 2 3 2" xfId="9780" xr:uid="{7C5AAD2F-B69B-423E-8975-7C374F31763F}"/>
    <cellStyle name="Comma 15 3 4 2 3 2 2" xfId="9781" xr:uid="{403BBF22-5D70-4747-89D0-26208C214522}"/>
    <cellStyle name="Comma 15 3 4 2 3 2_DataSet" xfId="9782" xr:uid="{268141CD-E7A1-4038-9912-455AC269C13D}"/>
    <cellStyle name="Comma 15 3 4 2 3 3" xfId="9783" xr:uid="{ED2AAC5D-FE2F-4F62-91B8-6A191B1FA938}"/>
    <cellStyle name="Comma 15 3 4 2 3_DataSet" xfId="9784" xr:uid="{EDAE7195-FABB-4E8E-80A3-C63A2380937D}"/>
    <cellStyle name="Comma 15 3 4 2 4" xfId="9785" xr:uid="{40346D12-37F0-479A-91DB-4F0B173653E7}"/>
    <cellStyle name="Comma 15 3 4 2 4 2" xfId="9786" xr:uid="{D1537272-03B8-4162-8E35-4DD319B6F758}"/>
    <cellStyle name="Comma 15 3 4 2 4_DataSet" xfId="9787" xr:uid="{93821446-D6FA-45C3-B52D-4C2C5CDBA9A4}"/>
    <cellStyle name="Comma 15 3 4 2 5" xfId="9788" xr:uid="{E7EDE826-5ED4-4400-99DE-ECA80BDF1D0D}"/>
    <cellStyle name="Comma 15 3 4 2_DataSet" xfId="9789" xr:uid="{38816317-80D4-4E71-9FEE-0975F9F6A667}"/>
    <cellStyle name="Comma 15 3 4 3" xfId="9790" xr:uid="{89C28B41-986B-428E-906A-BD37FD50BC41}"/>
    <cellStyle name="Comma 15 3 4 3 2" xfId="9791" xr:uid="{F43EACC7-ABCC-45F9-83DE-65D2BBEE06C6}"/>
    <cellStyle name="Comma 15 3 4 3 2 2" xfId="9792" xr:uid="{1BDE5F12-00D2-4C7D-975E-21041D7BBE4F}"/>
    <cellStyle name="Comma 15 3 4 3 2 2 2" xfId="9793" xr:uid="{B6A51E77-2892-4EAB-A7D7-303F3A5DE6F6}"/>
    <cellStyle name="Comma 15 3 4 3 2 2_DataSet" xfId="9794" xr:uid="{C89B66CC-3C13-4C51-AF11-A8718454C20D}"/>
    <cellStyle name="Comma 15 3 4 3 2 3" xfId="9795" xr:uid="{C7EF831C-8F0F-4789-A060-4ED3DC84E2C6}"/>
    <cellStyle name="Comma 15 3 4 3 2_DataSet" xfId="9796" xr:uid="{D1D2DFB2-03DF-443D-965A-310683BB9CE3}"/>
    <cellStyle name="Comma 15 3 4 3 3" xfId="9797" xr:uid="{56DD1BBE-7C0E-4526-A4BC-36C6E53FB9D4}"/>
    <cellStyle name="Comma 15 3 4 3 3 2" xfId="9798" xr:uid="{72097D5D-9964-43EA-BCA6-886A5BC9B5BB}"/>
    <cellStyle name="Comma 15 3 4 3 3_DataSet" xfId="9799" xr:uid="{75648667-5ED4-492E-875C-51AF95974283}"/>
    <cellStyle name="Comma 15 3 4 3 4" xfId="9800" xr:uid="{D940B43C-ED4D-4CD6-A2F9-10117D066837}"/>
    <cellStyle name="Comma 15 3 4 3_DataSet" xfId="9801" xr:uid="{D41583F6-BBF6-479D-8DA8-CFC85F553C35}"/>
    <cellStyle name="Comma 15 3 4 4" xfId="9802" xr:uid="{6D5F8770-D826-4A87-9F81-C2DC83E93489}"/>
    <cellStyle name="Comma 15 3 4 4 2" xfId="9803" xr:uid="{B2D12ACC-E31C-41D4-B0D4-4B22B141134B}"/>
    <cellStyle name="Comma 15 3 4 4 2 2" xfId="9804" xr:uid="{27EBE368-4A9A-47AD-9888-91CEB9A3A3E7}"/>
    <cellStyle name="Comma 15 3 4 4 2_DataSet" xfId="9805" xr:uid="{5BD6D608-7F04-4A6B-9AA5-D26E67E32E92}"/>
    <cellStyle name="Comma 15 3 4 4 3" xfId="9806" xr:uid="{ECFBD48B-FAE6-44D2-96C9-63BBA856D4C0}"/>
    <cellStyle name="Comma 15 3 4 4_DataSet" xfId="9807" xr:uid="{5B84F929-CFE3-43C0-9726-4AE4C2A1F89D}"/>
    <cellStyle name="Comma 15 3 4 5" xfId="9808" xr:uid="{5DE0F52F-8B52-4424-9F7B-359BEFDD474D}"/>
    <cellStyle name="Comma 15 3 4 5 2" xfId="9809" xr:uid="{B8343066-DDE6-4745-B73D-A2EBC5BF86FC}"/>
    <cellStyle name="Comma 15 3 4 5_DataSet" xfId="9810" xr:uid="{545D243A-79F4-4289-B0E7-498058BE7201}"/>
    <cellStyle name="Comma 15 3 4 6" xfId="9811" xr:uid="{F08866F0-1E22-4A76-BBBC-E6740FF32036}"/>
    <cellStyle name="Comma 15 3 4_ACT Segment adj EBITDA" xfId="9812" xr:uid="{6B6928BD-8685-4BAD-8F1D-9B777C906D65}"/>
    <cellStyle name="Comma 15 3 5" xfId="9813" xr:uid="{EFDFD522-35E0-4F43-AC23-306238172432}"/>
    <cellStyle name="Comma 15 3 5 2" xfId="9814" xr:uid="{BB96F88E-4156-4D7F-AD99-A5FD818A623A}"/>
    <cellStyle name="Comma 15 3 5 2 2" xfId="9815" xr:uid="{28902B30-9F0A-4825-85BF-FA550FFEBC7B}"/>
    <cellStyle name="Comma 15 3 5 2 2 2" xfId="9816" xr:uid="{9DED11B3-0028-4503-A4B0-64B6E4A8A56A}"/>
    <cellStyle name="Comma 15 3 5 2 2 2 2" xfId="9817" xr:uid="{701C438F-5141-43CE-95DA-1BFBEA454880}"/>
    <cellStyle name="Comma 15 3 5 2 2 2_DataSet" xfId="9818" xr:uid="{EF9F2DDA-FF99-4D3A-B107-59F93EFD5EC3}"/>
    <cellStyle name="Comma 15 3 5 2 2 3" xfId="9819" xr:uid="{9769D510-6A48-4FFE-9CB2-5525F7B71691}"/>
    <cellStyle name="Comma 15 3 5 2 2_DataSet" xfId="9820" xr:uid="{19239BE6-2436-4123-880A-2E20A1C706B1}"/>
    <cellStyle name="Comma 15 3 5 2 3" xfId="9821" xr:uid="{FDCF1B40-AA4F-4A21-9A7F-7D61B454D3E8}"/>
    <cellStyle name="Comma 15 3 5 2 3 2" xfId="9822" xr:uid="{174F0B20-8CC2-41BD-9804-1E62A84D6FFA}"/>
    <cellStyle name="Comma 15 3 5 2 3_DataSet" xfId="9823" xr:uid="{76895A60-BD42-40DF-BF0C-D297C7D59C4E}"/>
    <cellStyle name="Comma 15 3 5 2 4" xfId="9824" xr:uid="{9832CC4F-916F-4BC0-A7F2-43756F5F03BD}"/>
    <cellStyle name="Comma 15 3 5 2_DataSet" xfId="9825" xr:uid="{023EACA3-A270-4342-AFE1-2B05B02E20D0}"/>
    <cellStyle name="Comma 15 3 5 3" xfId="9826" xr:uid="{1530EA92-8FED-4762-80C2-BEEE1A40A19E}"/>
    <cellStyle name="Comma 15 3 5 3 2" xfId="9827" xr:uid="{F4A81957-59B6-48E5-805B-DF7B2C1D5B84}"/>
    <cellStyle name="Comma 15 3 5 3 2 2" xfId="9828" xr:uid="{9692EC0F-90C1-4F0A-BC06-3ED235DE2C9A}"/>
    <cellStyle name="Comma 15 3 5 3 2_DataSet" xfId="9829" xr:uid="{5D668997-4B9B-4589-AF09-1E622F79CCA6}"/>
    <cellStyle name="Comma 15 3 5 3 3" xfId="9830" xr:uid="{57444D3C-51A8-4AE0-98B7-C856F6667076}"/>
    <cellStyle name="Comma 15 3 5 3_DataSet" xfId="9831" xr:uid="{539FAE72-2377-4EA2-B74C-598569CC24E7}"/>
    <cellStyle name="Comma 15 3 5 4" xfId="9832" xr:uid="{32E7B641-1CEE-430A-8182-25E649869A46}"/>
    <cellStyle name="Comma 15 3 5 4 2" xfId="9833" xr:uid="{F9C4223F-FD96-4B25-895A-19196B589049}"/>
    <cellStyle name="Comma 15 3 5 4_DataSet" xfId="9834" xr:uid="{B9A39EB5-F91C-4ED1-BF07-AE3917218F2E}"/>
    <cellStyle name="Comma 15 3 5 5" xfId="9835" xr:uid="{C9CEF92F-DC3A-457D-8F8A-EE3585538FAF}"/>
    <cellStyle name="Comma 15 3 5_DataSet" xfId="9836" xr:uid="{4DF4820A-FFB2-4EB8-B4F7-E7C204315D2B}"/>
    <cellStyle name="Comma 15 3 6" xfId="9837" xr:uid="{2E8F14F3-D3DC-49E4-85F5-32C01B5C9F3C}"/>
    <cellStyle name="Comma 15 3 6 2" xfId="9838" xr:uid="{FB3583D2-B4EF-4025-B35D-5E2ACD9B6EEF}"/>
    <cellStyle name="Comma 15 3 6 2 2" xfId="9839" xr:uid="{3B7BA687-74B6-48B8-A83C-16246C375779}"/>
    <cellStyle name="Comma 15 3 6 2 2 2" xfId="9840" xr:uid="{B03E8FDB-5658-468A-8124-CC53B944C022}"/>
    <cellStyle name="Comma 15 3 6 2 2_DataSet" xfId="9841" xr:uid="{1A061AAC-09ED-4AF8-87D5-2C045BD34BCB}"/>
    <cellStyle name="Comma 15 3 6 2 3" xfId="9842" xr:uid="{35D82384-FE65-4E7C-8386-8BC60FF23F4C}"/>
    <cellStyle name="Comma 15 3 6 2_DataSet" xfId="9843" xr:uid="{7BADFB8C-289E-48CD-AD58-61DA0F611720}"/>
    <cellStyle name="Comma 15 3 6 3" xfId="9844" xr:uid="{2D6BC724-46D7-4521-8517-5A74E93F1E9A}"/>
    <cellStyle name="Comma 15 3 6 3 2" xfId="9845" xr:uid="{23FDC325-D8DD-438A-B86C-FC2C75D80E91}"/>
    <cellStyle name="Comma 15 3 6 3_DataSet" xfId="9846" xr:uid="{17A6E7DB-5200-402C-8651-F214C4D7FAA6}"/>
    <cellStyle name="Comma 15 3 6 4" xfId="9847" xr:uid="{27A67D36-0535-4FC0-9AD4-C26167EA5108}"/>
    <cellStyle name="Comma 15 3 6_DataSet" xfId="9848" xr:uid="{DAE52551-8A31-44E7-A6D2-333D81C35264}"/>
    <cellStyle name="Comma 15 3 7" xfId="9849" xr:uid="{2BD6560E-A55F-4018-A379-49ED75583CC9}"/>
    <cellStyle name="Comma 15 3 7 2" xfId="9850" xr:uid="{231EAAFB-CE8C-42C5-87F2-8C3140AE75D9}"/>
    <cellStyle name="Comma 15 3 7 2 2" xfId="9851" xr:uid="{B32CB7A0-8166-4E85-A3B9-6DD2155817DD}"/>
    <cellStyle name="Comma 15 3 7 2_DataSet" xfId="9852" xr:uid="{454EDEFF-4B45-43A2-BE6C-034798BD82B5}"/>
    <cellStyle name="Comma 15 3 7 3" xfId="9853" xr:uid="{44EA28AE-6730-4C03-80C2-A8A59D09F3F3}"/>
    <cellStyle name="Comma 15 3 7_DataSet" xfId="9854" xr:uid="{7436ADB1-1327-4EBC-BC4D-147188950FB7}"/>
    <cellStyle name="Comma 15 3 8" xfId="9855" xr:uid="{8FF95FBB-071F-4199-B0C6-00E42EDEFBE6}"/>
    <cellStyle name="Comma 15 3 8 2" xfId="9856" xr:uid="{71CBDE86-65C6-4ED9-8B80-FBBA9933AFCF}"/>
    <cellStyle name="Comma 15 3 8_DataSet" xfId="9857" xr:uid="{D7AB5A48-7C48-494D-94F3-8C2CABFC1B6D}"/>
    <cellStyle name="Comma 15 3 9" xfId="9858" xr:uid="{DCCDC0AB-53EA-401B-8C82-1BE999ADA463}"/>
    <cellStyle name="Comma 15 3_ACT Segment adj EBITDA" xfId="9859" xr:uid="{0DF05608-5264-40EA-99AB-29CC19F17E8C}"/>
    <cellStyle name="Comma 15 4" xfId="9860" xr:uid="{D17D9116-A28B-4D78-9968-3E2D3B731484}"/>
    <cellStyle name="Comma 15 4 10" xfId="9861" xr:uid="{0BCAC1E2-BDC6-4D0A-BEC4-CDCB4DE7E351}"/>
    <cellStyle name="Comma 15 4 2" xfId="9862" xr:uid="{9EF41B97-5914-489F-AA98-2BF30C7B73C5}"/>
    <cellStyle name="Comma 15 4 2 2" xfId="9863" xr:uid="{99046FF2-154D-4147-9BF1-0F1DAC4D03D7}"/>
    <cellStyle name="Comma 15 4 2 2 2" xfId="9864" xr:uid="{117BB2CE-20E0-4EAB-B422-D277C39BFE6A}"/>
    <cellStyle name="Comma 15 4 2 2 2 2" xfId="9865" xr:uid="{1BEB3CDB-FDFD-4941-9FCC-8A332D42965B}"/>
    <cellStyle name="Comma 15 4 2 2 2 2 2" xfId="9866" xr:uid="{1B4741D8-1F8C-4915-9D32-71511DB26E27}"/>
    <cellStyle name="Comma 15 4 2 2 2 2 2 2" xfId="9867" xr:uid="{57B72C95-CC8D-4282-A229-B0F17ED1E0E7}"/>
    <cellStyle name="Comma 15 4 2 2 2 2 2 2 2" xfId="9868" xr:uid="{AEB64DFB-9B23-489C-97BB-EECE82E18C0C}"/>
    <cellStyle name="Comma 15 4 2 2 2 2 2 2_DataSet" xfId="9869" xr:uid="{28B701AF-9D43-416D-B85E-A72A5A984593}"/>
    <cellStyle name="Comma 15 4 2 2 2 2 2 3" xfId="9870" xr:uid="{5B5CEF5E-A844-4099-9857-CE39C8385B8C}"/>
    <cellStyle name="Comma 15 4 2 2 2 2 2_DataSet" xfId="9871" xr:uid="{5EDFC94A-1A48-4337-A3E5-9A0127B4087C}"/>
    <cellStyle name="Comma 15 4 2 2 2 2 3" xfId="9872" xr:uid="{DA905827-D1B3-4F03-92D7-7112D87CA572}"/>
    <cellStyle name="Comma 15 4 2 2 2 2 3 2" xfId="9873" xr:uid="{6ED4364F-A54D-4C6D-B4B8-B9F55DD75E63}"/>
    <cellStyle name="Comma 15 4 2 2 2 2 3_DataSet" xfId="9874" xr:uid="{3D003FC5-CF44-4405-ADCF-A3174BB4F766}"/>
    <cellStyle name="Comma 15 4 2 2 2 2 4" xfId="9875" xr:uid="{6FD663D8-398D-4554-89BF-BF9831E05110}"/>
    <cellStyle name="Comma 15 4 2 2 2 2_DataSet" xfId="9876" xr:uid="{C9D650F4-9188-4C19-81A9-2E4977EDFDD6}"/>
    <cellStyle name="Comma 15 4 2 2 2 3" xfId="9877" xr:uid="{F37CA207-D51D-4361-A147-6D7306F8156E}"/>
    <cellStyle name="Comma 15 4 2 2 2 3 2" xfId="9878" xr:uid="{2253F31D-FF22-4FE3-BF46-E0C0DFE6EA77}"/>
    <cellStyle name="Comma 15 4 2 2 2 3 2 2" xfId="9879" xr:uid="{D2FEF245-72EF-4126-933C-6AE3FDBDF3A7}"/>
    <cellStyle name="Comma 15 4 2 2 2 3 2_DataSet" xfId="9880" xr:uid="{770AA715-4452-4CD7-8580-9A3E84E36F43}"/>
    <cellStyle name="Comma 15 4 2 2 2 3 3" xfId="9881" xr:uid="{A9957779-ED54-48DB-A12A-34795435F355}"/>
    <cellStyle name="Comma 15 4 2 2 2 3_DataSet" xfId="9882" xr:uid="{4628EF06-3556-4DB1-97CA-A3001B3BCCE4}"/>
    <cellStyle name="Comma 15 4 2 2 2 4" xfId="9883" xr:uid="{E64DD864-B1D1-4344-B5A0-FCBB04E82D2B}"/>
    <cellStyle name="Comma 15 4 2 2 2 4 2" xfId="9884" xr:uid="{B873E3AF-F73F-4C67-8251-6CFB41374054}"/>
    <cellStyle name="Comma 15 4 2 2 2 4_DataSet" xfId="9885" xr:uid="{6015F0AD-2182-4DD6-8DF2-B2A9941EC897}"/>
    <cellStyle name="Comma 15 4 2 2 2 5" xfId="9886" xr:uid="{59AC2525-7E17-46C6-AAAA-6CC547BB408B}"/>
    <cellStyle name="Comma 15 4 2 2 2_DataSet" xfId="9887" xr:uid="{B109E7E8-4BEB-4B01-B7C0-02CA1AD0E69A}"/>
    <cellStyle name="Comma 15 4 2 2 3" xfId="9888" xr:uid="{2051A990-5941-4761-893F-64B6F62471AC}"/>
    <cellStyle name="Comma 15 4 2 2 3 2" xfId="9889" xr:uid="{4CC580E4-3DF1-4194-8B14-B45F3562FA3B}"/>
    <cellStyle name="Comma 15 4 2 2 3 2 2" xfId="9890" xr:uid="{78B1573E-98CD-4317-A985-C4FC0593EE4F}"/>
    <cellStyle name="Comma 15 4 2 2 3 2 2 2" xfId="9891" xr:uid="{27C321EA-E836-4D23-A9D2-05A81DE82CDF}"/>
    <cellStyle name="Comma 15 4 2 2 3 2 2_DataSet" xfId="9892" xr:uid="{625C1BBE-4A70-49FF-A378-B4725B7FF29F}"/>
    <cellStyle name="Comma 15 4 2 2 3 2 3" xfId="9893" xr:uid="{D6587A7A-605C-4B91-8447-02DC08A58E75}"/>
    <cellStyle name="Comma 15 4 2 2 3 2_DataSet" xfId="9894" xr:uid="{2B2CFD2A-FA67-489D-90E1-088F74E54766}"/>
    <cellStyle name="Comma 15 4 2 2 3 3" xfId="9895" xr:uid="{DA5792B0-E66F-4D89-990E-212ABE006151}"/>
    <cellStyle name="Comma 15 4 2 2 3 3 2" xfId="9896" xr:uid="{179AD50E-B81A-4266-9C2F-86B3002F3CD9}"/>
    <cellStyle name="Comma 15 4 2 2 3 3_DataSet" xfId="9897" xr:uid="{2892A93E-0BB1-4931-B639-13BD05E73184}"/>
    <cellStyle name="Comma 15 4 2 2 3 4" xfId="9898" xr:uid="{E8DE35E5-A67C-479B-A8C8-60ABB637508A}"/>
    <cellStyle name="Comma 15 4 2 2 3_DataSet" xfId="9899" xr:uid="{D287C401-75B9-4C19-91A9-D7B1C5D98A85}"/>
    <cellStyle name="Comma 15 4 2 2 4" xfId="9900" xr:uid="{9CDA0BB6-C581-485A-9305-D175BD523C54}"/>
    <cellStyle name="Comma 15 4 2 2 4 2" xfId="9901" xr:uid="{94931714-A68A-40D7-AAFF-F57F87BE0DA4}"/>
    <cellStyle name="Comma 15 4 2 2 4 2 2" xfId="9902" xr:uid="{449171F3-C1DF-4F64-8B21-DBF0570580C8}"/>
    <cellStyle name="Comma 15 4 2 2 4 2_DataSet" xfId="9903" xr:uid="{9D0F54C6-D908-4F98-A17A-5EF97ACF421E}"/>
    <cellStyle name="Comma 15 4 2 2 4 3" xfId="9904" xr:uid="{DF9942B9-D16C-4A82-997D-68125906338E}"/>
    <cellStyle name="Comma 15 4 2 2 4_DataSet" xfId="9905" xr:uid="{13A84689-0D1E-4C25-9675-FF04F77B6EA1}"/>
    <cellStyle name="Comma 15 4 2 2 5" xfId="9906" xr:uid="{E2A9BFA6-15D8-4B9B-AA17-E615EA44466C}"/>
    <cellStyle name="Comma 15 4 2 2 5 2" xfId="9907" xr:uid="{2173F955-6E85-4095-8DEC-E76F509D98FF}"/>
    <cellStyle name="Comma 15 4 2 2 5_DataSet" xfId="9908" xr:uid="{D5FC3E34-E856-4AEB-9993-8100F3FAD724}"/>
    <cellStyle name="Comma 15 4 2 2 6" xfId="9909" xr:uid="{218A014D-DF12-430B-A9A4-4F75F00F19F7}"/>
    <cellStyle name="Comma 15 4 2 2_ACT Segment adj EBITDA" xfId="9910" xr:uid="{3B960C84-802C-4380-ACF3-D27CEF7F3E0F}"/>
    <cellStyle name="Comma 15 4 2 3" xfId="9911" xr:uid="{51FC6674-8618-450C-89C3-440AF2560DE0}"/>
    <cellStyle name="Comma 15 4 2 3 2" xfId="9912" xr:uid="{E38754D6-70A4-41E2-9C55-A8898838DF20}"/>
    <cellStyle name="Comma 15 4 2 3 2 2" xfId="9913" xr:uid="{C0441CE4-EB73-4A24-AB52-4E851ADAF2C6}"/>
    <cellStyle name="Comma 15 4 2 3 2 2 2" xfId="9914" xr:uid="{05BA6682-9EF2-4268-BB70-140D123FC9E9}"/>
    <cellStyle name="Comma 15 4 2 3 2 2 2 2" xfId="9915" xr:uid="{E4E078AB-5276-46A0-9AC7-008D85D977A0}"/>
    <cellStyle name="Comma 15 4 2 3 2 2 2 2 2" xfId="9916" xr:uid="{10A82A84-E0E5-4298-B67D-A9E878A4F48E}"/>
    <cellStyle name="Comma 15 4 2 3 2 2 2 2_DataSet" xfId="9917" xr:uid="{344E2A9E-9F62-4472-9543-A8BFB3E39EEF}"/>
    <cellStyle name="Comma 15 4 2 3 2 2 2 3" xfId="9918" xr:uid="{6772DBA5-E7D2-4DD0-8156-0A1B66C5CF89}"/>
    <cellStyle name="Comma 15 4 2 3 2 2 2_DataSet" xfId="9919" xr:uid="{1F58B29F-71F0-4A58-9D79-A157D3D719D6}"/>
    <cellStyle name="Comma 15 4 2 3 2 2 3" xfId="9920" xr:uid="{B60B215D-D53B-4FC2-92DF-662B27C96807}"/>
    <cellStyle name="Comma 15 4 2 3 2 2 3 2" xfId="9921" xr:uid="{FF71A6F5-6F3F-4A9B-AD68-CD40CF69412B}"/>
    <cellStyle name="Comma 15 4 2 3 2 2 3_DataSet" xfId="9922" xr:uid="{872FD68D-54E6-4570-BB06-22BF8C3CF327}"/>
    <cellStyle name="Comma 15 4 2 3 2 2 4" xfId="9923" xr:uid="{92D3D61F-A15C-41C4-ADA2-73F3F10EA683}"/>
    <cellStyle name="Comma 15 4 2 3 2 2_DataSet" xfId="9924" xr:uid="{02AE6090-D4A2-4105-8277-8863FBC1D8F5}"/>
    <cellStyle name="Comma 15 4 2 3 2 3" xfId="9925" xr:uid="{45158D9C-E4DA-4AFD-8CA6-8749FD4B80DD}"/>
    <cellStyle name="Comma 15 4 2 3 2 3 2" xfId="9926" xr:uid="{8517A203-A7EC-4AB5-B74E-DB5EDE8F2729}"/>
    <cellStyle name="Comma 15 4 2 3 2 3 2 2" xfId="9927" xr:uid="{74022C67-137F-4259-A4C8-52C24244F1FD}"/>
    <cellStyle name="Comma 15 4 2 3 2 3 2_DataSet" xfId="9928" xr:uid="{E14771E4-8A7E-461A-ADE4-FE61B807FE6B}"/>
    <cellStyle name="Comma 15 4 2 3 2 3 3" xfId="9929" xr:uid="{33810759-1C60-4EE3-90D9-5F46D3E6642C}"/>
    <cellStyle name="Comma 15 4 2 3 2 3_DataSet" xfId="9930" xr:uid="{C6460F11-6873-4F71-8822-E56BAA1FBD40}"/>
    <cellStyle name="Comma 15 4 2 3 2 4" xfId="9931" xr:uid="{E7CC2722-4F67-4661-ADB0-DC0AEA5C853B}"/>
    <cellStyle name="Comma 15 4 2 3 2 4 2" xfId="9932" xr:uid="{57F2B343-2B42-42F6-B172-A64DBFA6786C}"/>
    <cellStyle name="Comma 15 4 2 3 2 4_DataSet" xfId="9933" xr:uid="{CDC7B54B-145C-453F-9484-DC31A9690FC8}"/>
    <cellStyle name="Comma 15 4 2 3 2 5" xfId="9934" xr:uid="{DAD72582-FC8D-48B0-B821-65422F3538C2}"/>
    <cellStyle name="Comma 15 4 2 3 2_DataSet" xfId="9935" xr:uid="{C34BE585-583D-4EC5-BC9A-70A4AE29B955}"/>
    <cellStyle name="Comma 15 4 2 3 3" xfId="9936" xr:uid="{63AD2953-D1B2-494F-83DB-816FD77741E3}"/>
    <cellStyle name="Comma 15 4 2 3 3 2" xfId="9937" xr:uid="{6C8A5147-DF0A-4CC6-8383-E82A351203D9}"/>
    <cellStyle name="Comma 15 4 2 3 3 2 2" xfId="9938" xr:uid="{5D29431C-756A-47B7-9B0B-DFEFEF3BE592}"/>
    <cellStyle name="Comma 15 4 2 3 3 2 2 2" xfId="9939" xr:uid="{586AEE2B-8279-408B-BC36-AFABFE162954}"/>
    <cellStyle name="Comma 15 4 2 3 3 2 2_DataSet" xfId="9940" xr:uid="{6142E47E-0798-4EA7-8934-6AD153BC06F9}"/>
    <cellStyle name="Comma 15 4 2 3 3 2 3" xfId="9941" xr:uid="{B061CFAF-3E81-48E8-A984-0B53DA644680}"/>
    <cellStyle name="Comma 15 4 2 3 3 2_DataSet" xfId="9942" xr:uid="{F803C3DC-A37A-4AB5-A1BB-23B35FE48C75}"/>
    <cellStyle name="Comma 15 4 2 3 3 3" xfId="9943" xr:uid="{27BCD3CD-F713-4B3F-849D-6D91092FF648}"/>
    <cellStyle name="Comma 15 4 2 3 3 3 2" xfId="9944" xr:uid="{689840E0-AF89-4398-A914-FE06FC095BF7}"/>
    <cellStyle name="Comma 15 4 2 3 3 3_DataSet" xfId="9945" xr:uid="{CBC6A337-5E00-4408-BEEB-C8FD3A12212C}"/>
    <cellStyle name="Comma 15 4 2 3 3 4" xfId="9946" xr:uid="{2678D95D-E5DE-4049-A684-8FE06A14FB2B}"/>
    <cellStyle name="Comma 15 4 2 3 3_DataSet" xfId="9947" xr:uid="{0B41E87D-B91D-46BB-9C2D-89E506D2EADD}"/>
    <cellStyle name="Comma 15 4 2 3 4" xfId="9948" xr:uid="{2FF840CA-2431-45A2-A49D-93FC2B1C2AC8}"/>
    <cellStyle name="Comma 15 4 2 3 4 2" xfId="9949" xr:uid="{E2663C15-8C84-4D38-BC34-4D43D1F5D7BE}"/>
    <cellStyle name="Comma 15 4 2 3 4 2 2" xfId="9950" xr:uid="{F01B8900-EE1B-4707-BC27-9C923142AE3C}"/>
    <cellStyle name="Comma 15 4 2 3 4 2_DataSet" xfId="9951" xr:uid="{F78C8DB1-7314-4FB5-9095-47A218AA4BC0}"/>
    <cellStyle name="Comma 15 4 2 3 4 3" xfId="9952" xr:uid="{06582F47-973B-4A1E-9D61-FAF523C5583F}"/>
    <cellStyle name="Comma 15 4 2 3 4_DataSet" xfId="9953" xr:uid="{18CF5157-30BD-4434-B5E6-25B8475F8F78}"/>
    <cellStyle name="Comma 15 4 2 3 5" xfId="9954" xr:uid="{52AAB811-15C6-45E9-A037-6003066814B8}"/>
    <cellStyle name="Comma 15 4 2 3 5 2" xfId="9955" xr:uid="{CF15CEC7-8B58-4E02-9441-E43A3A2A8F77}"/>
    <cellStyle name="Comma 15 4 2 3 5_DataSet" xfId="9956" xr:uid="{EBB6C90E-43C4-4D20-B509-F772F277401E}"/>
    <cellStyle name="Comma 15 4 2 3 6" xfId="9957" xr:uid="{F7868160-874A-46E3-9D37-0279C699F457}"/>
    <cellStyle name="Comma 15 4 2 3_ACT Segment adj EBITDA" xfId="9958" xr:uid="{E2F5BF88-5190-4205-871B-2F3F84F30968}"/>
    <cellStyle name="Comma 15 4 2 4" xfId="9959" xr:uid="{ECA41EDD-B19D-4C2A-8B4C-BB09A5B728D3}"/>
    <cellStyle name="Comma 15 4 2 4 2" xfId="9960" xr:uid="{EC3F4DBA-CAA4-4D3F-90B0-88957332ADF9}"/>
    <cellStyle name="Comma 15 4 2 4 2 2" xfId="9961" xr:uid="{E60B6441-EDE4-43A0-8C69-78062859CC92}"/>
    <cellStyle name="Comma 15 4 2 4 2 2 2" xfId="9962" xr:uid="{8F141B3A-3DBC-4081-8843-702D28A27D13}"/>
    <cellStyle name="Comma 15 4 2 4 2 2 2 2" xfId="9963" xr:uid="{4397D23E-67F7-480C-9141-AA6512E84419}"/>
    <cellStyle name="Comma 15 4 2 4 2 2 2_DataSet" xfId="9964" xr:uid="{B92798D8-4791-42E1-B1A9-070BEC6F924D}"/>
    <cellStyle name="Comma 15 4 2 4 2 2 3" xfId="9965" xr:uid="{4C77E146-5708-4A29-BB18-1EC8EC9A3C8E}"/>
    <cellStyle name="Comma 15 4 2 4 2 2_DataSet" xfId="9966" xr:uid="{0E133447-0187-4496-9504-62B45344AE34}"/>
    <cellStyle name="Comma 15 4 2 4 2 3" xfId="9967" xr:uid="{F9605912-6D0C-4866-BBF3-C1EAB089957B}"/>
    <cellStyle name="Comma 15 4 2 4 2 3 2" xfId="9968" xr:uid="{E08B6A68-1F06-4750-B153-67062D396AC0}"/>
    <cellStyle name="Comma 15 4 2 4 2 3_DataSet" xfId="9969" xr:uid="{BA6AF0C2-E6CE-4419-B673-F87DCE9272C4}"/>
    <cellStyle name="Comma 15 4 2 4 2 4" xfId="9970" xr:uid="{B93FC2C1-03B1-4603-8DFB-707371204CE2}"/>
    <cellStyle name="Comma 15 4 2 4 2_DataSet" xfId="9971" xr:uid="{F0DDDFD5-F28B-4164-92E1-5F6A0A43D195}"/>
    <cellStyle name="Comma 15 4 2 4 3" xfId="9972" xr:uid="{EA87A4E3-D34E-4821-9918-EF41B09E896D}"/>
    <cellStyle name="Comma 15 4 2 4 3 2" xfId="9973" xr:uid="{84AF834F-87EB-4F00-8CE6-D9081946F2B2}"/>
    <cellStyle name="Comma 15 4 2 4 3 2 2" xfId="9974" xr:uid="{B148AABB-2C9F-4E32-8360-95221DF1EB33}"/>
    <cellStyle name="Comma 15 4 2 4 3 2_DataSet" xfId="9975" xr:uid="{3DCDB54D-6515-4830-94D8-B0FF8CE13936}"/>
    <cellStyle name="Comma 15 4 2 4 3 3" xfId="9976" xr:uid="{4964415E-35FD-4DDD-BF0D-659E1EC07EC9}"/>
    <cellStyle name="Comma 15 4 2 4 3_DataSet" xfId="9977" xr:uid="{EF6E80A3-CDE4-4D1A-86C7-C3C40DFE0946}"/>
    <cellStyle name="Comma 15 4 2 4 4" xfId="9978" xr:uid="{2B5C1C7D-36B7-45B3-99B3-780CC6B9AF61}"/>
    <cellStyle name="Comma 15 4 2 4 4 2" xfId="9979" xr:uid="{20600D79-F750-490B-A818-775BB5395CDA}"/>
    <cellStyle name="Comma 15 4 2 4 4_DataSet" xfId="9980" xr:uid="{CA351945-0052-4FF4-833D-763DE37317F0}"/>
    <cellStyle name="Comma 15 4 2 4 5" xfId="9981" xr:uid="{3BB42255-C2C6-49EC-8B4E-D1CD767733DE}"/>
    <cellStyle name="Comma 15 4 2 4_DataSet" xfId="9982" xr:uid="{1EBDAAA2-AAFB-4C73-A6EF-2E1F0FEEFEE0}"/>
    <cellStyle name="Comma 15 4 2 5" xfId="9983" xr:uid="{43132C6D-3212-4A0B-8F07-0D5E6742BE9E}"/>
    <cellStyle name="Comma 15 4 2 5 2" xfId="9984" xr:uid="{E6614158-16EA-494E-908A-2AD630996915}"/>
    <cellStyle name="Comma 15 4 2 5 2 2" xfId="9985" xr:uid="{96F96D10-6780-41E8-A7A9-5910BD0B1A6E}"/>
    <cellStyle name="Comma 15 4 2 5 2 2 2" xfId="9986" xr:uid="{22C3F87B-90E4-4329-ACE7-C8B9BD568D2D}"/>
    <cellStyle name="Comma 15 4 2 5 2 2_DataSet" xfId="9987" xr:uid="{56BC59A8-517D-47A4-BD58-2CBCE68488C3}"/>
    <cellStyle name="Comma 15 4 2 5 2 3" xfId="9988" xr:uid="{572812BC-CF2A-4B4D-838E-8D3E40BBCA19}"/>
    <cellStyle name="Comma 15 4 2 5 2_DataSet" xfId="9989" xr:uid="{CE1647F5-AC6A-44F1-B25C-DDC2D3E2C354}"/>
    <cellStyle name="Comma 15 4 2 5 3" xfId="9990" xr:uid="{B0E4820C-CF26-426B-B37C-06B053F31D24}"/>
    <cellStyle name="Comma 15 4 2 5 3 2" xfId="9991" xr:uid="{F8D1520A-0E70-46F1-9016-4B108760B204}"/>
    <cellStyle name="Comma 15 4 2 5 3_DataSet" xfId="9992" xr:uid="{CBA79480-ED09-45A2-A73E-DBE5F654B60C}"/>
    <cellStyle name="Comma 15 4 2 5 4" xfId="9993" xr:uid="{1ED8523E-FD75-4F1E-B730-6315845C4314}"/>
    <cellStyle name="Comma 15 4 2 5_DataSet" xfId="9994" xr:uid="{2D2B8325-6862-467B-BEB8-157B9AEBC55A}"/>
    <cellStyle name="Comma 15 4 2 6" xfId="9995" xr:uid="{2DD2AD4F-28C5-4B54-A0F6-97B1272190CE}"/>
    <cellStyle name="Comma 15 4 2 6 2" xfId="9996" xr:uid="{93C57D6C-1D62-4E4E-A11B-02A1B77BAD02}"/>
    <cellStyle name="Comma 15 4 2 6 2 2" xfId="9997" xr:uid="{CA5108B1-7136-4CE4-A9C5-FCEC5C5532E6}"/>
    <cellStyle name="Comma 15 4 2 6 2_DataSet" xfId="9998" xr:uid="{28BF02D0-79A0-4E47-9B4C-5BDED3214C30}"/>
    <cellStyle name="Comma 15 4 2 6 3" xfId="9999" xr:uid="{0D8B9E04-2F62-40E4-945C-1AD2C46A9EFB}"/>
    <cellStyle name="Comma 15 4 2 6_DataSet" xfId="10000" xr:uid="{71E8308F-AD16-4471-A5F5-8667DF0D03E6}"/>
    <cellStyle name="Comma 15 4 2 7" xfId="10001" xr:uid="{ABB92438-0AA5-4D1E-9705-BCD8B20911D0}"/>
    <cellStyle name="Comma 15 4 2 7 2" xfId="10002" xr:uid="{41A5D181-6480-4AD6-BEEF-50C83A115C13}"/>
    <cellStyle name="Comma 15 4 2 7_DataSet" xfId="10003" xr:uid="{E9250543-7F52-4978-BC27-79F420FDD33E}"/>
    <cellStyle name="Comma 15 4 2 8" xfId="10004" xr:uid="{D672E391-3F82-4A9F-9078-20DFB506B42D}"/>
    <cellStyle name="Comma 15 4 2_ACT Segment adj EBITDA" xfId="10005" xr:uid="{EC3022DC-D6AD-4146-B1E7-FBA9FD41E74D}"/>
    <cellStyle name="Comma 15 4 3" xfId="10006" xr:uid="{F5141748-BCDF-49E7-A9E6-FFF6E1381806}"/>
    <cellStyle name="Comma 15 4 3 2" xfId="10007" xr:uid="{70F72F67-156E-4C61-B4E2-D87ABC206F6D}"/>
    <cellStyle name="Comma 15 4 3 2 2" xfId="10008" xr:uid="{BF0AE9BD-B85C-4D6F-AE57-9AB93CAE5C94}"/>
    <cellStyle name="Comma 15 4 3 2 2 2" xfId="10009" xr:uid="{3F87EC57-F1AB-4B28-A5D7-658C6BD2690A}"/>
    <cellStyle name="Comma 15 4 3 2 2 2 2" xfId="10010" xr:uid="{EED92D83-1650-4C5B-97CA-F26CE8EA026B}"/>
    <cellStyle name="Comma 15 4 3 2 2 2 2 2" xfId="10011" xr:uid="{A43F63A1-B52B-4A29-A97E-C7C45A6EA215}"/>
    <cellStyle name="Comma 15 4 3 2 2 2 2_DataSet" xfId="10012" xr:uid="{7BC52EBB-51C8-432C-BFB5-77B9F8E1FCDA}"/>
    <cellStyle name="Comma 15 4 3 2 2 2 3" xfId="10013" xr:uid="{9718F37D-63F6-4E65-88CD-764BFBB29E3B}"/>
    <cellStyle name="Comma 15 4 3 2 2 2_DataSet" xfId="10014" xr:uid="{2AA221D4-509E-447D-B913-B22F35D591C4}"/>
    <cellStyle name="Comma 15 4 3 2 2 3" xfId="10015" xr:uid="{36D9EB2B-E996-41E5-9C48-F855283DA93A}"/>
    <cellStyle name="Comma 15 4 3 2 2 3 2" xfId="10016" xr:uid="{25F69BEC-58EF-4BF0-8ACC-BA874B9CB368}"/>
    <cellStyle name="Comma 15 4 3 2 2 3_DataSet" xfId="10017" xr:uid="{0E36466C-3CAD-4041-86D5-7FB1C1C6D26E}"/>
    <cellStyle name="Comma 15 4 3 2 2 4" xfId="10018" xr:uid="{A22018B4-85FB-46DF-9272-0D6412381671}"/>
    <cellStyle name="Comma 15 4 3 2 2_DataSet" xfId="10019" xr:uid="{D0F2FBDE-2EB3-4EAC-99B4-79CD3A5D979B}"/>
    <cellStyle name="Comma 15 4 3 2 3" xfId="10020" xr:uid="{6FED9ECE-E40A-4517-940F-39189B667D33}"/>
    <cellStyle name="Comma 15 4 3 2 3 2" xfId="10021" xr:uid="{44D4C532-CA59-4D67-A033-6AB48B023A3D}"/>
    <cellStyle name="Comma 15 4 3 2 3 2 2" xfId="10022" xr:uid="{7AE1A145-87DA-41C6-97A1-7C3A9B7B448B}"/>
    <cellStyle name="Comma 15 4 3 2 3 2_DataSet" xfId="10023" xr:uid="{4AA76A9D-1B7C-4E3D-89F2-F7787F343DFA}"/>
    <cellStyle name="Comma 15 4 3 2 3 3" xfId="10024" xr:uid="{24883EB3-7013-49B7-B879-13B7C37FB646}"/>
    <cellStyle name="Comma 15 4 3 2 3_DataSet" xfId="10025" xr:uid="{EAE474B2-479B-4646-94E9-0BE84C73613B}"/>
    <cellStyle name="Comma 15 4 3 2 4" xfId="10026" xr:uid="{02402BD3-FFF2-41D6-961E-46A31AC571F6}"/>
    <cellStyle name="Comma 15 4 3 2 4 2" xfId="10027" xr:uid="{AFB805F4-242E-4E26-A3CC-D681515DE181}"/>
    <cellStyle name="Comma 15 4 3 2 4_DataSet" xfId="10028" xr:uid="{6B35348F-CAAE-44C5-B431-1372282BDF12}"/>
    <cellStyle name="Comma 15 4 3 2 5" xfId="10029" xr:uid="{4C5D4984-1ED8-4BAD-BE16-FC92FE544DA8}"/>
    <cellStyle name="Comma 15 4 3 2_DataSet" xfId="10030" xr:uid="{70EA7EAC-95EE-4A56-BE14-AD9D1B4ED59E}"/>
    <cellStyle name="Comma 15 4 3 3" xfId="10031" xr:uid="{6FE2C254-22FA-4C14-8C54-DCBDE69A74D6}"/>
    <cellStyle name="Comma 15 4 3 3 2" xfId="10032" xr:uid="{471D2A49-9F4E-403E-81DB-44FC20E20BE6}"/>
    <cellStyle name="Comma 15 4 3 3 2 2" xfId="10033" xr:uid="{D2D5381F-2F6B-43F0-9E38-4FA5AD43B5B2}"/>
    <cellStyle name="Comma 15 4 3 3 2 2 2" xfId="10034" xr:uid="{A86F0101-6065-4A3C-AD6B-C17DE98D011D}"/>
    <cellStyle name="Comma 15 4 3 3 2 2_DataSet" xfId="10035" xr:uid="{46466769-3B74-49CF-9674-685E2785D98E}"/>
    <cellStyle name="Comma 15 4 3 3 2 3" xfId="10036" xr:uid="{9AE361B9-0DF1-466E-93B7-0AC5DFA35CCA}"/>
    <cellStyle name="Comma 15 4 3 3 2_DataSet" xfId="10037" xr:uid="{DD7E8C8F-6E9C-4683-8A07-DFD9D56BF592}"/>
    <cellStyle name="Comma 15 4 3 3 3" xfId="10038" xr:uid="{B24E8336-C5E8-41CF-9DAD-2383091942C5}"/>
    <cellStyle name="Comma 15 4 3 3 3 2" xfId="10039" xr:uid="{F8BB275F-6D2F-4625-A9A5-E9AC8728554F}"/>
    <cellStyle name="Comma 15 4 3 3 3_DataSet" xfId="10040" xr:uid="{720A9042-18FF-4E62-AC74-FF5E0F91F602}"/>
    <cellStyle name="Comma 15 4 3 3 4" xfId="10041" xr:uid="{0E62B94A-F974-4A25-AB8C-AD92CC827A87}"/>
    <cellStyle name="Comma 15 4 3 3_DataSet" xfId="10042" xr:uid="{025134BD-5ABF-48BD-B1ED-F45EF7DE8521}"/>
    <cellStyle name="Comma 15 4 3 4" xfId="10043" xr:uid="{84A59A0C-685E-4C02-B4D6-009C2A07D148}"/>
    <cellStyle name="Comma 15 4 3 4 2" xfId="10044" xr:uid="{D5B08F35-515B-4766-824E-82445DF275DA}"/>
    <cellStyle name="Comma 15 4 3 4 2 2" xfId="10045" xr:uid="{69C923E4-951F-4C5B-87E7-ADC7ECDF14F9}"/>
    <cellStyle name="Comma 15 4 3 4 2_DataSet" xfId="10046" xr:uid="{C1751DE9-62B8-46EC-9327-D270CC7D0119}"/>
    <cellStyle name="Comma 15 4 3 4 3" xfId="10047" xr:uid="{C96F9A34-8B11-44B2-9468-CEE183B14926}"/>
    <cellStyle name="Comma 15 4 3 4_DataSet" xfId="10048" xr:uid="{B9837C37-7904-40A7-9494-30129A9E1B3D}"/>
    <cellStyle name="Comma 15 4 3 5" xfId="10049" xr:uid="{03386E7D-6B3C-40A7-B552-68E7C6423BC2}"/>
    <cellStyle name="Comma 15 4 3 5 2" xfId="10050" xr:uid="{0A9D8F2C-3969-40CC-8856-E2DD7122C31B}"/>
    <cellStyle name="Comma 15 4 3 5_DataSet" xfId="10051" xr:uid="{C9745C97-D649-4E24-A9EF-D90D5752509D}"/>
    <cellStyle name="Comma 15 4 3 6" xfId="10052" xr:uid="{A1BC6638-7978-43B9-9975-BA8D7794EC4B}"/>
    <cellStyle name="Comma 15 4 3_ACT Segment adj EBITDA" xfId="10053" xr:uid="{7C827B65-1795-49EA-B16D-6AEE17AAAA59}"/>
    <cellStyle name="Comma 15 4 4" xfId="10054" xr:uid="{D3122253-11D6-405E-9681-3FC7BD64D0A1}"/>
    <cellStyle name="Comma 15 4 4 2" xfId="10055" xr:uid="{FCA7BFB6-B0E1-4EAC-BCB6-CDC37A7E94FA}"/>
    <cellStyle name="Comma 15 4 4 2 2" xfId="10056" xr:uid="{4E3BF455-7CA5-49AD-A1D3-0D240621E00E}"/>
    <cellStyle name="Comma 15 4 4 2 2 2" xfId="10057" xr:uid="{0BCF8401-D912-4D83-8EBA-1DCF8CB6C1ED}"/>
    <cellStyle name="Comma 15 4 4 2 2 2 2" xfId="10058" xr:uid="{15A9F356-F2E4-4093-88D4-40AD38297D1D}"/>
    <cellStyle name="Comma 15 4 4 2 2 2 2 2" xfId="10059" xr:uid="{99B8FE5F-14E1-411C-8205-6A9C9101D22A}"/>
    <cellStyle name="Comma 15 4 4 2 2 2 2_DataSet" xfId="10060" xr:uid="{F6E79BF7-428F-4D5A-9D9F-3C293B46DAF1}"/>
    <cellStyle name="Comma 15 4 4 2 2 2 3" xfId="10061" xr:uid="{B09BA5BC-6240-4B0D-82E4-C33FAF04B180}"/>
    <cellStyle name="Comma 15 4 4 2 2 2_DataSet" xfId="10062" xr:uid="{C4F0EE1B-79D6-46C9-B152-4367D9D253C9}"/>
    <cellStyle name="Comma 15 4 4 2 2 3" xfId="10063" xr:uid="{6805BF6B-FF5E-4345-89FB-74C1E5021181}"/>
    <cellStyle name="Comma 15 4 4 2 2 3 2" xfId="10064" xr:uid="{B395895B-B77F-4B4B-85B0-94D134999216}"/>
    <cellStyle name="Comma 15 4 4 2 2 3_DataSet" xfId="10065" xr:uid="{150238B4-D8F0-484A-A142-60D28D49BB34}"/>
    <cellStyle name="Comma 15 4 4 2 2 4" xfId="10066" xr:uid="{ACBA5B37-6227-4712-ADB9-767DCA1AF5A4}"/>
    <cellStyle name="Comma 15 4 4 2 2_DataSet" xfId="10067" xr:uid="{BC99EB04-38A5-4F1B-ADD6-F06C1AD424AF}"/>
    <cellStyle name="Comma 15 4 4 2 3" xfId="10068" xr:uid="{EE88B30C-00FB-432C-A417-F2B39199C497}"/>
    <cellStyle name="Comma 15 4 4 2 3 2" xfId="10069" xr:uid="{DAA9E742-A077-47FE-9E78-8C39E62D8609}"/>
    <cellStyle name="Comma 15 4 4 2 3 2 2" xfId="10070" xr:uid="{F95A602B-E884-4FC8-8968-78BF40528947}"/>
    <cellStyle name="Comma 15 4 4 2 3 2_DataSet" xfId="10071" xr:uid="{C29BA718-00D6-4B4C-890C-127833FAB1A6}"/>
    <cellStyle name="Comma 15 4 4 2 3 3" xfId="10072" xr:uid="{42B6966E-8732-487D-80BE-F3D9B5144D80}"/>
    <cellStyle name="Comma 15 4 4 2 3_DataSet" xfId="10073" xr:uid="{BFA3CD9D-DEB1-41A2-99DB-3799A5EDD5E3}"/>
    <cellStyle name="Comma 15 4 4 2 4" xfId="10074" xr:uid="{C8BF39EF-4DD8-4F7F-94A1-652DECD51F62}"/>
    <cellStyle name="Comma 15 4 4 2 4 2" xfId="10075" xr:uid="{7D214B12-863A-4ECA-A909-E40674C3FEC0}"/>
    <cellStyle name="Comma 15 4 4 2 4_DataSet" xfId="10076" xr:uid="{BCB95AD5-5779-44A5-8429-646868E1DB01}"/>
    <cellStyle name="Comma 15 4 4 2 5" xfId="10077" xr:uid="{F38BFADF-30B0-43A6-8276-BF598A1A8209}"/>
    <cellStyle name="Comma 15 4 4 2_DataSet" xfId="10078" xr:uid="{EBC74AA8-297A-49F3-AD08-E8B5294D0E60}"/>
    <cellStyle name="Comma 15 4 4 3" xfId="10079" xr:uid="{9896CC3E-4EF7-46DC-88EC-D5F1F869D274}"/>
    <cellStyle name="Comma 15 4 4 3 2" xfId="10080" xr:uid="{A6E4356B-F4E5-4B7D-B042-84C1F7AFDB1E}"/>
    <cellStyle name="Comma 15 4 4 3 2 2" xfId="10081" xr:uid="{07312E86-BADC-4C16-9C72-A892727E5429}"/>
    <cellStyle name="Comma 15 4 4 3 2 2 2" xfId="10082" xr:uid="{3A27519A-F3B2-4124-88C6-BCF5A1BDA95F}"/>
    <cellStyle name="Comma 15 4 4 3 2 2_DataSet" xfId="10083" xr:uid="{CD420DDF-1B86-4960-B282-534F00784BE0}"/>
    <cellStyle name="Comma 15 4 4 3 2 3" xfId="10084" xr:uid="{F72CFC4E-6156-4CC4-8CBC-4BD836922079}"/>
    <cellStyle name="Comma 15 4 4 3 2_DataSet" xfId="10085" xr:uid="{704A244E-F750-4865-A84D-56EF0C54BEE2}"/>
    <cellStyle name="Comma 15 4 4 3 3" xfId="10086" xr:uid="{80F0C407-39BB-49B3-8AF6-D28069D6E47D}"/>
    <cellStyle name="Comma 15 4 4 3 3 2" xfId="10087" xr:uid="{D88870D2-5C4C-4BC4-95DD-3B03A6B419E4}"/>
    <cellStyle name="Comma 15 4 4 3 3_DataSet" xfId="10088" xr:uid="{6B77ABA2-9053-4303-B86A-FD900696DFE7}"/>
    <cellStyle name="Comma 15 4 4 3 4" xfId="10089" xr:uid="{3F28B697-C280-4C6D-8A60-BFA2DC6AFBC5}"/>
    <cellStyle name="Comma 15 4 4 3_DataSet" xfId="10090" xr:uid="{C5DE7070-39AE-40E6-8D77-EBF85F057F4F}"/>
    <cellStyle name="Comma 15 4 4 4" xfId="10091" xr:uid="{F83F2D05-E708-4A57-B6EA-600CA42AAF20}"/>
    <cellStyle name="Comma 15 4 4 4 2" xfId="10092" xr:uid="{D0155B92-1D9D-4967-8D74-F83D5DD2706D}"/>
    <cellStyle name="Comma 15 4 4 4 2 2" xfId="10093" xr:uid="{E668FE7C-1EF1-4CE5-AC38-0F09FA0C19FC}"/>
    <cellStyle name="Comma 15 4 4 4 2_DataSet" xfId="10094" xr:uid="{9A02AF2E-573B-4189-8FED-97338AFAC316}"/>
    <cellStyle name="Comma 15 4 4 4 3" xfId="10095" xr:uid="{3A42B7B6-EF31-44D9-AE40-0BB178301D1E}"/>
    <cellStyle name="Comma 15 4 4 4_DataSet" xfId="10096" xr:uid="{FE6B83A0-28D7-46A8-8162-FB30EA1D189D}"/>
    <cellStyle name="Comma 15 4 4 5" xfId="10097" xr:uid="{099A2CB8-767A-416C-9AB7-F3FE613FCC11}"/>
    <cellStyle name="Comma 15 4 4 5 2" xfId="10098" xr:uid="{A51DBCDC-4F93-41AD-B251-5590E6A7C977}"/>
    <cellStyle name="Comma 15 4 4 5_DataSet" xfId="10099" xr:uid="{22964768-5295-4AA8-B9CA-A8979DAC21A1}"/>
    <cellStyle name="Comma 15 4 4 6" xfId="10100" xr:uid="{4F238CE7-A9FA-44CE-B2A9-94F450830389}"/>
    <cellStyle name="Comma 15 4 4_ACT Segment adj EBITDA" xfId="10101" xr:uid="{F57C0540-0DAD-400D-B992-62C1F830DC6C}"/>
    <cellStyle name="Comma 15 4 5" xfId="10102" xr:uid="{023CBB32-A115-43BF-A92F-31455A748970}"/>
    <cellStyle name="Comma 15 4 5 2" xfId="10103" xr:uid="{83C0613B-3805-41CE-8F6A-633BBD9BEEA8}"/>
    <cellStyle name="Comma 15 4 5 2 2" xfId="10104" xr:uid="{0F572769-1CFC-41A7-B1F9-6C47AAF55AD3}"/>
    <cellStyle name="Comma 15 4 5 2 2 2" xfId="10105" xr:uid="{2885BDDE-F1E6-4885-A062-7CB43FE7FC66}"/>
    <cellStyle name="Comma 15 4 5 2 2 2 2" xfId="10106" xr:uid="{B8E7EC3C-B3C7-43AE-9B41-3A11A8B82521}"/>
    <cellStyle name="Comma 15 4 5 2 2 2_DataSet" xfId="10107" xr:uid="{4BB0F836-E87E-4494-B15F-1E34832C64C4}"/>
    <cellStyle name="Comma 15 4 5 2 2 3" xfId="10108" xr:uid="{345F1F1E-1C93-4FCB-BCF6-60184C9C871F}"/>
    <cellStyle name="Comma 15 4 5 2 2_DataSet" xfId="10109" xr:uid="{22D8B37A-3127-439C-A9C9-C2806F15E4F6}"/>
    <cellStyle name="Comma 15 4 5 2 3" xfId="10110" xr:uid="{62D70123-989D-4EEC-8D61-342B19C882C1}"/>
    <cellStyle name="Comma 15 4 5 2 3 2" xfId="10111" xr:uid="{2C0EE07C-AEDE-40A1-8BEB-7C48B95B2203}"/>
    <cellStyle name="Comma 15 4 5 2 3_DataSet" xfId="10112" xr:uid="{0BA48DF2-0516-4FF7-A356-9981F198C8D5}"/>
    <cellStyle name="Comma 15 4 5 2 4" xfId="10113" xr:uid="{EE814F96-4758-4F5C-8391-611F3509F0C5}"/>
    <cellStyle name="Comma 15 4 5 2_DataSet" xfId="10114" xr:uid="{926838FC-1A5F-4B56-9D04-3C7357375F8E}"/>
    <cellStyle name="Comma 15 4 5 3" xfId="10115" xr:uid="{2E88B21C-158A-4D0F-9B44-287E3776F214}"/>
    <cellStyle name="Comma 15 4 5 3 2" xfId="10116" xr:uid="{708F7DE0-39DC-4E78-BE1E-84B38878648F}"/>
    <cellStyle name="Comma 15 4 5 3 2 2" xfId="10117" xr:uid="{96D836DF-4AA6-419E-87DE-2DF5380B960A}"/>
    <cellStyle name="Comma 15 4 5 3 2_DataSet" xfId="10118" xr:uid="{B1834A3F-AB53-4F54-AD7B-F5636F792EA9}"/>
    <cellStyle name="Comma 15 4 5 3 3" xfId="10119" xr:uid="{BD723F61-E6CB-4448-941D-FEDDA3DEB68D}"/>
    <cellStyle name="Comma 15 4 5 3_DataSet" xfId="10120" xr:uid="{856399DA-D035-44BF-875A-F2FAC294D05F}"/>
    <cellStyle name="Comma 15 4 5 4" xfId="10121" xr:uid="{3020D7FA-AB77-4EED-8CA8-2ECC92D2BBA3}"/>
    <cellStyle name="Comma 15 4 5 4 2" xfId="10122" xr:uid="{2EA3EF98-47A7-4511-96A1-DA4436C205B4}"/>
    <cellStyle name="Comma 15 4 5 4_DataSet" xfId="10123" xr:uid="{A7117CD4-E096-4668-BCF8-0EE3970A1DF1}"/>
    <cellStyle name="Comma 15 4 5 5" xfId="10124" xr:uid="{DFC22DC1-E05D-4916-986B-17D7563AEC3F}"/>
    <cellStyle name="Comma 15 4 5_DataSet" xfId="10125" xr:uid="{379F8172-AAF1-4441-8B24-3D2FE9889A30}"/>
    <cellStyle name="Comma 15 4 6" xfId="10126" xr:uid="{D6D5C8DF-9D10-4026-9CFE-BCA38EEEB208}"/>
    <cellStyle name="Comma 15 4 6 2" xfId="10127" xr:uid="{C4365F85-7FBA-46EB-828C-6D7CB1A5BE5F}"/>
    <cellStyle name="Comma 15 4 6 2 2" xfId="10128" xr:uid="{895D4DC7-2DA3-49B9-AFD5-41E163EBDBD9}"/>
    <cellStyle name="Comma 15 4 6 2 2 2" xfId="10129" xr:uid="{05788128-C71F-4641-A0FB-4E45FDC97C16}"/>
    <cellStyle name="Comma 15 4 6 2 2_DataSet" xfId="10130" xr:uid="{05FFC706-26CF-4916-80AD-B72D9E33E6E4}"/>
    <cellStyle name="Comma 15 4 6 2 3" xfId="10131" xr:uid="{2F428A38-F057-48A3-B9FB-93FF9B914754}"/>
    <cellStyle name="Comma 15 4 6 2_DataSet" xfId="10132" xr:uid="{4FA3D08B-B940-43F4-B75F-06A6B66AB686}"/>
    <cellStyle name="Comma 15 4 6 3" xfId="10133" xr:uid="{8D9D4450-F822-4B82-BE79-E9FF1819DE18}"/>
    <cellStyle name="Comma 15 4 6 3 2" xfId="10134" xr:uid="{B27781F9-DCEA-4690-B54C-CFEEDC6D418A}"/>
    <cellStyle name="Comma 15 4 6 3_DataSet" xfId="10135" xr:uid="{3A79A0C9-F43F-46DD-A367-F602ECD30959}"/>
    <cellStyle name="Comma 15 4 6 4" xfId="10136" xr:uid="{8E5C33CD-67BA-469B-AC6E-ED0D3D240B3B}"/>
    <cellStyle name="Comma 15 4 6_DataSet" xfId="10137" xr:uid="{14960A45-3315-41FD-8B21-CED3AEDA9DCC}"/>
    <cellStyle name="Comma 15 4 7" xfId="10138" xr:uid="{7F327F6E-1EF9-458C-A7DB-07A869B4D742}"/>
    <cellStyle name="Comma 15 4 7 2" xfId="10139" xr:uid="{FE3CC4D1-2B5B-4CE7-8F07-765193F54C45}"/>
    <cellStyle name="Comma 15 4 7 2 2" xfId="10140" xr:uid="{029DCE21-8BF3-471A-9C0F-98C59C58740B}"/>
    <cellStyle name="Comma 15 4 7 2_DataSet" xfId="10141" xr:uid="{04275A73-4161-4CBA-A684-54A51B5A0ACB}"/>
    <cellStyle name="Comma 15 4 7 3" xfId="10142" xr:uid="{957E6A81-DAD9-4A30-ABA8-9C54679C85FD}"/>
    <cellStyle name="Comma 15 4 7_DataSet" xfId="10143" xr:uid="{FF05C924-9011-4FF7-A487-7E8D03991489}"/>
    <cellStyle name="Comma 15 4 8" xfId="10144" xr:uid="{8241BAB1-19F0-440D-9035-208988F8E46C}"/>
    <cellStyle name="Comma 15 4 8 2" xfId="10145" xr:uid="{6646A6F6-2ED7-484F-9BCC-9962164650A2}"/>
    <cellStyle name="Comma 15 4 8_DataSet" xfId="10146" xr:uid="{EC762591-F36E-4052-8EE6-53CB5D2D85C5}"/>
    <cellStyle name="Comma 15 4 9" xfId="10147" xr:uid="{4C205B40-FB9E-4690-9AFA-2082229882A8}"/>
    <cellStyle name="Comma 15 4_ACT Segment adj EBITDA" xfId="10148" xr:uid="{8AF365FA-276E-49A2-9802-72E6E6783AF8}"/>
    <cellStyle name="Comma 15 5" xfId="10149" xr:uid="{9ABF9210-BA68-45E3-9A5A-635311B96B92}"/>
    <cellStyle name="Comma 15 5 2" xfId="10150" xr:uid="{4AD4A74F-48ED-47E8-969F-38E741D99FB8}"/>
    <cellStyle name="Comma 15 5 2 2" xfId="10151" xr:uid="{13549FB1-20AC-4C40-89FA-C1071F81001E}"/>
    <cellStyle name="Comma 15 5 2 2 2" xfId="10152" xr:uid="{00B157EB-7202-4713-A23E-AC1753D8AEAE}"/>
    <cellStyle name="Comma 15 5 2 2 2 2" xfId="10153" xr:uid="{40D01165-EBE6-4893-87D9-4CCCAC0D8CB4}"/>
    <cellStyle name="Comma 15 5 2 2 2 2 2" xfId="10154" xr:uid="{9C26190D-62C7-4959-A04B-4B02EDD14222}"/>
    <cellStyle name="Comma 15 5 2 2 2 2 2 2" xfId="10155" xr:uid="{1C7486C9-2A23-49CC-8143-F10E929AC002}"/>
    <cellStyle name="Comma 15 5 2 2 2 2 2 2 2" xfId="10156" xr:uid="{A13E78F9-9DE4-464F-8CB5-BFE32B37E594}"/>
    <cellStyle name="Comma 15 5 2 2 2 2 2 2_DataSet" xfId="10157" xr:uid="{BBAD3F5C-A854-4195-B736-A1E8B35BB8F1}"/>
    <cellStyle name="Comma 15 5 2 2 2 2 2 3" xfId="10158" xr:uid="{25C92DDF-3C98-4643-A420-888C79226D85}"/>
    <cellStyle name="Comma 15 5 2 2 2 2 2_DataSet" xfId="10159" xr:uid="{65F3EFAA-FE0E-4E9F-9428-C5A2688A016F}"/>
    <cellStyle name="Comma 15 5 2 2 2 2 3" xfId="10160" xr:uid="{4B90BDDD-1FDA-45EA-970E-80782C7F1027}"/>
    <cellStyle name="Comma 15 5 2 2 2 2 3 2" xfId="10161" xr:uid="{5B722DBA-7A3B-4E3D-B822-3048A9C811D6}"/>
    <cellStyle name="Comma 15 5 2 2 2 2 3_DataSet" xfId="10162" xr:uid="{9DEB7CDE-4169-4254-8C65-A22D21AB2D6A}"/>
    <cellStyle name="Comma 15 5 2 2 2 2 4" xfId="10163" xr:uid="{2309D511-AB49-4898-924C-7EC5CE6EB7C2}"/>
    <cellStyle name="Comma 15 5 2 2 2 2_DataSet" xfId="10164" xr:uid="{65648FDF-614B-41E3-A3E7-1C1589551CF1}"/>
    <cellStyle name="Comma 15 5 2 2 2 3" xfId="10165" xr:uid="{57FBA922-0052-493F-8D04-E7A2C6E83A37}"/>
    <cellStyle name="Comma 15 5 2 2 2 3 2" xfId="10166" xr:uid="{2D545929-1319-41EB-8CAE-EDE44E5C5595}"/>
    <cellStyle name="Comma 15 5 2 2 2 3 2 2" xfId="10167" xr:uid="{8538E9C8-BC79-40AC-8534-A01A7985A1A4}"/>
    <cellStyle name="Comma 15 5 2 2 2 3 2_DataSet" xfId="10168" xr:uid="{10C11F41-1589-4B26-8447-B43C71C8A8ED}"/>
    <cellStyle name="Comma 15 5 2 2 2 3 3" xfId="10169" xr:uid="{39679F31-B860-49A5-9E1F-9137285C19D6}"/>
    <cellStyle name="Comma 15 5 2 2 2 3_DataSet" xfId="10170" xr:uid="{24CA5EA4-41D8-42A3-B5C8-13031BC325FA}"/>
    <cellStyle name="Comma 15 5 2 2 2 4" xfId="10171" xr:uid="{49DB4891-15A1-4EB6-A81C-DD80AD276937}"/>
    <cellStyle name="Comma 15 5 2 2 2 4 2" xfId="10172" xr:uid="{B86260FF-F379-4A80-A831-7AFCB6528CD0}"/>
    <cellStyle name="Comma 15 5 2 2 2 4_DataSet" xfId="10173" xr:uid="{E19D2976-358B-4696-A4B8-5944F62E6E5A}"/>
    <cellStyle name="Comma 15 5 2 2 2 5" xfId="10174" xr:uid="{2A9B133F-5B90-4E4B-8903-3CA93BCF3495}"/>
    <cellStyle name="Comma 15 5 2 2 2_DataSet" xfId="10175" xr:uid="{CB653F00-B390-42FF-95E2-38AEB05CD492}"/>
    <cellStyle name="Comma 15 5 2 2 3" xfId="10176" xr:uid="{C64B36A3-0CEC-4203-BCE8-99675C6B84BF}"/>
    <cellStyle name="Comma 15 5 2 2 3 2" xfId="10177" xr:uid="{E068D45D-AEC1-4D3F-BABC-737D05643AD4}"/>
    <cellStyle name="Comma 15 5 2 2 3 2 2" xfId="10178" xr:uid="{45F7F330-AE29-438A-A223-921CB1215DD9}"/>
    <cellStyle name="Comma 15 5 2 2 3 2 2 2" xfId="10179" xr:uid="{21C66316-C1EB-4655-92A2-0CE2A445997B}"/>
    <cellStyle name="Comma 15 5 2 2 3 2 2_DataSet" xfId="10180" xr:uid="{05907B45-9540-4F02-B450-F64D26DF53AB}"/>
    <cellStyle name="Comma 15 5 2 2 3 2 3" xfId="10181" xr:uid="{9FDD8359-A6C0-449B-B2D1-7EF079C29899}"/>
    <cellStyle name="Comma 15 5 2 2 3 2_DataSet" xfId="10182" xr:uid="{95649CCE-874F-4754-8C46-F5C484A44B43}"/>
    <cellStyle name="Comma 15 5 2 2 3 3" xfId="10183" xr:uid="{94CE8FB4-BABB-4F7A-B668-0C73B2D6300D}"/>
    <cellStyle name="Comma 15 5 2 2 3 3 2" xfId="10184" xr:uid="{897F2740-39EA-4D86-A1AC-AC58C9CDD43B}"/>
    <cellStyle name="Comma 15 5 2 2 3 3_DataSet" xfId="10185" xr:uid="{1996EB3D-8A30-434D-83E3-D1C918263600}"/>
    <cellStyle name="Comma 15 5 2 2 3 4" xfId="10186" xr:uid="{D1E1BBB4-AA7D-45A2-BCB0-BE46CB893FE6}"/>
    <cellStyle name="Comma 15 5 2 2 3_DataSet" xfId="10187" xr:uid="{02121C9F-DDC9-43BF-861D-60D75B9791DB}"/>
    <cellStyle name="Comma 15 5 2 2 4" xfId="10188" xr:uid="{A1ACD488-07A8-4E24-AF4F-22ACB9A94A96}"/>
    <cellStyle name="Comma 15 5 2 2 4 2" xfId="10189" xr:uid="{4D8CE47C-46CE-4A51-AB9A-7B7185FA952E}"/>
    <cellStyle name="Comma 15 5 2 2 4 2 2" xfId="10190" xr:uid="{59B15D8A-91B2-476C-AC0F-7B9507C063F6}"/>
    <cellStyle name="Comma 15 5 2 2 4 2_DataSet" xfId="10191" xr:uid="{B7D168D0-2B6D-4B34-91CD-5502C568F783}"/>
    <cellStyle name="Comma 15 5 2 2 4 3" xfId="10192" xr:uid="{A60A6F9D-5A21-44B1-955C-4D90A9FD339A}"/>
    <cellStyle name="Comma 15 5 2 2 4_DataSet" xfId="10193" xr:uid="{37205DEC-55B7-4666-A523-950ADE2DAE05}"/>
    <cellStyle name="Comma 15 5 2 2 5" xfId="10194" xr:uid="{10077E47-D1D1-40D4-8542-CCD3A294E397}"/>
    <cellStyle name="Comma 15 5 2 2 5 2" xfId="10195" xr:uid="{A542C3D0-893B-459F-85B9-0547B95587E1}"/>
    <cellStyle name="Comma 15 5 2 2 5_DataSet" xfId="10196" xr:uid="{84FA423F-17C2-47FD-9487-528BEB640671}"/>
    <cellStyle name="Comma 15 5 2 2 6" xfId="10197" xr:uid="{B03E2230-A5B6-4D39-BBE2-744EE6985953}"/>
    <cellStyle name="Comma 15 5 2 2_DataSet" xfId="10198" xr:uid="{212AF705-2CEA-4C77-8830-0B96DE2EF7F5}"/>
    <cellStyle name="Comma 15 5 2 3" xfId="10199" xr:uid="{59F15A2E-5764-4B40-99A4-F61EE542C746}"/>
    <cellStyle name="Comma 15 5 2 3 2" xfId="10200" xr:uid="{37A2E653-3D37-4611-850F-95FB5F90E033}"/>
    <cellStyle name="Comma 15 5 2 3 2 2" xfId="10201" xr:uid="{0BC3429B-35AD-4B99-BAE2-265F1325E538}"/>
    <cellStyle name="Comma 15 5 2 3 2 2 2" xfId="10202" xr:uid="{077E5DA8-B4D8-4008-A5F3-335243258C2A}"/>
    <cellStyle name="Comma 15 5 2 3 2 2 2 2" xfId="10203" xr:uid="{858AC3CD-50EA-40F9-8FCD-567361B95AE6}"/>
    <cellStyle name="Comma 15 5 2 3 2 2 2 2 2" xfId="10204" xr:uid="{B88570D5-C62B-4C6E-946D-BF6AA4116BE6}"/>
    <cellStyle name="Comma 15 5 2 3 2 2 2 2_DataSet" xfId="10205" xr:uid="{4C506356-EAE1-40E4-9A2C-DD07124B8A2B}"/>
    <cellStyle name="Comma 15 5 2 3 2 2 2 3" xfId="10206" xr:uid="{B256ED05-BF15-4535-B16D-F70B1AFFE3EF}"/>
    <cellStyle name="Comma 15 5 2 3 2 2 2_DataSet" xfId="10207" xr:uid="{82D8104A-012B-425D-9873-E970415329DA}"/>
    <cellStyle name="Comma 15 5 2 3 2 2 3" xfId="10208" xr:uid="{D094C875-5DFF-4B1C-8C90-107F544D094C}"/>
    <cellStyle name="Comma 15 5 2 3 2 2 3 2" xfId="10209" xr:uid="{41C55A3E-2E8D-4654-A9B7-3A9C0772B371}"/>
    <cellStyle name="Comma 15 5 2 3 2 2 3_DataSet" xfId="10210" xr:uid="{D2CDD0ED-F04A-4E58-A4C5-A86396DFFDB3}"/>
    <cellStyle name="Comma 15 5 2 3 2 2 4" xfId="10211" xr:uid="{61E415B6-F3AF-4017-A8A8-F7B965356C7A}"/>
    <cellStyle name="Comma 15 5 2 3 2 2_DataSet" xfId="10212" xr:uid="{DFC77A5C-74F6-4B37-8E66-3B0A75266D9D}"/>
    <cellStyle name="Comma 15 5 2 3 2 3" xfId="10213" xr:uid="{B9603DFF-DB57-4750-A0EF-41E8C8E133B0}"/>
    <cellStyle name="Comma 15 5 2 3 2 3 2" xfId="10214" xr:uid="{B475C950-6500-4B55-8FDF-0FD5B05D26E8}"/>
    <cellStyle name="Comma 15 5 2 3 2 3 2 2" xfId="10215" xr:uid="{A081DD89-0007-442F-8AB4-1D79A5AA6BE2}"/>
    <cellStyle name="Comma 15 5 2 3 2 3 2_DataSet" xfId="10216" xr:uid="{FED4323A-C3F4-4E0D-83D1-BCB06AD415C7}"/>
    <cellStyle name="Comma 15 5 2 3 2 3 3" xfId="10217" xr:uid="{1B5C0158-3A22-4007-8352-5504B62BEFAB}"/>
    <cellStyle name="Comma 15 5 2 3 2 3_DataSet" xfId="10218" xr:uid="{B5018FD5-C435-437D-A01D-CA5EBF1E5C8B}"/>
    <cellStyle name="Comma 15 5 2 3 2 4" xfId="10219" xr:uid="{505F1BA5-8DC3-416B-9520-F957733F06A4}"/>
    <cellStyle name="Comma 15 5 2 3 2 4 2" xfId="10220" xr:uid="{3D6D0B99-C3BE-484A-A6C4-CB8D563D4B97}"/>
    <cellStyle name="Comma 15 5 2 3 2 4_DataSet" xfId="10221" xr:uid="{B16944DB-0ED7-4CB2-B87F-CA0F4C186493}"/>
    <cellStyle name="Comma 15 5 2 3 2 5" xfId="10222" xr:uid="{EE83ADB7-A0A9-4516-AE42-9D3CEFE061EB}"/>
    <cellStyle name="Comma 15 5 2 3 2_DataSet" xfId="10223" xr:uid="{10F65A59-6422-458C-87E4-7CD0B33DB93D}"/>
    <cellStyle name="Comma 15 5 2 3 3" xfId="10224" xr:uid="{D8CCEDA5-D710-4509-9A4F-656F6084FB05}"/>
    <cellStyle name="Comma 15 5 2 3 3 2" xfId="10225" xr:uid="{D7121529-CCC3-4722-B1C3-14C0D2FD95BB}"/>
    <cellStyle name="Comma 15 5 2 3 3 2 2" xfId="10226" xr:uid="{977409A1-91C1-4B4D-A040-6DA5E6EBEAEA}"/>
    <cellStyle name="Comma 15 5 2 3 3 2 2 2" xfId="10227" xr:uid="{700C0DE3-1480-47F7-9651-ECD1E9F5818E}"/>
    <cellStyle name="Comma 15 5 2 3 3 2 2_DataSet" xfId="10228" xr:uid="{3ED88316-4457-4ECE-A3D4-1338B484D122}"/>
    <cellStyle name="Comma 15 5 2 3 3 2 3" xfId="10229" xr:uid="{1F89CB2A-2B63-4BA1-B717-04C8F43C0DEB}"/>
    <cellStyle name="Comma 15 5 2 3 3 2_DataSet" xfId="10230" xr:uid="{9E9589F6-66BE-482A-AA19-800E04838B07}"/>
    <cellStyle name="Comma 15 5 2 3 3 3" xfId="10231" xr:uid="{3D75E9CB-DCF0-4024-A9FF-3722DE68AA36}"/>
    <cellStyle name="Comma 15 5 2 3 3 3 2" xfId="10232" xr:uid="{965ED1E7-B699-4CD6-91B4-FBD91E3FA321}"/>
    <cellStyle name="Comma 15 5 2 3 3 3_DataSet" xfId="10233" xr:uid="{913ECCEE-556F-496B-BDC8-71A41A209ED6}"/>
    <cellStyle name="Comma 15 5 2 3 3 4" xfId="10234" xr:uid="{BE5E6BAB-C3F9-4F7F-B1FF-CB5CD88E9E4B}"/>
    <cellStyle name="Comma 15 5 2 3 3_DataSet" xfId="10235" xr:uid="{FFB8B0A5-4DCA-4EB2-A7DB-31A8800E914B}"/>
    <cellStyle name="Comma 15 5 2 3 4" xfId="10236" xr:uid="{8BE4BBE2-105F-4131-AD14-F12DA299462F}"/>
    <cellStyle name="Comma 15 5 2 3 4 2" xfId="10237" xr:uid="{06D75F60-949E-4045-A0F2-701B990BE477}"/>
    <cellStyle name="Comma 15 5 2 3 4 2 2" xfId="10238" xr:uid="{4F7604A9-F38B-4520-A47C-52CD81360000}"/>
    <cellStyle name="Comma 15 5 2 3 4 2_DataSet" xfId="10239" xr:uid="{250B3749-DD8E-4A69-B45C-DC3C9A5641E8}"/>
    <cellStyle name="Comma 15 5 2 3 4 3" xfId="10240" xr:uid="{8D38EB59-C296-4B91-822C-D3C39CCFEC6C}"/>
    <cellStyle name="Comma 15 5 2 3 4_DataSet" xfId="10241" xr:uid="{58644ADB-9E53-4A43-BDBB-AAF960DA7635}"/>
    <cellStyle name="Comma 15 5 2 3 5" xfId="10242" xr:uid="{95DC7A31-A61B-45D5-B987-9E3E53CE4BFB}"/>
    <cellStyle name="Comma 15 5 2 3 5 2" xfId="10243" xr:uid="{62CAF453-2713-4953-952D-DB8E561D858F}"/>
    <cellStyle name="Comma 15 5 2 3 5_DataSet" xfId="10244" xr:uid="{1F13BA58-CD77-403B-8310-4A1BE81DF160}"/>
    <cellStyle name="Comma 15 5 2 3 6" xfId="10245" xr:uid="{51D827F1-409D-475A-A2FB-31ABEFF752D9}"/>
    <cellStyle name="Comma 15 5 2 3_DataSet" xfId="10246" xr:uid="{640351E4-10FA-4A21-988A-99100ADD1F14}"/>
    <cellStyle name="Comma 15 5 2 4" xfId="10247" xr:uid="{74A2AD64-F9A5-492F-8C9B-19124C4BCA44}"/>
    <cellStyle name="Comma 15 5 2 4 2" xfId="10248" xr:uid="{70FA3C93-D444-4D66-8C17-B6D893315A06}"/>
    <cellStyle name="Comma 15 5 2 4 2 2" xfId="10249" xr:uid="{33655B2C-205F-4B5A-8ADA-B1305395D6D2}"/>
    <cellStyle name="Comma 15 5 2 4 2 2 2" xfId="10250" xr:uid="{946F1682-FC8F-4F83-BA71-DE21EF0020DC}"/>
    <cellStyle name="Comma 15 5 2 4 2 2 2 2" xfId="10251" xr:uid="{8644D9E1-579B-436E-B4D7-D1944F2F84A4}"/>
    <cellStyle name="Comma 15 5 2 4 2 2 2_DataSet" xfId="10252" xr:uid="{0310640B-FF97-4A21-A56E-6DB7356BFD25}"/>
    <cellStyle name="Comma 15 5 2 4 2 2 3" xfId="10253" xr:uid="{C85E672F-EC94-46D3-ABE9-D21273BDAA07}"/>
    <cellStyle name="Comma 15 5 2 4 2 2_DataSet" xfId="10254" xr:uid="{1EDAFAD2-355B-4F4C-94ED-23996567B6CD}"/>
    <cellStyle name="Comma 15 5 2 4 2 3" xfId="10255" xr:uid="{E5EF86FE-0A8E-40B8-AD44-1C6DF077E303}"/>
    <cellStyle name="Comma 15 5 2 4 2 3 2" xfId="10256" xr:uid="{20455D13-6432-4237-B866-A523EB21AF05}"/>
    <cellStyle name="Comma 15 5 2 4 2 3_DataSet" xfId="10257" xr:uid="{2D047107-BA71-42F0-AB8B-0E8BD772C1EC}"/>
    <cellStyle name="Comma 15 5 2 4 2 4" xfId="10258" xr:uid="{55E1B1B2-7281-48BA-94B0-2ACFC1A9FD82}"/>
    <cellStyle name="Comma 15 5 2 4 2_DataSet" xfId="10259" xr:uid="{272FD068-7EC7-4D21-9359-7D0BFFA40E2F}"/>
    <cellStyle name="Comma 15 5 2 4 3" xfId="10260" xr:uid="{41AF1940-46A6-4DC7-8A4F-C5C1547DF658}"/>
    <cellStyle name="Comma 15 5 2 4 3 2" xfId="10261" xr:uid="{B1DF0D03-3985-48D5-BEB6-26340797118C}"/>
    <cellStyle name="Comma 15 5 2 4 3 2 2" xfId="10262" xr:uid="{2888824A-E6E6-496E-B009-DC484BD72D68}"/>
    <cellStyle name="Comma 15 5 2 4 3 2_DataSet" xfId="10263" xr:uid="{DC2C310C-E8E7-4E5C-BC79-8E02732AACA7}"/>
    <cellStyle name="Comma 15 5 2 4 3 3" xfId="10264" xr:uid="{142CF01A-1869-43A5-B166-C77A894CC369}"/>
    <cellStyle name="Comma 15 5 2 4 3_DataSet" xfId="10265" xr:uid="{AC7D4FDC-06D5-475B-94FC-E1D3A0A9C090}"/>
    <cellStyle name="Comma 15 5 2 4 4" xfId="10266" xr:uid="{FEDD3437-D0D6-4D32-904D-E70A6881A883}"/>
    <cellStyle name="Comma 15 5 2 4 4 2" xfId="10267" xr:uid="{CF0557A5-7DDF-4BFD-8A01-D4346BBAB9F7}"/>
    <cellStyle name="Comma 15 5 2 4 4_DataSet" xfId="10268" xr:uid="{08121B86-F96F-4DFE-80FE-BCA052D212C2}"/>
    <cellStyle name="Comma 15 5 2 4 5" xfId="10269" xr:uid="{A4A3E121-573F-44E8-B43D-DBCE17A75E0D}"/>
    <cellStyle name="Comma 15 5 2 4_DataSet" xfId="10270" xr:uid="{2F7618FA-B753-47F8-A366-09F1EE529CAF}"/>
    <cellStyle name="Comma 15 5 2 5" xfId="10271" xr:uid="{EF1DB8FC-4B33-43BB-90F3-56BF39C82C18}"/>
    <cellStyle name="Comma 15 5 2 5 2" xfId="10272" xr:uid="{FA4D0D37-7303-4052-8E4E-73E75B90EB97}"/>
    <cellStyle name="Comma 15 5 2 5 2 2" xfId="10273" xr:uid="{45943A44-BE94-416C-B114-E295460086A4}"/>
    <cellStyle name="Comma 15 5 2 5 2 2 2" xfId="10274" xr:uid="{BA26FFAB-7269-41F9-BCAB-7D84CC888C30}"/>
    <cellStyle name="Comma 15 5 2 5 2 2_DataSet" xfId="10275" xr:uid="{B60B14BC-970A-48DA-AE0C-BF0EAE3D1758}"/>
    <cellStyle name="Comma 15 5 2 5 2 3" xfId="10276" xr:uid="{AEED8AE6-5739-4738-9B08-EFC93A6B598A}"/>
    <cellStyle name="Comma 15 5 2 5 2_DataSet" xfId="10277" xr:uid="{7706BD0B-96AA-4AAC-86C8-81FE4EC42B80}"/>
    <cellStyle name="Comma 15 5 2 5 3" xfId="10278" xr:uid="{E603521C-9D75-4831-9B2A-174FE2754A36}"/>
    <cellStyle name="Comma 15 5 2 5 3 2" xfId="10279" xr:uid="{4A1FA501-D315-4F2E-866A-047D8E0FFEE4}"/>
    <cellStyle name="Comma 15 5 2 5 3_DataSet" xfId="10280" xr:uid="{F49109F2-F742-4DFF-96BB-D375E22592CE}"/>
    <cellStyle name="Comma 15 5 2 5 4" xfId="10281" xr:uid="{7860EE38-87A2-40FA-88C0-BE6F12D7B5E6}"/>
    <cellStyle name="Comma 15 5 2 5_DataSet" xfId="10282" xr:uid="{2E8000B1-5773-4967-90DB-E77C7D9C59A1}"/>
    <cellStyle name="Comma 15 5 2 6" xfId="10283" xr:uid="{BD04A5F7-FAA0-452A-AA7A-D025A8D4FF19}"/>
    <cellStyle name="Comma 15 5 2 6 2" xfId="10284" xr:uid="{A7741C78-15DC-480B-8C45-0ACE44A8B621}"/>
    <cellStyle name="Comma 15 5 2 6 2 2" xfId="10285" xr:uid="{96F4AE03-1ABC-4B70-BBAA-4886273C5407}"/>
    <cellStyle name="Comma 15 5 2 6 2_DataSet" xfId="10286" xr:uid="{0097320D-6A3C-4799-99E4-156D8A2FC71E}"/>
    <cellStyle name="Comma 15 5 2 6 3" xfId="10287" xr:uid="{422BEE7D-A931-4B16-99B9-382A02610895}"/>
    <cellStyle name="Comma 15 5 2 6_DataSet" xfId="10288" xr:uid="{7F3F109D-175F-4F98-9D4F-D9B311F04BAE}"/>
    <cellStyle name="Comma 15 5 2 7" xfId="10289" xr:uid="{07C04571-6657-4ECF-A80D-6C682BDC79E7}"/>
    <cellStyle name="Comma 15 5 2 7 2" xfId="10290" xr:uid="{B0D889EC-9158-44B2-ADBA-F3F288B089FC}"/>
    <cellStyle name="Comma 15 5 2 7_DataSet" xfId="10291" xr:uid="{18F9D819-E859-4225-AAB4-DC7334B8A68F}"/>
    <cellStyle name="Comma 15 5 2 8" xfId="10292" xr:uid="{2049B1B5-39E2-4633-9406-9A693F7F2CDA}"/>
    <cellStyle name="Comma 15 5 2_ACT Segment adj EBITDA" xfId="10293" xr:uid="{D7425893-4F54-48C0-AF0A-21A220EDECE3}"/>
    <cellStyle name="Comma 15 5 3" xfId="10294" xr:uid="{21BB37A2-61B5-4B2B-A0F4-F157BB0E1042}"/>
    <cellStyle name="Comma 15 5 3 2" xfId="10295" xr:uid="{3F8AA91A-C0DF-4345-AC6F-3CBE57FF2932}"/>
    <cellStyle name="Comma 15 5 3 2 2" xfId="10296" xr:uid="{B221CCB5-2594-46B7-A8F8-5CB5F2ABCC1C}"/>
    <cellStyle name="Comma 15 5 3 2 2 2" xfId="10297" xr:uid="{198F8481-6CDC-418B-973B-239FF709C24F}"/>
    <cellStyle name="Comma 15 5 3 2 2 2 2" xfId="10298" xr:uid="{C63D6E4A-CC1E-43F1-874F-7BE0B0868C21}"/>
    <cellStyle name="Comma 15 5 3 2 2 2 2 2" xfId="10299" xr:uid="{67435025-9ED8-4709-A414-70DC43EF1C25}"/>
    <cellStyle name="Comma 15 5 3 2 2 2 2_DataSet" xfId="10300" xr:uid="{A1576F60-D7F6-49CD-B966-8071958A24BF}"/>
    <cellStyle name="Comma 15 5 3 2 2 2 3" xfId="10301" xr:uid="{0A9A0504-0767-435C-9AA8-E3103D22CC6C}"/>
    <cellStyle name="Comma 15 5 3 2 2 2_DataSet" xfId="10302" xr:uid="{339ABAF3-253F-470A-8732-EC59A36939DF}"/>
    <cellStyle name="Comma 15 5 3 2 2 3" xfId="10303" xr:uid="{52068381-60FE-40C7-AB09-8923112C33A2}"/>
    <cellStyle name="Comma 15 5 3 2 2 3 2" xfId="10304" xr:uid="{36C460F9-1DD2-4ADD-BDF1-0E4FB88B20A7}"/>
    <cellStyle name="Comma 15 5 3 2 2 3_DataSet" xfId="10305" xr:uid="{211D5E76-5CC6-4DF8-9EFA-5E8708F48032}"/>
    <cellStyle name="Comma 15 5 3 2 2 4" xfId="10306" xr:uid="{00F4972B-E8E7-43F2-81F9-98B38312ABB7}"/>
    <cellStyle name="Comma 15 5 3 2 2_DataSet" xfId="10307" xr:uid="{C208BD4C-C682-4605-9F27-6F20726B2BB4}"/>
    <cellStyle name="Comma 15 5 3 2 3" xfId="10308" xr:uid="{4D7CF394-086A-417B-9BAF-8B65B008C445}"/>
    <cellStyle name="Comma 15 5 3 2 3 2" xfId="10309" xr:uid="{B42CA3A7-6332-4321-81D3-54E8508C2C39}"/>
    <cellStyle name="Comma 15 5 3 2 3 2 2" xfId="10310" xr:uid="{D15F9400-5BD2-4A50-BD34-54729F65B50D}"/>
    <cellStyle name="Comma 15 5 3 2 3 2_DataSet" xfId="10311" xr:uid="{EB359CA6-48C4-4CCB-B84C-0814794622D7}"/>
    <cellStyle name="Comma 15 5 3 2 3 3" xfId="10312" xr:uid="{D5896294-B2F3-4A20-978B-F815CB675D76}"/>
    <cellStyle name="Comma 15 5 3 2 3_DataSet" xfId="10313" xr:uid="{788B991D-75F1-4EB0-AF7C-7B75BB7CB122}"/>
    <cellStyle name="Comma 15 5 3 2 4" xfId="10314" xr:uid="{C77CAB27-19EA-4672-9007-B4E79DC95970}"/>
    <cellStyle name="Comma 15 5 3 2 4 2" xfId="10315" xr:uid="{25E22AD7-EC5E-4FB5-A67F-3AE74B77C112}"/>
    <cellStyle name="Comma 15 5 3 2 4_DataSet" xfId="10316" xr:uid="{40B33CCD-F0C7-47C3-83BE-F4680D7F0FEF}"/>
    <cellStyle name="Comma 15 5 3 2 5" xfId="10317" xr:uid="{46A81EDE-6BF8-4DDA-BCF0-8A15E4EF774C}"/>
    <cellStyle name="Comma 15 5 3 2_DataSet" xfId="10318" xr:uid="{D0B76208-D7C0-40E1-90AA-6254DF1D4FBC}"/>
    <cellStyle name="Comma 15 5 3 3" xfId="10319" xr:uid="{2A43C065-88A7-4A40-ACDC-0FDC09CC8BDF}"/>
    <cellStyle name="Comma 15 5 3 3 2" xfId="10320" xr:uid="{1A821CD0-6908-41E2-BB14-D9C14C27E9F2}"/>
    <cellStyle name="Comma 15 5 3 3 2 2" xfId="10321" xr:uid="{A2289747-0F7F-45D6-BABE-AAC415664F43}"/>
    <cellStyle name="Comma 15 5 3 3 2 2 2" xfId="10322" xr:uid="{1056728F-13E9-433F-A3FD-A8EB98722966}"/>
    <cellStyle name="Comma 15 5 3 3 2 2_DataSet" xfId="10323" xr:uid="{81AA79B7-EF4F-4890-A4B3-0840249A54DD}"/>
    <cellStyle name="Comma 15 5 3 3 2 3" xfId="10324" xr:uid="{E0DAC02F-129E-453E-9691-6E943AE73700}"/>
    <cellStyle name="Comma 15 5 3 3 2_DataSet" xfId="10325" xr:uid="{128326BC-9422-41DD-B9D8-C6BFF68A050C}"/>
    <cellStyle name="Comma 15 5 3 3 3" xfId="10326" xr:uid="{6DEA598D-B75B-4590-BF3D-97F0EF0F5EF1}"/>
    <cellStyle name="Comma 15 5 3 3 3 2" xfId="10327" xr:uid="{6D2732D3-5810-463C-BE2D-ABF739D4EDBC}"/>
    <cellStyle name="Comma 15 5 3 3 3_DataSet" xfId="10328" xr:uid="{076318BF-5AC6-4137-9908-77792493CAF9}"/>
    <cellStyle name="Comma 15 5 3 3 4" xfId="10329" xr:uid="{5186A3F3-8B2F-4B28-9B07-1E60848ED962}"/>
    <cellStyle name="Comma 15 5 3 3_DataSet" xfId="10330" xr:uid="{6F71BDDE-A875-4711-B76F-B49123811CC5}"/>
    <cellStyle name="Comma 15 5 3 4" xfId="10331" xr:uid="{D7FB5E89-5A69-484C-AE4D-CCB942671E45}"/>
    <cellStyle name="Comma 15 5 3 4 2" xfId="10332" xr:uid="{B3C8F4D9-023D-4224-8BFC-64026190A758}"/>
    <cellStyle name="Comma 15 5 3 4 2 2" xfId="10333" xr:uid="{A8D2E3CC-A530-46EA-9F57-7D04D47A6E58}"/>
    <cellStyle name="Comma 15 5 3 4 2_DataSet" xfId="10334" xr:uid="{9A2AFDE7-0C02-4C97-A0E7-C9CE3B68A957}"/>
    <cellStyle name="Comma 15 5 3 4 3" xfId="10335" xr:uid="{070D0C1E-1FDD-4C86-9537-E072B4988DB7}"/>
    <cellStyle name="Comma 15 5 3 4_DataSet" xfId="10336" xr:uid="{2F3D2217-6BB4-43BF-93CF-F1889D959493}"/>
    <cellStyle name="Comma 15 5 3 5" xfId="10337" xr:uid="{72DB42B3-96F7-4650-ABA4-A9441928B001}"/>
    <cellStyle name="Comma 15 5 3 5 2" xfId="10338" xr:uid="{A67556BF-0228-4CBE-85B3-4E607B1FEB5D}"/>
    <cellStyle name="Comma 15 5 3 5_DataSet" xfId="10339" xr:uid="{5673EAEB-EBB6-4489-B4BE-6F6899D83D9A}"/>
    <cellStyle name="Comma 15 5 3 6" xfId="10340" xr:uid="{8BD7E5D0-45F3-432B-B886-EBC8E77E062E}"/>
    <cellStyle name="Comma 15 5 3_ACT Segment adj EBITDA" xfId="10341" xr:uid="{20B0B7AF-1877-4D3A-BF83-8E52354EFFEA}"/>
    <cellStyle name="Comma 15 5 4" xfId="10342" xr:uid="{461503F3-AB87-4954-9DD2-EFDD2E666192}"/>
    <cellStyle name="Comma 15 5 4 2" xfId="10343" xr:uid="{6B5CDFDF-9C86-48C8-8E53-9AF121ACC6B4}"/>
    <cellStyle name="Comma 15 5 4 2 2" xfId="10344" xr:uid="{C3FF552E-4C32-4D4A-8A31-2AC1EEF4C2F8}"/>
    <cellStyle name="Comma 15 5 4 2 2 2" xfId="10345" xr:uid="{DF64D16E-E570-4D46-B91E-EBBA87F11DBB}"/>
    <cellStyle name="Comma 15 5 4 2 2 2 2" xfId="10346" xr:uid="{831607F3-8BE5-474E-AED9-B725A7391188}"/>
    <cellStyle name="Comma 15 5 4 2 2 2 2 2" xfId="10347" xr:uid="{75F39CA1-EFF1-4305-8A1B-BCA02AFFE601}"/>
    <cellStyle name="Comma 15 5 4 2 2 2 2_DataSet" xfId="10348" xr:uid="{BAC36FB6-6EE7-417D-8C66-124D011F9864}"/>
    <cellStyle name="Comma 15 5 4 2 2 2 3" xfId="10349" xr:uid="{1A871FB9-3AFB-473A-AA28-39895CD4AD80}"/>
    <cellStyle name="Comma 15 5 4 2 2 2_DataSet" xfId="10350" xr:uid="{5A0811B8-06B4-4282-BF40-B02338231283}"/>
    <cellStyle name="Comma 15 5 4 2 2 3" xfId="10351" xr:uid="{A14A88E9-7A0A-4D11-88E3-2ADC6ED9D70E}"/>
    <cellStyle name="Comma 15 5 4 2 2 3 2" xfId="10352" xr:uid="{74C12A0E-D5BB-401D-864B-50DE00CB0657}"/>
    <cellStyle name="Comma 15 5 4 2 2 3_DataSet" xfId="10353" xr:uid="{FA70B1B1-E523-4B3B-8574-138ED5D57C26}"/>
    <cellStyle name="Comma 15 5 4 2 2 4" xfId="10354" xr:uid="{4EE710E9-AFA9-4844-A98E-6728C7B705DF}"/>
    <cellStyle name="Comma 15 5 4 2 2_DataSet" xfId="10355" xr:uid="{FA2A5E46-6B5C-4444-9E73-7665A4484437}"/>
    <cellStyle name="Comma 15 5 4 2 3" xfId="10356" xr:uid="{05A8D14C-5198-4BAA-B107-3F0A20B00A21}"/>
    <cellStyle name="Comma 15 5 4 2 3 2" xfId="10357" xr:uid="{AD956634-D953-412C-AD1D-D8318DB580D1}"/>
    <cellStyle name="Comma 15 5 4 2 3 2 2" xfId="10358" xr:uid="{96411637-26CA-496F-B90F-C1060909D7F8}"/>
    <cellStyle name="Comma 15 5 4 2 3 2_DataSet" xfId="10359" xr:uid="{85E9B254-C3F8-49C9-A58B-FE5AB9990E88}"/>
    <cellStyle name="Comma 15 5 4 2 3 3" xfId="10360" xr:uid="{DC371DC5-3E53-4745-A377-A9FAB51BA70E}"/>
    <cellStyle name="Comma 15 5 4 2 3_DataSet" xfId="10361" xr:uid="{64CE386D-D0A3-47AA-8E0E-B1353AB4C138}"/>
    <cellStyle name="Comma 15 5 4 2 4" xfId="10362" xr:uid="{17AD7878-9B73-4D32-9B14-FF66259736FD}"/>
    <cellStyle name="Comma 15 5 4 2 4 2" xfId="10363" xr:uid="{5D7EE178-FEE2-400B-8DA0-2B106A5EAFD4}"/>
    <cellStyle name="Comma 15 5 4 2 4_DataSet" xfId="10364" xr:uid="{3934AE4E-E775-4473-8B55-47E2859314DD}"/>
    <cellStyle name="Comma 15 5 4 2 5" xfId="10365" xr:uid="{F30EAF96-FEFF-493B-B2BF-C62711ADB0E5}"/>
    <cellStyle name="Comma 15 5 4 2_DataSet" xfId="10366" xr:uid="{7E7F0D98-0CB6-4DCF-882C-65EE597AC92B}"/>
    <cellStyle name="Comma 15 5 4 3" xfId="10367" xr:uid="{90142D44-4F0B-4B13-81BD-111AA4A72E7A}"/>
    <cellStyle name="Comma 15 5 4 3 2" xfId="10368" xr:uid="{352F9E5E-804C-49AF-B64B-C3DFBE36982C}"/>
    <cellStyle name="Comma 15 5 4 3 2 2" xfId="10369" xr:uid="{5CA11733-032A-4FD0-BA6A-1378C5296AB8}"/>
    <cellStyle name="Comma 15 5 4 3 2 2 2" xfId="10370" xr:uid="{8DD3314F-5E40-43F1-B827-1928DAF314B4}"/>
    <cellStyle name="Comma 15 5 4 3 2 2_DataSet" xfId="10371" xr:uid="{36736D8F-AC89-47D0-A6B1-2984CA8C652F}"/>
    <cellStyle name="Comma 15 5 4 3 2 3" xfId="10372" xr:uid="{AAB39CAD-CB2B-4157-B781-B08463FA4DF0}"/>
    <cellStyle name="Comma 15 5 4 3 2_DataSet" xfId="10373" xr:uid="{71CED53C-532A-40C5-92E5-E75A8827CD01}"/>
    <cellStyle name="Comma 15 5 4 3 3" xfId="10374" xr:uid="{7716C848-553C-407E-A690-471B443C7DAF}"/>
    <cellStyle name="Comma 15 5 4 3 3 2" xfId="10375" xr:uid="{596633B7-CD80-4499-86DA-2CA1A1BBF186}"/>
    <cellStyle name="Comma 15 5 4 3 3_DataSet" xfId="10376" xr:uid="{35ECDA35-4043-4324-9A49-9659C110B0A4}"/>
    <cellStyle name="Comma 15 5 4 3 4" xfId="10377" xr:uid="{E81CDD5A-7EF1-45ED-B41A-01906F7E01B3}"/>
    <cellStyle name="Comma 15 5 4 3_DataSet" xfId="10378" xr:uid="{DE545F95-7392-4BF7-9327-9FA709356F2E}"/>
    <cellStyle name="Comma 15 5 4 4" xfId="10379" xr:uid="{09B68B67-1684-4C1B-8738-0F39C60B65EC}"/>
    <cellStyle name="Comma 15 5 4 4 2" xfId="10380" xr:uid="{9EBDC712-726A-4064-B920-93AFBAA4E9E0}"/>
    <cellStyle name="Comma 15 5 4 4 2 2" xfId="10381" xr:uid="{15FA66E3-17B5-4C39-A461-834F799A1DAB}"/>
    <cellStyle name="Comma 15 5 4 4 2_DataSet" xfId="10382" xr:uid="{5B21B958-0152-46BB-A01D-2F85E238A143}"/>
    <cellStyle name="Comma 15 5 4 4 3" xfId="10383" xr:uid="{DEC96DDF-2903-4E9F-9C6D-7937C1AD7B62}"/>
    <cellStyle name="Comma 15 5 4 4_DataSet" xfId="10384" xr:uid="{087A7DAF-9385-4F2E-81A6-5A5CC9CE9946}"/>
    <cellStyle name="Comma 15 5 4 5" xfId="10385" xr:uid="{0D8E0B79-E403-491D-BD8A-A5DB96A53F9A}"/>
    <cellStyle name="Comma 15 5 4 5 2" xfId="10386" xr:uid="{673C5E2D-0E2E-4858-82F8-DCC3E701FE41}"/>
    <cellStyle name="Comma 15 5 4 5_DataSet" xfId="10387" xr:uid="{CC301B80-5F08-470B-AEFC-D6FC34B52799}"/>
    <cellStyle name="Comma 15 5 4 6" xfId="10388" xr:uid="{CC4015BF-A54D-4022-9572-25BBA404D116}"/>
    <cellStyle name="Comma 15 5 4_DataSet" xfId="10389" xr:uid="{92656CC1-099E-454B-8293-019BCAEAECC0}"/>
    <cellStyle name="Comma 15 5 5" xfId="10390" xr:uid="{FEBE12EC-417F-41D0-B1BB-0461CCFB85EC}"/>
    <cellStyle name="Comma 15 5 5 2" xfId="10391" xr:uid="{F611B594-C52A-4D07-9AEF-1B604784868E}"/>
    <cellStyle name="Comma 15 5 5 2 2" xfId="10392" xr:uid="{F1CDDD9F-9744-4186-AFDE-C8A0EDC35A48}"/>
    <cellStyle name="Comma 15 5 5 2 2 2" xfId="10393" xr:uid="{4B948298-F6E0-43FB-A054-7002959AEF94}"/>
    <cellStyle name="Comma 15 5 5 2 2 2 2" xfId="10394" xr:uid="{B922990A-239B-41CC-AD34-AFCA13322C96}"/>
    <cellStyle name="Comma 15 5 5 2 2 2_DataSet" xfId="10395" xr:uid="{D47B6B5B-0D5A-488D-9BDA-3A8E891625D9}"/>
    <cellStyle name="Comma 15 5 5 2 2 3" xfId="10396" xr:uid="{05BB4594-B164-4CE4-9912-0BC37F08198E}"/>
    <cellStyle name="Comma 15 5 5 2 2_DataSet" xfId="10397" xr:uid="{D505F7EA-A4C8-4630-BC08-0CA2893C521E}"/>
    <cellStyle name="Comma 15 5 5 2 3" xfId="10398" xr:uid="{2F603B38-2143-4C71-9E02-B2166355FBCC}"/>
    <cellStyle name="Comma 15 5 5 2 3 2" xfId="10399" xr:uid="{CCA37848-9037-492E-9ED7-8FA933B5C4AC}"/>
    <cellStyle name="Comma 15 5 5 2 3_DataSet" xfId="10400" xr:uid="{4262C0DC-735B-48CB-863B-D3C62931B2D5}"/>
    <cellStyle name="Comma 15 5 5 2 4" xfId="10401" xr:uid="{81B93D0B-15D9-4E81-A82F-EC96D511317D}"/>
    <cellStyle name="Comma 15 5 5 2_DataSet" xfId="10402" xr:uid="{25C91C7E-4B93-4C3A-AFB8-4FB6F8DDDD14}"/>
    <cellStyle name="Comma 15 5 5 3" xfId="10403" xr:uid="{4D203769-4CBB-4AB8-BC3F-7C6F2DD33A18}"/>
    <cellStyle name="Comma 15 5 5 3 2" xfId="10404" xr:uid="{84673E86-800C-471A-BAE3-A512C2FE0484}"/>
    <cellStyle name="Comma 15 5 5 3 2 2" xfId="10405" xr:uid="{BDE7090E-D02E-44DA-BC87-A04E35C979C2}"/>
    <cellStyle name="Comma 15 5 5 3 2_DataSet" xfId="10406" xr:uid="{AB682563-C6EB-4516-AEF8-E087BC361781}"/>
    <cellStyle name="Comma 15 5 5 3 3" xfId="10407" xr:uid="{D214E903-7FF4-4173-B664-3F79385F3038}"/>
    <cellStyle name="Comma 15 5 5 3_DataSet" xfId="10408" xr:uid="{2E5BFA41-C9E5-453B-945D-8BA6EC874D67}"/>
    <cellStyle name="Comma 15 5 5 4" xfId="10409" xr:uid="{95286D5F-1D65-475B-8883-D614A36DBECE}"/>
    <cellStyle name="Comma 15 5 5 4 2" xfId="10410" xr:uid="{8A82D13E-50DB-4AC0-A85C-37D06480975A}"/>
    <cellStyle name="Comma 15 5 5 4_DataSet" xfId="10411" xr:uid="{7C18C31E-AD0A-46DA-A7CE-7426EBF15897}"/>
    <cellStyle name="Comma 15 5 5 5" xfId="10412" xr:uid="{9D3F7E21-E31D-4A5A-AEB2-F02C66856E86}"/>
    <cellStyle name="Comma 15 5 5_DataSet" xfId="10413" xr:uid="{1898E70E-C651-4D8B-94E7-9120CCDCF21D}"/>
    <cellStyle name="Comma 15 5 6" xfId="10414" xr:uid="{D0347124-947F-45CC-8740-2FE857F264F8}"/>
    <cellStyle name="Comma 15 5 6 2" xfId="10415" xr:uid="{1905D38D-3E71-4B40-95D7-B2FBF8B9B052}"/>
    <cellStyle name="Comma 15 5 6 2 2" xfId="10416" xr:uid="{0B07387F-3FF7-4FB4-8EC0-F59ABB12863D}"/>
    <cellStyle name="Comma 15 5 6 2 2 2" xfId="10417" xr:uid="{23BFE40D-36E8-47C7-BBAA-CA0F8CFE8FEA}"/>
    <cellStyle name="Comma 15 5 6 2 2_DataSet" xfId="10418" xr:uid="{10C4C811-DDB8-4BCF-A6E9-FE0D6DF591E4}"/>
    <cellStyle name="Comma 15 5 6 2 3" xfId="10419" xr:uid="{2B2F3F0A-46D3-4A11-90B0-5CACA0EEA63B}"/>
    <cellStyle name="Comma 15 5 6 2_DataSet" xfId="10420" xr:uid="{998CB201-1798-4A45-B274-06A1DC7D7BE2}"/>
    <cellStyle name="Comma 15 5 6 3" xfId="10421" xr:uid="{6BBF4917-3740-415D-B8A7-C9B124DD4666}"/>
    <cellStyle name="Comma 15 5 6 3 2" xfId="10422" xr:uid="{0F271A5F-9D9E-40B2-8390-89077F5D710E}"/>
    <cellStyle name="Comma 15 5 6 3_DataSet" xfId="10423" xr:uid="{BC51C123-DF59-4D2B-95FB-F498BC4B9DB3}"/>
    <cellStyle name="Comma 15 5 6 4" xfId="10424" xr:uid="{80BC3B6B-363A-4A52-9186-A0D17A2E62FD}"/>
    <cellStyle name="Comma 15 5 6_DataSet" xfId="10425" xr:uid="{4721D893-61BA-4558-BE9A-50CDA9B1D6DF}"/>
    <cellStyle name="Comma 15 5 7" xfId="10426" xr:uid="{6497511D-33A8-45DA-A453-197FCCD0054A}"/>
    <cellStyle name="Comma 15 5 7 2" xfId="10427" xr:uid="{C0C5FC2B-63B9-46A2-A160-688D7A7573A3}"/>
    <cellStyle name="Comma 15 5 7 2 2" xfId="10428" xr:uid="{E93A5ADD-58F2-49BF-966B-2CF0A0210C22}"/>
    <cellStyle name="Comma 15 5 7 2_DataSet" xfId="10429" xr:uid="{8A95D1DF-8657-4799-B3A2-8A6681757AD7}"/>
    <cellStyle name="Comma 15 5 7 3" xfId="10430" xr:uid="{34E893D9-E85A-4C40-A427-844D78CCBBA2}"/>
    <cellStyle name="Comma 15 5 7_DataSet" xfId="10431" xr:uid="{E9BAE367-60B3-45B8-A967-CBE214E647FD}"/>
    <cellStyle name="Comma 15 5 8" xfId="10432" xr:uid="{21587EC4-C1E0-45AB-96E6-07CF2152653A}"/>
    <cellStyle name="Comma 15 5 8 2" xfId="10433" xr:uid="{70A34BEB-BF2D-463A-B5B1-6B41A5D83184}"/>
    <cellStyle name="Comma 15 5 8_DataSet" xfId="10434" xr:uid="{60FEE930-B399-472C-A3B4-D8617ADF0AD3}"/>
    <cellStyle name="Comma 15 5 9" xfId="10435" xr:uid="{8743D29F-DFEA-48A1-B581-EDB942840B6E}"/>
    <cellStyle name="Comma 15 5_ACT Segment adj EBITDA" xfId="10436" xr:uid="{EEA1A26A-B8B6-4010-A714-6742F9A2D888}"/>
    <cellStyle name="Comma 15 6" xfId="10437" xr:uid="{C5818907-772E-4EFF-A8A3-A281F2DF0DF3}"/>
    <cellStyle name="Comma 15 6 2" xfId="10438" xr:uid="{BC88BBA2-3357-4A93-8F5A-C7C3D67060B6}"/>
    <cellStyle name="Comma 15 6 2 2" xfId="10439" xr:uid="{3B0B9D19-FD04-42A7-8608-ED522EA553DA}"/>
    <cellStyle name="Comma 15 6 2 2 2" xfId="10440" xr:uid="{1334E0F9-1A32-4676-8C25-E934F467C452}"/>
    <cellStyle name="Comma 15 6 2 2 2 2" xfId="10441" xr:uid="{FEB741AA-F7C6-44E2-9E82-D9D0E7B8210A}"/>
    <cellStyle name="Comma 15 6 2 2 2 2 2" xfId="10442" xr:uid="{D9079869-D942-44E6-88E5-3AF1250EF8A1}"/>
    <cellStyle name="Comma 15 6 2 2 2 2 2 2" xfId="10443" xr:uid="{72BD8B5C-52DC-42AE-8976-0AD1CAC17BE7}"/>
    <cellStyle name="Comma 15 6 2 2 2 2 2_DataSet" xfId="10444" xr:uid="{2A55B62C-D8FF-49E7-8AB8-F685C29DF13C}"/>
    <cellStyle name="Comma 15 6 2 2 2 2 3" xfId="10445" xr:uid="{72C12723-9DC6-4355-A788-3BA982C2DD52}"/>
    <cellStyle name="Comma 15 6 2 2 2 2_DataSet" xfId="10446" xr:uid="{EC84A512-EC8B-4259-842E-C8ED0A062013}"/>
    <cellStyle name="Comma 15 6 2 2 2 3" xfId="10447" xr:uid="{D6D43C00-ED13-4445-B844-75957E8E930D}"/>
    <cellStyle name="Comma 15 6 2 2 2 3 2" xfId="10448" xr:uid="{C33D1FA9-20EE-489E-AD6E-4AB09F2EADC3}"/>
    <cellStyle name="Comma 15 6 2 2 2 3_DataSet" xfId="10449" xr:uid="{49347303-9A4E-4CA6-9795-00A39BD04DDD}"/>
    <cellStyle name="Comma 15 6 2 2 2 4" xfId="10450" xr:uid="{DB9A1E68-025F-404A-A6E6-41E123D9DDCE}"/>
    <cellStyle name="Comma 15 6 2 2 2_DataSet" xfId="10451" xr:uid="{D0FBE611-C441-4365-B0E2-42AC1AC0519D}"/>
    <cellStyle name="Comma 15 6 2 2 3" xfId="10452" xr:uid="{139F312E-D92F-455E-8875-FA0E344942AF}"/>
    <cellStyle name="Comma 15 6 2 2 3 2" xfId="10453" xr:uid="{C7986B1E-7324-4158-BE68-D8BA10D35178}"/>
    <cellStyle name="Comma 15 6 2 2 3 2 2" xfId="10454" xr:uid="{36A938D2-7020-4BAA-A9FF-5F55C58D58E8}"/>
    <cellStyle name="Comma 15 6 2 2 3 2_DataSet" xfId="10455" xr:uid="{4B28CFBA-4CB1-4793-B4F1-7D3479E0A79D}"/>
    <cellStyle name="Comma 15 6 2 2 3 3" xfId="10456" xr:uid="{BD0A9655-EA3B-4077-9BA7-CDACCA25D751}"/>
    <cellStyle name="Comma 15 6 2 2 3_DataSet" xfId="10457" xr:uid="{881787DE-F040-4976-801F-BB6DA11D2FDB}"/>
    <cellStyle name="Comma 15 6 2 2 4" xfId="10458" xr:uid="{8A7E6F67-7236-4A04-BCE1-1FEB378105A1}"/>
    <cellStyle name="Comma 15 6 2 2 4 2" xfId="10459" xr:uid="{C089B2B8-FC70-4E9B-9888-2C7CBE192593}"/>
    <cellStyle name="Comma 15 6 2 2 4_DataSet" xfId="10460" xr:uid="{90E0598C-ABA2-42E0-9455-94FB2A1A50F0}"/>
    <cellStyle name="Comma 15 6 2 2 5" xfId="10461" xr:uid="{E872A704-B360-49B7-BF62-73AE46B9CF6E}"/>
    <cellStyle name="Comma 15 6 2 2_DataSet" xfId="10462" xr:uid="{4BEE0E64-1D99-497A-B5B8-2E9ED194368A}"/>
    <cellStyle name="Comma 15 6 2 3" xfId="10463" xr:uid="{931E50FB-26E7-4A7A-A502-6913DC60C647}"/>
    <cellStyle name="Comma 15 6 2 3 2" xfId="10464" xr:uid="{242AA5A5-190F-46E8-9B97-2085C1B710BC}"/>
    <cellStyle name="Comma 15 6 2 3 2 2" xfId="10465" xr:uid="{B7BDDF2F-63AB-411B-BEBD-7A2388E69B43}"/>
    <cellStyle name="Comma 15 6 2 3 2 2 2" xfId="10466" xr:uid="{05144C8F-2C1A-455E-8CC2-D53DE201284C}"/>
    <cellStyle name="Comma 15 6 2 3 2 2_DataSet" xfId="10467" xr:uid="{98A76260-FA20-49FF-BB0E-D600E349BDA1}"/>
    <cellStyle name="Comma 15 6 2 3 2 3" xfId="10468" xr:uid="{E30CFE62-EA15-4856-8849-DE82A5754ACE}"/>
    <cellStyle name="Comma 15 6 2 3 2_DataSet" xfId="10469" xr:uid="{A01B5676-1DF5-4720-A0EA-D4B8CD865BDB}"/>
    <cellStyle name="Comma 15 6 2 3 3" xfId="10470" xr:uid="{DAC36FC3-35B0-49E7-8FB3-CAB514F565D2}"/>
    <cellStyle name="Comma 15 6 2 3 3 2" xfId="10471" xr:uid="{A21E6162-7CF2-4F3F-8FB1-AE24F387D67D}"/>
    <cellStyle name="Comma 15 6 2 3 3_DataSet" xfId="10472" xr:uid="{7E84EEF8-D424-4D4E-8A2C-3E2068AC9DB9}"/>
    <cellStyle name="Comma 15 6 2 3 4" xfId="10473" xr:uid="{9352CCB8-3719-4B17-9480-84471A0E844F}"/>
    <cellStyle name="Comma 15 6 2 3_DataSet" xfId="10474" xr:uid="{9BDE927E-0314-468F-8B08-089A59DF8352}"/>
    <cellStyle name="Comma 15 6 2 4" xfId="10475" xr:uid="{594094DC-40F4-4402-8534-01D2A05A2382}"/>
    <cellStyle name="Comma 15 6 2 4 2" xfId="10476" xr:uid="{4064A278-F596-4C4F-9EAB-8C30583EFDCD}"/>
    <cellStyle name="Comma 15 6 2 4 2 2" xfId="10477" xr:uid="{480FFB65-4EB7-498A-B211-E830D8536D19}"/>
    <cellStyle name="Comma 15 6 2 4 2_DataSet" xfId="10478" xr:uid="{5C389035-FF48-4F97-B15B-5DF03C801134}"/>
    <cellStyle name="Comma 15 6 2 4 3" xfId="10479" xr:uid="{EF054B6B-8B16-47E8-A194-4A802602E05E}"/>
    <cellStyle name="Comma 15 6 2 4_DataSet" xfId="10480" xr:uid="{C21D6952-38E2-4698-8181-85EDFB39E765}"/>
    <cellStyle name="Comma 15 6 2 5" xfId="10481" xr:uid="{DB3CC07B-8D2F-472E-A4DB-6B81B3E32A99}"/>
    <cellStyle name="Comma 15 6 2 5 2" xfId="10482" xr:uid="{CCA3E865-C94F-4007-BF52-F076AD0523FE}"/>
    <cellStyle name="Comma 15 6 2 5_DataSet" xfId="10483" xr:uid="{E33F665E-7B6D-464B-BFF5-A71285E04A29}"/>
    <cellStyle name="Comma 15 6 2 6" xfId="10484" xr:uid="{F9DF8F9F-3DC2-417A-9E0C-E08463E3DFCC}"/>
    <cellStyle name="Comma 15 6 2_DataSet" xfId="10485" xr:uid="{9EF90E42-655F-47B4-9330-651C2543A4BC}"/>
    <cellStyle name="Comma 15 6 3" xfId="10486" xr:uid="{56294681-5262-4F4F-B13C-0E3F00276B28}"/>
    <cellStyle name="Comma 15 6 3 2" xfId="10487" xr:uid="{8AD075C8-79FA-49B6-87F3-8A9D141A3E43}"/>
    <cellStyle name="Comma 15 6 3 2 2" xfId="10488" xr:uid="{F119B13F-6AC8-4793-8126-77030432A8C1}"/>
    <cellStyle name="Comma 15 6 3 2 2 2" xfId="10489" xr:uid="{4A10046F-A17C-4E6E-9BC3-D091CA9717C5}"/>
    <cellStyle name="Comma 15 6 3 2 2 2 2" xfId="10490" xr:uid="{D964E35A-9091-4056-9288-B2DDC30B09F4}"/>
    <cellStyle name="Comma 15 6 3 2 2 2 2 2" xfId="10491" xr:uid="{A8CA1A1D-D8F5-42C0-A6E1-29D77F3FA2B5}"/>
    <cellStyle name="Comma 15 6 3 2 2 2 2_DataSet" xfId="10492" xr:uid="{3DA039AA-AD32-42A6-888C-4E34A9FDA3CD}"/>
    <cellStyle name="Comma 15 6 3 2 2 2 3" xfId="10493" xr:uid="{D1FABC45-CBD2-4960-97C9-2F70585A346B}"/>
    <cellStyle name="Comma 15 6 3 2 2 2_DataSet" xfId="10494" xr:uid="{4458BC34-386A-4368-9B30-B69CB9A50508}"/>
    <cellStyle name="Comma 15 6 3 2 2 3" xfId="10495" xr:uid="{A5982713-AC2F-4339-882D-25CD0D822083}"/>
    <cellStyle name="Comma 15 6 3 2 2 3 2" xfId="10496" xr:uid="{0004B1C2-8DBD-4444-91FF-35AEF51AE66F}"/>
    <cellStyle name="Comma 15 6 3 2 2 3_DataSet" xfId="10497" xr:uid="{B947C1EA-FA0A-4DC7-9503-06F0BA867DF6}"/>
    <cellStyle name="Comma 15 6 3 2 2 4" xfId="10498" xr:uid="{E022E95C-CEBC-483B-BC7E-1603BDA948CE}"/>
    <cellStyle name="Comma 15 6 3 2 2_DataSet" xfId="10499" xr:uid="{17DAB634-DCED-4503-80BC-8745F4D21B20}"/>
    <cellStyle name="Comma 15 6 3 2 3" xfId="10500" xr:uid="{13259C95-6367-4EA4-87DC-7BF5921CF655}"/>
    <cellStyle name="Comma 15 6 3 2 3 2" xfId="10501" xr:uid="{F8BDDFE7-50AF-40FD-9728-4D1C3E424E2F}"/>
    <cellStyle name="Comma 15 6 3 2 3 2 2" xfId="10502" xr:uid="{818D12D1-9B68-476B-B7BB-A47AC54D6674}"/>
    <cellStyle name="Comma 15 6 3 2 3 2_DataSet" xfId="10503" xr:uid="{CE40B9EC-17FC-49D9-BEC1-0774D72B3F59}"/>
    <cellStyle name="Comma 15 6 3 2 3 3" xfId="10504" xr:uid="{C74C5733-C1B3-436D-A396-F0B2B246A120}"/>
    <cellStyle name="Comma 15 6 3 2 3_DataSet" xfId="10505" xr:uid="{F22CDD6A-679C-4E09-8F47-C5508FB8FFBB}"/>
    <cellStyle name="Comma 15 6 3 2 4" xfId="10506" xr:uid="{14EAACDF-FDE7-448F-B2CD-AD0C4AFC3BBD}"/>
    <cellStyle name="Comma 15 6 3 2 4 2" xfId="10507" xr:uid="{D99C2D73-C276-4B99-84DE-BBDBE2E06E67}"/>
    <cellStyle name="Comma 15 6 3 2 4_DataSet" xfId="10508" xr:uid="{15A138BD-DC0E-4C4B-9D4D-C1B752B68F50}"/>
    <cellStyle name="Comma 15 6 3 2 5" xfId="10509" xr:uid="{147CD4F7-2604-432E-AB67-4E5D8A3BB10B}"/>
    <cellStyle name="Comma 15 6 3 2_DataSet" xfId="10510" xr:uid="{1BA4F996-4685-4FEB-9B65-4795DA581B4D}"/>
    <cellStyle name="Comma 15 6 3 3" xfId="10511" xr:uid="{B2826D62-E9F0-4853-89E6-A5FF00225ABD}"/>
    <cellStyle name="Comma 15 6 3 3 2" xfId="10512" xr:uid="{6B822B95-742A-4D1F-81C8-0B80536217E4}"/>
    <cellStyle name="Comma 15 6 3 3 2 2" xfId="10513" xr:uid="{A6FD9E25-1CB3-493D-8C48-66A06FE7A636}"/>
    <cellStyle name="Comma 15 6 3 3 2 2 2" xfId="10514" xr:uid="{6291BCAA-8272-4B68-952F-55BB27528BEF}"/>
    <cellStyle name="Comma 15 6 3 3 2 2_DataSet" xfId="10515" xr:uid="{EE3600AC-AC8B-4E24-B19F-3E66B478817A}"/>
    <cellStyle name="Comma 15 6 3 3 2 3" xfId="10516" xr:uid="{595A84A3-2725-484B-8551-4E58DF63FCF9}"/>
    <cellStyle name="Comma 15 6 3 3 2_DataSet" xfId="10517" xr:uid="{8246EF4F-EC22-476B-8916-61C9EFA48A8F}"/>
    <cellStyle name="Comma 15 6 3 3 3" xfId="10518" xr:uid="{93503E23-75C9-4B5F-AEDC-C08CFA91EFA6}"/>
    <cellStyle name="Comma 15 6 3 3 3 2" xfId="10519" xr:uid="{664C5F6B-DE3C-4322-985E-2F119BE695EC}"/>
    <cellStyle name="Comma 15 6 3 3 3_DataSet" xfId="10520" xr:uid="{B5253F22-03AE-441A-BCD0-20EC7E3A9A0C}"/>
    <cellStyle name="Comma 15 6 3 3 4" xfId="10521" xr:uid="{DE83662C-74B0-4B32-BF7F-6520E0A3BE8A}"/>
    <cellStyle name="Comma 15 6 3 3_DataSet" xfId="10522" xr:uid="{E94C3A64-E29E-4AF1-8F0C-60029EAE7254}"/>
    <cellStyle name="Comma 15 6 3 4" xfId="10523" xr:uid="{8E7E5A8C-DE45-4DE2-B919-AB563E15651D}"/>
    <cellStyle name="Comma 15 6 3 4 2" xfId="10524" xr:uid="{11ECC28B-8748-4036-8933-67E6800045B2}"/>
    <cellStyle name="Comma 15 6 3 4 2 2" xfId="10525" xr:uid="{D4EB8E63-7E6F-4641-99CF-7E85E050C03E}"/>
    <cellStyle name="Comma 15 6 3 4 2_DataSet" xfId="10526" xr:uid="{C809FC46-6B69-4066-B1D0-ADB27BA74F70}"/>
    <cellStyle name="Comma 15 6 3 4 3" xfId="10527" xr:uid="{79183F6E-91F5-42AB-A5E4-0E90C5B69ECF}"/>
    <cellStyle name="Comma 15 6 3 4_DataSet" xfId="10528" xr:uid="{56BE4ED0-B405-49BD-8604-9030B1278839}"/>
    <cellStyle name="Comma 15 6 3 5" xfId="10529" xr:uid="{436CAB0E-876F-4759-93EF-9EE4D8380850}"/>
    <cellStyle name="Comma 15 6 3 5 2" xfId="10530" xr:uid="{7A5597FC-EC32-4025-A3DD-D7942C63FE30}"/>
    <cellStyle name="Comma 15 6 3 5_DataSet" xfId="10531" xr:uid="{49CF2965-314C-427D-855F-8770425238F9}"/>
    <cellStyle name="Comma 15 6 3 6" xfId="10532" xr:uid="{35558CE2-27DA-42F1-A514-41E3394E37BA}"/>
    <cellStyle name="Comma 15 6 3_DataSet" xfId="10533" xr:uid="{4A668E89-046C-4FF0-89EF-BAD153FA853C}"/>
    <cellStyle name="Comma 15 6 4" xfId="10534" xr:uid="{EF824B32-E81B-4E28-AC67-58329CD558CB}"/>
    <cellStyle name="Comma 15 6 4 2" xfId="10535" xr:uid="{BB7EED8F-7C74-410F-8DAB-1CECF5DA88E2}"/>
    <cellStyle name="Comma 15 6 4 2 2" xfId="10536" xr:uid="{35831635-89D8-4A7E-A66C-F8EB42E79ABF}"/>
    <cellStyle name="Comma 15 6 4 2 2 2" xfId="10537" xr:uid="{970A8DAE-1FCB-42D5-91C5-2671AAEA72C1}"/>
    <cellStyle name="Comma 15 6 4 2 2 2 2" xfId="10538" xr:uid="{71855D3D-7515-4DA0-A250-94F567B357EA}"/>
    <cellStyle name="Comma 15 6 4 2 2 2_DataSet" xfId="10539" xr:uid="{E5C8609B-A7D1-4B51-9A01-1821B38EB11C}"/>
    <cellStyle name="Comma 15 6 4 2 2 3" xfId="10540" xr:uid="{9D7A29BD-E55E-49BA-AB3A-2F7DC23AC5D8}"/>
    <cellStyle name="Comma 15 6 4 2 2_DataSet" xfId="10541" xr:uid="{C5CB6B61-35BA-4035-A7DA-E6EF7915C518}"/>
    <cellStyle name="Comma 15 6 4 2 3" xfId="10542" xr:uid="{EADF6086-A45A-481F-BD1E-B4274B37354C}"/>
    <cellStyle name="Comma 15 6 4 2 3 2" xfId="10543" xr:uid="{426E4A2B-9F71-4A5B-A6F2-D826BF802CC7}"/>
    <cellStyle name="Comma 15 6 4 2 3_DataSet" xfId="10544" xr:uid="{21CCCE8A-613C-414A-80A7-CAAAB0130B67}"/>
    <cellStyle name="Comma 15 6 4 2 4" xfId="10545" xr:uid="{C0641243-67B6-4912-8830-73B3C8A41584}"/>
    <cellStyle name="Comma 15 6 4 2_DataSet" xfId="10546" xr:uid="{11F60EAA-AB85-4633-A6DE-007F785C8571}"/>
    <cellStyle name="Comma 15 6 4 3" xfId="10547" xr:uid="{A2299E6F-F567-4A4B-AF8C-A3C4D6A85B3A}"/>
    <cellStyle name="Comma 15 6 4 3 2" xfId="10548" xr:uid="{376E562E-8149-4135-AECD-61DCF0D2F786}"/>
    <cellStyle name="Comma 15 6 4 3 2 2" xfId="10549" xr:uid="{EF97A4EE-E6FC-4133-BB8A-08B81C9BD6CC}"/>
    <cellStyle name="Comma 15 6 4 3 2_DataSet" xfId="10550" xr:uid="{E98E0B4D-25F4-4F38-AAC0-E6B7A768FCD3}"/>
    <cellStyle name="Comma 15 6 4 3 3" xfId="10551" xr:uid="{A2F7C134-729F-47D3-A662-A16C9D4EEE2F}"/>
    <cellStyle name="Comma 15 6 4 3_DataSet" xfId="10552" xr:uid="{5957F827-982B-4DB2-9ABD-A01AFB74894F}"/>
    <cellStyle name="Comma 15 6 4 4" xfId="10553" xr:uid="{EA4158A8-D21F-430F-8155-2558FF25C240}"/>
    <cellStyle name="Comma 15 6 4 4 2" xfId="10554" xr:uid="{1D250A0E-72BE-414C-81B6-43E115FC74F9}"/>
    <cellStyle name="Comma 15 6 4 4_DataSet" xfId="10555" xr:uid="{0BEE4451-B901-4A9E-A617-2BCDF148F076}"/>
    <cellStyle name="Comma 15 6 4 5" xfId="10556" xr:uid="{B09DA074-323C-4E11-9DF0-B5000659C95B}"/>
    <cellStyle name="Comma 15 6 4_DataSet" xfId="10557" xr:uid="{D9A6C990-1658-4BBC-9B9D-134960D29540}"/>
    <cellStyle name="Comma 15 6 5" xfId="10558" xr:uid="{531C0BF1-D133-43A0-B94B-1A7012EA88F3}"/>
    <cellStyle name="Comma 15 6 5 2" xfId="10559" xr:uid="{BF568AAA-CE5B-4390-BD11-A820539784C6}"/>
    <cellStyle name="Comma 15 6 5 2 2" xfId="10560" xr:uid="{37ACF1B0-6D9E-491E-A454-BB54A288BFB4}"/>
    <cellStyle name="Comma 15 6 5 2 2 2" xfId="10561" xr:uid="{F90D7B27-BB8B-4E0B-831E-78AC50CF45FF}"/>
    <cellStyle name="Comma 15 6 5 2 2_DataSet" xfId="10562" xr:uid="{E5A10AB3-7FB1-43C3-85FC-E2CB6220CEB4}"/>
    <cellStyle name="Comma 15 6 5 2 3" xfId="10563" xr:uid="{45024997-B99E-4EBA-A98C-C335B9C957A5}"/>
    <cellStyle name="Comma 15 6 5 2_DataSet" xfId="10564" xr:uid="{FED28DF1-CF90-4C5A-87CE-B091FBBE170A}"/>
    <cellStyle name="Comma 15 6 5 3" xfId="10565" xr:uid="{B19E384C-0C8D-4DE9-90BD-A5BEF7527952}"/>
    <cellStyle name="Comma 15 6 5 3 2" xfId="10566" xr:uid="{868F62AF-9A76-492E-BA10-228A9BA237BF}"/>
    <cellStyle name="Comma 15 6 5 3_DataSet" xfId="10567" xr:uid="{CE041F29-5D30-4B57-ADC1-8955751541A1}"/>
    <cellStyle name="Comma 15 6 5 4" xfId="10568" xr:uid="{EE4ED027-1BB0-44DD-8FE1-6EB641C6FB64}"/>
    <cellStyle name="Comma 15 6 5_DataSet" xfId="10569" xr:uid="{72BE3129-CEF2-4855-B256-AE4BEC63AA32}"/>
    <cellStyle name="Comma 15 6 6" xfId="10570" xr:uid="{69444DA7-4912-4B7F-99CC-796725E6819B}"/>
    <cellStyle name="Comma 15 6 6 2" xfId="10571" xr:uid="{0B44574E-7C8C-4C04-BCD9-E1585CAD5BD9}"/>
    <cellStyle name="Comma 15 6 6 2 2" xfId="10572" xr:uid="{9475EEE3-EEA4-430C-B38B-4330B9053033}"/>
    <cellStyle name="Comma 15 6 6 2_DataSet" xfId="10573" xr:uid="{3423BCE2-3FBB-4E3E-8BA5-C740BB9A9907}"/>
    <cellStyle name="Comma 15 6 6 3" xfId="10574" xr:uid="{CC77DD5F-AF1D-49E1-968C-0548F477A856}"/>
    <cellStyle name="Comma 15 6 6_DataSet" xfId="10575" xr:uid="{896AD351-8A16-4EA9-99D4-3F66B06485A9}"/>
    <cellStyle name="Comma 15 6 7" xfId="10576" xr:uid="{B71F58CB-3FAE-40C8-A74B-0722E375A45F}"/>
    <cellStyle name="Comma 15 6 7 2" xfId="10577" xr:uid="{DE323389-A3C7-4857-8472-64A40BEC7A09}"/>
    <cellStyle name="Comma 15 6 7_DataSet" xfId="10578" xr:uid="{798B8333-B00A-4909-988F-5C28206DF8D4}"/>
    <cellStyle name="Comma 15 6 8" xfId="10579" xr:uid="{85FE51CE-3EED-45A0-9025-56F4F06381B6}"/>
    <cellStyle name="Comma 15 6_ACT Segment adj EBITDA" xfId="10580" xr:uid="{93865F99-D064-4DDF-A64A-2D84369D0C32}"/>
    <cellStyle name="Comma 15 7" xfId="10581" xr:uid="{76142EFA-C041-4DC1-BA7F-060C1B2AEE14}"/>
    <cellStyle name="Comma 15 7 2" xfId="10582" xr:uid="{BF8EEF21-9481-4CE5-8B88-FB130C895195}"/>
    <cellStyle name="Comma 15 7 2 2" xfId="10583" xr:uid="{092492FB-55C7-419C-9F76-74D430C8E243}"/>
    <cellStyle name="Comma 15 7 2 2 2" xfId="10584" xr:uid="{0780B863-1F6A-418B-8075-678C93FAFDBD}"/>
    <cellStyle name="Comma 15 7 2 2 2 2" xfId="10585" xr:uid="{180BD8A6-B764-46E7-BA37-2CE89AFF81F4}"/>
    <cellStyle name="Comma 15 7 2 2 2 2 2" xfId="10586" xr:uid="{657017D5-AED8-4790-8512-27A89D763F68}"/>
    <cellStyle name="Comma 15 7 2 2 2 2 2 2" xfId="10587" xr:uid="{542CD71C-6618-435A-AE97-8C02FA929F0D}"/>
    <cellStyle name="Comma 15 7 2 2 2 2 2_DataSet" xfId="10588" xr:uid="{3A7D90AC-73AE-43D3-8A80-9053CE5DD242}"/>
    <cellStyle name="Comma 15 7 2 2 2 2 3" xfId="10589" xr:uid="{E1B6FD0A-B14E-4CC7-9005-A1573F8F97FF}"/>
    <cellStyle name="Comma 15 7 2 2 2 2_DataSet" xfId="10590" xr:uid="{F9CE612A-2AE8-4DE0-9D4A-EBA041D65570}"/>
    <cellStyle name="Comma 15 7 2 2 2 3" xfId="10591" xr:uid="{8BFFC897-74F6-4B60-A12E-CEC1C1089986}"/>
    <cellStyle name="Comma 15 7 2 2 2 3 2" xfId="10592" xr:uid="{448391DF-F5AD-45A8-A2C1-17F453C6F464}"/>
    <cellStyle name="Comma 15 7 2 2 2 3_DataSet" xfId="10593" xr:uid="{E02604DF-B8C3-4A11-A054-0DEA3BF56B16}"/>
    <cellStyle name="Comma 15 7 2 2 2 4" xfId="10594" xr:uid="{475916E1-F39E-4411-B82E-B5894208B701}"/>
    <cellStyle name="Comma 15 7 2 2 2_DataSet" xfId="10595" xr:uid="{DEF58037-8CAC-4F4A-8C4E-600CD29D1030}"/>
    <cellStyle name="Comma 15 7 2 2 3" xfId="10596" xr:uid="{06751963-1322-4817-A9D5-969632E895DF}"/>
    <cellStyle name="Comma 15 7 2 2 3 2" xfId="10597" xr:uid="{95745679-9AF3-4AA5-9113-F7EFA8EAEA91}"/>
    <cellStyle name="Comma 15 7 2 2 3 2 2" xfId="10598" xr:uid="{CC63FEF1-ABA7-4502-A52C-067F9D005488}"/>
    <cellStyle name="Comma 15 7 2 2 3 2_DataSet" xfId="10599" xr:uid="{82185143-17DA-4A86-996E-49E0A0CE302C}"/>
    <cellStyle name="Comma 15 7 2 2 3 3" xfId="10600" xr:uid="{C5A804F3-9E17-418B-B6C2-0D441802ABB8}"/>
    <cellStyle name="Comma 15 7 2 2 3_DataSet" xfId="10601" xr:uid="{00B9ABA4-347F-46E9-A17D-6BD2464B318A}"/>
    <cellStyle name="Comma 15 7 2 2 4" xfId="10602" xr:uid="{3E33EF67-3692-47E3-AF34-CA8819D14BA3}"/>
    <cellStyle name="Comma 15 7 2 2 4 2" xfId="10603" xr:uid="{B92DB647-6839-4332-9040-6ED41BB74064}"/>
    <cellStyle name="Comma 15 7 2 2 4_DataSet" xfId="10604" xr:uid="{288BF343-F242-4D5A-B937-CA624EF90856}"/>
    <cellStyle name="Comma 15 7 2 2 5" xfId="10605" xr:uid="{F4F89EB7-1CC2-4F1E-9306-6FE127116A19}"/>
    <cellStyle name="Comma 15 7 2 2_DataSet" xfId="10606" xr:uid="{648612E9-F6B4-4A64-A07D-AA8A361E6610}"/>
    <cellStyle name="Comma 15 7 2 3" xfId="10607" xr:uid="{3853AFB6-7221-4F91-B2F1-8433DF457275}"/>
    <cellStyle name="Comma 15 7 2 3 2" xfId="10608" xr:uid="{3E2819BE-55DE-4FD7-B4C9-92902DE8C06F}"/>
    <cellStyle name="Comma 15 7 2 3 2 2" xfId="10609" xr:uid="{F3AFF438-A35A-4F1A-B670-2F09F395624A}"/>
    <cellStyle name="Comma 15 7 2 3 2 2 2" xfId="10610" xr:uid="{56D142DE-A3C1-4F6B-98D6-52C06EC6E644}"/>
    <cellStyle name="Comma 15 7 2 3 2 2_DataSet" xfId="10611" xr:uid="{C8EF6E79-10FD-4A25-B653-BE89B6286222}"/>
    <cellStyle name="Comma 15 7 2 3 2 3" xfId="10612" xr:uid="{6F598D4A-3EC5-4382-941C-5B03AB02521A}"/>
    <cellStyle name="Comma 15 7 2 3 2_DataSet" xfId="10613" xr:uid="{4D080B7F-DAC3-44E4-A307-82EFBF5E6FE5}"/>
    <cellStyle name="Comma 15 7 2 3 3" xfId="10614" xr:uid="{6ED57667-2C3D-4C8C-B625-FD6D80724187}"/>
    <cellStyle name="Comma 15 7 2 3 3 2" xfId="10615" xr:uid="{F31C5341-BDAA-40A2-BE8B-153914B070BF}"/>
    <cellStyle name="Comma 15 7 2 3 3_DataSet" xfId="10616" xr:uid="{D37A9A52-F0C2-40BE-94D3-0D488EAD54C2}"/>
    <cellStyle name="Comma 15 7 2 3 4" xfId="10617" xr:uid="{AF7E4E55-2A6A-42FE-8181-80EAEE7B91CE}"/>
    <cellStyle name="Comma 15 7 2 3_DataSet" xfId="10618" xr:uid="{197DA1D1-0161-4693-B036-DF344282AD5A}"/>
    <cellStyle name="Comma 15 7 2 4" xfId="10619" xr:uid="{9CD7AA2B-B6CC-4839-B9BD-461A2FE4A177}"/>
    <cellStyle name="Comma 15 7 2 4 2" xfId="10620" xr:uid="{0F23B663-03FD-4979-9782-3F8EE4A7F487}"/>
    <cellStyle name="Comma 15 7 2 4 2 2" xfId="10621" xr:uid="{C70FA92C-E9B8-4F28-A5D4-4B8B7BF0FD1B}"/>
    <cellStyle name="Comma 15 7 2 4 2_DataSet" xfId="10622" xr:uid="{F48B31AF-83A7-420C-8528-566157E18A1E}"/>
    <cellStyle name="Comma 15 7 2 4 3" xfId="10623" xr:uid="{A2B8E45C-439E-4EAE-A159-B135DA91F915}"/>
    <cellStyle name="Comma 15 7 2 4_DataSet" xfId="10624" xr:uid="{D4CE1B3C-7741-47FD-8A58-DE5688497D2E}"/>
    <cellStyle name="Comma 15 7 2 5" xfId="10625" xr:uid="{376429E9-5E29-4BEE-89A7-7B420AED3247}"/>
    <cellStyle name="Comma 15 7 2 5 2" xfId="10626" xr:uid="{D1249F54-F034-431C-A25D-5C5D4D7F9988}"/>
    <cellStyle name="Comma 15 7 2 5_DataSet" xfId="10627" xr:uid="{4B2BE4E6-063B-4DA8-B44C-DEF8E4C25068}"/>
    <cellStyle name="Comma 15 7 2 6" xfId="10628" xr:uid="{82FD7EC7-FC76-4D71-86EE-746F629AD6A0}"/>
    <cellStyle name="Comma 15 7 2_DataSet" xfId="10629" xr:uid="{7D272CA5-CC7B-450F-B9E7-E7ABB7DCFA82}"/>
    <cellStyle name="Comma 15 7 3" xfId="10630" xr:uid="{B29A3B17-89EA-48AD-BFBF-AAF5FDF1F2D6}"/>
    <cellStyle name="Comma 15 7 3 2" xfId="10631" xr:uid="{C4D48EFE-A785-4CB1-8206-DAE350484AD6}"/>
    <cellStyle name="Comma 15 7 3 2 2" xfId="10632" xr:uid="{B5C2AAF6-964D-4546-A402-FA88B8FA4E68}"/>
    <cellStyle name="Comma 15 7 3 2 2 2" xfId="10633" xr:uid="{D61CAE16-CCA0-482E-9A10-138AB9C54F3F}"/>
    <cellStyle name="Comma 15 7 3 2 2 2 2" xfId="10634" xr:uid="{A362754B-FD53-471B-84A7-4C5C07EFB99D}"/>
    <cellStyle name="Comma 15 7 3 2 2 2 2 2" xfId="10635" xr:uid="{A1857847-E313-4E50-9D80-E2093DCAE65E}"/>
    <cellStyle name="Comma 15 7 3 2 2 2 2_DataSet" xfId="10636" xr:uid="{881D36AA-3E7D-4324-89D3-8636264F8E1C}"/>
    <cellStyle name="Comma 15 7 3 2 2 2 3" xfId="10637" xr:uid="{8E5663F0-AA13-47A0-BBDC-41CF5904E9A9}"/>
    <cellStyle name="Comma 15 7 3 2 2 2_DataSet" xfId="10638" xr:uid="{BEA7258B-75E9-41F4-9F3D-D5C98C6CCC6A}"/>
    <cellStyle name="Comma 15 7 3 2 2 3" xfId="10639" xr:uid="{00DCECBF-2A92-4808-91AA-ED80A907718B}"/>
    <cellStyle name="Comma 15 7 3 2 2 3 2" xfId="10640" xr:uid="{D7B69036-72B6-4321-AE64-6B58D661AE95}"/>
    <cellStyle name="Comma 15 7 3 2 2 3_DataSet" xfId="10641" xr:uid="{F3593264-F5A4-476C-B08A-7009CC2495C2}"/>
    <cellStyle name="Comma 15 7 3 2 2 4" xfId="10642" xr:uid="{46EFDB8C-DF07-46BD-B4AB-B7B3A61DE1FB}"/>
    <cellStyle name="Comma 15 7 3 2 2_DataSet" xfId="10643" xr:uid="{F69CD06D-C0C2-447E-983F-7367ABCD33EB}"/>
    <cellStyle name="Comma 15 7 3 2 3" xfId="10644" xr:uid="{CDF3C533-976F-4FBC-A100-482A83435D92}"/>
    <cellStyle name="Comma 15 7 3 2 3 2" xfId="10645" xr:uid="{90871600-3A89-441A-A30A-83155CE79726}"/>
    <cellStyle name="Comma 15 7 3 2 3 2 2" xfId="10646" xr:uid="{8575700E-F864-4E83-B5EA-25430A3472FD}"/>
    <cellStyle name="Comma 15 7 3 2 3 2_DataSet" xfId="10647" xr:uid="{F593CBC5-889C-41BD-A635-894508E85F0B}"/>
    <cellStyle name="Comma 15 7 3 2 3 3" xfId="10648" xr:uid="{9D4B00EE-5CA8-4A78-BD1D-5BE44C1EA425}"/>
    <cellStyle name="Comma 15 7 3 2 3_DataSet" xfId="10649" xr:uid="{3D5FA559-F0E4-467B-954E-732F2C0F6F0A}"/>
    <cellStyle name="Comma 15 7 3 2 4" xfId="10650" xr:uid="{BAFA14B2-9E3F-4AB1-9C04-1E5DAB85B284}"/>
    <cellStyle name="Comma 15 7 3 2 4 2" xfId="10651" xr:uid="{5F955EB8-7A21-4743-87AB-066B33EFC6EF}"/>
    <cellStyle name="Comma 15 7 3 2 4_DataSet" xfId="10652" xr:uid="{5C682432-5790-4E77-A42C-47F0FA7653C2}"/>
    <cellStyle name="Comma 15 7 3 2 5" xfId="10653" xr:uid="{DE4B1B56-FCF6-4502-8C84-A0AC5BE5ACFA}"/>
    <cellStyle name="Comma 15 7 3 2_DataSet" xfId="10654" xr:uid="{2974480F-E490-474C-B487-07049FAEE65F}"/>
    <cellStyle name="Comma 15 7 3 3" xfId="10655" xr:uid="{5D60129E-D510-4A0D-B0EA-66FDA70F9FC6}"/>
    <cellStyle name="Comma 15 7 3 3 2" xfId="10656" xr:uid="{26A27933-F09A-4A48-BF75-4F13C4D44E2C}"/>
    <cellStyle name="Comma 15 7 3 3 2 2" xfId="10657" xr:uid="{D54C0F7D-C4C3-4665-AD21-0067D10131AF}"/>
    <cellStyle name="Comma 15 7 3 3 2 2 2" xfId="10658" xr:uid="{0B99506F-4784-4E40-BDFD-1376066C0533}"/>
    <cellStyle name="Comma 15 7 3 3 2 2_DataSet" xfId="10659" xr:uid="{4F23A969-F924-4486-BE83-141EDAA564C9}"/>
    <cellStyle name="Comma 15 7 3 3 2 3" xfId="10660" xr:uid="{A28CC994-7E0C-4817-B893-5EA8D6F5B2B3}"/>
    <cellStyle name="Comma 15 7 3 3 2_DataSet" xfId="10661" xr:uid="{893734EF-6AE9-4C28-BCC9-64AEEAA38B27}"/>
    <cellStyle name="Comma 15 7 3 3 3" xfId="10662" xr:uid="{23A02F51-86FB-4178-9FFD-B5C9BEAA24A0}"/>
    <cellStyle name="Comma 15 7 3 3 3 2" xfId="10663" xr:uid="{5FBA48DC-BA53-4D05-9DF5-9DFAD2BE566F}"/>
    <cellStyle name="Comma 15 7 3 3 3_DataSet" xfId="10664" xr:uid="{4FBC9EBA-9DDF-4C6C-8494-9B47D69E27E9}"/>
    <cellStyle name="Comma 15 7 3 3 4" xfId="10665" xr:uid="{448214CA-21F3-4083-8EBB-7EEE6E46787F}"/>
    <cellStyle name="Comma 15 7 3 3_DataSet" xfId="10666" xr:uid="{10D0DD7E-A610-4228-B56C-40FC3DF8F4D3}"/>
    <cellStyle name="Comma 15 7 3 4" xfId="10667" xr:uid="{718178EB-5896-4088-96EA-54C9B3FE924A}"/>
    <cellStyle name="Comma 15 7 3 4 2" xfId="10668" xr:uid="{4C671333-8112-49EC-B907-4B8CEB961A31}"/>
    <cellStyle name="Comma 15 7 3 4 2 2" xfId="10669" xr:uid="{60276547-440C-4A12-8F49-04B227F61D05}"/>
    <cellStyle name="Comma 15 7 3 4 2_DataSet" xfId="10670" xr:uid="{6DC56F94-690A-4BF3-AA40-75E7FAFAC7A4}"/>
    <cellStyle name="Comma 15 7 3 4 3" xfId="10671" xr:uid="{23BDADC6-476A-4076-9412-CCC2F9A1166D}"/>
    <cellStyle name="Comma 15 7 3 4_DataSet" xfId="10672" xr:uid="{0549D61F-88BA-4A03-98A7-619112AC8A73}"/>
    <cellStyle name="Comma 15 7 3 5" xfId="10673" xr:uid="{5AA18AB1-4746-4E82-B604-2C3F600D5C02}"/>
    <cellStyle name="Comma 15 7 3 5 2" xfId="10674" xr:uid="{8C942375-FF84-4A3F-B2C3-26C0C4B09A3E}"/>
    <cellStyle name="Comma 15 7 3 5_DataSet" xfId="10675" xr:uid="{ADDBDFB6-6817-444F-B232-1FE5CC4AD54B}"/>
    <cellStyle name="Comma 15 7 3 6" xfId="10676" xr:uid="{DE4F773F-B9F8-46D1-8E52-2F5CDFF247E5}"/>
    <cellStyle name="Comma 15 7 3_DataSet" xfId="10677" xr:uid="{ADF24E5D-1EB4-4340-9D6D-64064AFB3778}"/>
    <cellStyle name="Comma 15 7 4" xfId="10678" xr:uid="{1B99B1E4-BC17-410C-9A9F-5D40DB3E27B4}"/>
    <cellStyle name="Comma 15 7 4 2" xfId="10679" xr:uid="{7B8DAEFF-9F10-47B5-9611-75EA98905F4B}"/>
    <cellStyle name="Comma 15 7 4 2 2" xfId="10680" xr:uid="{F04E2C45-E998-4E7C-8C5A-E7C92BB0F707}"/>
    <cellStyle name="Comma 15 7 4 2 2 2" xfId="10681" xr:uid="{6A01C238-105D-4A9C-A41B-549130CB6F3D}"/>
    <cellStyle name="Comma 15 7 4 2 2 2 2" xfId="10682" xr:uid="{5F749B35-BAE3-4BD7-A612-540D1E949C8C}"/>
    <cellStyle name="Comma 15 7 4 2 2 2_DataSet" xfId="10683" xr:uid="{5E4B6948-7315-4121-8795-BAF0E50F2FF9}"/>
    <cellStyle name="Comma 15 7 4 2 2 3" xfId="10684" xr:uid="{8F0FC6F1-A6F7-45AF-8066-FBAC320CD607}"/>
    <cellStyle name="Comma 15 7 4 2 2_DataSet" xfId="10685" xr:uid="{21AAE4DF-5B70-4836-B40B-265ED33921E1}"/>
    <cellStyle name="Comma 15 7 4 2 3" xfId="10686" xr:uid="{6A39BE05-8D18-42A4-8EC8-CA728BC49C42}"/>
    <cellStyle name="Comma 15 7 4 2 3 2" xfId="10687" xr:uid="{85C8BEC9-7055-481C-894E-FF8E613E334F}"/>
    <cellStyle name="Comma 15 7 4 2 3_DataSet" xfId="10688" xr:uid="{11243DF0-8D17-4D79-A4E6-88BED1805356}"/>
    <cellStyle name="Comma 15 7 4 2 4" xfId="10689" xr:uid="{30F34687-3C8F-401A-8E6D-B6C3FCE05B01}"/>
    <cellStyle name="Comma 15 7 4 2_DataSet" xfId="10690" xr:uid="{3A83DE4F-314A-4542-99A1-3D93A272E1F3}"/>
    <cellStyle name="Comma 15 7 4 3" xfId="10691" xr:uid="{4D502867-2FFC-4E7B-8566-5A154819ED14}"/>
    <cellStyle name="Comma 15 7 4 3 2" xfId="10692" xr:uid="{3C5CEC6C-07E2-4FE7-9C91-0CD4F9B061ED}"/>
    <cellStyle name="Comma 15 7 4 3 2 2" xfId="10693" xr:uid="{DB282001-D018-4D1E-8716-E10A4F448671}"/>
    <cellStyle name="Comma 15 7 4 3 2_DataSet" xfId="10694" xr:uid="{966D2169-1FD4-4FF4-BD38-4C213BC3B043}"/>
    <cellStyle name="Comma 15 7 4 3 3" xfId="10695" xr:uid="{018E08A6-2F1D-408F-AFC8-5F58E53FA50D}"/>
    <cellStyle name="Comma 15 7 4 3_DataSet" xfId="10696" xr:uid="{0EF05011-2486-4601-BF6E-49D3952D71A4}"/>
    <cellStyle name="Comma 15 7 4 4" xfId="10697" xr:uid="{862CC21F-A468-4FCA-996B-5F98C6AD09DB}"/>
    <cellStyle name="Comma 15 7 4 4 2" xfId="10698" xr:uid="{A4481E3F-358C-4BE8-BAD6-7F84F3D60053}"/>
    <cellStyle name="Comma 15 7 4 4_DataSet" xfId="10699" xr:uid="{FE37D01C-69E3-4208-8CAB-3276E0578ED3}"/>
    <cellStyle name="Comma 15 7 4 5" xfId="10700" xr:uid="{82D6BBCF-5AB6-41C9-93B8-D17FE0305920}"/>
    <cellStyle name="Comma 15 7 4_DataSet" xfId="10701" xr:uid="{57514EC0-13BA-4FE7-808E-67686A2E2B57}"/>
    <cellStyle name="Comma 15 7 5" xfId="10702" xr:uid="{0F41D2D2-B844-4A52-9474-C75732AACE0A}"/>
    <cellStyle name="Comma 15 7 5 2" xfId="10703" xr:uid="{CFDB3D2F-0DF8-4234-93E7-7745A5679EF8}"/>
    <cellStyle name="Comma 15 7 5 2 2" xfId="10704" xr:uid="{78E18F08-490A-4243-9C13-C8B8289DFC3B}"/>
    <cellStyle name="Comma 15 7 5 2 2 2" xfId="10705" xr:uid="{A1A8C679-E79B-48B1-A35C-3D31A72652BC}"/>
    <cellStyle name="Comma 15 7 5 2 2_DataSet" xfId="10706" xr:uid="{B4BF4A15-FB21-4C7A-8203-EB457A1D6A14}"/>
    <cellStyle name="Comma 15 7 5 2 3" xfId="10707" xr:uid="{A509BB1A-35B7-48F9-8790-56B60227B038}"/>
    <cellStyle name="Comma 15 7 5 2_DataSet" xfId="10708" xr:uid="{9754BE6F-7DE4-4546-8F3B-823AB1009031}"/>
    <cellStyle name="Comma 15 7 5 3" xfId="10709" xr:uid="{3143C5B5-0025-48C6-8A59-ACEB6030BEC9}"/>
    <cellStyle name="Comma 15 7 5 3 2" xfId="10710" xr:uid="{64CD2782-5335-4BA9-961A-7D077C3F594C}"/>
    <cellStyle name="Comma 15 7 5 3_DataSet" xfId="10711" xr:uid="{0BD11284-94F9-4F1B-96CB-8937652C2FD0}"/>
    <cellStyle name="Comma 15 7 5 4" xfId="10712" xr:uid="{ADF23BAA-1F6D-4690-AD4E-B8DA539FDCA0}"/>
    <cellStyle name="Comma 15 7 5_DataSet" xfId="10713" xr:uid="{77D2518A-37FF-441A-9C71-8A223A5E7EB0}"/>
    <cellStyle name="Comma 15 7 6" xfId="10714" xr:uid="{66712953-98AA-4007-99B1-9EB6E5390689}"/>
    <cellStyle name="Comma 15 7 6 2" xfId="10715" xr:uid="{48A41172-50E8-479C-A61C-AC7411E1298B}"/>
    <cellStyle name="Comma 15 7 6 2 2" xfId="10716" xr:uid="{B15EB9BC-3BEE-4F2B-8CD5-C56CD4BC861C}"/>
    <cellStyle name="Comma 15 7 6 2_DataSet" xfId="10717" xr:uid="{6902E26D-49C9-4861-81D3-C428F4FF6D75}"/>
    <cellStyle name="Comma 15 7 6 3" xfId="10718" xr:uid="{85178864-9C91-430C-BA19-737749E4BD10}"/>
    <cellStyle name="Comma 15 7 6_DataSet" xfId="10719" xr:uid="{0C871F73-5CD9-4630-8DE8-AC9DD2F820AE}"/>
    <cellStyle name="Comma 15 7 7" xfId="10720" xr:uid="{BF043592-4C03-4814-A63E-BD3D18FCEC91}"/>
    <cellStyle name="Comma 15 7 7 2" xfId="10721" xr:uid="{FC4BDAAF-A4D9-41EF-8B2A-A2E83024E52C}"/>
    <cellStyle name="Comma 15 7 7_DataSet" xfId="10722" xr:uid="{A7A2EB4F-01DC-4855-999A-5EAB9288582F}"/>
    <cellStyle name="Comma 15 7 8" xfId="10723" xr:uid="{1D13EDE2-C8B8-4492-B283-E71C52CED3B6}"/>
    <cellStyle name="Comma 15 7_ACT Segment adj EBITDA" xfId="10724" xr:uid="{CC27D0FD-4DB8-407F-BF6D-472056283214}"/>
    <cellStyle name="Comma 15 8" xfId="10725" xr:uid="{2E1D3DD6-9432-4A21-B3F2-045E4AC58580}"/>
    <cellStyle name="Comma 15 8 2" xfId="10726" xr:uid="{9ECFF5FC-B3E9-4A30-81FA-A3F869347686}"/>
    <cellStyle name="Comma 15 8 2 2" xfId="10727" xr:uid="{D8DAF2EC-B8EE-4F7E-B17A-2E47ADD0D43F}"/>
    <cellStyle name="Comma 15 8 2 2 2" xfId="10728" xr:uid="{7795887B-62BA-422C-A036-3BB2790D1592}"/>
    <cellStyle name="Comma 15 8 2 2 2 2" xfId="10729" xr:uid="{65853D1B-E97D-4F07-BA79-016D28AB9F66}"/>
    <cellStyle name="Comma 15 8 2 2 2 2 2" xfId="10730" xr:uid="{1C50E68A-87C2-4F9F-8756-B000A33D6FC5}"/>
    <cellStyle name="Comma 15 8 2 2 2 2_DataSet" xfId="10731" xr:uid="{7D3C1883-C235-47ED-A484-AE6CE24AEF1B}"/>
    <cellStyle name="Comma 15 8 2 2 2 3" xfId="10732" xr:uid="{B340C701-D739-4E8D-A90C-A35F263EBEFA}"/>
    <cellStyle name="Comma 15 8 2 2 2_DataSet" xfId="10733" xr:uid="{C612FD1E-A272-47EA-8680-CA345FA3F4D4}"/>
    <cellStyle name="Comma 15 8 2 2 3" xfId="10734" xr:uid="{03ABF38C-F0EE-49F2-8038-6F4D9782DB1F}"/>
    <cellStyle name="Comma 15 8 2 2 3 2" xfId="10735" xr:uid="{44430E28-4F32-4D1E-A18D-A8A81398A792}"/>
    <cellStyle name="Comma 15 8 2 2 3_DataSet" xfId="10736" xr:uid="{FE61C3BD-E4EE-4D2E-A460-DF27E1A4892B}"/>
    <cellStyle name="Comma 15 8 2 2 4" xfId="10737" xr:uid="{6A4A789D-4FC1-47FC-90A6-2859FCE821BE}"/>
    <cellStyle name="Comma 15 8 2 2_DataSet" xfId="10738" xr:uid="{AF0E5B8F-4D5E-4206-BBE0-C2A5A8E03EF0}"/>
    <cellStyle name="Comma 15 8 2 3" xfId="10739" xr:uid="{BFBCDED9-EEF1-4A62-A31E-19352D879356}"/>
    <cellStyle name="Comma 15 8 2 3 2" xfId="10740" xr:uid="{B53BCB9B-D756-4AAC-B01E-E58491D30222}"/>
    <cellStyle name="Comma 15 8 2 3 2 2" xfId="10741" xr:uid="{0E409604-49FA-4014-A5FF-1408E12AD0AA}"/>
    <cellStyle name="Comma 15 8 2 3 2_DataSet" xfId="10742" xr:uid="{1DBFD9D9-5DF3-4E1D-9F82-14079E47B10D}"/>
    <cellStyle name="Comma 15 8 2 3 3" xfId="10743" xr:uid="{1D7DCAB7-2006-4D9F-B67A-FD1B88E982B9}"/>
    <cellStyle name="Comma 15 8 2 3_DataSet" xfId="10744" xr:uid="{86231D01-D662-4F9F-8C77-E4DBE8B4154A}"/>
    <cellStyle name="Comma 15 8 2 4" xfId="10745" xr:uid="{F99CB6E4-955D-4CE8-B2EB-E5AD55E626C3}"/>
    <cellStyle name="Comma 15 8 2 4 2" xfId="10746" xr:uid="{191D0A3D-BCEC-492F-AB1B-E1AA89A117BA}"/>
    <cellStyle name="Comma 15 8 2 4_DataSet" xfId="10747" xr:uid="{BB5A76B2-0179-42F5-8741-D5FFC38EB1D6}"/>
    <cellStyle name="Comma 15 8 2 5" xfId="10748" xr:uid="{6E2ADC79-5F3F-411A-BD6B-4C82C511968A}"/>
    <cellStyle name="Comma 15 8 2_DataSet" xfId="10749" xr:uid="{C766E5AD-D771-47AD-A38E-9A865CE2E530}"/>
    <cellStyle name="Comma 15 8 3" xfId="10750" xr:uid="{D2A2D464-27C2-402C-9ED1-30075E05E1E7}"/>
    <cellStyle name="Comma 15 8 3 2" xfId="10751" xr:uid="{16BB9BC5-400E-4C1A-A9A5-6A311D412839}"/>
    <cellStyle name="Comma 15 8 3 2 2" xfId="10752" xr:uid="{8480BD70-79E2-407E-89DF-4DBB7062CA80}"/>
    <cellStyle name="Comma 15 8 3 2 2 2" xfId="10753" xr:uid="{AB1A852C-62A3-4467-B990-D5D9A6CE37A0}"/>
    <cellStyle name="Comma 15 8 3 2 2_DataSet" xfId="10754" xr:uid="{F4B83B2A-B83B-4E66-AFBC-BD4FC85CC1A4}"/>
    <cellStyle name="Comma 15 8 3 2 3" xfId="10755" xr:uid="{9C118839-6675-475A-BC5F-6CD5B9A4C228}"/>
    <cellStyle name="Comma 15 8 3 2_DataSet" xfId="10756" xr:uid="{A9B92FFA-099E-4DB0-BC6D-700E9CE7E4E0}"/>
    <cellStyle name="Comma 15 8 3 3" xfId="10757" xr:uid="{6F23E9AE-5FAC-42FB-8639-8E782EC7DFAD}"/>
    <cellStyle name="Comma 15 8 3 3 2" xfId="10758" xr:uid="{44D4201B-56AF-4E3E-B6BE-216B9FD78ADF}"/>
    <cellStyle name="Comma 15 8 3 3_DataSet" xfId="10759" xr:uid="{1F176C75-F615-4EF5-A12C-FDC089A2B2BE}"/>
    <cellStyle name="Comma 15 8 3 4" xfId="10760" xr:uid="{076A5970-8FAD-4F51-AFC0-056127CA3DE8}"/>
    <cellStyle name="Comma 15 8 3_DataSet" xfId="10761" xr:uid="{1DDEDD67-2F98-40CD-A735-374A1DFC2BE9}"/>
    <cellStyle name="Comma 15 8 4" xfId="10762" xr:uid="{E1F9EB02-CDEF-493B-8E9D-BE3141D52D4D}"/>
    <cellStyle name="Comma 15 8 4 2" xfId="10763" xr:uid="{89474BFE-C420-4F0C-9020-96AA15FB9826}"/>
    <cellStyle name="Comma 15 8 4 2 2" xfId="10764" xr:uid="{F5673E3A-2949-4B25-BC4D-E8B6EFE3A231}"/>
    <cellStyle name="Comma 15 8 4 2_DataSet" xfId="10765" xr:uid="{C0A2F20F-2838-4EA2-851F-7F732F196975}"/>
    <cellStyle name="Comma 15 8 4 3" xfId="10766" xr:uid="{C9F9FED6-3DBE-47FF-ACD8-4A61C329324D}"/>
    <cellStyle name="Comma 15 8 4_DataSet" xfId="10767" xr:uid="{25F52577-786B-4FCC-8B58-92861926E01E}"/>
    <cellStyle name="Comma 15 8 5" xfId="10768" xr:uid="{882C76B7-E177-414A-896F-28E25A3E874A}"/>
    <cellStyle name="Comma 15 8 5 2" xfId="10769" xr:uid="{C651DC08-29CE-4522-AC3B-0DD80B7CD485}"/>
    <cellStyle name="Comma 15 8 5_DataSet" xfId="10770" xr:uid="{7E0BBE99-83CB-4D19-96C1-5760B21FC0B6}"/>
    <cellStyle name="Comma 15 8 6" xfId="10771" xr:uid="{AC51CF7B-49B9-4839-B587-3062129A65D6}"/>
    <cellStyle name="Comma 15 8_DataSet" xfId="10772" xr:uid="{EE5B8096-BD9F-40A4-A060-BF2F1001BEEE}"/>
    <cellStyle name="Comma 15 9" xfId="10773" xr:uid="{43159B96-27F3-4586-AA10-B9AAF244017B}"/>
    <cellStyle name="Comma 15 9 2" xfId="10774" xr:uid="{765EC7B1-7392-43F5-A057-0B1EF86C2D56}"/>
    <cellStyle name="Comma 15 9 2 2" xfId="10775" xr:uid="{23FB3656-68A1-4036-8E83-407605B1D33B}"/>
    <cellStyle name="Comma 15 9 2 2 2" xfId="10776" xr:uid="{51620782-7717-461A-8B74-B3274890BE7E}"/>
    <cellStyle name="Comma 15 9 2 2 2 2" xfId="10777" xr:uid="{0B64654A-6549-4D26-820C-311156D0E0B8}"/>
    <cellStyle name="Comma 15 9 2 2 2 2 2" xfId="10778" xr:uid="{E073688F-8D4A-4777-A3A1-7E55BD17ABF2}"/>
    <cellStyle name="Comma 15 9 2 2 2 2_DataSet" xfId="10779" xr:uid="{5D39CF46-F786-43E0-862E-C92364E4FB17}"/>
    <cellStyle name="Comma 15 9 2 2 2 3" xfId="10780" xr:uid="{A1630FF1-E48E-4E2E-8EE5-15AE5642307B}"/>
    <cellStyle name="Comma 15 9 2 2 2_DataSet" xfId="10781" xr:uid="{7D3ABE80-E531-4B77-A968-8DE7CABD4C4C}"/>
    <cellStyle name="Comma 15 9 2 2 3" xfId="10782" xr:uid="{BE22010A-8014-4CE9-84D8-1CE43F29C3CC}"/>
    <cellStyle name="Comma 15 9 2 2 3 2" xfId="10783" xr:uid="{03FF9CDE-9AC6-4051-8966-901411BA2227}"/>
    <cellStyle name="Comma 15 9 2 2 3_DataSet" xfId="10784" xr:uid="{3FE7166F-2249-4061-A5C6-4C9A01550EC9}"/>
    <cellStyle name="Comma 15 9 2 2 4" xfId="10785" xr:uid="{EF3663B4-4079-44ED-BDBE-2303DDA5C793}"/>
    <cellStyle name="Comma 15 9 2 2_DataSet" xfId="10786" xr:uid="{FB59F271-1CDE-49A3-AEDB-8A5A456D96EF}"/>
    <cellStyle name="Comma 15 9 2 3" xfId="10787" xr:uid="{9E52F5EB-9456-4BB8-BE01-DBD2006168C8}"/>
    <cellStyle name="Comma 15 9 2 3 2" xfId="10788" xr:uid="{50C9241E-02EA-4194-B41D-C1A4C06B963C}"/>
    <cellStyle name="Comma 15 9 2 3 2 2" xfId="10789" xr:uid="{191F9463-BA59-45FA-89DC-EE2890CCFEDD}"/>
    <cellStyle name="Comma 15 9 2 3 2_DataSet" xfId="10790" xr:uid="{75E3FEAB-790F-4BFF-884C-7F4D128F39B9}"/>
    <cellStyle name="Comma 15 9 2 3 3" xfId="10791" xr:uid="{03447B20-C1EE-43FA-86AB-E36B29311DE9}"/>
    <cellStyle name="Comma 15 9 2 3_DataSet" xfId="10792" xr:uid="{635B959C-848C-45A2-89B7-0CA13A1B7765}"/>
    <cellStyle name="Comma 15 9 2 4" xfId="10793" xr:uid="{3A320FC5-A490-4126-A324-49315C4590D5}"/>
    <cellStyle name="Comma 15 9 2 4 2" xfId="10794" xr:uid="{4DE10BAA-C7AC-4814-9898-6F0DCF1DEED9}"/>
    <cellStyle name="Comma 15 9 2 4_DataSet" xfId="10795" xr:uid="{E8ED791F-28AF-47E1-9774-ECEBEA2C453C}"/>
    <cellStyle name="Comma 15 9 2 5" xfId="10796" xr:uid="{AB25F42F-95F0-4C87-9383-F4660021D398}"/>
    <cellStyle name="Comma 15 9 2_DataSet" xfId="10797" xr:uid="{B331684E-9F7A-4C90-9F89-2A7CFCBFADE8}"/>
    <cellStyle name="Comma 15 9 3" xfId="10798" xr:uid="{10BA5233-1127-4E9D-9BAD-249656E5FA36}"/>
    <cellStyle name="Comma 15 9 3 2" xfId="10799" xr:uid="{A7CAE4CD-D6EC-4005-A1EF-D470E24FDE02}"/>
    <cellStyle name="Comma 15 9 3 2 2" xfId="10800" xr:uid="{15DA3464-8A24-4B2B-A0D3-609937A5EA30}"/>
    <cellStyle name="Comma 15 9 3 2 2 2" xfId="10801" xr:uid="{312D2470-8A84-41B9-A8CA-38B1A7D97A4A}"/>
    <cellStyle name="Comma 15 9 3 2 2_DataSet" xfId="10802" xr:uid="{52BC28A9-46AE-4A2C-9EB3-BC6DE38EA8F6}"/>
    <cellStyle name="Comma 15 9 3 2 3" xfId="10803" xr:uid="{E1174211-780D-47A1-9246-A988196884F0}"/>
    <cellStyle name="Comma 15 9 3 2_DataSet" xfId="10804" xr:uid="{0EF094D2-B869-4341-BC2D-88039D59E482}"/>
    <cellStyle name="Comma 15 9 3 3" xfId="10805" xr:uid="{24FB6D93-E236-4974-9AC8-52237E3BE4E6}"/>
    <cellStyle name="Comma 15 9 3 3 2" xfId="10806" xr:uid="{F96647D2-2E39-47B3-9FD5-4B26063B8BD5}"/>
    <cellStyle name="Comma 15 9 3 3_DataSet" xfId="10807" xr:uid="{E91F9E33-731A-43CA-ABDC-49B82239EEE1}"/>
    <cellStyle name="Comma 15 9 3 4" xfId="10808" xr:uid="{41727208-0F97-4261-8609-5D4BCA546E1C}"/>
    <cellStyle name="Comma 15 9 3_DataSet" xfId="10809" xr:uid="{292A3B02-C7BC-40BC-90C7-5C4251BA4B1D}"/>
    <cellStyle name="Comma 15 9 4" xfId="10810" xr:uid="{38B3DD87-B58B-42A8-87A2-C2BF140902C1}"/>
    <cellStyle name="Comma 15 9 4 2" xfId="10811" xr:uid="{71A497A4-1111-471B-8CBC-6DB020D76ADC}"/>
    <cellStyle name="Comma 15 9 4 2 2" xfId="10812" xr:uid="{A94158F3-A774-4D29-B32A-10635BF84A5E}"/>
    <cellStyle name="Comma 15 9 4 2_DataSet" xfId="10813" xr:uid="{744F4FB2-82E4-4278-A7C4-958AB4031B42}"/>
    <cellStyle name="Comma 15 9 4 3" xfId="10814" xr:uid="{EC68767F-B5C5-49E0-BB45-290B3F31E325}"/>
    <cellStyle name="Comma 15 9 4_DataSet" xfId="10815" xr:uid="{AB50D402-9209-43A8-BF9C-D3F9A154FAB5}"/>
    <cellStyle name="Comma 15 9 5" xfId="10816" xr:uid="{16CF53FE-DD24-4A0B-8085-148C2A4BE443}"/>
    <cellStyle name="Comma 15 9 5 2" xfId="10817" xr:uid="{41378596-F7DB-4D04-890A-AB36AE4ABAD6}"/>
    <cellStyle name="Comma 15 9 5_DataSet" xfId="10818" xr:uid="{1A2DC9F3-F803-4A27-8171-AE61DC0E6818}"/>
    <cellStyle name="Comma 15 9 6" xfId="10819" xr:uid="{2AD8B7CE-4844-468E-B8F8-8EDC57D97727}"/>
    <cellStyle name="Comma 15 9_DataSet" xfId="10820" xr:uid="{FEA604CD-7D66-45F1-93D9-A9FAB3D19301}"/>
    <cellStyle name="Comma 15_ACT Segment adj EBITDA" xfId="10821" xr:uid="{040DC5E9-2029-41E4-81B9-6F4BA0C4F160}"/>
    <cellStyle name="Comma 16" xfId="10822" xr:uid="{44503722-1A44-44D8-A7F3-ABA38CE61049}"/>
    <cellStyle name="Comma 16 10" xfId="10823" xr:uid="{FD5F586C-C4DF-4353-88BC-DFCF54D9120A}"/>
    <cellStyle name="Comma 16 2" xfId="10824" xr:uid="{223CE509-230D-426E-BD15-A2E9C4E936CF}"/>
    <cellStyle name="Comma 16 2 10" xfId="10825" xr:uid="{9F16E341-F056-4AAD-AAE2-2407BEE863E9}"/>
    <cellStyle name="Comma 16 2 2" xfId="10826" xr:uid="{8634D939-8FA3-4852-AC5F-076654C243EE}"/>
    <cellStyle name="Comma 16 2 2 2" xfId="10827" xr:uid="{8C0BBAA6-DD0B-44B9-96EB-80A38594EF4F}"/>
    <cellStyle name="Comma 16 2 2 2 2" xfId="10828" xr:uid="{CC745FD8-B7D6-45FD-A1E8-B5A1FF3070B3}"/>
    <cellStyle name="Comma 16 2 2 2_ACT_NIBD EQ" xfId="10829" xr:uid="{B6046E2D-8669-4988-A05D-7069E59DF092}"/>
    <cellStyle name="Comma 16 2 2 3" xfId="10830" xr:uid="{C6F97430-EF95-46A4-BFC4-BBB1821944A4}"/>
    <cellStyle name="Comma 16 2 2_ACT Segment adj EBITDA" xfId="10831" xr:uid="{0E3CA8E1-019E-4B08-B313-D76C5F9A6205}"/>
    <cellStyle name="Comma 16 2 3" xfId="10832" xr:uid="{3BFD6F2E-DDAC-44C6-A563-C91B23250A3E}"/>
    <cellStyle name="Comma 16 2 3 2" xfId="10833" xr:uid="{2A741F2C-99EA-45F1-A1E7-E88FDEEAC048}"/>
    <cellStyle name="Comma 16 2 3_ACT Segment adj EBITDA" xfId="10834" xr:uid="{32E78967-5DC2-440A-B79A-DA863AA2E855}"/>
    <cellStyle name="Comma 16 2 4" xfId="10835" xr:uid="{ABE84F3A-0E99-4AC0-9C0B-ED0526BBE0AD}"/>
    <cellStyle name="Comma 16 2 5" xfId="10836" xr:uid="{F875BD9C-68F5-4D8F-976F-A648279976C5}"/>
    <cellStyle name="Comma 16 2 6" xfId="10837" xr:uid="{2475658B-6152-4E40-B79C-C037EDD4813E}"/>
    <cellStyle name="Comma 16 2 7" xfId="10838" xr:uid="{52463B77-CFF5-4E89-8636-61D133D36D25}"/>
    <cellStyle name="Comma 16 2 8" xfId="10839" xr:uid="{A2C38796-150B-4E65-9B0C-B881C8B8D381}"/>
    <cellStyle name="Comma 16 2 9" xfId="10840" xr:uid="{6AC84CE7-1062-4B9A-9B65-EAB59C8A8A59}"/>
    <cellStyle name="Comma 16 2_ACT Segment adj EBITDA" xfId="10841" xr:uid="{59056D65-8B02-4160-912A-4B3B2CE5FB9A}"/>
    <cellStyle name="Comma 16 3" xfId="10842" xr:uid="{7200D56D-EF94-436B-A0F8-14B78CE90D23}"/>
    <cellStyle name="Comma 16 3 10" xfId="10843" xr:uid="{91F47BA3-AE78-49FC-9A37-16DFEBBD8D36}"/>
    <cellStyle name="Comma 16 3 2" xfId="10844" xr:uid="{1D86AD86-61C8-42B6-9EF0-47E492C42C03}"/>
    <cellStyle name="Comma 16 3 2 2" xfId="10845" xr:uid="{4EAA8902-4C82-4CEE-B33A-ECB8CF9B685E}"/>
    <cellStyle name="Comma 16 3 2 2 2" xfId="10846" xr:uid="{144021CF-8AAD-4E86-A4E0-DAFD858347AB}"/>
    <cellStyle name="Comma 16 3 2 2_ACT_NIBD EQ" xfId="10847" xr:uid="{502B959C-9EB8-4981-89AF-1FFAAEF5CFA2}"/>
    <cellStyle name="Comma 16 3 2 3" xfId="10848" xr:uid="{81AFC3CD-213E-4812-8B52-EF9BCDFD4B53}"/>
    <cellStyle name="Comma 16 3 2_ACT Segment adj EBITDA" xfId="10849" xr:uid="{71512A09-CCAF-4FCA-92BB-E9F4062498DE}"/>
    <cellStyle name="Comma 16 3 3" xfId="10850" xr:uid="{148053F1-EF06-4837-8C6F-50CCE0F19EF6}"/>
    <cellStyle name="Comma 16 3 3 2" xfId="10851" xr:uid="{F9EE70E7-320F-4BAF-BEBB-5495CD490244}"/>
    <cellStyle name="Comma 16 3 3_ACT Segment adj EBITDA" xfId="10852" xr:uid="{6BF570ED-8A5E-4C19-9EDB-A5009463BDA4}"/>
    <cellStyle name="Comma 16 3 4" xfId="10853" xr:uid="{D1DA220D-66C5-441F-B225-0BDE2216FFE6}"/>
    <cellStyle name="Comma 16 3 5" xfId="10854" xr:uid="{4010C454-A1FA-4976-A35A-04D70A8EE94E}"/>
    <cellStyle name="Comma 16 3 6" xfId="10855" xr:uid="{EA9DA1C7-2572-48E5-9450-557055FE2324}"/>
    <cellStyle name="Comma 16 3 7" xfId="10856" xr:uid="{07CAC1AE-08A0-4563-BD44-959D32652106}"/>
    <cellStyle name="Comma 16 3 8" xfId="10857" xr:uid="{EBDC1D13-E246-4A01-94B3-8361EC1152FA}"/>
    <cellStyle name="Comma 16 3 9" xfId="10858" xr:uid="{1B6C422E-2DBA-4C92-AE88-4CFA6292BBC9}"/>
    <cellStyle name="Comma 16 3_ACT Segment adj EBITDA" xfId="10859" xr:uid="{B2F3500A-5E81-4BFF-A0A7-6FCB9ED49AFA}"/>
    <cellStyle name="Comma 16 4" xfId="10860" xr:uid="{3702438E-2FCB-4111-B4B0-45F06AA2D294}"/>
    <cellStyle name="Comma 16 4 2" xfId="10861" xr:uid="{5006D77F-0291-4D43-BE24-E405B13724EB}"/>
    <cellStyle name="Comma 16 4 2 2" xfId="10862" xr:uid="{1A9A1B8F-2AAC-4589-8841-68AF6A9A48F2}"/>
    <cellStyle name="Comma 16 4 2 2 2" xfId="10863" xr:uid="{76701F24-2E0D-4F33-A690-248F79A40656}"/>
    <cellStyle name="Comma 16 4 2 2_ACT_NIBD EQ" xfId="10864" xr:uid="{0583DC09-8F31-4FD6-B2E4-02CDECEC135D}"/>
    <cellStyle name="Comma 16 4 2 3" xfId="10865" xr:uid="{7BBC0377-6F55-4318-AEF8-99107C7E6C26}"/>
    <cellStyle name="Comma 16 4 2_ACT Segment adj EBITDA" xfId="10866" xr:uid="{526105FF-C539-43AB-B2F5-A8754ECBAEA4}"/>
    <cellStyle name="Comma 16 4 3" xfId="10867" xr:uid="{CC8842EB-B0E8-4215-B8F2-B846B758823C}"/>
    <cellStyle name="Comma 16 4 3 2" xfId="10868" xr:uid="{DC97D997-A363-4E2F-8961-892C06177D57}"/>
    <cellStyle name="Comma 16 4 3_ACT_NIBD EQ" xfId="10869" xr:uid="{30D11227-763B-4143-AE62-C7CA74F339FB}"/>
    <cellStyle name="Comma 16 4 4" xfId="10870" xr:uid="{FF017575-7A57-40B2-A9C0-C5FEC617DCCA}"/>
    <cellStyle name="Comma 16 4 5" xfId="10871" xr:uid="{4A899015-40D7-4543-8B0B-C0784622EC5B}"/>
    <cellStyle name="Comma 16 4_ACT Segment adj EBITDA" xfId="10872" xr:uid="{B9902B21-20A6-4613-ACEE-16E06A2695A3}"/>
    <cellStyle name="Comma 16 5" xfId="10873" xr:uid="{BD3033B6-AF69-42D0-A24B-D8954EA21E4F}"/>
    <cellStyle name="Comma 16 5 2" xfId="10874" xr:uid="{040C5E7A-2F1D-4727-88FD-EA112B5974E8}"/>
    <cellStyle name="Comma 16 5 2 2" xfId="10875" xr:uid="{8350A671-831C-4562-8A49-82B84EE45E78}"/>
    <cellStyle name="Comma 16 5 2_ACT_NIBD EQ" xfId="10876" xr:uid="{A937F448-0624-4491-938B-544316D8E3F2}"/>
    <cellStyle name="Comma 16 5 3" xfId="10877" xr:uid="{3AA372A7-552F-4354-8A1D-E0CDD40D1551}"/>
    <cellStyle name="Comma 16 5_ACT Segment adj EBITDA" xfId="10878" xr:uid="{137CFC6A-2950-40D4-BFB4-7F47555A5AB5}"/>
    <cellStyle name="Comma 16 6" xfId="10879" xr:uid="{23CBF62A-B31E-4FC6-8F5D-00C2854E5D4D}"/>
    <cellStyle name="Comma 16 6 2" xfId="10880" xr:uid="{5AC6913B-17F7-4CA8-8C73-81AB19CB07CD}"/>
    <cellStyle name="Comma 16 6_ACT Segment adj EBITDA" xfId="10881" xr:uid="{A8978128-8F0F-43FE-8DE6-4B5AFC4E9A32}"/>
    <cellStyle name="Comma 16 7" xfId="10882" xr:uid="{694EF772-7D0B-4A6A-9644-9FD725191C53}"/>
    <cellStyle name="Comma 16 8" xfId="10883" xr:uid="{3A7B3D75-0D92-4783-9219-E16E6BD99A92}"/>
    <cellStyle name="Comma 16 9" xfId="10884" xr:uid="{446E4887-F3D9-4259-890A-AF66CE4CF65E}"/>
    <cellStyle name="Comma 16_ACT Segment adj EBITDA" xfId="10885" xr:uid="{181DF38B-9B56-4C09-9EEF-E25963BCF232}"/>
    <cellStyle name="Comma 17" xfId="10886" xr:uid="{8235F469-9BD7-485B-9E48-DB4D0470B879}"/>
    <cellStyle name="Comma 17 10" xfId="10887" xr:uid="{06415886-BBB3-4CE6-B964-AC50CDECBA56}"/>
    <cellStyle name="Comma 17 2" xfId="10888" xr:uid="{694F2621-6575-44E6-8437-0B870FB71612}"/>
    <cellStyle name="Comma 17 2 10" xfId="10889" xr:uid="{32AA46F1-68EE-4C73-ACBA-04E613426926}"/>
    <cellStyle name="Comma 17 2 2" xfId="10890" xr:uid="{D767B6EC-3BD6-4AB2-80DC-3DB4F48F8CAC}"/>
    <cellStyle name="Comma 17 2 2 2" xfId="10891" xr:uid="{21C1BA8A-9374-44AB-9712-0249E088DAAA}"/>
    <cellStyle name="Comma 17 2 2 2 2" xfId="10892" xr:uid="{44C37133-5A45-4C80-969E-EA9800A97999}"/>
    <cellStyle name="Comma 17 2 2 2_ACT_NIBD EQ" xfId="10893" xr:uid="{48951F84-B442-4722-9958-89891FCAE071}"/>
    <cellStyle name="Comma 17 2 2 3" xfId="10894" xr:uid="{8E5728E8-9250-4DA5-9F28-A522F16EE861}"/>
    <cellStyle name="Comma 17 2 2_ACT Segment adj EBITDA" xfId="10895" xr:uid="{B27F3FA6-E716-4F6D-96ED-BA7F1CC0C735}"/>
    <cellStyle name="Comma 17 2 3" xfId="10896" xr:uid="{B8E99159-2B76-44E9-9A6C-97E72D29C354}"/>
    <cellStyle name="Comma 17 2 3 2" xfId="10897" xr:uid="{DE2EC06C-440A-4126-A1DF-D7E4E094D571}"/>
    <cellStyle name="Comma 17 2 3_ACT Segment adj EBITDA" xfId="10898" xr:uid="{39B5C31B-8F16-4623-B97F-145B2B7B0B92}"/>
    <cellStyle name="Comma 17 2 4" xfId="10899" xr:uid="{DBBA19A8-1C3B-47A9-B460-12918C67ED83}"/>
    <cellStyle name="Comma 17 2 5" xfId="10900" xr:uid="{9A4961FB-E4FB-4223-BFD4-45AF73AC2CC3}"/>
    <cellStyle name="Comma 17 2 6" xfId="10901" xr:uid="{6418F380-853A-4311-84C1-02DC9F075E75}"/>
    <cellStyle name="Comma 17 2 7" xfId="10902" xr:uid="{D7F67AA0-A869-4E9D-B4B0-2B13FB8AC065}"/>
    <cellStyle name="Comma 17 2 8" xfId="10903" xr:uid="{9FB66506-FAFC-4D14-8AE2-03908CE1691D}"/>
    <cellStyle name="Comma 17 2 9" xfId="10904" xr:uid="{FBE438E2-CD6E-4EA6-A0C8-DD634F564759}"/>
    <cellStyle name="Comma 17 2_ACT Segment adj EBITDA" xfId="10905" xr:uid="{AB0B2745-6CE2-4647-AB52-F98D953C49DD}"/>
    <cellStyle name="Comma 17 3" xfId="10906" xr:uid="{E1274CD3-A3EA-4C1A-8EE5-85FB9729BF74}"/>
    <cellStyle name="Comma 17 3 2" xfId="10907" xr:uid="{FE219F44-E8FC-445A-92BC-260563080194}"/>
    <cellStyle name="Comma 17 3 2 2" xfId="10908" xr:uid="{C845CE22-8FE5-4FF1-B7B8-31CD1C982E3A}"/>
    <cellStyle name="Comma 17 3 2 2 2" xfId="10909" xr:uid="{79D5BAC3-C63F-485E-ABD2-54834C60263F}"/>
    <cellStyle name="Comma 17 3 2 2_ACT_NIBD EQ" xfId="10910" xr:uid="{08AF6A37-819E-42C4-A5B1-23DAF56C1CAD}"/>
    <cellStyle name="Comma 17 3 2 3" xfId="10911" xr:uid="{D4AA884A-4452-4723-8B7E-E21421CA11BF}"/>
    <cellStyle name="Comma 17 3 2_ACT Segment adj EBITDA" xfId="10912" xr:uid="{4900A47C-A604-4656-8B95-0C12A8FF66F5}"/>
    <cellStyle name="Comma 17 3 3" xfId="10913" xr:uid="{848C8439-01C1-4D9B-B81D-74F957C4CCF4}"/>
    <cellStyle name="Comma 17 3 3 2" xfId="10914" xr:uid="{495BE001-EB9F-4134-A495-66A5AA482C2A}"/>
    <cellStyle name="Comma 17 3 3_ACT_NIBD EQ" xfId="10915" xr:uid="{BC4F6431-8542-4577-9367-C407D6013B85}"/>
    <cellStyle name="Comma 17 3 4" xfId="10916" xr:uid="{D4674CA4-7692-4F98-8B88-F14731B8B4FB}"/>
    <cellStyle name="Comma 17 3 5" xfId="10917" xr:uid="{500D3A2E-5366-42ED-80F7-BE0D62C2BAA3}"/>
    <cellStyle name="Comma 17 3_ACT Segment adj EBITDA" xfId="10918" xr:uid="{849B0BDE-0960-4FFD-A2D4-B445A824D5BC}"/>
    <cellStyle name="Comma 17 4" xfId="10919" xr:uid="{6D22A851-AF69-4F59-B810-118A6DC02F8D}"/>
    <cellStyle name="Comma 17 4 2" xfId="10920" xr:uid="{883A72C5-548C-4CC6-906A-602714FE17DB}"/>
    <cellStyle name="Comma 17 4 2 2" xfId="10921" xr:uid="{764BFE19-088B-4CCB-8178-BC3C99993260}"/>
    <cellStyle name="Comma 17 4 2 2 2" xfId="10922" xr:uid="{6D1A28E6-A2F9-4C46-A922-810E0289525C}"/>
    <cellStyle name="Comma 17 4 2 2_ACT_NIBD EQ" xfId="10923" xr:uid="{985A1A59-5BAE-40F6-B4D8-F1E63C541623}"/>
    <cellStyle name="Comma 17 4 2 3" xfId="10924" xr:uid="{58BF4912-EEEB-4933-A000-E3ED11FF546D}"/>
    <cellStyle name="Comma 17 4 2_ACT_NIBD EQ" xfId="10925" xr:uid="{A6F3A6E2-E3A6-4778-8B53-A4742631DE03}"/>
    <cellStyle name="Comma 17 4 3" xfId="10926" xr:uid="{BF69A1F1-F83C-4266-B220-086ACF584873}"/>
    <cellStyle name="Comma 17 4 3 2" xfId="10927" xr:uid="{34A7881A-128F-4367-AE65-69E830108FDA}"/>
    <cellStyle name="Comma 17 4 3_ACT_NIBD EQ" xfId="10928" xr:uid="{7307FFCD-6744-480A-A029-55AAEEE4942C}"/>
    <cellStyle name="Comma 17 4 4" xfId="10929" xr:uid="{C1A08802-9932-4BF0-AF51-D4CB99297DB4}"/>
    <cellStyle name="Comma 17 4 5" xfId="10930" xr:uid="{9CF427D8-46E2-4E71-887C-985069BC8357}"/>
    <cellStyle name="Comma 17 4_ACT Segment adj EBITDA" xfId="10931" xr:uid="{2A61BCE7-4F0F-446C-8D55-42D794F3FDE6}"/>
    <cellStyle name="Comma 17 5" xfId="10932" xr:uid="{F59E2F45-996F-4379-8624-8DDBB9149A03}"/>
    <cellStyle name="Comma 17 5 2" xfId="10933" xr:uid="{14ED3044-B320-4A68-AAB6-69503E6B1A39}"/>
    <cellStyle name="Comma 17 5 2 2" xfId="10934" xr:uid="{8F366CB1-21FF-4223-A1A7-C016C7333422}"/>
    <cellStyle name="Comma 17 5 2_ACT_NIBD EQ" xfId="10935" xr:uid="{A9021D1C-EF7E-436A-8149-CFF200A1ADF3}"/>
    <cellStyle name="Comma 17 5 3" xfId="10936" xr:uid="{407D1C55-A892-4721-9E75-84ECFE01551F}"/>
    <cellStyle name="Comma 17 5_ACT Segment adj EBITDA" xfId="10937" xr:uid="{8544FA23-9576-4338-BEAB-6CBB2179C721}"/>
    <cellStyle name="Comma 17 6" xfId="10938" xr:uid="{706C5282-13AE-43DD-99DD-60D6116B8872}"/>
    <cellStyle name="Comma 17 6 2" xfId="10939" xr:uid="{CA68BBA7-75F1-4DC2-91A1-6BA95EE6463C}"/>
    <cellStyle name="Comma 17 6_ACT Segment adj EBITDA" xfId="10940" xr:uid="{73114D19-0647-4CC7-B7BC-3923AB725EC3}"/>
    <cellStyle name="Comma 17 7" xfId="10941" xr:uid="{3FCE47C7-7735-4B29-A6C4-AAA9F40E50D6}"/>
    <cellStyle name="Comma 17 8" xfId="10942" xr:uid="{C3CF885C-0473-4DB0-BD04-41752F53446E}"/>
    <cellStyle name="Comma 17 9" xfId="10943" xr:uid="{703AD7CB-39DF-4FC7-AF33-03A5E1F74491}"/>
    <cellStyle name="Comma 17_ACT Segment adj EBITDA" xfId="10944" xr:uid="{39D1424A-18BD-4123-A064-BF5FC03B315F}"/>
    <cellStyle name="Comma 18" xfId="10945" xr:uid="{7A8CD4B5-2D62-46C0-8A9D-658060D0AC96}"/>
    <cellStyle name="Comma 18 2" xfId="10946" xr:uid="{9F7E20B4-1D71-4D7F-8FFB-4596C809BA77}"/>
    <cellStyle name="Comma 18 2 2" xfId="10947" xr:uid="{93606EF7-8F07-4958-A6FC-2FB464677081}"/>
    <cellStyle name="Comma 18 2 2 2" xfId="10948" xr:uid="{980B4915-CA19-4B22-8DD5-67B6BC788330}"/>
    <cellStyle name="Comma 18 2 2 2 2" xfId="10949" xr:uid="{E4C69C7F-2E34-4D6F-AF91-94C5AC7308C3}"/>
    <cellStyle name="Comma 18 2 2 2_ACT_NIBD EQ" xfId="10950" xr:uid="{F2E7C3B6-68A0-4F56-9520-293FAC66190D}"/>
    <cellStyle name="Comma 18 2 2 3" xfId="10951" xr:uid="{B4240425-7F29-4084-ADE4-CC0A89FFB93D}"/>
    <cellStyle name="Comma 18 2 2_ACT Segment adj EBITDA" xfId="10952" xr:uid="{ADAE796C-7E93-4B0E-B122-0EF2B1082B6F}"/>
    <cellStyle name="Comma 18 2 3" xfId="10953" xr:uid="{EDA44B09-198C-4076-B31E-2A401C9CB20F}"/>
    <cellStyle name="Comma 18 2 3 2" xfId="10954" xr:uid="{CA8A86EE-851C-4ECA-95B1-404FFAD754BA}"/>
    <cellStyle name="Comma 18 2 3_ACT_NIBD EQ" xfId="10955" xr:uid="{C69CF3B5-350D-4760-BA1A-CC010D24F9DD}"/>
    <cellStyle name="Comma 18 2 4" xfId="10956" xr:uid="{0294DA0D-5889-4A27-AEB6-21A7931CC2B5}"/>
    <cellStyle name="Comma 18 2 5" xfId="10957" xr:uid="{4811F5E2-00DB-4866-B49A-0C5BF443DF33}"/>
    <cellStyle name="Comma 18 2_ACT Segment adj EBITDA" xfId="10958" xr:uid="{E4F5D2BA-4772-4A8C-837A-616C3424827A}"/>
    <cellStyle name="Comma 18 3" xfId="10959" xr:uid="{189597F4-4D54-4E4F-AFD4-0418373C8C2E}"/>
    <cellStyle name="Comma 18 3 2" xfId="10960" xr:uid="{72657EF9-E3EE-4230-BD7D-C8AB7FDA67F3}"/>
    <cellStyle name="Comma 18 3 2 2" xfId="10961" xr:uid="{B24121A3-E6B8-49CD-BE71-A142FD7AE05F}"/>
    <cellStyle name="Comma 18 3 2 2 2" xfId="10962" xr:uid="{75FB5C59-C4C6-4837-8AAB-4580748330D6}"/>
    <cellStyle name="Comma 18 3 2 2_ACT_NIBD EQ" xfId="10963" xr:uid="{82BF2323-4003-4C51-AA62-BE2F6C9050C8}"/>
    <cellStyle name="Comma 18 3 2 3" xfId="10964" xr:uid="{EAF21813-9389-4B77-B421-8D34B410D661}"/>
    <cellStyle name="Comma 18 3 2_ACT_NIBD EQ" xfId="10965" xr:uid="{2DCFCD5E-B62E-46A5-9DCA-9E0DF1333C59}"/>
    <cellStyle name="Comma 18 3 3" xfId="10966" xr:uid="{D77D98F1-9DFC-43B4-B562-943A4B714C6C}"/>
    <cellStyle name="Comma 18 3 3 2" xfId="10967" xr:uid="{160A83BA-1B44-4250-BC03-0DBA7122504F}"/>
    <cellStyle name="Comma 18 3 3_ACT_NIBD EQ" xfId="10968" xr:uid="{3678DC62-7660-4B03-900F-F5F652349E4D}"/>
    <cellStyle name="Comma 18 3 4" xfId="10969" xr:uid="{03E0AC39-BFF8-437E-9B17-49191BF3D39C}"/>
    <cellStyle name="Comma 18 3 5" xfId="10970" xr:uid="{3475F632-94C5-4F57-9ECE-C422E5587B3A}"/>
    <cellStyle name="Comma 18 3_ACT Segment adj EBITDA" xfId="10971" xr:uid="{CE87B4D6-9848-4F0E-9FC7-69A125FFC5AB}"/>
    <cellStyle name="Comma 18 4" xfId="10972" xr:uid="{F194E6FB-1B4E-45D5-834A-EC046A84FD51}"/>
    <cellStyle name="Comma 18 4 2" xfId="10973" xr:uid="{C154B7E1-51E2-4991-8AB7-6633F5BB4420}"/>
    <cellStyle name="Comma 18 4 2 2" xfId="10974" xr:uid="{7749BCC3-C4BF-4B25-BCFA-D4D028295657}"/>
    <cellStyle name="Comma 18 4 2 2 2" xfId="10975" xr:uid="{9FB85B31-7E51-40BF-A743-51D219FB5013}"/>
    <cellStyle name="Comma 18 4 2 2_ACT_NIBD EQ" xfId="10976" xr:uid="{5D37A252-4F71-43B4-948E-F78D99AA2EA3}"/>
    <cellStyle name="Comma 18 4 2 3" xfId="10977" xr:uid="{BF53C336-9E8B-471E-95DF-361E4CC32431}"/>
    <cellStyle name="Comma 18 4 2_ACT_NIBD EQ" xfId="10978" xr:uid="{FB219D17-C033-48DE-BF5D-101552530377}"/>
    <cellStyle name="Comma 18 4 3" xfId="10979" xr:uid="{55F2C0FB-7630-4337-BB62-C0752C031502}"/>
    <cellStyle name="Comma 18 4 3 2" xfId="10980" xr:uid="{9C348574-DBBB-4130-A9A3-D9527F750DD3}"/>
    <cellStyle name="Comma 18 4 3_ACT_NIBD EQ" xfId="10981" xr:uid="{52325ABF-55CE-4B0D-A835-2429F24CF852}"/>
    <cellStyle name="Comma 18 4 4" xfId="10982" xr:uid="{44D0B14A-1B1F-4AB3-9B78-3E2AB240E580}"/>
    <cellStyle name="Comma 18 4 5" xfId="10983" xr:uid="{2EB42A63-578C-434E-8A46-41FE7CFAD2D1}"/>
    <cellStyle name="Comma 18 4_ACT Segment adj EBITDA" xfId="10984" xr:uid="{F282699B-2624-4D75-BD86-8463C4E38E2F}"/>
    <cellStyle name="Comma 18 5" xfId="10985" xr:uid="{7AE8DD5F-A533-4737-9266-DE4E1F99D110}"/>
    <cellStyle name="Comma 18 5 2" xfId="10986" xr:uid="{B608BFD7-80F0-45B3-8AFE-631F7335DC44}"/>
    <cellStyle name="Comma 18 5 2 2" xfId="10987" xr:uid="{5AD46B63-1A24-40FB-8FE5-62161C4DC5F0}"/>
    <cellStyle name="Comma 18 5 2_ACT_NIBD EQ" xfId="10988" xr:uid="{7FF74127-62CA-43C1-B5DE-5B502430189A}"/>
    <cellStyle name="Comma 18 5 3" xfId="10989" xr:uid="{16877409-B7ED-4623-8403-71775D5D820B}"/>
    <cellStyle name="Comma 18 5_ACT Segment adj EBITDA" xfId="10990" xr:uid="{8A092839-668A-4F93-B76E-65F1BAD9CACB}"/>
    <cellStyle name="Comma 18 6" xfId="10991" xr:uid="{66A5C7C9-E50F-41ED-AD47-2821A2A8648F}"/>
    <cellStyle name="Comma 18 6 2" xfId="10992" xr:uid="{4AB71278-8A39-4633-A1F6-1B1A97B4E216}"/>
    <cellStyle name="Comma 18 6_ACT_NIBD EQ" xfId="10993" xr:uid="{D0070BA7-3534-4C7D-ABA3-4F710BF092D1}"/>
    <cellStyle name="Comma 18 7" xfId="10994" xr:uid="{4ABFEAE3-9012-4AEC-A0AC-FBBE2EDFCE68}"/>
    <cellStyle name="Comma 18 8" xfId="10995" xr:uid="{94B072D5-1C67-4545-AB55-E2AC6D803DAE}"/>
    <cellStyle name="Comma 18_ACT Segment adj EBITDA" xfId="10996" xr:uid="{390C4B79-D59D-4FA6-8337-A22582605CDE}"/>
    <cellStyle name="Comma 19" xfId="10997" xr:uid="{E494DF65-262B-4144-A752-F7C9EC968AEE}"/>
    <cellStyle name="Comma 19 2" xfId="10998" xr:uid="{DAB270BD-E953-4C03-8186-F3C80F0CCA84}"/>
    <cellStyle name="Comma 19 2 2" xfId="10999" xr:uid="{72DF2A1E-8EAD-4CB4-BEE6-FA28D7BE1BFF}"/>
    <cellStyle name="Comma 19 2 2 2" xfId="11000" xr:uid="{67E00905-8DEF-4F55-A852-E644F7BE180D}"/>
    <cellStyle name="Comma 19 2 2 2 2" xfId="11001" xr:uid="{025D3467-3E3E-42FD-95A3-DF43177F3DBC}"/>
    <cellStyle name="Comma 19 2 2 2_ACT_NIBD EQ" xfId="11002" xr:uid="{903A5454-C838-40D9-92A1-3E73094660BA}"/>
    <cellStyle name="Comma 19 2 2 3" xfId="11003" xr:uid="{73EAF8D8-9F9A-4EB5-A098-59C6C157DE3C}"/>
    <cellStyle name="Comma 19 2 2_ACT Segment adj EBITDA" xfId="11004" xr:uid="{20696CB9-773F-41D6-9EEA-BF907F8F08DC}"/>
    <cellStyle name="Comma 19 2 3" xfId="11005" xr:uid="{F03FC455-749B-428A-8615-4ACB04C372D2}"/>
    <cellStyle name="Comma 19 2 3 2" xfId="11006" xr:uid="{46766FD2-F715-481E-B769-D1E5019748CC}"/>
    <cellStyle name="Comma 19 2 3_ACT_NIBD EQ" xfId="11007" xr:uid="{E7D3E549-E9E6-4C01-90DB-1BB2DB5A18B8}"/>
    <cellStyle name="Comma 19 2 4" xfId="11008" xr:uid="{1601CF84-CB9F-44F5-BB09-246E4A3AE90C}"/>
    <cellStyle name="Comma 19 2 5" xfId="11009" xr:uid="{639FFC58-C639-46A3-AD0A-B9A186D3758F}"/>
    <cellStyle name="Comma 19 2_ACT Segment adj EBITDA" xfId="11010" xr:uid="{CB810B48-3942-4B57-8171-3DF812153220}"/>
    <cellStyle name="Comma 19 3" xfId="11011" xr:uid="{E4B9FEA8-307C-4B62-9709-231668D972AB}"/>
    <cellStyle name="Comma 19 3 2" xfId="11012" xr:uid="{66115D4A-C8F1-4BB2-992C-026C88764E71}"/>
    <cellStyle name="Comma 19 3 2 2" xfId="11013" xr:uid="{8E05D347-D8FA-4C56-80A9-5A08D25A096C}"/>
    <cellStyle name="Comma 19 3 2 2 2" xfId="11014" xr:uid="{A273AE50-F3F4-4FF8-8381-10000E408322}"/>
    <cellStyle name="Comma 19 3 2 2_ACT_NIBD EQ" xfId="11015" xr:uid="{2D9DCDE2-4589-4ECC-9572-2C171092C98E}"/>
    <cellStyle name="Comma 19 3 2 3" xfId="11016" xr:uid="{0BEB6DD1-A474-4759-B9E4-F56BE5284A9B}"/>
    <cellStyle name="Comma 19 3 2_ACT_NIBD EQ" xfId="11017" xr:uid="{63B88E9F-DA0B-4741-A721-CBB446196141}"/>
    <cellStyle name="Comma 19 3 3" xfId="11018" xr:uid="{9B2A99D9-39ED-49E1-B331-CB1D8C83EAD7}"/>
    <cellStyle name="Comma 19 3 3 2" xfId="11019" xr:uid="{BEE2B2E3-E854-4494-90C6-5D648AA1A377}"/>
    <cellStyle name="Comma 19 3 3_ACT_NIBD EQ" xfId="11020" xr:uid="{13C70236-050E-4195-A580-A04C69F85AD0}"/>
    <cellStyle name="Comma 19 3 4" xfId="11021" xr:uid="{3AE42C17-B1C0-4AA0-937A-6619805CC429}"/>
    <cellStyle name="Comma 19 3 5" xfId="11022" xr:uid="{D8150522-55B7-40C6-8AD5-0490736FB071}"/>
    <cellStyle name="Comma 19 3_ACT Segment adj EBITDA" xfId="11023" xr:uid="{D009D698-0981-49C1-8683-3AE2D48857C6}"/>
    <cellStyle name="Comma 19 4" xfId="11024" xr:uid="{91B69599-22C0-407D-9FCD-E4CD1280CACA}"/>
    <cellStyle name="Comma 19 4 2" xfId="11025" xr:uid="{4F1365F6-635B-4BA8-92AB-198A488E2EE3}"/>
    <cellStyle name="Comma 19 4 2 2" xfId="11026" xr:uid="{D54650E6-98DD-4636-BF75-C0F04B0F269A}"/>
    <cellStyle name="Comma 19 4 2 2 2" xfId="11027" xr:uid="{3B9B0A62-F6EF-4ABA-AD40-B6E33DF85BD1}"/>
    <cellStyle name="Comma 19 4 2 2_ACT_NIBD EQ" xfId="11028" xr:uid="{ECDA3004-DBA6-4A88-A89D-77889604830C}"/>
    <cellStyle name="Comma 19 4 2 3" xfId="11029" xr:uid="{FDDAE4C8-59F0-4DAA-A2C1-2B7BACE1DD44}"/>
    <cellStyle name="Comma 19 4 2_ACT_NIBD EQ" xfId="11030" xr:uid="{01328CF5-C5F1-4FE6-9967-B3AE53941EA1}"/>
    <cellStyle name="Comma 19 4 3" xfId="11031" xr:uid="{B9C8AEC5-DC83-4552-8F0D-1390756B6A6F}"/>
    <cellStyle name="Comma 19 4 3 2" xfId="11032" xr:uid="{0EE4DB2E-D5C9-41DC-967C-10DE5D9381AC}"/>
    <cellStyle name="Comma 19 4 3_ACT_NIBD EQ" xfId="11033" xr:uid="{6A319D0E-D0B0-44D2-A83F-222C32E40459}"/>
    <cellStyle name="Comma 19 4 4" xfId="11034" xr:uid="{1BA3C22E-FBFF-4AA8-80AA-DD322102DA8B}"/>
    <cellStyle name="Comma 19 4 5" xfId="11035" xr:uid="{BDF75D11-5B07-414A-9CD9-BEDD4E13AD90}"/>
    <cellStyle name="Comma 19 4_ACT Segment adj EBITDA" xfId="11036" xr:uid="{692FF54D-372D-46F4-A379-E2DF99CD22CA}"/>
    <cellStyle name="Comma 19 5" xfId="11037" xr:uid="{3FCC00C6-6FDE-40A8-854F-84CE975F5DC7}"/>
    <cellStyle name="Comma 19 5 2" xfId="11038" xr:uid="{57CF89C9-1504-4C34-B629-4F003F120CC0}"/>
    <cellStyle name="Comma 19 5 2 2" xfId="11039" xr:uid="{3445E1CE-A2ED-476C-8B98-C416B93B9D22}"/>
    <cellStyle name="Comma 19 5 2_ACT_NIBD EQ" xfId="11040" xr:uid="{DF6F9682-A993-4FFC-BCE2-1B062E834BDB}"/>
    <cellStyle name="Comma 19 5 3" xfId="11041" xr:uid="{2AA2F960-0A34-44A5-9B2E-D22A9AFDB69B}"/>
    <cellStyle name="Comma 19 5_ACT Segment adj EBITDA" xfId="11042" xr:uid="{CD3EA939-3693-453B-8500-0EF19B9D0F9A}"/>
    <cellStyle name="Comma 19 6" xfId="11043" xr:uid="{91FE7CCF-7629-4A7C-9A62-9A3795067DD9}"/>
    <cellStyle name="Comma 19 6 2" xfId="11044" xr:uid="{C9AF34F1-F12C-41C3-BFE9-12608687859D}"/>
    <cellStyle name="Comma 19 6_ACT_NIBD EQ" xfId="11045" xr:uid="{F6EBDDF3-7BE0-456F-B856-8D774D97492E}"/>
    <cellStyle name="Comma 19 7" xfId="11046" xr:uid="{9057F608-8343-4C02-9DD0-B5D51071BDC2}"/>
    <cellStyle name="Comma 19 8" xfId="11047" xr:uid="{640D9704-9EA0-4F8D-A58A-C2F8AFD2A54E}"/>
    <cellStyle name="Comma 19_ACT Segment adj EBITDA" xfId="11048" xr:uid="{1CDFA2F2-751E-4A2E-8D15-48C1CAD7FD1E}"/>
    <cellStyle name="Comma 2" xfId="11049" xr:uid="{44BBF3AB-BED1-4533-AEDD-05E32A83653C}"/>
    <cellStyle name="Comma 2 10" xfId="11050" xr:uid="{03CA556D-289B-4721-ADBE-D1778BCE8B28}"/>
    <cellStyle name="Comma 2 10 2" xfId="11051" xr:uid="{20E34DBC-DEFE-4262-98EA-D4CEF895B0AC}"/>
    <cellStyle name="Comma 2 10 2 2" xfId="11052" xr:uid="{A457CBAE-9B38-4D73-8B8B-2149B06442F4}"/>
    <cellStyle name="Comma 2 10 2 2 2" xfId="11053" xr:uid="{7EA022A6-190E-47EB-BAB1-E218C1E2220F}"/>
    <cellStyle name="Comma 2 10 2 2_ACT_NIBD EQ" xfId="11054" xr:uid="{86F93C70-4279-495E-BC4F-770E20AFC18A}"/>
    <cellStyle name="Comma 2 10 2 3" xfId="11055" xr:uid="{432BE5EB-E86A-4766-8CC2-A6AFC9435F16}"/>
    <cellStyle name="Comma 2 10 2_ACT_NIBD EQ" xfId="11056" xr:uid="{AA16ED33-ADC2-4C0D-99BF-885DBDD355DD}"/>
    <cellStyle name="Comma 2 10 3" xfId="11057" xr:uid="{C4A1C86D-3F78-4682-8C43-7D2E3993E7E7}"/>
    <cellStyle name="Comma 2 10 3 2" xfId="11058" xr:uid="{314C8071-4C89-479E-917A-156AA9C9F5E2}"/>
    <cellStyle name="Comma 2 10 3_ACT_NIBD EQ" xfId="11059" xr:uid="{CE656688-5106-4BF0-AEB6-4109B32546C2}"/>
    <cellStyle name="Comma 2 10 4" xfId="11060" xr:uid="{B0FE3FA4-9E26-4257-8B0F-19320E4DCF70}"/>
    <cellStyle name="Comma 2 10 5" xfId="11061" xr:uid="{084EA1BA-38EE-4075-ADDE-602735AB8242}"/>
    <cellStyle name="Comma 2 10_ACT Segment adj EBITDA" xfId="11062" xr:uid="{319F69B4-AAC5-4D96-9C37-5430A26C8AA1}"/>
    <cellStyle name="Comma 2 11" xfId="11063" xr:uid="{FEE9FDA0-6F61-4AE7-9680-B5C1441F640E}"/>
    <cellStyle name="Comma 2 11 2" xfId="11064" xr:uid="{764B1927-8005-4496-8793-112E8C4C9617}"/>
    <cellStyle name="Comma 2 11 2 2" xfId="11065" xr:uid="{D77C5C04-984A-4CEE-9062-3BAAD36CC9DB}"/>
    <cellStyle name="Comma 2 11 2 2 2" xfId="11066" xr:uid="{EC7D28CA-5A4C-4234-9025-DB746260ABF1}"/>
    <cellStyle name="Comma 2 11 2 2_ACT_NIBD EQ" xfId="11067" xr:uid="{75AD175A-59A5-41D4-B526-CB43E6941FA5}"/>
    <cellStyle name="Comma 2 11 2 3" xfId="11068" xr:uid="{7FDE2C64-05A1-4848-8A4D-867DA7525DE6}"/>
    <cellStyle name="Comma 2 11 2_ACT_NIBD EQ" xfId="11069" xr:uid="{E40B9F91-2EC4-4EBE-8D3C-0B00EAC6A171}"/>
    <cellStyle name="Comma 2 11 3" xfId="11070" xr:uid="{740B7C87-96B3-42A2-8F51-59AD20D299AE}"/>
    <cellStyle name="Comma 2 11 3 2" xfId="11071" xr:uid="{2B84B00C-9C89-43F0-B48E-9ADF06632A17}"/>
    <cellStyle name="Comma 2 11 3_ACT_NIBD EQ" xfId="11072" xr:uid="{D1E63697-D1D6-4B0A-9C66-0B18B7BA822E}"/>
    <cellStyle name="Comma 2 11 4" xfId="11073" xr:uid="{9C823C41-F986-4D93-94CD-EB9042A84BA7}"/>
    <cellStyle name="Comma 2 11 5" xfId="11074" xr:uid="{1F7D2123-1EF3-4D8D-AB2E-A7C1A8EA1A35}"/>
    <cellStyle name="Comma 2 11_ACT Segment adj EBITDA" xfId="11075" xr:uid="{AC53BF92-34CB-41A6-A27D-576D88D03354}"/>
    <cellStyle name="Comma 2 12" xfId="11076" xr:uid="{7C141C6B-ECAB-4295-8DD5-172ED41B4AA9}"/>
    <cellStyle name="Comma 2 12 2" xfId="11077" xr:uid="{D6DE7D4E-7CCF-4C65-9B27-C3BF7EFCFCBD}"/>
    <cellStyle name="Comma 2 12 3" xfId="11078" xr:uid="{EF534C18-9869-492C-9CA8-F0FFC0839EA8}"/>
    <cellStyle name="Comma 2 12_ACT Segment adj EBITDA" xfId="11079" xr:uid="{257D7A1E-85E2-42DB-B556-B9E38356A679}"/>
    <cellStyle name="Comma 2 13" xfId="11080" xr:uid="{A5B5CB8F-4C5D-4F54-8B7B-559E81F81D6C}"/>
    <cellStyle name="Comma 2 14" xfId="11081" xr:uid="{3881B4D3-38EF-4999-8628-57B438F006FA}"/>
    <cellStyle name="Comma 2 14 2" xfId="11082" xr:uid="{C3C7EFF7-A686-4D2E-A586-4427D681737D}"/>
    <cellStyle name="Comma 2 14 2 2" xfId="11083" xr:uid="{027170A9-942B-4EDA-A7EB-48DA96B825B1}"/>
    <cellStyle name="Comma 2 14 2_ACT_NIBD EQ" xfId="11084" xr:uid="{54D6E85A-B24E-45A8-BCED-239B1E6735CA}"/>
    <cellStyle name="Comma 2 14 3" xfId="11085" xr:uid="{6EE7EF0E-E914-4780-BF1F-C61B34CCE34E}"/>
    <cellStyle name="Comma 2 14_ACT_NIBD EQ" xfId="11086" xr:uid="{B9C1F4B5-8A1F-4CF9-9F51-B11C78C71027}"/>
    <cellStyle name="Comma 2 15" xfId="11087" xr:uid="{E9565A17-8E92-49B7-BEF9-7137CB26A7EF}"/>
    <cellStyle name="Comma 2 15 2" xfId="11088" xr:uid="{FEE1ABD4-193E-4935-AD95-503486BA60FE}"/>
    <cellStyle name="Comma 2 15_ACT_NIBD EQ" xfId="11089" xr:uid="{80316FBA-EC14-4C1B-A103-2D582F59C322}"/>
    <cellStyle name="Comma 2 16" xfId="11090" xr:uid="{8D659563-39EB-480D-B04A-5FBDFC1E4EF6}"/>
    <cellStyle name="Comma 2 2" xfId="11091" xr:uid="{6ADF8600-521C-4722-8255-D96689CF2772}"/>
    <cellStyle name="Comma 2 2 10" xfId="11092" xr:uid="{4FBF1F7B-6255-4235-BFCA-0741D983A99C}"/>
    <cellStyle name="Comma 2 2 2" xfId="11093" xr:uid="{AFCBBBAB-2C17-45B0-AC67-EE5AC9793549}"/>
    <cellStyle name="Comma 2 2 2 10" xfId="11094" xr:uid="{2B00C2BD-6C2E-40FE-B745-9DB4A8CC9E93}"/>
    <cellStyle name="Comma 2 2 2 2" xfId="11095" xr:uid="{18B3A596-94A6-4B8D-90D5-EFCCB6D1EB50}"/>
    <cellStyle name="Comma 2 2 2 2 10" xfId="11096" xr:uid="{0255F15D-1C67-4CC4-959A-CFAF8F44BD86}"/>
    <cellStyle name="Comma 2 2 2 2 2" xfId="11097" xr:uid="{00E88CE1-DD0C-409E-AD92-8F31B5D4DC8D}"/>
    <cellStyle name="Comma 2 2 2 2 2 2" xfId="11098" xr:uid="{6E02DFC7-0796-42EA-8DB3-05E4BF9563E7}"/>
    <cellStyle name="Comma 2 2 2 2 2 2 2" xfId="11099" xr:uid="{C54F5677-1232-4F03-B2C9-F729B7FAE9F0}"/>
    <cellStyle name="Comma 2 2 2 2 2 2_ACT Segment adj EBITDA" xfId="11100" xr:uid="{BE3CA3B1-AA8D-4117-B354-4EA4AEB579A8}"/>
    <cellStyle name="Comma 2 2 2 2 2 3" xfId="11101" xr:uid="{016D6158-21B1-4137-8E78-4FE6EB0BADEA}"/>
    <cellStyle name="Comma 2 2 2 2 2_ACT Segment adj EBITDA" xfId="11102" xr:uid="{94B7EC62-AC27-4E60-8346-FF20C3AC2FAC}"/>
    <cellStyle name="Comma 2 2 2 2 3" xfId="11103" xr:uid="{15169CB0-D1F6-4ED3-83CD-F9C6B888C126}"/>
    <cellStyle name="Comma 2 2 2 2 3 2" xfId="11104" xr:uid="{19807CD4-A44A-486B-853D-EFFCE9616613}"/>
    <cellStyle name="Comma 2 2 2 2 3_ACT Segment adj EBITDA" xfId="11105" xr:uid="{3EDB6D65-EC1B-4C5F-995B-C8ED400BECF7}"/>
    <cellStyle name="Comma 2 2 2 2 4" xfId="11106" xr:uid="{E2FC4E12-D835-42B9-8A5A-96461A01044B}"/>
    <cellStyle name="Comma 2 2 2 2 5" xfId="11107" xr:uid="{98BCBCA9-EDAB-41E9-8327-FF1972FAD07E}"/>
    <cellStyle name="Comma 2 2 2 2 6" xfId="11108" xr:uid="{07284CF5-3911-4147-845F-FE468A298103}"/>
    <cellStyle name="Comma 2 2 2 2 7" xfId="11109" xr:uid="{5491DA47-1DB8-4FFC-87C6-7AC5BA06B1D1}"/>
    <cellStyle name="Comma 2 2 2 2 8" xfId="11110" xr:uid="{37E1B63C-A30F-4159-A55E-6BED27202C8D}"/>
    <cellStyle name="Comma 2 2 2 2 9" xfId="11111" xr:uid="{828C8230-9F2A-46FA-A572-D17274B92E97}"/>
    <cellStyle name="Comma 2 2 2 2_ACT Segment adj EBITDA" xfId="11112" xr:uid="{4627EB67-D8EF-42B4-9D3C-B382B5E93C52}"/>
    <cellStyle name="Comma 2 2 2 3" xfId="11113" xr:uid="{4CDEFC65-9D65-4C6D-82BA-79AE3E75CF78}"/>
    <cellStyle name="Comma 2 2 2 3 10" xfId="11114" xr:uid="{FECDEC36-CAA6-4251-8E8E-B4278D899065}"/>
    <cellStyle name="Comma 2 2 2 3 2" xfId="11115" xr:uid="{EEC0A375-996B-4AFF-8B7D-5F63C4563622}"/>
    <cellStyle name="Comma 2 2 2 3 2 2" xfId="11116" xr:uid="{A6E73C27-6AB7-438C-BE63-6C5B92FFE765}"/>
    <cellStyle name="Comma 2 2 2 3 2 2 2" xfId="11117" xr:uid="{4479C2FE-4D4E-4594-9FE7-BA01C589E595}"/>
    <cellStyle name="Comma 2 2 2 3 2 2_ACT_NIBD EQ" xfId="11118" xr:uid="{F47D1B36-6FBE-49CB-8D52-E06E9168B743}"/>
    <cellStyle name="Comma 2 2 2 3 2 3" xfId="11119" xr:uid="{A3AB3984-B39B-4337-A028-116BF7C75389}"/>
    <cellStyle name="Comma 2 2 2 3 2_ACT Segment adj EBITDA" xfId="11120" xr:uid="{A0B811FF-A8BE-4940-A96E-4EA5C22D781B}"/>
    <cellStyle name="Comma 2 2 2 3 3" xfId="11121" xr:uid="{98EC1E8F-2607-4EB6-A943-8B3AC843FB2C}"/>
    <cellStyle name="Comma 2 2 2 3 3 2" xfId="11122" xr:uid="{AF50074E-16B9-49CC-B43E-0BEC1A7410EA}"/>
    <cellStyle name="Comma 2 2 2 3 3_ACT Segment adj EBITDA" xfId="11123" xr:uid="{5A220E5B-3D2A-4390-9464-E94E4EABAD5B}"/>
    <cellStyle name="Comma 2 2 2 3 4" xfId="11124" xr:uid="{69F5ED9C-1D19-4C1E-8A79-D5EFAF2A8927}"/>
    <cellStyle name="Comma 2 2 2 3 5" xfId="11125" xr:uid="{F4C313A0-6E60-46B5-AA43-C3CCD39573AA}"/>
    <cellStyle name="Comma 2 2 2 3 6" xfId="11126" xr:uid="{AFC22B9A-7354-4344-8241-E470F5003C68}"/>
    <cellStyle name="Comma 2 2 2 3 7" xfId="11127" xr:uid="{C21838B9-39F2-4640-ACDE-2EE68EC9C4CD}"/>
    <cellStyle name="Comma 2 2 2 3 8" xfId="11128" xr:uid="{31FD0178-B570-450D-9B07-E80028239D9B}"/>
    <cellStyle name="Comma 2 2 2 3 9" xfId="11129" xr:uid="{BEC559D5-58DB-484F-91CE-B5F86962A536}"/>
    <cellStyle name="Comma 2 2 2 3_ACT Segment adj EBITDA" xfId="11130" xr:uid="{C1734044-FC13-4CB5-AAEB-A91956900EA2}"/>
    <cellStyle name="Comma 2 2 2 4" xfId="11131" xr:uid="{C9AD91BB-1E8D-492C-A7AE-2D2EC17294DF}"/>
    <cellStyle name="Comma 2 2 2 4 10" xfId="11132" xr:uid="{7B0E4F0F-611F-4576-8DA1-4F3878BABBF4}"/>
    <cellStyle name="Comma 2 2 2 4 2" xfId="11133" xr:uid="{1FA8188B-41E9-4EAF-9FBB-F35E7061C4A6}"/>
    <cellStyle name="Comma 2 2 2 4 2 2" xfId="11134" xr:uid="{CBBFE4BC-BE93-4F8F-8B8B-BEE74AB0FC00}"/>
    <cellStyle name="Comma 2 2 2 4 2 2 2" xfId="11135" xr:uid="{26106E9B-F307-418E-836A-B103E045E844}"/>
    <cellStyle name="Comma 2 2 2 4 2 2_ACT_NIBD EQ" xfId="11136" xr:uid="{0526C83A-F4DF-4647-87AE-B71F2220A5BD}"/>
    <cellStyle name="Comma 2 2 2 4 2 3" xfId="11137" xr:uid="{DC886F2C-B513-480D-A090-71C6552DF9DB}"/>
    <cellStyle name="Comma 2 2 2 4 2_ACT Segment adj EBITDA" xfId="11138" xr:uid="{DB6C8572-93EE-4744-B334-F81DA59C9667}"/>
    <cellStyle name="Comma 2 2 2 4 3" xfId="11139" xr:uid="{2D07D4CF-F6DA-43F8-8D72-1428515218B0}"/>
    <cellStyle name="Comma 2 2 2 4 3 2" xfId="11140" xr:uid="{FF057489-99B8-4435-93C9-F6446F0B3215}"/>
    <cellStyle name="Comma 2 2 2 4 3_ACT Segment adj EBITDA" xfId="11141" xr:uid="{95044462-C93D-47E2-864A-9F4EF36DFCA8}"/>
    <cellStyle name="Comma 2 2 2 4 4" xfId="11142" xr:uid="{2D7AC278-8D06-471B-808E-4C64B1A0ABC7}"/>
    <cellStyle name="Comma 2 2 2 4 5" xfId="11143" xr:uid="{AB1341A6-7D1B-4A49-BAB5-8A15149599AB}"/>
    <cellStyle name="Comma 2 2 2 4 6" xfId="11144" xr:uid="{B7D3A7B4-566D-4B48-92D2-776F860F91AE}"/>
    <cellStyle name="Comma 2 2 2 4 7" xfId="11145" xr:uid="{8F8692EB-CD10-4CFA-8EAD-98EB81FDB6B8}"/>
    <cellStyle name="Comma 2 2 2 4 8" xfId="11146" xr:uid="{E1EBBACF-4A93-493F-A019-BA4F624B5A7E}"/>
    <cellStyle name="Comma 2 2 2 4 9" xfId="11147" xr:uid="{F2A2373C-34ED-41C8-B080-5F6A8C3E4682}"/>
    <cellStyle name="Comma 2 2 2 4_ACT Segment adj EBITDA" xfId="11148" xr:uid="{0A3DAEE8-9C39-4D29-83CE-7EF36A3B5FA4}"/>
    <cellStyle name="Comma 2 2 2 5" xfId="11149" xr:uid="{60E90752-C3FA-450D-8147-CB473936F087}"/>
    <cellStyle name="Comma 2 2 2 5 2" xfId="11150" xr:uid="{08A046AA-1870-47C8-B2DA-B0B44F6E818D}"/>
    <cellStyle name="Comma 2 2 2 5 2 2" xfId="11151" xr:uid="{9E08F7B2-E7CC-4560-8E07-CCACCDB446BD}"/>
    <cellStyle name="Comma 2 2 2 5 2_ACT_NIBD EQ" xfId="11152" xr:uid="{1908C4BE-2043-48F8-BC19-42259DF197FD}"/>
    <cellStyle name="Comma 2 2 2 5 3" xfId="11153" xr:uid="{F1BC47B4-5484-41AD-B07F-CC7FF76003FE}"/>
    <cellStyle name="Comma 2 2 2 5_ACT Segment adj EBITDA" xfId="11154" xr:uid="{C9CE2A34-0DD4-4085-89EE-ED13B0D8191E}"/>
    <cellStyle name="Comma 2 2 2 6" xfId="11155" xr:uid="{39D81C6D-3FDD-47E7-AF79-99E2F096F096}"/>
    <cellStyle name="Comma 2 2 2 6 2" xfId="11156" xr:uid="{B8D43422-A8E6-4154-B3AF-75A506EAA184}"/>
    <cellStyle name="Comma 2 2 2 6_ACT Segment adj EBITDA" xfId="11157" xr:uid="{2F2E9EB4-BC21-4B9F-8B54-164049870E93}"/>
    <cellStyle name="Comma 2 2 2 7" xfId="11158" xr:uid="{43A34A68-D3B2-4599-8AA7-B26423B4972D}"/>
    <cellStyle name="Comma 2 2 2 8" xfId="11159" xr:uid="{09EB959F-D852-4002-92A0-F1286A78986F}"/>
    <cellStyle name="Comma 2 2 2 9" xfId="11160" xr:uid="{64323792-D449-42D8-B106-F762B8D5F4A9}"/>
    <cellStyle name="Comma 2 2 2_ACT Segment adj EBITDA" xfId="11161" xr:uid="{C8DC4B63-9F5A-4DFD-BF35-C504DADB53A9}"/>
    <cellStyle name="Comma 2 2 3" xfId="11162" xr:uid="{8A135DAD-0E0B-47C2-8AE3-93B794CFB26E}"/>
    <cellStyle name="Comma 2 2 3 10" xfId="11163" xr:uid="{6C73382C-78B4-411E-AC59-8DCB0CF86E58}"/>
    <cellStyle name="Comma 2 2 3 2" xfId="11164" xr:uid="{E7ABCA24-4FCB-4D75-90FE-1AF7E0B70155}"/>
    <cellStyle name="Comma 2 2 3 2 2" xfId="11165" xr:uid="{C87340E9-F96E-4C7D-98AA-6B289E48E6C8}"/>
    <cellStyle name="Comma 2 2 3 2 2 2" xfId="11166" xr:uid="{F4444B09-D04D-4189-9A78-4492BABC31F1}"/>
    <cellStyle name="Comma 2 2 3 2 2_ACT Segment adj EBITDA" xfId="11167" xr:uid="{FF763AC5-7E5A-4446-90FE-BD4ECF2AF973}"/>
    <cellStyle name="Comma 2 2 3 2 3" xfId="11168" xr:uid="{E85CB501-665D-44BC-8814-949494C6024C}"/>
    <cellStyle name="Comma 2 2 3 2_ACT Segment adj EBITDA" xfId="11169" xr:uid="{FD5304E1-38AF-4105-B155-4516F971655C}"/>
    <cellStyle name="Comma 2 2 3 3" xfId="11170" xr:uid="{BE0C2B3C-5221-4574-AA91-82E6B36FF2DB}"/>
    <cellStyle name="Comma 2 2 3 3 2" xfId="11171" xr:uid="{35AF6F0A-AC28-487A-B3F7-009902487AC2}"/>
    <cellStyle name="Comma 2 2 3 3_ACT Segment adj EBITDA" xfId="11172" xr:uid="{9A09CE46-F98F-4CC3-9AAC-515CCB9868AE}"/>
    <cellStyle name="Comma 2 2 3 4" xfId="11173" xr:uid="{EDE5CCFD-E348-4E11-AD60-9EA446979901}"/>
    <cellStyle name="Comma 2 2 3 5" xfId="11174" xr:uid="{0BDC820F-27B5-4BAF-87C2-61CB899D8762}"/>
    <cellStyle name="Comma 2 2 3 6" xfId="11175" xr:uid="{9D487559-C3F4-4D96-B1FC-E0F2D4081547}"/>
    <cellStyle name="Comma 2 2 3 7" xfId="11176" xr:uid="{17A088A4-BF8F-440F-9E3C-980BE0235A80}"/>
    <cellStyle name="Comma 2 2 3 8" xfId="11177" xr:uid="{4FBA2835-CA87-436E-9448-281DE2C6B0F0}"/>
    <cellStyle name="Comma 2 2 3 9" xfId="11178" xr:uid="{C778821A-8FD9-49E7-AED5-3A0394F1F452}"/>
    <cellStyle name="Comma 2 2 3_ACT Segment adj EBITDA" xfId="11179" xr:uid="{49FCB6F3-2A31-4857-A9FB-144B8023A868}"/>
    <cellStyle name="Comma 2 2 4" xfId="11180" xr:uid="{B7727D59-1289-4810-A9FD-5C2389A43040}"/>
    <cellStyle name="Comma 2 2 4 10" xfId="11181" xr:uid="{2E736CF1-54A4-4E36-88E4-5A4FF0DE2DEF}"/>
    <cellStyle name="Comma 2 2 4 2" xfId="11182" xr:uid="{6AE70AFA-15DD-40E0-93B6-AD897D22E486}"/>
    <cellStyle name="Comma 2 2 4 2 2" xfId="11183" xr:uid="{EBBBC9E7-1EC8-4FDE-9231-8D00A5C496E0}"/>
    <cellStyle name="Comma 2 2 4 2 2 2" xfId="11184" xr:uid="{352FA4F2-1128-487E-8226-D1E708E4254D}"/>
    <cellStyle name="Comma 2 2 4 2 2_ACT_NIBD EQ" xfId="11185" xr:uid="{7277D60D-B70E-40CB-9D44-586FD38CD2A3}"/>
    <cellStyle name="Comma 2 2 4 2 3" xfId="11186" xr:uid="{0A123878-8066-4943-A2BB-807E4C4604ED}"/>
    <cellStyle name="Comma 2 2 4 2_ACT Segment adj EBITDA" xfId="11187" xr:uid="{CB7614B5-F4CE-44D0-AFE8-D9A99D5903CA}"/>
    <cellStyle name="Comma 2 2 4 3" xfId="11188" xr:uid="{8C8D8659-B128-42AD-9298-DE5B393784CF}"/>
    <cellStyle name="Comma 2 2 4 3 2" xfId="11189" xr:uid="{3BDB446F-B4FA-415D-90F0-5B92264C2A90}"/>
    <cellStyle name="Comma 2 2 4 3_ACT Segment adj EBITDA" xfId="11190" xr:uid="{AE3A6100-0201-4709-810E-7E876AC5E4A8}"/>
    <cellStyle name="Comma 2 2 4 4" xfId="11191" xr:uid="{B09F676B-495A-483C-AF16-59182DE9ED1D}"/>
    <cellStyle name="Comma 2 2 4 5" xfId="11192" xr:uid="{325185EA-3AE8-4599-B8F2-151001E42687}"/>
    <cellStyle name="Comma 2 2 4 6" xfId="11193" xr:uid="{4FB5F1D5-06C0-47A2-9220-AA36C43187B4}"/>
    <cellStyle name="Comma 2 2 4 7" xfId="11194" xr:uid="{EE810434-35E0-4BE0-9C4C-C34F0F560E3B}"/>
    <cellStyle name="Comma 2 2 4 8" xfId="11195" xr:uid="{B6C84429-74A0-4DF8-9395-A459CCAD7220}"/>
    <cellStyle name="Comma 2 2 4 9" xfId="11196" xr:uid="{F46DA664-EA94-4981-A16C-3EFC91553FD2}"/>
    <cellStyle name="Comma 2 2 4_ACT Segment adj EBITDA" xfId="11197" xr:uid="{1D7EFB01-0E2E-45F6-A35C-957E866F2651}"/>
    <cellStyle name="Comma 2 2 5" xfId="11198" xr:uid="{FCD83D5F-37AD-410E-801D-3674A6B0F04C}"/>
    <cellStyle name="Comma 2 2 5 10" xfId="11199" xr:uid="{F3B32147-6DC2-41AD-9E56-596350E83185}"/>
    <cellStyle name="Comma 2 2 5 2" xfId="11200" xr:uid="{7A84ED96-A392-441A-95FC-FF67C9A1F9A1}"/>
    <cellStyle name="Comma 2 2 5 2 2" xfId="11201" xr:uid="{6F367EFA-A82B-4E80-96A1-0950657166B4}"/>
    <cellStyle name="Comma 2 2 5 2 2 2" xfId="11202" xr:uid="{9135A977-8DF6-4159-95A5-6451CDC9964C}"/>
    <cellStyle name="Comma 2 2 5 2 2_ACT_NIBD EQ" xfId="11203" xr:uid="{DB9578CD-72F5-4B13-8F09-0E24493D8CA5}"/>
    <cellStyle name="Comma 2 2 5 2 3" xfId="11204" xr:uid="{4B9B1774-D045-4633-9E56-A1573E53B3F4}"/>
    <cellStyle name="Comma 2 2 5 2_ACT Segment adj EBITDA" xfId="11205" xr:uid="{028CD96D-D779-46E4-A359-FFCA98C47484}"/>
    <cellStyle name="Comma 2 2 5 3" xfId="11206" xr:uid="{6F4795B9-BD95-4E60-B6FD-ECBCB8C6CD16}"/>
    <cellStyle name="Comma 2 2 5 3 2" xfId="11207" xr:uid="{3D8DEEEA-3CF8-4B94-9D5B-D652E533DA1A}"/>
    <cellStyle name="Comma 2 2 5 3_ACT Segment adj EBITDA" xfId="11208" xr:uid="{E8C62BE4-C67E-4091-9E6D-3C42FB397CA4}"/>
    <cellStyle name="Comma 2 2 5 4" xfId="11209" xr:uid="{254CBFBF-64F5-4D64-9F1D-648A951467CC}"/>
    <cellStyle name="Comma 2 2 5 5" xfId="11210" xr:uid="{EE8FC26B-F48A-4610-A885-F0252E9A8ECB}"/>
    <cellStyle name="Comma 2 2 5 6" xfId="11211" xr:uid="{ECDB43F0-C6CA-4999-9696-BFE1FC456AC0}"/>
    <cellStyle name="Comma 2 2 5 7" xfId="11212" xr:uid="{73FAA7A8-CB08-44AA-B51C-A76CF3C444F1}"/>
    <cellStyle name="Comma 2 2 5 8" xfId="11213" xr:uid="{C0D8F31D-20E1-4AE9-BDD9-6FE8C1227783}"/>
    <cellStyle name="Comma 2 2 5 9" xfId="11214" xr:uid="{4700B0F6-F33E-45CF-86E0-FF98F5EC5239}"/>
    <cellStyle name="Comma 2 2 5_ACT Segment adj EBITDA" xfId="11215" xr:uid="{5587676D-6A91-4D44-9905-BCB31F71FBE3}"/>
    <cellStyle name="Comma 2 2 6" xfId="11216" xr:uid="{72F58FE8-1BC6-412F-A0A4-5C36B35115CF}"/>
    <cellStyle name="Comma 2 2 6 2" xfId="11217" xr:uid="{355EE2CF-0357-44A4-B175-7B8F54CD4016}"/>
    <cellStyle name="Comma 2 2 6 3" xfId="11218" xr:uid="{37A21F27-BE01-481B-BD6E-87524BC4E3CB}"/>
    <cellStyle name="Comma 2 2 6_ACT Segment adj EBITDA" xfId="11219" xr:uid="{95902DB0-1C7C-4CDB-9C1F-A057A891ABD7}"/>
    <cellStyle name="Comma 2 2 7" xfId="11220" xr:uid="{130840A3-20CF-413F-9448-A37AC1A31D2F}"/>
    <cellStyle name="Comma 2 2 7 2" xfId="11221" xr:uid="{F95CC133-C122-47B7-A9DE-E8CA44A019CE}"/>
    <cellStyle name="Comma 2 2 7 2 2" xfId="11222" xr:uid="{4DBA0EC2-1CC8-4FB9-B6C1-4A1350EA9CE3}"/>
    <cellStyle name="Comma 2 2 7 2_ACT_NIBD EQ" xfId="11223" xr:uid="{C5964BAF-237C-4F5B-A17B-4E29DFC6732D}"/>
    <cellStyle name="Comma 2 2 7 3" xfId="11224" xr:uid="{8787B8F5-FAE7-491B-9AF8-D6910C10A57E}"/>
    <cellStyle name="Comma 2 2 7_ACT Segment adj EBITDA" xfId="11225" xr:uid="{88D3E3F5-4AFC-4621-9E6F-70CD2A96FAE8}"/>
    <cellStyle name="Comma 2 2 8" xfId="11226" xr:uid="{78AA6452-C4E9-4351-AD55-91FD5ED7FC64}"/>
    <cellStyle name="Comma 2 2 8 2" xfId="11227" xr:uid="{3BAB9D46-231D-4401-B9A0-584E37BEB8A6}"/>
    <cellStyle name="Comma 2 2 8_ACT Segment adj EBITDA" xfId="11228" xr:uid="{3B28FC90-CDCD-4EF9-A37B-1DD3DFF801D8}"/>
    <cellStyle name="Comma 2 2 9" xfId="11229" xr:uid="{7DC9637C-631B-4E79-9781-ABDBEF559F9D}"/>
    <cellStyle name="Comma 2 2_ACT Segment adj EBITDA" xfId="11230" xr:uid="{EDF720E1-28F3-442D-977C-9E234139A86E}"/>
    <cellStyle name="Comma 2 3" xfId="11231" xr:uid="{AD75570A-4ED8-47F6-91B8-B0E13F55224A}"/>
    <cellStyle name="Comma 2 3 10" xfId="11232" xr:uid="{F9ED7B37-813C-4F4F-9D66-F0B4AE6240DD}"/>
    <cellStyle name="Comma 2 3 2" xfId="11233" xr:uid="{BEE9EDAF-86A9-48C9-BB5A-BFAED034A827}"/>
    <cellStyle name="Comma 2 3 2 10" xfId="11234" xr:uid="{EEB8181B-15CF-4BB6-B29B-1D46A6C0EAE8}"/>
    <cellStyle name="Comma 2 3 2 2" xfId="11235" xr:uid="{D9771536-51C0-44F6-8587-8695FFD77799}"/>
    <cellStyle name="Comma 2 3 2 2 2" xfId="11236" xr:uid="{C39F6539-14C0-4D63-A615-C6A1336071F2}"/>
    <cellStyle name="Comma 2 3 2 2 2 2" xfId="11237" xr:uid="{1A13A905-E0E4-4AE2-A8DB-C0E3BA9E59A0}"/>
    <cellStyle name="Comma 2 3 2 2 2_ACT Segment adj EBITDA" xfId="11238" xr:uid="{B851CB66-BF5B-4D49-9C4E-C377C24DCC53}"/>
    <cellStyle name="Comma 2 3 2 2 3" xfId="11239" xr:uid="{A6AED746-AF02-4C4D-87DE-49107E12165F}"/>
    <cellStyle name="Comma 2 3 2 2_ACT Segment adj EBITDA" xfId="11240" xr:uid="{E7C80647-D0DF-4EE2-94A9-4B93D981C48A}"/>
    <cellStyle name="Comma 2 3 2 3" xfId="11241" xr:uid="{08FA6516-91BA-46F7-8E49-7104CA7D47EC}"/>
    <cellStyle name="Comma 2 3 2 3 2" xfId="11242" xr:uid="{E1897C02-E2F3-4F4A-AAA6-597E420DD023}"/>
    <cellStyle name="Comma 2 3 2 3_ACT Segment adj EBITDA" xfId="11243" xr:uid="{F90C4814-D494-418E-9EE8-86255F3D8E22}"/>
    <cellStyle name="Comma 2 3 2 4" xfId="11244" xr:uid="{F87121F3-FA86-4048-848B-FE86F6BAD326}"/>
    <cellStyle name="Comma 2 3 2 5" xfId="11245" xr:uid="{34BE2164-2231-4298-941E-8A03EE6D009C}"/>
    <cellStyle name="Comma 2 3 2 6" xfId="11246" xr:uid="{4C99BB51-D6E5-4013-85DE-403778D8307A}"/>
    <cellStyle name="Comma 2 3 2 7" xfId="11247" xr:uid="{ACA53D51-059A-41B1-97BA-6195A170653C}"/>
    <cellStyle name="Comma 2 3 2 8" xfId="11248" xr:uid="{30E56A56-1087-41AB-91CC-3E86F319D8FD}"/>
    <cellStyle name="Comma 2 3 2 9" xfId="11249" xr:uid="{8B45722D-D197-466D-9AE7-35AE0A263415}"/>
    <cellStyle name="Comma 2 3 2_ACT Segment adj EBITDA" xfId="11250" xr:uid="{BDCB0E62-4272-4067-B8B4-0A31CE54F232}"/>
    <cellStyle name="Comma 2 3 3" xfId="11251" xr:uid="{0CE72DE1-3BDC-4DFA-8FFA-4D48ECBF0B20}"/>
    <cellStyle name="Comma 2 3 3 10" xfId="11252" xr:uid="{E08B0F58-3D04-428C-AA0B-E5921FD747DD}"/>
    <cellStyle name="Comma 2 3 3 2" xfId="11253" xr:uid="{471BB14B-E50E-4DDF-BFC4-1C2EA3372944}"/>
    <cellStyle name="Comma 2 3 3 2 2" xfId="11254" xr:uid="{99D4E349-3EFF-40B6-9300-7C80C71B48DC}"/>
    <cellStyle name="Comma 2 3 3 2 2 2" xfId="11255" xr:uid="{4FAF1D2D-D09E-4D45-ADE8-77B1911D2B6B}"/>
    <cellStyle name="Comma 2 3 3 2 2_ACT_NIBD EQ" xfId="11256" xr:uid="{5130F505-6F0A-4FCF-BD82-6FC84CAEE662}"/>
    <cellStyle name="Comma 2 3 3 2 3" xfId="11257" xr:uid="{613B0BBF-67A7-429E-A7DE-364A92AF9A8D}"/>
    <cellStyle name="Comma 2 3 3 2_ACT Segment adj EBITDA" xfId="11258" xr:uid="{A5E436F4-33D7-487F-9D36-E2625B73927E}"/>
    <cellStyle name="Comma 2 3 3 3" xfId="11259" xr:uid="{30FD52BF-12B6-4093-BA85-FDF8C6D644E1}"/>
    <cellStyle name="Comma 2 3 3 3 2" xfId="11260" xr:uid="{2D9C31B8-D709-4B9A-B3A6-55CEAD6B53B2}"/>
    <cellStyle name="Comma 2 3 3 3_ACT Segment adj EBITDA" xfId="11261" xr:uid="{596B1094-A061-4DAB-BC51-A028BFF9CA5D}"/>
    <cellStyle name="Comma 2 3 3 4" xfId="11262" xr:uid="{66E87125-60EE-4232-AD97-C4883B77871E}"/>
    <cellStyle name="Comma 2 3 3 5" xfId="11263" xr:uid="{56155C07-F984-4A3D-9078-5D0125E36BD7}"/>
    <cellStyle name="Comma 2 3 3 6" xfId="11264" xr:uid="{FCFEAA19-79DE-4D24-B744-6F3A37F3C557}"/>
    <cellStyle name="Comma 2 3 3 7" xfId="11265" xr:uid="{030498C3-A5E0-4DD8-A44E-8CF38DFF6BA6}"/>
    <cellStyle name="Comma 2 3 3 8" xfId="11266" xr:uid="{00952E3D-63BC-44C0-B2A5-08A1B9F6D818}"/>
    <cellStyle name="Comma 2 3 3 9" xfId="11267" xr:uid="{0D3DB26B-BA13-448F-BD98-769283B29126}"/>
    <cellStyle name="Comma 2 3 3_ACT Segment adj EBITDA" xfId="11268" xr:uid="{F36E4C15-B429-4A43-ACC9-9D48B0061856}"/>
    <cellStyle name="Comma 2 3 4" xfId="11269" xr:uid="{077C76FF-2D13-4BAF-9BCF-33D5F197E515}"/>
    <cellStyle name="Comma 2 3 4 10" xfId="11270" xr:uid="{49F39C9F-C974-430F-BC09-FE052D072BEA}"/>
    <cellStyle name="Comma 2 3 4 2" xfId="11271" xr:uid="{19EBA6A7-1A9F-4A3D-B902-CF47BE972C33}"/>
    <cellStyle name="Comma 2 3 4 2 2" xfId="11272" xr:uid="{B24EA122-324A-4F28-B90F-1186C09B9BE5}"/>
    <cellStyle name="Comma 2 3 4 2 2 2" xfId="11273" xr:uid="{6227264A-D87E-4A87-9649-86644A79A167}"/>
    <cellStyle name="Comma 2 3 4 2 2_ACT_NIBD EQ" xfId="11274" xr:uid="{30AE906D-A558-42A2-B84E-40F257CD029E}"/>
    <cellStyle name="Comma 2 3 4 2 3" xfId="11275" xr:uid="{C5ED78FF-58AE-45A2-AD1D-5A8C38A6D5BC}"/>
    <cellStyle name="Comma 2 3 4 2_ACT Segment adj EBITDA" xfId="11276" xr:uid="{B6AB6BAD-E910-47A1-820C-7658757CD417}"/>
    <cellStyle name="Comma 2 3 4 3" xfId="11277" xr:uid="{2526FCE2-D6F2-44D7-976B-BEF84A6738EB}"/>
    <cellStyle name="Comma 2 3 4 3 2" xfId="11278" xr:uid="{B73DABA6-EF7E-4ABC-BDDC-874ABFE01129}"/>
    <cellStyle name="Comma 2 3 4 3_ACT Segment adj EBITDA" xfId="11279" xr:uid="{C36B25B8-7FDB-4D4F-B97D-EAF2EC04FFED}"/>
    <cellStyle name="Comma 2 3 4 4" xfId="11280" xr:uid="{5E659201-8358-4750-9DB8-CD4B4616F457}"/>
    <cellStyle name="Comma 2 3 4 5" xfId="11281" xr:uid="{AC1D21AB-FAD1-4CD7-844F-9BB26197896E}"/>
    <cellStyle name="Comma 2 3 4 6" xfId="11282" xr:uid="{038ABEB4-B353-43B9-B8B5-EA31924D7114}"/>
    <cellStyle name="Comma 2 3 4 7" xfId="11283" xr:uid="{FC12B69D-4CED-4CA6-8F17-81300C274F17}"/>
    <cellStyle name="Comma 2 3 4 8" xfId="11284" xr:uid="{DE117D64-DCBB-4624-AEAD-A60CEFCD8178}"/>
    <cellStyle name="Comma 2 3 4 9" xfId="11285" xr:uid="{CD76B852-CE2C-4B78-AB97-28F464B08F52}"/>
    <cellStyle name="Comma 2 3 4_ACT Segment adj EBITDA" xfId="11286" xr:uid="{FD46A424-B1EE-4C66-AC95-0F971FEA0450}"/>
    <cellStyle name="Comma 2 3 5" xfId="11287" xr:uid="{A6672EBE-2277-4381-803F-3F922DA2D569}"/>
    <cellStyle name="Comma 2 3 5 2" xfId="11288" xr:uid="{39473071-6CA8-401D-AC99-9166A1F07ED0}"/>
    <cellStyle name="Comma 2 3 5 2 2" xfId="11289" xr:uid="{F432AC75-2FDE-446D-A0CA-F8CD533FABC3}"/>
    <cellStyle name="Comma 2 3 5 2_ACT_NIBD EQ" xfId="11290" xr:uid="{F027625A-4E98-4040-BA99-2C1280C8C732}"/>
    <cellStyle name="Comma 2 3 5 3" xfId="11291" xr:uid="{ED389EBD-3D81-4961-B46A-36539563C0CA}"/>
    <cellStyle name="Comma 2 3 5_ACT Segment adj EBITDA" xfId="11292" xr:uid="{AF1BACB5-C846-4F10-8133-79B3DDDC2B56}"/>
    <cellStyle name="Comma 2 3 6" xfId="11293" xr:uid="{8BCEA57C-48FC-4003-8C1B-C1947D47F3D1}"/>
    <cellStyle name="Comma 2 3 6 2" xfId="11294" xr:uid="{F6A3765E-08CF-4192-BA2A-099694E3836D}"/>
    <cellStyle name="Comma 2 3 6_ACT Segment adj EBITDA" xfId="11295" xr:uid="{E2B9AD39-C1CD-4F0F-9043-D4E960F74CB9}"/>
    <cellStyle name="Comma 2 3 7" xfId="11296" xr:uid="{CC064594-CD24-41B9-A7BA-E64A70EC2C5C}"/>
    <cellStyle name="Comma 2 3 8" xfId="11297" xr:uid="{4960ED12-1FF0-40F1-AD5E-02CE1AA681C7}"/>
    <cellStyle name="Comma 2 3 9" xfId="11298" xr:uid="{A100FB6F-EB9A-4AEF-82F1-82FCF662A5CC}"/>
    <cellStyle name="Comma 2 3_ACT Segment adj EBITDA" xfId="11299" xr:uid="{C8BC03C4-2BF3-4722-AE62-0C02909B7C1D}"/>
    <cellStyle name="Comma 2 4" xfId="11300" xr:uid="{E7DF5901-CF33-4F8D-A756-917A2E4E7189}"/>
    <cellStyle name="Comma 2 4 2" xfId="11301" xr:uid="{F38EF2AE-C680-478A-B032-D34EF3A0A2EF}"/>
    <cellStyle name="Comma 2 4 2 2" xfId="11302" xr:uid="{32FEC131-CEEC-4166-88DA-796C8E47906E}"/>
    <cellStyle name="Comma 2 4 2 2 2" xfId="11303" xr:uid="{332A1798-CDFA-4B3C-B039-3064BF91F49E}"/>
    <cellStyle name="Comma 2 4 2 2 2 2" xfId="11304" xr:uid="{1EDF5225-C5F9-4544-A72E-185B5BDB8A2A}"/>
    <cellStyle name="Comma 2 4 2 2 2_ACT_NIBD EQ" xfId="11305" xr:uid="{95C6F57A-88AC-459C-9C8C-ACCFAA146272}"/>
    <cellStyle name="Comma 2 4 2 2 3" xfId="11306" xr:uid="{6EB71D00-84CF-4A7B-9277-D781B136FC2E}"/>
    <cellStyle name="Comma 2 4 2 2_ACT_NIBD EQ" xfId="11307" xr:uid="{BAAAE602-7F30-40A5-801D-2AF47B2B2DC6}"/>
    <cellStyle name="Comma 2 4 2 3" xfId="11308" xr:uid="{77ADD1F7-828D-4E26-AC8D-75ACFAA2BBF3}"/>
    <cellStyle name="Comma 2 4 2 3 2" xfId="11309" xr:uid="{0DE70C53-6279-4BED-B7A9-EBA3B20E2D95}"/>
    <cellStyle name="Comma 2 4 2 3_ACT_NIBD EQ" xfId="11310" xr:uid="{182C68C5-AB62-4D11-86C7-EEB1E3AEE330}"/>
    <cellStyle name="Comma 2 4 2 4" xfId="11311" xr:uid="{C69586AF-BC1A-4171-BF23-7BDEA67E659D}"/>
    <cellStyle name="Comma 2 4 2 5" xfId="11312" xr:uid="{F0049365-6106-4FE4-B2D8-59CED02F87D7}"/>
    <cellStyle name="Comma 2 4 2_ACT Segment adj EBITDA" xfId="11313" xr:uid="{7CCFDBDA-1E69-4E44-85EB-3CB730DF56E2}"/>
    <cellStyle name="Comma 2 4 3" xfId="11314" xr:uid="{BA2AF78F-DB70-4282-962A-D4A63F81D1D2}"/>
    <cellStyle name="Comma 2 4 3 2" xfId="11315" xr:uid="{728944C9-D195-4775-B031-A16B9741406F}"/>
    <cellStyle name="Comma 2 4 3 2 2" xfId="11316" xr:uid="{7EA1650B-3E4A-4433-A5A1-8412C0D37F20}"/>
    <cellStyle name="Comma 2 4 3 2 2 2" xfId="11317" xr:uid="{F2817899-C9F8-43E5-ACC9-8204F1ECB01B}"/>
    <cellStyle name="Comma 2 4 3 2 2_ACT_NIBD EQ" xfId="11318" xr:uid="{212A9302-16AC-48C6-AEEA-EFC9F007A70D}"/>
    <cellStyle name="Comma 2 4 3 2 3" xfId="11319" xr:uid="{CBB772F4-2493-477B-991C-3E47CE293248}"/>
    <cellStyle name="Comma 2 4 3 2_ACT_NIBD EQ" xfId="11320" xr:uid="{4FEB4192-2F8D-444B-9828-389B7D22AF8E}"/>
    <cellStyle name="Comma 2 4 3 3" xfId="11321" xr:uid="{B6468EA3-3504-4FE2-892E-1E7627FA56ED}"/>
    <cellStyle name="Comma 2 4 3 3 2" xfId="11322" xr:uid="{4AF61C94-81C5-4A06-A6B5-311F294A64B3}"/>
    <cellStyle name="Comma 2 4 3 3_ACT_NIBD EQ" xfId="11323" xr:uid="{EC00DE2B-FA38-4AC9-B0FF-F72BEE7E40D5}"/>
    <cellStyle name="Comma 2 4 3 4" xfId="11324" xr:uid="{C2C5889F-D596-48B5-9E83-DF7F2B6BBCCF}"/>
    <cellStyle name="Comma 2 4 3 5" xfId="11325" xr:uid="{8F92DD58-6EF1-4EE9-96AE-5C8EF3DD8B9D}"/>
    <cellStyle name="Comma 2 4 3_ACT Segment adj EBITDA" xfId="11326" xr:uid="{DE44D4B8-5427-4C03-A4FD-C2D9ACE47459}"/>
    <cellStyle name="Comma 2 4 4" xfId="11327" xr:uid="{3BAE2848-7CE5-4018-BCB4-FC6FFA746D4A}"/>
    <cellStyle name="Comma 2 4 4 2" xfId="11328" xr:uid="{16DAB7CE-DA23-4B4F-996D-89942B99138C}"/>
    <cellStyle name="Comma 2 4 4 2 2" xfId="11329" xr:uid="{FE3ECADB-679C-433C-B93A-645689A1E8CB}"/>
    <cellStyle name="Comma 2 4 4 2 2 2" xfId="11330" xr:uid="{78345717-DDFC-4C1E-82AB-FDD4AD6F1C1C}"/>
    <cellStyle name="Comma 2 4 4 2 2_ACT_NIBD EQ" xfId="11331" xr:uid="{59D56A94-0745-4B2D-8505-6058A0AB7C7E}"/>
    <cellStyle name="Comma 2 4 4 2 3" xfId="11332" xr:uid="{672CC11E-C178-4CA2-B266-7BD5104E1BD2}"/>
    <cellStyle name="Comma 2 4 4 2_ACT_NIBD EQ" xfId="11333" xr:uid="{C718ACD1-5706-47D5-8748-71AC04989C7F}"/>
    <cellStyle name="Comma 2 4 4 3" xfId="11334" xr:uid="{5CA1813B-74D2-4BE9-B4A9-D8AA26C5F22B}"/>
    <cellStyle name="Comma 2 4 4 3 2" xfId="11335" xr:uid="{884EDCE4-FEE9-41C0-BC09-DB1A55284C8F}"/>
    <cellStyle name="Comma 2 4 4 3_ACT_NIBD EQ" xfId="11336" xr:uid="{28B7B0AA-8777-433B-BA1C-A64C1CFEE39D}"/>
    <cellStyle name="Comma 2 4 4 4" xfId="11337" xr:uid="{745FBA77-07B6-40A0-B764-242A5268396E}"/>
    <cellStyle name="Comma 2 4 4 5" xfId="11338" xr:uid="{F41DC6BF-E09B-425B-83CE-2DB5BF85766A}"/>
    <cellStyle name="Comma 2 4 4_ACT Segment adj EBITDA" xfId="11339" xr:uid="{966BEDF0-BF1E-4099-B3D8-81237568E40A}"/>
    <cellStyle name="Comma 2 4 5" xfId="11340" xr:uid="{DF4E7D26-7C1A-4F67-B4CD-855FE25067E8}"/>
    <cellStyle name="Comma 2 4 5 2" xfId="11341" xr:uid="{6CD3F232-A848-4F3B-8E94-7609A58F27ED}"/>
    <cellStyle name="Comma 2 4 5 2 2" xfId="11342" xr:uid="{E1498C42-47E4-4D2C-96D1-1658FA0D25F9}"/>
    <cellStyle name="Comma 2 4 5 2_ACT_NIBD EQ" xfId="11343" xr:uid="{823A5089-F4CD-4C41-86B2-9E6597D8DB03}"/>
    <cellStyle name="Comma 2 4 5 3" xfId="11344" xr:uid="{6FF9098B-9C85-4AE1-9668-F4602712A401}"/>
    <cellStyle name="Comma 2 4 5_ACT Segment adj EBITDA" xfId="11345" xr:uid="{4C4387C4-2E36-48C5-B364-408F238B0ED0}"/>
    <cellStyle name="Comma 2 4 6" xfId="11346" xr:uid="{1B02495C-F8A4-4034-B6A0-8867EEF4304E}"/>
    <cellStyle name="Comma 2 4 6 2" xfId="11347" xr:uid="{73755433-476E-4426-9F28-48EAEA4ACD3A}"/>
    <cellStyle name="Comma 2 4 6_ACT_NIBD EQ" xfId="11348" xr:uid="{E3D7919E-7785-4DA7-AEE7-EDE5267068B2}"/>
    <cellStyle name="Comma 2 4 7" xfId="11349" xr:uid="{EF43FD3D-BF80-4453-B98B-A541140449DC}"/>
    <cellStyle name="Comma 2 4 8" xfId="11350" xr:uid="{3D6E6E36-9E9F-437F-9E38-54E04C3F9B85}"/>
    <cellStyle name="Comma 2 4_ACT Segment adj EBITDA" xfId="11351" xr:uid="{D34F9B3B-C85E-4C4F-B26F-982EF5B87B9B}"/>
    <cellStyle name="Comma 2 5" xfId="11352" xr:uid="{A900D9A1-E8EC-4A8A-8D7B-2EB7AC3FA006}"/>
    <cellStyle name="Comma 2 5 2" xfId="11353" xr:uid="{F11C1A2D-CD82-4C27-9136-4CE8811063D7}"/>
    <cellStyle name="Comma 2 5 2 2" xfId="11354" xr:uid="{A5DB0DAC-5675-43C1-AC2D-DB52EBDA3299}"/>
    <cellStyle name="Comma 2 5 2 2 2" xfId="11355" xr:uid="{2A1C3B5E-E77C-4CA1-8E76-2BDAD6ED1272}"/>
    <cellStyle name="Comma 2 5 2 2 2 2" xfId="11356" xr:uid="{4E0FC232-E498-440F-B2B0-FA013BBE6366}"/>
    <cellStyle name="Comma 2 5 2 2 2_ACT_NIBD EQ" xfId="11357" xr:uid="{8C7CF60D-C79A-411E-A782-47D9FF59469D}"/>
    <cellStyle name="Comma 2 5 2 2 3" xfId="11358" xr:uid="{1E32E910-A76F-499E-9898-B8E35E67062F}"/>
    <cellStyle name="Comma 2 5 2 2_ACT Segment adj EBITDA" xfId="11359" xr:uid="{5CAF704C-3F29-458A-98C0-D22F4F893D93}"/>
    <cellStyle name="Comma 2 5 2 3" xfId="11360" xr:uid="{FCFEBB8D-C5CD-4337-B5A4-6F74906DC68C}"/>
    <cellStyle name="Comma 2 5 2 3 2" xfId="11361" xr:uid="{18D88CC2-EDB8-47E9-BFC8-2AF0CC810221}"/>
    <cellStyle name="Comma 2 5 2 3_ACT_NIBD EQ" xfId="11362" xr:uid="{1713D4E3-5BD9-4CDA-98CF-37D4D532479C}"/>
    <cellStyle name="Comma 2 5 2 4" xfId="11363" xr:uid="{E10C10A2-ED3A-43FC-8019-AEC067759E17}"/>
    <cellStyle name="Comma 2 5 2 5" xfId="11364" xr:uid="{2146023E-ACF7-42CA-B044-C5474072E15A}"/>
    <cellStyle name="Comma 2 5 2_ACT Segment adj EBITDA" xfId="11365" xr:uid="{5F899534-CA32-400D-845A-6FAE9FA47CA1}"/>
    <cellStyle name="Comma 2 5 3" xfId="11366" xr:uid="{E6CF8082-8DFA-4386-A590-710F4F0D501F}"/>
    <cellStyle name="Comma 2 5 3 2" xfId="11367" xr:uid="{FFC0B20D-B35B-48CD-A0AA-48759410AAC0}"/>
    <cellStyle name="Comma 2 5 3 2 2" xfId="11368" xr:uid="{B6B4DF3F-C4CA-4BE8-B049-D1D9EDF72299}"/>
    <cellStyle name="Comma 2 5 3 2 2 2" xfId="11369" xr:uid="{0E20BDD9-6FC6-4855-A224-6B8E20955345}"/>
    <cellStyle name="Comma 2 5 3 2 2_ACT_NIBD EQ" xfId="11370" xr:uid="{6188B5C5-5273-479C-AFD9-0DED66B52DE5}"/>
    <cellStyle name="Comma 2 5 3 2 3" xfId="11371" xr:uid="{7A25474F-53FF-416B-B2BC-5FEFA8BFDD66}"/>
    <cellStyle name="Comma 2 5 3 2_ACT_NIBD EQ" xfId="11372" xr:uid="{348238D5-B456-4E9A-9901-9147C9CB781A}"/>
    <cellStyle name="Comma 2 5 3 3" xfId="11373" xr:uid="{FF8AC35A-887D-4FEF-AD9D-AF9A6B12CC97}"/>
    <cellStyle name="Comma 2 5 3 3 2" xfId="11374" xr:uid="{BAFD059E-3070-4F38-B964-16B88D24A78C}"/>
    <cellStyle name="Comma 2 5 3 3_ACT_NIBD EQ" xfId="11375" xr:uid="{19D67A9B-150C-479B-8D16-6A03E462981E}"/>
    <cellStyle name="Comma 2 5 3 4" xfId="11376" xr:uid="{78713EF8-9BF1-4660-AD6D-0E2B59207815}"/>
    <cellStyle name="Comma 2 5 3 5" xfId="11377" xr:uid="{90EE1132-3E74-4C8A-88A4-03150C015AD4}"/>
    <cellStyle name="Comma 2 5 3_ACT Segment adj EBITDA" xfId="11378" xr:uid="{B27D960D-D25D-445E-A2A1-D13CAE7B862F}"/>
    <cellStyle name="Comma 2 5 4" xfId="11379" xr:uid="{C57DEFC3-D8E7-4CC1-81EF-9E616744E5AD}"/>
    <cellStyle name="Comma 2 5 4 2" xfId="11380" xr:uid="{3A7FFE31-061A-45D1-A779-2D08E506ECF2}"/>
    <cellStyle name="Comma 2 5 4 2 2" xfId="11381" xr:uid="{503F36F2-F98D-43C7-BECA-8D82B6C4CE8B}"/>
    <cellStyle name="Comma 2 5 4 2 2 2" xfId="11382" xr:uid="{E8067C06-871C-4742-818E-6684D3554036}"/>
    <cellStyle name="Comma 2 5 4 2 2_ACT_NIBD EQ" xfId="11383" xr:uid="{0D641FD0-5594-48CA-9FE6-1617475A3CD2}"/>
    <cellStyle name="Comma 2 5 4 2 3" xfId="11384" xr:uid="{D6F80C6E-4D44-4832-BBE5-17EBA00443F2}"/>
    <cellStyle name="Comma 2 5 4 2_ACT_NIBD EQ" xfId="11385" xr:uid="{20B078C3-31A7-4A8F-BAA2-3CD4BA0BC2DB}"/>
    <cellStyle name="Comma 2 5 4 3" xfId="11386" xr:uid="{00E88B9A-0AA4-4482-9523-0E8219EB2DFE}"/>
    <cellStyle name="Comma 2 5 4 3 2" xfId="11387" xr:uid="{D57E1709-EB99-4F3B-A80E-42EEEFCD3965}"/>
    <cellStyle name="Comma 2 5 4 3_ACT_NIBD EQ" xfId="11388" xr:uid="{5D6D3432-8BB2-4FF3-A02E-F58F459181F4}"/>
    <cellStyle name="Comma 2 5 4 4" xfId="11389" xr:uid="{01945C7F-AA41-46FC-BEF9-7E2182A64DCB}"/>
    <cellStyle name="Comma 2 5 4 5" xfId="11390" xr:uid="{95DA0585-05F6-418F-9549-CE36C0E817CD}"/>
    <cellStyle name="Comma 2 5 4_ACT Segment adj EBITDA" xfId="11391" xr:uid="{3EC08B2D-F335-4FE5-B206-5216204B9685}"/>
    <cellStyle name="Comma 2 5 5" xfId="11392" xr:uid="{66B55FE4-96B0-4F8D-94E3-447DEEBD0CF9}"/>
    <cellStyle name="Comma 2 5 5 2" xfId="11393" xr:uid="{62941453-1A4E-4DEA-9393-3DD1CB47B734}"/>
    <cellStyle name="Comma 2 5 5 2 2" xfId="11394" xr:uid="{7CCC9E70-DA11-4A84-A2F3-2C8E3F82FFD8}"/>
    <cellStyle name="Comma 2 5 5 2_ACT_NIBD EQ" xfId="11395" xr:uid="{86125338-DDB8-415E-9602-D11F091809C7}"/>
    <cellStyle name="Comma 2 5 5 3" xfId="11396" xr:uid="{BF71DA43-84E6-4622-B7F9-FE0DB4B3CAA0}"/>
    <cellStyle name="Comma 2 5 5_ACT Segment adj EBITDA" xfId="11397" xr:uid="{0289CDC4-E01A-46EF-B0C3-F51356F5049E}"/>
    <cellStyle name="Comma 2 5 6" xfId="11398" xr:uid="{229D6FDB-FA0D-4100-B436-475543BD99CE}"/>
    <cellStyle name="Comma 2 5 6 2" xfId="11399" xr:uid="{CB612043-FC73-4DD7-BEC5-F0A84A427A82}"/>
    <cellStyle name="Comma 2 5 6_ACT_NIBD EQ" xfId="11400" xr:uid="{061D8BBC-6A31-44AA-AEDB-9D4232202E87}"/>
    <cellStyle name="Comma 2 5 7" xfId="11401" xr:uid="{F1A23FDA-BDF9-4FF8-B7C9-86623F349351}"/>
    <cellStyle name="Comma 2 5 8" xfId="11402" xr:uid="{147EE2BC-9E6E-4E01-B539-29E3BD32E526}"/>
    <cellStyle name="Comma 2 5_ACT Segment adj EBITDA" xfId="11403" xr:uid="{E4DB7202-5F6D-4CB2-8076-C6CFE920F22C}"/>
    <cellStyle name="Comma 2 6" xfId="11404" xr:uid="{A61CD0DE-7310-48F6-832A-EBA3C6C41775}"/>
    <cellStyle name="Comma 2 6 2" xfId="11405" xr:uid="{8C41D73F-33FC-4426-BFBE-A6CE55166F42}"/>
    <cellStyle name="Comma 2 6 2 2" xfId="11406" xr:uid="{06A3B13F-FD5C-4CEC-BBAC-E67CD61DA407}"/>
    <cellStyle name="Comma 2 6 2 2 2" xfId="11407" xr:uid="{0BDCAFEE-3E4E-4431-979D-6DC5F18F3384}"/>
    <cellStyle name="Comma 2 6 2 2 2 2" xfId="11408" xr:uid="{EDA6F091-AEEE-4541-AED8-5AAF97A54213}"/>
    <cellStyle name="Comma 2 6 2 2 2_ACT_NIBD EQ" xfId="11409" xr:uid="{6EBB6DD7-7578-4E66-885A-79E8AE04771D}"/>
    <cellStyle name="Comma 2 6 2 2 3" xfId="11410" xr:uid="{0F641756-EBCA-4F8A-82CF-31CFDB25BC84}"/>
    <cellStyle name="Comma 2 6 2 2_ACT_NIBD EQ" xfId="11411" xr:uid="{F0E1FFE4-696B-44F6-A798-80DD85FC08AE}"/>
    <cellStyle name="Comma 2 6 2 3" xfId="11412" xr:uid="{61770A7B-774C-42CC-9B30-EBAF3745C98F}"/>
    <cellStyle name="Comma 2 6 2 3 2" xfId="11413" xr:uid="{37B78948-21F4-4D62-BFEB-50542242332B}"/>
    <cellStyle name="Comma 2 6 2 3_ACT_NIBD EQ" xfId="11414" xr:uid="{7AAEA4A0-B1CE-45A9-90EB-671DC72E24A1}"/>
    <cellStyle name="Comma 2 6 2 4" xfId="11415" xr:uid="{107E3F33-ACA2-4251-A50E-9562EEC5B016}"/>
    <cellStyle name="Comma 2 6 2 5" xfId="11416" xr:uid="{774D38A4-2176-4CC2-9657-1BB3B31EF4E0}"/>
    <cellStyle name="Comma 2 6 2_ACT Segment adj EBITDA" xfId="11417" xr:uid="{9715F0CA-8D32-46B6-98F7-01A58ADCB68C}"/>
    <cellStyle name="Comma 2 6 3" xfId="11418" xr:uid="{55CA9E3D-170D-4A44-A898-F5520C23C425}"/>
    <cellStyle name="Comma 2 6 3 2" xfId="11419" xr:uid="{12A333F1-EBCD-4B6C-90D4-1C92D675E0B2}"/>
    <cellStyle name="Comma 2 6 3 2 2" xfId="11420" xr:uid="{21B749D2-83D5-4D52-A432-F3B790B617A8}"/>
    <cellStyle name="Comma 2 6 3 2_ACT_NIBD EQ" xfId="11421" xr:uid="{AA12AE45-31D8-411F-9C65-295C07356C1E}"/>
    <cellStyle name="Comma 2 6 3 3" xfId="11422" xr:uid="{91EE4C83-57F8-4313-B416-F1A799B9E2BA}"/>
    <cellStyle name="Comma 2 6 3_ACT_NIBD EQ" xfId="11423" xr:uid="{5C21C190-89FB-4FFD-B578-A0453C9E40A4}"/>
    <cellStyle name="Comma 2 6 4" xfId="11424" xr:uid="{0AE68826-4CEF-41C8-BF39-DE72B7F7E5CA}"/>
    <cellStyle name="Comma 2 6 4 2" xfId="11425" xr:uid="{4E419D6F-17F8-45C1-8D17-8FF5BAB640EB}"/>
    <cellStyle name="Comma 2 6 4_ACT_NIBD EQ" xfId="11426" xr:uid="{080C4E75-2E2C-4D48-8B96-82D2AEEEAB6E}"/>
    <cellStyle name="Comma 2 6 5" xfId="11427" xr:uid="{B653415A-7CE6-4206-B9B7-C3BFFDF57A85}"/>
    <cellStyle name="Comma 2 6 6" xfId="11428" xr:uid="{1ACFB89D-F15F-4EBB-9857-137C90E67B53}"/>
    <cellStyle name="Comma 2 6_ACT Segment adj EBITDA" xfId="11429" xr:uid="{E24F4FC6-AB78-4B73-BAF8-79AFAEA7BEE1}"/>
    <cellStyle name="Comma 2 7" xfId="11430" xr:uid="{6306EAB2-F427-40EF-B653-67BC65E763AF}"/>
    <cellStyle name="Comma 2 7 2" xfId="11431" xr:uid="{60CCE7BB-0A4A-4F92-9731-DBCE9BEB48FD}"/>
    <cellStyle name="Comma 2 7 2 2" xfId="11432" xr:uid="{1588742F-6EF7-4506-A3DE-814D85F67C76}"/>
    <cellStyle name="Comma 2 7 2 2 2" xfId="11433" xr:uid="{C68A03FE-D14B-47B1-A0CA-69D8AEF6FCA5}"/>
    <cellStyle name="Comma 2 7 2 2_ACT_NIBD EQ" xfId="11434" xr:uid="{9D21EDC4-6A55-4093-8648-4B0163C19A62}"/>
    <cellStyle name="Comma 2 7 2 3" xfId="11435" xr:uid="{83EABC37-41AC-4C00-8ABC-70AF4B160FE5}"/>
    <cellStyle name="Comma 2 7 2_ACT_NIBD EQ" xfId="11436" xr:uid="{C5FEC1B6-476B-477C-9D54-937F919DED6E}"/>
    <cellStyle name="Comma 2 7 3" xfId="11437" xr:uid="{5EC99388-7C3D-4A69-8F3D-4FB8CC8E122C}"/>
    <cellStyle name="Comma 2 7 3 2" xfId="11438" xr:uid="{ADA0BA4B-7C19-4747-B538-C391CA8A4B90}"/>
    <cellStyle name="Comma 2 7 3_ACT_NIBD EQ" xfId="11439" xr:uid="{B6690B72-AA4F-401D-9802-39E8934950D2}"/>
    <cellStyle name="Comma 2 7 4" xfId="11440" xr:uid="{B0894C33-14AE-4ED9-88E8-2D85C5FAA968}"/>
    <cellStyle name="Comma 2 7 5" xfId="11441" xr:uid="{12D9B5BC-B91B-49D2-8393-C177636D2076}"/>
    <cellStyle name="Comma 2 7_ACT Segment adj EBITDA" xfId="11442" xr:uid="{A781A4D1-8770-4744-B727-24C0C6F21ABF}"/>
    <cellStyle name="Comma 2 8" xfId="11443" xr:uid="{945D51DB-E9E5-4983-9F45-57079D1F51A4}"/>
    <cellStyle name="Comma 2 8 2" xfId="11444" xr:uid="{E886D0EA-0BBC-477B-B716-10B657C8946C}"/>
    <cellStyle name="Comma 2 8 2 2" xfId="11445" xr:uid="{857AA069-C8D9-4100-AE89-AD2570211E4B}"/>
    <cellStyle name="Comma 2 8 2 2 2" xfId="11446" xr:uid="{377CAFB1-747C-4C1E-A5C8-593CB8F0624A}"/>
    <cellStyle name="Comma 2 8 2 2_ACT_NIBD EQ" xfId="11447" xr:uid="{364AA434-2076-46E3-B3D6-2694D2BA8190}"/>
    <cellStyle name="Comma 2 8 2 3" xfId="11448" xr:uid="{378CAC06-E735-4AED-BCA7-11E5864AE2C3}"/>
    <cellStyle name="Comma 2 8 2_ACT_NIBD EQ" xfId="11449" xr:uid="{ECCD57A3-B795-4433-9ABE-2FA234614230}"/>
    <cellStyle name="Comma 2 8 3" xfId="11450" xr:uid="{FC949A2A-43E8-4917-88CC-E6F48A1D9E4E}"/>
    <cellStyle name="Comma 2 8 3 2" xfId="11451" xr:uid="{DDFA4318-983C-49FE-B55B-A56FE001A100}"/>
    <cellStyle name="Comma 2 8 3_ACT_NIBD EQ" xfId="11452" xr:uid="{19AD07C0-4EDC-410D-A121-C71B0FDC6457}"/>
    <cellStyle name="Comma 2 8 4" xfId="11453" xr:uid="{BEDA1DE5-29A8-4C0E-ADD0-367490DDAF6A}"/>
    <cellStyle name="Comma 2 8 5" xfId="11454" xr:uid="{EA4CFA13-24C9-4AD2-8596-AEA1067CBE03}"/>
    <cellStyle name="Comma 2 8_ACT Segment adj EBITDA" xfId="11455" xr:uid="{8E98BE23-F4DA-439D-AA79-A8DDE94EDCE7}"/>
    <cellStyle name="Comma 2 9" xfId="11456" xr:uid="{BB8BF7BC-B84C-4768-A835-3F40FA9F42D3}"/>
    <cellStyle name="Comma 2 9 2" xfId="11457" xr:uid="{BAD7B8C2-4E79-40A0-A3A0-B5B73E702487}"/>
    <cellStyle name="Comma 2 9 2 2" xfId="11458" xr:uid="{10CF36C8-4711-4259-A71E-08F83BD86607}"/>
    <cellStyle name="Comma 2 9 2 2 2" xfId="11459" xr:uid="{73951A0F-4C2A-471C-9C2C-C70FBABA866A}"/>
    <cellStyle name="Comma 2 9 2 2_ACT_NIBD EQ" xfId="11460" xr:uid="{A2E918FA-6F66-4769-9E9C-335750A66F4F}"/>
    <cellStyle name="Comma 2 9 2 3" xfId="11461" xr:uid="{D739496C-5867-4849-BFE0-8505D71D61A4}"/>
    <cellStyle name="Comma 2 9 2_ACT_NIBD EQ" xfId="11462" xr:uid="{2DC20560-35DD-4CB6-A1EF-2E83F6F8B3BD}"/>
    <cellStyle name="Comma 2 9 3" xfId="11463" xr:uid="{04621BB7-9C9A-40F1-BE43-C29EAA09BDBB}"/>
    <cellStyle name="Comma 2 9 3 2" xfId="11464" xr:uid="{B9641905-9334-4543-B2FC-36F85FAFF7C5}"/>
    <cellStyle name="Comma 2 9 3_ACT_NIBD EQ" xfId="11465" xr:uid="{690AAFB8-F83C-4D58-A9FB-72635027DA4B}"/>
    <cellStyle name="Comma 2 9 4" xfId="11466" xr:uid="{013A188B-F065-4C01-B693-455E18176B9C}"/>
    <cellStyle name="Comma 2 9 5" xfId="11467" xr:uid="{70D8F297-408C-4CF0-A32D-D886C78E0526}"/>
    <cellStyle name="Comma 2 9_ACT Segment adj EBITDA" xfId="11468" xr:uid="{9202E72E-7392-4C42-91DF-6FD0A6A2D2FF}"/>
    <cellStyle name="Comma 2_ACT Segment adj EBITDA" xfId="11469" xr:uid="{FA845390-17B3-41DB-B8CC-8EDD20B09320}"/>
    <cellStyle name="Comma 20" xfId="11470" xr:uid="{E61F25FD-D915-4381-B028-D6283C8C986D}"/>
    <cellStyle name="Comma 20 10" xfId="11471" xr:uid="{C64A25C0-2F8F-4944-98B2-17B9175DD97E}"/>
    <cellStyle name="Comma 20 2" xfId="11472" xr:uid="{77A9277D-F77D-4D3F-9751-87F8278EDE66}"/>
    <cellStyle name="Comma 20 2 2" xfId="11473" xr:uid="{C7ACD1E6-876D-44D9-B7F2-83645ADFC37A}"/>
    <cellStyle name="Comma 20 2 2 2" xfId="11474" xr:uid="{D3C5F945-305E-42F2-A93B-E5DA202B1C71}"/>
    <cellStyle name="Comma 20 2 2 2 2" xfId="11475" xr:uid="{D843D0A1-8DE6-4AA9-9973-194686F8DDCD}"/>
    <cellStyle name="Comma 20 2 2 2 2 2" xfId="11476" xr:uid="{92FD832D-4323-4E6B-AE66-A995A988FDB1}"/>
    <cellStyle name="Comma 20 2 2 2 2 2 2" xfId="11477" xr:uid="{85F9E63A-AD2B-42F3-A0CF-98167DEAFD02}"/>
    <cellStyle name="Comma 20 2 2 2 2 2 2 2" xfId="11478" xr:uid="{E348E29C-6104-473A-A4A2-3F78F7F727F7}"/>
    <cellStyle name="Comma 20 2 2 2 2 2 2_DataSet" xfId="11479" xr:uid="{1A22BD52-71FB-4704-B996-C1AD9B6BA965}"/>
    <cellStyle name="Comma 20 2 2 2 2 2 3" xfId="11480" xr:uid="{236B64CB-B5EA-447B-9E46-2FF8219FBD6A}"/>
    <cellStyle name="Comma 20 2 2 2 2 2_DataSet" xfId="11481" xr:uid="{6AD311FE-35D9-40C1-BF8E-F707D46F2585}"/>
    <cellStyle name="Comma 20 2 2 2 2 3" xfId="11482" xr:uid="{1A8E22C2-A826-4410-BBCA-96CB0CF11E7E}"/>
    <cellStyle name="Comma 20 2 2 2 2 3 2" xfId="11483" xr:uid="{FBED908F-1F3E-4681-9AC9-008AAFB1C050}"/>
    <cellStyle name="Comma 20 2 2 2 2 3_DataSet" xfId="11484" xr:uid="{F915C233-E187-4220-97DE-BD85AB5D55A2}"/>
    <cellStyle name="Comma 20 2 2 2 2 4" xfId="11485" xr:uid="{EB0E01D0-94BF-4ED2-AD9F-7BA539F409BC}"/>
    <cellStyle name="Comma 20 2 2 2 2_DataSet" xfId="11486" xr:uid="{AC139264-ED2A-4418-A1C0-EF3D05512605}"/>
    <cellStyle name="Comma 20 2 2 2 3" xfId="11487" xr:uid="{D60BCF0F-2A77-4694-9265-D490AD91B72F}"/>
    <cellStyle name="Comma 20 2 2 2 3 2" xfId="11488" xr:uid="{F27B3B57-2EC3-4C51-92DE-701719D76C73}"/>
    <cellStyle name="Comma 20 2 2 2 3 2 2" xfId="11489" xr:uid="{FEB451E9-3997-476A-8A40-8E77B5B93BEF}"/>
    <cellStyle name="Comma 20 2 2 2 3 2_DataSet" xfId="11490" xr:uid="{6CD8659D-5EE8-4EE9-B2F7-E024393DC8C3}"/>
    <cellStyle name="Comma 20 2 2 2 3 3" xfId="11491" xr:uid="{F6F2D15D-ECF2-499F-94C6-F491E98604EB}"/>
    <cellStyle name="Comma 20 2 2 2 3_DataSet" xfId="11492" xr:uid="{3B6E237F-C7B4-4397-9800-D836FF747B20}"/>
    <cellStyle name="Comma 20 2 2 2 4" xfId="11493" xr:uid="{0F290A75-9DA1-4AD4-8F71-E163A60481A6}"/>
    <cellStyle name="Comma 20 2 2 2 4 2" xfId="11494" xr:uid="{FBBF68D4-35F4-4907-8C86-6CA4641D7FC6}"/>
    <cellStyle name="Comma 20 2 2 2 4_DataSet" xfId="11495" xr:uid="{0672181F-B982-4F0A-A65A-3DEACF294EEC}"/>
    <cellStyle name="Comma 20 2 2 2 5" xfId="11496" xr:uid="{98E30B12-59AE-4B49-A6B7-DF286D6C30C2}"/>
    <cellStyle name="Comma 20 2 2 2_DataSet" xfId="11497" xr:uid="{D515B8A2-4409-4CBD-98DC-897BB275D699}"/>
    <cellStyle name="Comma 20 2 2 3" xfId="11498" xr:uid="{B82E2B0B-6521-475E-9DED-54B3B023D4B9}"/>
    <cellStyle name="Comma 20 2 2 3 2" xfId="11499" xr:uid="{AF56EB62-4948-4F0C-8EDA-23A5836A68B0}"/>
    <cellStyle name="Comma 20 2 2 3 2 2" xfId="11500" xr:uid="{95BEB811-A6E8-4672-B815-22B86D259E09}"/>
    <cellStyle name="Comma 20 2 2 3 2 2 2" xfId="11501" xr:uid="{C9AE7BB2-ECCA-42E5-A65F-002472EFFBE8}"/>
    <cellStyle name="Comma 20 2 2 3 2 2_DataSet" xfId="11502" xr:uid="{CA8A9282-F6F2-4BC0-9C96-B7D6AD96AB15}"/>
    <cellStyle name="Comma 20 2 2 3 2 3" xfId="11503" xr:uid="{6F331B75-16DF-4B93-B60C-271BC73C1F5A}"/>
    <cellStyle name="Comma 20 2 2 3 2_DataSet" xfId="11504" xr:uid="{B2FBFE7A-CC21-4E25-A984-A040373E8CF0}"/>
    <cellStyle name="Comma 20 2 2 3 3" xfId="11505" xr:uid="{74267B14-3B2D-432D-B8A4-AEBE5B23B39B}"/>
    <cellStyle name="Comma 20 2 2 3 3 2" xfId="11506" xr:uid="{957224DC-2E74-4D1F-A6DF-A327AE4B7868}"/>
    <cellStyle name="Comma 20 2 2 3 3_DataSet" xfId="11507" xr:uid="{DBC5BC7F-F802-4BB4-B67E-C5E8BC3CA574}"/>
    <cellStyle name="Comma 20 2 2 3 4" xfId="11508" xr:uid="{099FB604-A255-4674-851A-2BFAED853AFB}"/>
    <cellStyle name="Comma 20 2 2 3_DataSet" xfId="11509" xr:uid="{8DAB4811-CD2A-4B54-A412-64C31BE71975}"/>
    <cellStyle name="Comma 20 2 2 4" xfId="11510" xr:uid="{8216C09C-7AF8-43B4-8F76-C955B73AFA99}"/>
    <cellStyle name="Comma 20 2 2 4 2" xfId="11511" xr:uid="{5DD921B9-8D85-49DD-A3F5-6848B580ACD9}"/>
    <cellStyle name="Comma 20 2 2 4 2 2" xfId="11512" xr:uid="{DCD1F9D6-1343-418D-B5ED-DD36929B3890}"/>
    <cellStyle name="Comma 20 2 2 4 2_DataSet" xfId="11513" xr:uid="{A8E3D2B8-F811-4B8E-B7A1-C9E2FA681B52}"/>
    <cellStyle name="Comma 20 2 2 4 3" xfId="11514" xr:uid="{F5C3594B-9745-45F7-B16F-DB822913948A}"/>
    <cellStyle name="Comma 20 2 2 4_DataSet" xfId="11515" xr:uid="{9D30129D-C07E-4E4E-B9C2-482351166079}"/>
    <cellStyle name="Comma 20 2 2 5" xfId="11516" xr:uid="{55CB90B8-DC74-4E4D-8508-60C374E258AF}"/>
    <cellStyle name="Comma 20 2 2 5 2" xfId="11517" xr:uid="{36F86466-7FF5-4F96-BF8C-E363F5BE041A}"/>
    <cellStyle name="Comma 20 2 2 5_DataSet" xfId="11518" xr:uid="{CC01BCC1-37A8-4938-BCC0-2E1D3D682532}"/>
    <cellStyle name="Comma 20 2 2 6" xfId="11519" xr:uid="{0AD0DC1A-81DC-4FAA-8D78-0F5CB71A6FBF}"/>
    <cellStyle name="Comma 20 2 2_ACT Segment adj EBITDA" xfId="11520" xr:uid="{4E2917B8-62F4-4C4F-85CF-ED456F78C9BD}"/>
    <cellStyle name="Comma 20 2 3" xfId="11521" xr:uid="{F13D4E81-C801-4A7A-9F72-D1C6718ACD6D}"/>
    <cellStyle name="Comma 20 2 3 2" xfId="11522" xr:uid="{9313361B-299D-498D-885E-752A34F904B3}"/>
    <cellStyle name="Comma 20 2 3 2 2" xfId="11523" xr:uid="{8C004984-F175-4029-BBC5-7895DD3EE3AD}"/>
    <cellStyle name="Comma 20 2 3 2 2 2" xfId="11524" xr:uid="{32DC81CE-9555-40DA-8F5D-5FB716D36217}"/>
    <cellStyle name="Comma 20 2 3 2 2 2 2" xfId="11525" xr:uid="{F120B4B7-70B1-49AD-B606-E99ECA6E0D60}"/>
    <cellStyle name="Comma 20 2 3 2 2 2 2 2" xfId="11526" xr:uid="{C078FEFB-82AF-49B9-A79E-1A6EB18A12E7}"/>
    <cellStyle name="Comma 20 2 3 2 2 2 2_DataSet" xfId="11527" xr:uid="{3F4D82BD-129D-410B-8D1A-11C1430E0473}"/>
    <cellStyle name="Comma 20 2 3 2 2 2 3" xfId="11528" xr:uid="{95839324-E666-4A88-9DBF-A2A78D8EB613}"/>
    <cellStyle name="Comma 20 2 3 2 2 2_DataSet" xfId="11529" xr:uid="{472A0BBF-E3FE-48F7-BF04-B3A600FDEFC0}"/>
    <cellStyle name="Comma 20 2 3 2 2 3" xfId="11530" xr:uid="{5789FAC0-294C-41D5-ABE6-2CEC08AC2772}"/>
    <cellStyle name="Comma 20 2 3 2 2 3 2" xfId="11531" xr:uid="{5A12D48A-CC0E-4380-A518-7293165FB636}"/>
    <cellStyle name="Comma 20 2 3 2 2 3_DataSet" xfId="11532" xr:uid="{63A7A4C1-8DF6-4C21-896B-59AF5728DB55}"/>
    <cellStyle name="Comma 20 2 3 2 2 4" xfId="11533" xr:uid="{4183420A-D6A9-4721-9F7E-34E822BF8FDC}"/>
    <cellStyle name="Comma 20 2 3 2 2_DataSet" xfId="11534" xr:uid="{7AE4AB45-8DF2-48F1-BACA-5BE64EC7E129}"/>
    <cellStyle name="Comma 20 2 3 2 3" xfId="11535" xr:uid="{9FE94D83-0A7E-4984-B600-C0662C3DECE8}"/>
    <cellStyle name="Comma 20 2 3 2 3 2" xfId="11536" xr:uid="{115E0216-FA31-4809-B0AF-D345E5E491B5}"/>
    <cellStyle name="Comma 20 2 3 2 3 2 2" xfId="11537" xr:uid="{89B3AE46-CE32-4563-A20F-D7EA0996A8E8}"/>
    <cellStyle name="Comma 20 2 3 2 3 2_DataSet" xfId="11538" xr:uid="{0738D9B6-FA48-46FA-BB25-77BA431D0CCD}"/>
    <cellStyle name="Comma 20 2 3 2 3 3" xfId="11539" xr:uid="{EC1E5341-139D-4063-970C-A3EA75CCED54}"/>
    <cellStyle name="Comma 20 2 3 2 3_DataSet" xfId="11540" xr:uid="{EF8D47CD-A879-4053-8D28-13EF0F58F7EE}"/>
    <cellStyle name="Comma 20 2 3 2 4" xfId="11541" xr:uid="{3DF2A949-1925-44CF-A81E-4DD6B791B434}"/>
    <cellStyle name="Comma 20 2 3 2 4 2" xfId="11542" xr:uid="{2C70D499-6F48-4613-B9C9-E1311B69AFED}"/>
    <cellStyle name="Comma 20 2 3 2 4_DataSet" xfId="11543" xr:uid="{875CAA0A-4229-447F-B2A8-488C03EF3CD2}"/>
    <cellStyle name="Comma 20 2 3 2 5" xfId="11544" xr:uid="{BB565833-04FE-4AF5-8755-56A9F4172F94}"/>
    <cellStyle name="Comma 20 2 3 2_DataSet" xfId="11545" xr:uid="{83968856-8179-4715-B01E-FA51970694EF}"/>
    <cellStyle name="Comma 20 2 3 3" xfId="11546" xr:uid="{A79CD2ED-5C1D-4E36-924B-13F99032DE31}"/>
    <cellStyle name="Comma 20 2 3 3 2" xfId="11547" xr:uid="{0DD10C71-A87B-4D5D-8505-7E7581A02602}"/>
    <cellStyle name="Comma 20 2 3 3 2 2" xfId="11548" xr:uid="{81A48456-22E7-4C36-9197-F45904C90ABE}"/>
    <cellStyle name="Comma 20 2 3 3 2 2 2" xfId="11549" xr:uid="{BD9E6D43-183A-4E35-A877-766FF43CDF0C}"/>
    <cellStyle name="Comma 20 2 3 3 2 2_DataSet" xfId="11550" xr:uid="{D909EF6E-5506-486A-8CA1-D660F58DFE5B}"/>
    <cellStyle name="Comma 20 2 3 3 2 3" xfId="11551" xr:uid="{C532A94A-DD20-46DC-A489-C7C5A91D9DDE}"/>
    <cellStyle name="Comma 20 2 3 3 2_DataSet" xfId="11552" xr:uid="{2A66726F-12A8-44EA-BB44-1D913F3D26C9}"/>
    <cellStyle name="Comma 20 2 3 3 3" xfId="11553" xr:uid="{1A128C2D-0147-4114-B454-D0DDD551C5C0}"/>
    <cellStyle name="Comma 20 2 3 3 3 2" xfId="11554" xr:uid="{30C3F76D-8F76-4AD8-B325-5774B2A88243}"/>
    <cellStyle name="Comma 20 2 3 3 3_DataSet" xfId="11555" xr:uid="{5B03305C-D9D9-4A64-88EF-486D76D8C677}"/>
    <cellStyle name="Comma 20 2 3 3 4" xfId="11556" xr:uid="{26B039E6-236E-4858-B781-D4DD2363FC2D}"/>
    <cellStyle name="Comma 20 2 3 3_DataSet" xfId="11557" xr:uid="{33336C07-595B-480B-8423-F475F140462E}"/>
    <cellStyle name="Comma 20 2 3 4" xfId="11558" xr:uid="{7BDC04D6-6E13-43F1-9463-5C0832F351B0}"/>
    <cellStyle name="Comma 20 2 3 4 2" xfId="11559" xr:uid="{37D14188-A9E4-42AA-9F76-88BB733E3B1E}"/>
    <cellStyle name="Comma 20 2 3 4 2 2" xfId="11560" xr:uid="{26E90379-B8B2-4AC3-A1AC-8ABFA0ABC74B}"/>
    <cellStyle name="Comma 20 2 3 4 2_DataSet" xfId="11561" xr:uid="{5BAFB281-BD5C-400F-8294-057B919C7FCD}"/>
    <cellStyle name="Comma 20 2 3 4 3" xfId="11562" xr:uid="{71B28721-E385-4790-86FC-DB4EF10CD8DA}"/>
    <cellStyle name="Comma 20 2 3 4_DataSet" xfId="11563" xr:uid="{0E8276FA-8845-4667-BF10-F42979A9E1C7}"/>
    <cellStyle name="Comma 20 2 3 5" xfId="11564" xr:uid="{310E695B-99AD-4201-9451-8BEB8BD049F8}"/>
    <cellStyle name="Comma 20 2 3 5 2" xfId="11565" xr:uid="{A6A16F2D-92F3-482A-9B01-C778C17F0FA6}"/>
    <cellStyle name="Comma 20 2 3 5_DataSet" xfId="11566" xr:uid="{342E83BC-05C1-46BA-A5A5-99EAA023A422}"/>
    <cellStyle name="Comma 20 2 3 6" xfId="11567" xr:uid="{B906B785-FF1E-47D5-921B-3314639BA7C7}"/>
    <cellStyle name="Comma 20 2 3_ACT Segment adj EBITDA" xfId="11568" xr:uid="{B54C026D-DE4B-48A4-A956-1307BE684A8F}"/>
    <cellStyle name="Comma 20 2 4" xfId="11569" xr:uid="{6A6D6121-0B9F-4437-AD58-47A691E44245}"/>
    <cellStyle name="Comma 20 2 4 2" xfId="11570" xr:uid="{DDC5516F-C0C7-4C1E-A7F1-F2584973B302}"/>
    <cellStyle name="Comma 20 2 4 2 2" xfId="11571" xr:uid="{EB531EC4-C42B-4C09-89D7-764E2C72E1AD}"/>
    <cellStyle name="Comma 20 2 4 2 2 2" xfId="11572" xr:uid="{13685464-E4C8-483B-AC80-328FE890DFE8}"/>
    <cellStyle name="Comma 20 2 4 2 2 2 2" xfId="11573" xr:uid="{7A5E67F8-E39A-4AD5-8DA4-DEBCDA771606}"/>
    <cellStyle name="Comma 20 2 4 2 2 2_DataSet" xfId="11574" xr:uid="{0711A0CE-874D-42E4-AFBE-9487558B4E4B}"/>
    <cellStyle name="Comma 20 2 4 2 2 3" xfId="11575" xr:uid="{59E35072-4297-4F69-88FF-F7D84E1C5FBD}"/>
    <cellStyle name="Comma 20 2 4 2 2_DataSet" xfId="11576" xr:uid="{AA93B045-FC77-4D88-B093-D90F7624C467}"/>
    <cellStyle name="Comma 20 2 4 2 3" xfId="11577" xr:uid="{77805CD6-A6F3-401D-AD87-6E39C614F9D6}"/>
    <cellStyle name="Comma 20 2 4 2 3 2" xfId="11578" xr:uid="{978F23D6-9399-4C6B-BD6B-01C996CF4929}"/>
    <cellStyle name="Comma 20 2 4 2 3_DataSet" xfId="11579" xr:uid="{A4D9D1E1-C6EF-4185-8BE3-FF6F8561E887}"/>
    <cellStyle name="Comma 20 2 4 2 4" xfId="11580" xr:uid="{25A08832-21E1-4BAE-90F0-BC3D756322B8}"/>
    <cellStyle name="Comma 20 2 4 2_DataSet" xfId="11581" xr:uid="{F5010482-B171-4B95-B134-CAACBFE4EB37}"/>
    <cellStyle name="Comma 20 2 4 3" xfId="11582" xr:uid="{CCCD82FC-8C01-43E7-B397-C4E7B949B6DF}"/>
    <cellStyle name="Comma 20 2 4 3 2" xfId="11583" xr:uid="{814D6F85-C8EC-4853-A633-9EE847C5251F}"/>
    <cellStyle name="Comma 20 2 4 3 2 2" xfId="11584" xr:uid="{043C3A68-93E6-4F68-8CDB-15FF76CEB58A}"/>
    <cellStyle name="Comma 20 2 4 3 2_DataSet" xfId="11585" xr:uid="{32D8E772-C741-4654-B1A6-8EF0E12D2F52}"/>
    <cellStyle name="Comma 20 2 4 3 3" xfId="11586" xr:uid="{93B319C5-0417-4F99-AF16-D060ED0C9030}"/>
    <cellStyle name="Comma 20 2 4 3_DataSet" xfId="11587" xr:uid="{B6230556-61A6-4E1E-9FB6-24D8B0B647B6}"/>
    <cellStyle name="Comma 20 2 4 4" xfId="11588" xr:uid="{E9F64A34-3E4F-4F10-BA67-4A5CF62759C5}"/>
    <cellStyle name="Comma 20 2 4 4 2" xfId="11589" xr:uid="{3FBA101E-087C-42CC-8327-6B575670672B}"/>
    <cellStyle name="Comma 20 2 4 4_DataSet" xfId="11590" xr:uid="{192780D3-FB12-4615-8887-E0E0520CBB74}"/>
    <cellStyle name="Comma 20 2 4 5" xfId="11591" xr:uid="{D51F420A-B774-40BF-833A-563A886A6DD8}"/>
    <cellStyle name="Comma 20 2 4_DataSet" xfId="11592" xr:uid="{3A1B1F06-53AC-4E47-BDED-383CBDAD7D0D}"/>
    <cellStyle name="Comma 20 2 5" xfId="11593" xr:uid="{3F73705C-3E03-4AAD-BB2B-B0A1309F5C68}"/>
    <cellStyle name="Comma 20 2 5 2" xfId="11594" xr:uid="{2D47671A-3C3C-4C22-ABB4-C912AED3860B}"/>
    <cellStyle name="Comma 20 2 5 2 2" xfId="11595" xr:uid="{6259C5A6-8599-42D6-B0AF-E0C86A8F3C8A}"/>
    <cellStyle name="Comma 20 2 5 2 2 2" xfId="11596" xr:uid="{1011C9E8-5C78-4D2D-8774-0A25F0BB5237}"/>
    <cellStyle name="Comma 20 2 5 2 2_DataSet" xfId="11597" xr:uid="{A27465CF-E601-429F-AC59-BF2A4D3539EB}"/>
    <cellStyle name="Comma 20 2 5 2 3" xfId="11598" xr:uid="{BB4803B0-5BDD-4845-B5EE-B6111D245DDE}"/>
    <cellStyle name="Comma 20 2 5 2_DataSet" xfId="11599" xr:uid="{036803B6-92AF-4850-9B6B-AB43CB0F2864}"/>
    <cellStyle name="Comma 20 2 5 3" xfId="11600" xr:uid="{A4D57609-D686-48FA-A5E4-323A0B6D1E53}"/>
    <cellStyle name="Comma 20 2 5 3 2" xfId="11601" xr:uid="{B301BE3D-9968-4033-A317-7EC41AECA732}"/>
    <cellStyle name="Comma 20 2 5 3_DataSet" xfId="11602" xr:uid="{07635C7A-75D5-478A-8C4E-F5468382560E}"/>
    <cellStyle name="Comma 20 2 5 4" xfId="11603" xr:uid="{775F4176-AFAD-46B8-A404-855667D0205E}"/>
    <cellStyle name="Comma 20 2 5_DataSet" xfId="11604" xr:uid="{735FD498-934C-4AE3-839E-2ADBBBE2E6E1}"/>
    <cellStyle name="Comma 20 2 6" xfId="11605" xr:uid="{1CD55A76-A2F5-449E-87B0-D2EF4AC0E454}"/>
    <cellStyle name="Comma 20 2 6 2" xfId="11606" xr:uid="{68029DAD-45B5-4E2D-8B7C-62FD5CBCC880}"/>
    <cellStyle name="Comma 20 2 6 2 2" xfId="11607" xr:uid="{DFC21561-F8A9-4E5D-8729-F02523CA67C1}"/>
    <cellStyle name="Comma 20 2 6 2_DataSet" xfId="11608" xr:uid="{503B55BD-1740-42FB-B6CE-B5DC09613D0F}"/>
    <cellStyle name="Comma 20 2 6 3" xfId="11609" xr:uid="{21553C6F-5CA1-4100-A5BC-4749331DD19D}"/>
    <cellStyle name="Comma 20 2 6_DataSet" xfId="11610" xr:uid="{FAB47EF9-BCAC-4BB0-B97C-B3D4BBB1E35F}"/>
    <cellStyle name="Comma 20 2 7" xfId="11611" xr:uid="{3CBE8DF3-DFEC-4A47-BBE1-39B792F58FFB}"/>
    <cellStyle name="Comma 20 2 7 2" xfId="11612" xr:uid="{69FAE683-16C9-4939-8F3B-C4D375915C7C}"/>
    <cellStyle name="Comma 20 2 7_DataSet" xfId="11613" xr:uid="{4A24E4F8-422D-4917-9C82-10DF67A950D4}"/>
    <cellStyle name="Comma 20 2 8" xfId="11614" xr:uid="{D9B65320-197E-4E6B-8D00-1FA6B6D33C66}"/>
    <cellStyle name="Comma 20 2_ACT Segment adj EBITDA" xfId="11615" xr:uid="{4C5BA2E3-52F9-40C3-9AE5-2FB8AEECBD2E}"/>
    <cellStyle name="Comma 20 3" xfId="11616" xr:uid="{9E1DAE84-9722-4CB6-A724-91FCB22285A5}"/>
    <cellStyle name="Comma 20 3 2" xfId="11617" xr:uid="{2C866315-B16D-4A6F-A907-1B8F0BC3F64A}"/>
    <cellStyle name="Comma 20 3 2 2" xfId="11618" xr:uid="{3C895DF6-D0C9-419A-8184-0FD28CAF6BF3}"/>
    <cellStyle name="Comma 20 3 2 2 2" xfId="11619" xr:uid="{377FC3C3-C405-4201-BB29-7CD9717BE1EB}"/>
    <cellStyle name="Comma 20 3 2 2 2 2" xfId="11620" xr:uid="{9B84CAFF-55A5-4FF6-9634-14894E3AA45B}"/>
    <cellStyle name="Comma 20 3 2 2 2 2 2" xfId="11621" xr:uid="{098D80BD-37C4-4E79-A1E0-24FDA714AC26}"/>
    <cellStyle name="Comma 20 3 2 2 2 2_DataSet" xfId="11622" xr:uid="{FC135DDB-53C0-4B29-963B-AF5EA189FE23}"/>
    <cellStyle name="Comma 20 3 2 2 2 3" xfId="11623" xr:uid="{FD6D1E09-3953-4E43-8B05-BA648C64A7A4}"/>
    <cellStyle name="Comma 20 3 2 2 2_DataSet" xfId="11624" xr:uid="{ED169134-E0D7-4ABD-AC53-6D8E20AB48F0}"/>
    <cellStyle name="Comma 20 3 2 2 3" xfId="11625" xr:uid="{496C1AB6-3A0A-45AE-B9F8-4CB588FA3F60}"/>
    <cellStyle name="Comma 20 3 2 2 3 2" xfId="11626" xr:uid="{3F55AD3C-18A5-45EA-BA7A-9579D6C4780A}"/>
    <cellStyle name="Comma 20 3 2 2 3_DataSet" xfId="11627" xr:uid="{08B55CF0-600E-4122-ABF2-93C66257E36D}"/>
    <cellStyle name="Comma 20 3 2 2 4" xfId="11628" xr:uid="{2D9D96CE-0C80-4335-A9B8-A1337788BCF2}"/>
    <cellStyle name="Comma 20 3 2 2_DataSet" xfId="11629" xr:uid="{54E5C1C3-DEB1-474D-86EE-0C65386F5BEC}"/>
    <cellStyle name="Comma 20 3 2 3" xfId="11630" xr:uid="{4AF02053-8A98-4C86-A941-11A5DF6CE186}"/>
    <cellStyle name="Comma 20 3 2 3 2" xfId="11631" xr:uid="{2F382507-2FA5-457D-BB78-D64524489B6C}"/>
    <cellStyle name="Comma 20 3 2 3 2 2" xfId="11632" xr:uid="{D715159B-3C64-47F4-8B1F-D74C6513183A}"/>
    <cellStyle name="Comma 20 3 2 3 2_DataSet" xfId="11633" xr:uid="{06CB6489-D9E9-4566-BC5D-0FEF43EEC8F6}"/>
    <cellStyle name="Comma 20 3 2 3 3" xfId="11634" xr:uid="{102F8569-29E7-47F3-A2AD-D4DB8410A236}"/>
    <cellStyle name="Comma 20 3 2 3_DataSet" xfId="11635" xr:uid="{4E5F440F-8E74-46EE-838E-5A731AF4BD98}"/>
    <cellStyle name="Comma 20 3 2 4" xfId="11636" xr:uid="{5AD84FCE-B43D-4B84-8A6D-7006E968B82F}"/>
    <cellStyle name="Comma 20 3 2 4 2" xfId="11637" xr:uid="{D225B871-B185-4098-9FCC-7FCBC347D8F3}"/>
    <cellStyle name="Comma 20 3 2 4_DataSet" xfId="11638" xr:uid="{F7FA0DFE-BDD0-44D8-BA2B-ED7E514817AD}"/>
    <cellStyle name="Comma 20 3 2 5" xfId="11639" xr:uid="{1CD31CBE-28B1-4230-BBC5-D4D4D8E5FCA8}"/>
    <cellStyle name="Comma 20 3 2_DataSet" xfId="11640" xr:uid="{E6B36DE2-3999-40F0-8456-1FA9C257EC8D}"/>
    <cellStyle name="Comma 20 3 3" xfId="11641" xr:uid="{86850348-54B7-4930-82E9-B40FC6485F70}"/>
    <cellStyle name="Comma 20 3 3 2" xfId="11642" xr:uid="{8E010888-9F4E-42E0-8868-929789F9D7C9}"/>
    <cellStyle name="Comma 20 3 3 2 2" xfId="11643" xr:uid="{DED7902E-AA66-4AD1-9AD7-11A4AE1FAE20}"/>
    <cellStyle name="Comma 20 3 3 2 2 2" xfId="11644" xr:uid="{5AB1A4C2-C5B2-4EA2-8279-63588DBFF550}"/>
    <cellStyle name="Comma 20 3 3 2 2_DataSet" xfId="11645" xr:uid="{ECF4E749-BFD7-4CAF-A1CA-D7232E7BEA27}"/>
    <cellStyle name="Comma 20 3 3 2 3" xfId="11646" xr:uid="{7D3CCB99-9B47-43EA-BA43-2535F03F5A6D}"/>
    <cellStyle name="Comma 20 3 3 2_DataSet" xfId="11647" xr:uid="{C67A72B4-92EF-41D6-8C28-ED2E8C5FF027}"/>
    <cellStyle name="Comma 20 3 3 3" xfId="11648" xr:uid="{40DE2714-96A2-4075-BE65-2E30704313DF}"/>
    <cellStyle name="Comma 20 3 3 3 2" xfId="11649" xr:uid="{9E3AC403-0643-45B3-A1A5-310EFA9BE06C}"/>
    <cellStyle name="Comma 20 3 3 3_DataSet" xfId="11650" xr:uid="{9BA48974-CBA6-462F-94B7-E620970CB5B1}"/>
    <cellStyle name="Comma 20 3 3 4" xfId="11651" xr:uid="{69DC7481-B97A-47A3-A625-463CF798DB30}"/>
    <cellStyle name="Comma 20 3 3_DataSet" xfId="11652" xr:uid="{882A3963-D207-4A09-8623-5C49346E5CAF}"/>
    <cellStyle name="Comma 20 3 4" xfId="11653" xr:uid="{33E4C24A-C42F-42F0-8861-B1188720C4F6}"/>
    <cellStyle name="Comma 20 3 4 2" xfId="11654" xr:uid="{E3B1438B-DDEC-4B46-B713-5057C4E55025}"/>
    <cellStyle name="Comma 20 3 4 2 2" xfId="11655" xr:uid="{5B8D0740-55A8-4324-B858-32DCB22A0CB9}"/>
    <cellStyle name="Comma 20 3 4 2_DataSet" xfId="11656" xr:uid="{48562FE9-891A-40DC-84E9-1058C2D9D702}"/>
    <cellStyle name="Comma 20 3 4 3" xfId="11657" xr:uid="{376A636A-4D09-4754-988C-963567550100}"/>
    <cellStyle name="Comma 20 3 4_DataSet" xfId="11658" xr:uid="{29C29D85-B444-4403-A175-828A7817DC08}"/>
    <cellStyle name="Comma 20 3 5" xfId="11659" xr:uid="{5ACAE4BA-0E98-4BA2-8C7D-60759E33807F}"/>
    <cellStyle name="Comma 20 3 5 2" xfId="11660" xr:uid="{D0EF38BF-FC27-45BD-AF0F-15185DFDB9A2}"/>
    <cellStyle name="Comma 20 3 5_DataSet" xfId="11661" xr:uid="{1CAD8C85-048D-439F-955C-7CF3626B5359}"/>
    <cellStyle name="Comma 20 3 6" xfId="11662" xr:uid="{123993BE-2FF6-46B6-A623-0C06241C2AA9}"/>
    <cellStyle name="Comma 20 3_ACT Segment adj EBITDA" xfId="11663" xr:uid="{DA78FE4B-7382-4A2A-ABF0-2B1A2D28E4D8}"/>
    <cellStyle name="Comma 20 4" xfId="11664" xr:uid="{BF74BADC-0F05-407D-85B3-879A07A4C1A7}"/>
    <cellStyle name="Comma 20 4 2" xfId="11665" xr:uid="{ACD07718-E91D-41FF-91C0-2787525592C3}"/>
    <cellStyle name="Comma 20 4 2 2" xfId="11666" xr:uid="{696340B6-2DE0-4446-A25D-0F611842D23D}"/>
    <cellStyle name="Comma 20 4 2 2 2" xfId="11667" xr:uid="{CA2FAED4-F92F-414D-BADC-F50377E33B8A}"/>
    <cellStyle name="Comma 20 4 2 2 2 2" xfId="11668" xr:uid="{152D9899-ABC2-45F7-A993-CC88DBDB552A}"/>
    <cellStyle name="Comma 20 4 2 2 2 2 2" xfId="11669" xr:uid="{1CBA61FC-ED1C-4229-A33D-4FA223B2ABB8}"/>
    <cellStyle name="Comma 20 4 2 2 2 2_DataSet" xfId="11670" xr:uid="{702BABA3-C4F0-4806-A6D1-10920E5EFC66}"/>
    <cellStyle name="Comma 20 4 2 2 2 3" xfId="11671" xr:uid="{BABBCF22-0DCB-468D-853C-93180D238020}"/>
    <cellStyle name="Comma 20 4 2 2 2_DataSet" xfId="11672" xr:uid="{2F9C8595-D5A8-449F-B8ED-A18DABB19A0B}"/>
    <cellStyle name="Comma 20 4 2 2 3" xfId="11673" xr:uid="{57B00E77-DAE9-4568-A1FE-2FDABC925473}"/>
    <cellStyle name="Comma 20 4 2 2 3 2" xfId="11674" xr:uid="{2F9726DD-5E58-439C-81BC-1EFE6A74F40D}"/>
    <cellStyle name="Comma 20 4 2 2 3_DataSet" xfId="11675" xr:uid="{7C80A1BD-3672-407C-89C5-7EE704162590}"/>
    <cellStyle name="Comma 20 4 2 2 4" xfId="11676" xr:uid="{22C19301-FCB0-49C2-9209-E671F98BF7F2}"/>
    <cellStyle name="Comma 20 4 2 2_DataSet" xfId="11677" xr:uid="{26C6BADB-9DF9-427E-8E4C-BEE0FC0D5811}"/>
    <cellStyle name="Comma 20 4 2 3" xfId="11678" xr:uid="{4B31AE6C-3162-4DE6-92C6-464BA6284B3A}"/>
    <cellStyle name="Comma 20 4 2 3 2" xfId="11679" xr:uid="{DEB27CBB-D438-4443-84AD-CAF2B348A294}"/>
    <cellStyle name="Comma 20 4 2 3 2 2" xfId="11680" xr:uid="{F3E7A432-5157-45B3-B75E-62B9515A9AA6}"/>
    <cellStyle name="Comma 20 4 2 3 2_DataSet" xfId="11681" xr:uid="{5F292DF5-CE1B-4F48-B3AC-138C7FFCB984}"/>
    <cellStyle name="Comma 20 4 2 3 3" xfId="11682" xr:uid="{23928981-BDDF-489A-81BB-8066D130D235}"/>
    <cellStyle name="Comma 20 4 2 3_DataSet" xfId="11683" xr:uid="{0B335944-FE70-4E6C-80D4-E8C3C63D0533}"/>
    <cellStyle name="Comma 20 4 2 4" xfId="11684" xr:uid="{A4FCD5F4-9ABB-4155-91A2-85FD8C76AC6A}"/>
    <cellStyle name="Comma 20 4 2 4 2" xfId="11685" xr:uid="{157D94B4-579A-456C-93D0-2C7966046333}"/>
    <cellStyle name="Comma 20 4 2 4_DataSet" xfId="11686" xr:uid="{D6EAE703-8FF6-4B50-BB84-2A2B50DB8259}"/>
    <cellStyle name="Comma 20 4 2 5" xfId="11687" xr:uid="{119E9FD0-0967-43C1-B68F-AB8D61C99953}"/>
    <cellStyle name="Comma 20 4 2_DataSet" xfId="11688" xr:uid="{E2E56C46-6456-42FB-976B-1918D78D89C0}"/>
    <cellStyle name="Comma 20 4 3" xfId="11689" xr:uid="{2FBC9213-8E49-43C5-838A-AB4131AA2B5E}"/>
    <cellStyle name="Comma 20 4 3 2" xfId="11690" xr:uid="{3A5ABF6C-C9D0-413E-AC68-262BA615D19F}"/>
    <cellStyle name="Comma 20 4 3 2 2" xfId="11691" xr:uid="{D5080668-2FC2-4397-ADEF-575283058AE7}"/>
    <cellStyle name="Comma 20 4 3 2 2 2" xfId="11692" xr:uid="{F4CF3AF0-B4F7-4543-806E-CF0A3EA9807A}"/>
    <cellStyle name="Comma 20 4 3 2 2_DataSet" xfId="11693" xr:uid="{8E648975-334B-4C79-878D-95FC61E9E902}"/>
    <cellStyle name="Comma 20 4 3 2 3" xfId="11694" xr:uid="{822352AC-3BDB-47C9-BC17-32AA5E581912}"/>
    <cellStyle name="Comma 20 4 3 2_DataSet" xfId="11695" xr:uid="{586AD29D-C606-4B15-ADC2-D7C91AE106AF}"/>
    <cellStyle name="Comma 20 4 3 3" xfId="11696" xr:uid="{2E432EBD-1A41-4E9F-9AB4-E7383AA760AF}"/>
    <cellStyle name="Comma 20 4 3 3 2" xfId="11697" xr:uid="{E71E0715-C39D-4F94-A649-48463E9F910E}"/>
    <cellStyle name="Comma 20 4 3 3_DataSet" xfId="11698" xr:uid="{5989DBBF-D231-4DA7-BE82-89BB260393B3}"/>
    <cellStyle name="Comma 20 4 3 4" xfId="11699" xr:uid="{93A8173E-9398-44ED-8781-7E25CB7E75A8}"/>
    <cellStyle name="Comma 20 4 3_DataSet" xfId="11700" xr:uid="{9006D95C-256B-43DF-B88D-4B38F861AEA0}"/>
    <cellStyle name="Comma 20 4 4" xfId="11701" xr:uid="{BA5E1339-2EB0-432B-852A-ED8DF57AFE04}"/>
    <cellStyle name="Comma 20 4 4 2" xfId="11702" xr:uid="{FB602E70-1EAE-4ECA-A582-A15659081E08}"/>
    <cellStyle name="Comma 20 4 4 2 2" xfId="11703" xr:uid="{FC751C7E-2FD6-4CF4-B867-248707AE61DD}"/>
    <cellStyle name="Comma 20 4 4 2_DataSet" xfId="11704" xr:uid="{F9CB02A0-E61B-47CD-9E59-81F5E87D7A54}"/>
    <cellStyle name="Comma 20 4 4 3" xfId="11705" xr:uid="{BFBB8648-969E-4A60-9E52-22E4C149CF21}"/>
    <cellStyle name="Comma 20 4 4_DataSet" xfId="11706" xr:uid="{237AC3ED-445A-4542-8790-12C6D1A29855}"/>
    <cellStyle name="Comma 20 4 5" xfId="11707" xr:uid="{94FAA48C-B63E-4426-B461-49CEF66B4FDE}"/>
    <cellStyle name="Comma 20 4 5 2" xfId="11708" xr:uid="{1F98022B-658E-4005-81A1-B160FE2EF401}"/>
    <cellStyle name="Comma 20 4 5_DataSet" xfId="11709" xr:uid="{62A9AE9C-0B39-4BD1-9AFD-0E03A4F8A01A}"/>
    <cellStyle name="Comma 20 4 6" xfId="11710" xr:uid="{B6F4C5BC-1CCF-428F-898D-1563A324F78D}"/>
    <cellStyle name="Comma 20 4_ACT Segment adj EBITDA" xfId="11711" xr:uid="{B2645F11-4486-4200-87F6-55330CF8C942}"/>
    <cellStyle name="Comma 20 5" xfId="11712" xr:uid="{378CACED-12AF-45F4-86CF-C72687FB90ED}"/>
    <cellStyle name="Comma 20 5 2" xfId="11713" xr:uid="{3BC06E07-E70A-49CF-BCE2-D80FD71E80BD}"/>
    <cellStyle name="Comma 20 5 2 2" xfId="11714" xr:uid="{1A11D585-7437-466E-828D-A0BBFB57BFB3}"/>
    <cellStyle name="Comma 20 5 2 2 2" xfId="11715" xr:uid="{CE15C5FA-48CF-4BC1-A556-0CA86A52FE6C}"/>
    <cellStyle name="Comma 20 5 2 2 2 2" xfId="11716" xr:uid="{F2115743-9AC1-4F3A-818F-013ABF78911A}"/>
    <cellStyle name="Comma 20 5 2 2 2_DataSet" xfId="11717" xr:uid="{841E7A12-B2BA-4325-A77A-92CBCEC9932F}"/>
    <cellStyle name="Comma 20 5 2 2 3" xfId="11718" xr:uid="{A5DE9181-A0B9-46D2-A248-286A94F27D30}"/>
    <cellStyle name="Comma 20 5 2 2_DataSet" xfId="11719" xr:uid="{140BBBAB-21DD-414F-8AD3-A9D03D9AD716}"/>
    <cellStyle name="Comma 20 5 2 3" xfId="11720" xr:uid="{A71F4F01-CE2F-48EF-9AE6-7045710ED5EB}"/>
    <cellStyle name="Comma 20 5 2 3 2" xfId="11721" xr:uid="{D81D3B9B-786B-4844-9E6F-670B08128E78}"/>
    <cellStyle name="Comma 20 5 2 3_DataSet" xfId="11722" xr:uid="{43B74C2E-7C9B-460C-8839-522645D780AF}"/>
    <cellStyle name="Comma 20 5 2 4" xfId="11723" xr:uid="{7DF32461-E110-4AE9-A4D6-FD628CFE8B93}"/>
    <cellStyle name="Comma 20 5 2_DataSet" xfId="11724" xr:uid="{D304D6E8-0B90-4E94-977E-149AB35849E3}"/>
    <cellStyle name="Comma 20 5 3" xfId="11725" xr:uid="{F9BCE1CF-4432-4BF3-A22A-6F3D9F392FFE}"/>
    <cellStyle name="Comma 20 5 3 2" xfId="11726" xr:uid="{8F6296E7-8FE0-4212-A994-B1650B426524}"/>
    <cellStyle name="Comma 20 5 3 2 2" xfId="11727" xr:uid="{4AC7625F-711C-413B-8CAF-5EC7EC1DE952}"/>
    <cellStyle name="Comma 20 5 3 2_DataSet" xfId="11728" xr:uid="{0244BC34-11E3-4216-A63C-4B1B82F9FC18}"/>
    <cellStyle name="Comma 20 5 3 3" xfId="11729" xr:uid="{0874386B-F108-4D2F-B0B6-3C93B84CFD85}"/>
    <cellStyle name="Comma 20 5 3_DataSet" xfId="11730" xr:uid="{9D788810-99BF-4316-B6FD-87886B11118E}"/>
    <cellStyle name="Comma 20 5 4" xfId="11731" xr:uid="{C1E62CF4-4F71-4F02-8F60-8531EA6F1793}"/>
    <cellStyle name="Comma 20 5 4 2" xfId="11732" xr:uid="{91DD5113-A589-4D56-B8DA-D22FC54A2618}"/>
    <cellStyle name="Comma 20 5 4_DataSet" xfId="11733" xr:uid="{0EDEF404-4013-4131-8913-FF96BAFD2563}"/>
    <cellStyle name="Comma 20 5 5" xfId="11734" xr:uid="{876156A6-611F-4DAC-B3A3-963839FA66DF}"/>
    <cellStyle name="Comma 20 5_DataSet" xfId="11735" xr:uid="{735C1F3C-DB70-4F9B-83C8-6D782289A9C9}"/>
    <cellStyle name="Comma 20 6" xfId="11736" xr:uid="{4AB825D8-3E10-4B21-B060-D6C0502B249C}"/>
    <cellStyle name="Comma 20 6 2" xfId="11737" xr:uid="{3F8F4E21-39B0-440F-B504-7025B7494449}"/>
    <cellStyle name="Comma 20 6 2 2" xfId="11738" xr:uid="{E06F1E1F-EF83-4999-8A07-7AD774ACDD0D}"/>
    <cellStyle name="Comma 20 6 2 2 2" xfId="11739" xr:uid="{F434E111-91E7-45A7-A80B-BBDD4D6A55DE}"/>
    <cellStyle name="Comma 20 6 2 2_DataSet" xfId="11740" xr:uid="{F52F55CC-DDA8-484A-8952-015ABE5B7C51}"/>
    <cellStyle name="Comma 20 6 2 3" xfId="11741" xr:uid="{633E062B-8A65-417C-8812-552A454FADCA}"/>
    <cellStyle name="Comma 20 6 2_DataSet" xfId="11742" xr:uid="{4DA3FAEA-A12E-4987-82DE-617CFBA5183A}"/>
    <cellStyle name="Comma 20 6 3" xfId="11743" xr:uid="{AD6F2D52-CDAE-48DC-80BD-E0C27E519EA1}"/>
    <cellStyle name="Comma 20 6 3 2" xfId="11744" xr:uid="{785E5BAA-43CE-422D-9421-A974CAA807E4}"/>
    <cellStyle name="Comma 20 6 3_DataSet" xfId="11745" xr:uid="{24E7C6A8-D996-4253-B8C3-9F3A05CF1935}"/>
    <cellStyle name="Comma 20 6 4" xfId="11746" xr:uid="{4F9C8A02-8DBE-4B5C-906D-99462D64F241}"/>
    <cellStyle name="Comma 20 6_DataSet" xfId="11747" xr:uid="{6F6532C6-653C-4575-8DC4-6BC0ED307A0E}"/>
    <cellStyle name="Comma 20 7" xfId="11748" xr:uid="{52CDC89C-CD54-4B6C-834C-CB4A0229F73C}"/>
    <cellStyle name="Comma 20 7 2" xfId="11749" xr:uid="{88017E99-7AFB-4784-8E99-BE85E0EFBF23}"/>
    <cellStyle name="Comma 20 7 2 2" xfId="11750" xr:uid="{5E9011BC-1E95-487D-9A55-38C5EA61E7FB}"/>
    <cellStyle name="Comma 20 7 2_DataSet" xfId="11751" xr:uid="{CCB14BB4-E5CE-4C31-828C-1F2A1FAA2460}"/>
    <cellStyle name="Comma 20 7 3" xfId="11752" xr:uid="{97514D41-A7AA-485C-AF00-C5ADA3C66CEA}"/>
    <cellStyle name="Comma 20 7_DataSet" xfId="11753" xr:uid="{1390F7AF-89E2-464C-B042-AFD6D790DFBA}"/>
    <cellStyle name="Comma 20 8" xfId="11754" xr:uid="{A2DFC641-7B59-4A9E-AE5F-CDA002483ECB}"/>
    <cellStyle name="Comma 20 8 2" xfId="11755" xr:uid="{9BE1B566-8B8F-41AF-A061-0F559342378D}"/>
    <cellStyle name="Comma 20 8_DataSet" xfId="11756" xr:uid="{D02FFEA7-19CA-4142-ABEC-E5F82751E7BB}"/>
    <cellStyle name="Comma 20 9" xfId="11757" xr:uid="{E5994CF2-C307-462E-8A49-0E805347825B}"/>
    <cellStyle name="Comma 20_ACT Segment adj EBITDA" xfId="11758" xr:uid="{C8D450A0-2903-45CE-B138-17ADA5F38E4B}"/>
    <cellStyle name="Comma 21" xfId="11759" xr:uid="{CAE4809F-282F-492B-A7B6-11093B17C52B}"/>
    <cellStyle name="Comma 21 10" xfId="11760" xr:uid="{2814678F-DE40-49C0-B809-E019E0E743DA}"/>
    <cellStyle name="Comma 21 2" xfId="11761" xr:uid="{495CB515-F21B-4793-8929-67B315D66A4B}"/>
    <cellStyle name="Comma 21 2 2" xfId="11762" xr:uid="{49CFD576-5765-4AE6-BC0D-FEFDFB1DD6F2}"/>
    <cellStyle name="Comma 21 2 2 2" xfId="11763" xr:uid="{8F1C9FE7-228F-4248-9ECA-8069B3A91C56}"/>
    <cellStyle name="Comma 21 2 2 2 2" xfId="11764" xr:uid="{F1D16DF3-C9C3-41DF-A45F-E0142253F659}"/>
    <cellStyle name="Comma 21 2 2 2 2 2" xfId="11765" xr:uid="{D60F4586-B7DC-48D5-86D5-A295C2CD1542}"/>
    <cellStyle name="Comma 21 2 2 2 2_DataSet" xfId="11766" xr:uid="{1047761D-6220-4A21-935A-7CD4AD2B87C8}"/>
    <cellStyle name="Comma 21 2 2 2 3" xfId="11767" xr:uid="{4E2C7BFA-69F7-48C2-B378-E3F1E76DB91C}"/>
    <cellStyle name="Comma 21 2 2 2_DataSet" xfId="11768" xr:uid="{F1205AA9-2CBE-4314-B24B-A2FD16DF534D}"/>
    <cellStyle name="Comma 21 2 2 3" xfId="11769" xr:uid="{831C8296-AE54-4417-91B8-CDE4CC9815D5}"/>
    <cellStyle name="Comma 21 2 2 3 2" xfId="11770" xr:uid="{E34A0789-78EE-4FA9-9187-B68D44108260}"/>
    <cellStyle name="Comma 21 2 2 3_DataSet" xfId="11771" xr:uid="{2588161E-C2C3-4DF5-B031-BA9F67EC1BD2}"/>
    <cellStyle name="Comma 21 2 2 4" xfId="11772" xr:uid="{7C7B0EED-9668-480A-A32D-7C59CB2FB642}"/>
    <cellStyle name="Comma 21 2 2_ACT Segment adj EBITDA" xfId="11773" xr:uid="{A8680820-9954-44C0-8D06-80148156ECFC}"/>
    <cellStyle name="Comma 21 2 3" xfId="11774" xr:uid="{7AA52ABB-13F5-47DB-8977-355559451B3B}"/>
    <cellStyle name="Comma 21 2 3 2" xfId="11775" xr:uid="{793D4780-B518-4124-97E3-09799BEFE271}"/>
    <cellStyle name="Comma 21 2 3 2 2" xfId="11776" xr:uid="{0103167F-B85A-4ABC-BFD7-44F742E00816}"/>
    <cellStyle name="Comma 21 2 3 2_DataSet" xfId="11777" xr:uid="{93108E58-5727-4B79-AA4A-0275B739EFCF}"/>
    <cellStyle name="Comma 21 2 3 3" xfId="11778" xr:uid="{1FF34EE8-7D8F-48D8-89D9-09A9744391A5}"/>
    <cellStyle name="Comma 21 2 3_ACT Segment adj EBITDA" xfId="11779" xr:uid="{A4BD48F8-1A1B-4647-82EE-9BF6FC764FA7}"/>
    <cellStyle name="Comma 21 2 4" xfId="11780" xr:uid="{6118F877-D2EB-4F2D-BC85-16E32DF66F7A}"/>
    <cellStyle name="Comma 21 2 4 2" xfId="11781" xr:uid="{8AB9863E-0548-4829-A822-E0618B187CCF}"/>
    <cellStyle name="Comma 21 2 4_DataSet" xfId="11782" xr:uid="{7FEEECE9-804B-4810-B994-50891404FAA2}"/>
    <cellStyle name="Comma 21 2 5" xfId="11783" xr:uid="{9D288169-5059-47DD-9DF5-BF5D525CA7AA}"/>
    <cellStyle name="Comma 21 2_ACT Segment adj EBITDA" xfId="11784" xr:uid="{D454F60E-FB85-41FA-B48B-7ACF693B478D}"/>
    <cellStyle name="Comma 21 3" xfId="11785" xr:uid="{36F2889A-F4F7-40F6-9768-639A5C5DDCAB}"/>
    <cellStyle name="Comma 21 3 2" xfId="11786" xr:uid="{8134C07E-D5C1-48C4-8E54-C28BA2F2E692}"/>
    <cellStyle name="Comma 21 3 2 2" xfId="11787" xr:uid="{5DC868C3-B6C4-4240-85ED-5307B2320500}"/>
    <cellStyle name="Comma 21 3 2 2 2" xfId="11788" xr:uid="{96E341D4-85B4-4F00-8F8A-92EE64B9069F}"/>
    <cellStyle name="Comma 21 3 2 2_DataSet" xfId="11789" xr:uid="{8690F885-08AB-43B7-9D2A-3F36E0BDC26C}"/>
    <cellStyle name="Comma 21 3 2 3" xfId="11790" xr:uid="{F6BB6D3B-6254-4563-960C-52583B9549F9}"/>
    <cellStyle name="Comma 21 3 2_DataSet" xfId="11791" xr:uid="{54A5F207-4934-4F3B-8463-3F91C497032A}"/>
    <cellStyle name="Comma 21 3 3" xfId="11792" xr:uid="{6A3D393D-E09B-427E-9468-507097441FA5}"/>
    <cellStyle name="Comma 21 3 3 2" xfId="11793" xr:uid="{B0FAF645-994F-42FC-B45F-FE9F0F4686C7}"/>
    <cellStyle name="Comma 21 3 3_DataSet" xfId="11794" xr:uid="{E013691C-2340-4EA3-A977-63292DA4D8FA}"/>
    <cellStyle name="Comma 21 3 4" xfId="11795" xr:uid="{55540A9F-092B-4B9A-A982-99C72B7B3A06}"/>
    <cellStyle name="Comma 21 3_ACT Segment adj EBITDA" xfId="11796" xr:uid="{E0408528-BB0B-4BD1-BEA9-7FA9325570F3}"/>
    <cellStyle name="Comma 21 4" xfId="11797" xr:uid="{FE61CEAD-B755-4422-8D23-278EA661E8D7}"/>
    <cellStyle name="Comma 21 4 2" xfId="11798" xr:uid="{C33DD90D-D1C1-4CE1-9B6F-3530EBE7799E}"/>
    <cellStyle name="Comma 21 4 2 2" xfId="11799" xr:uid="{FCBC0C93-A54A-48C0-92FB-BE0439F2CCF7}"/>
    <cellStyle name="Comma 21 4 2_DataSet" xfId="11800" xr:uid="{8771678E-4C02-42FB-A8A8-3895E3F58AE7}"/>
    <cellStyle name="Comma 21 4 3" xfId="11801" xr:uid="{3D3030E4-8FD2-4CA0-A833-4DBCE28694B3}"/>
    <cellStyle name="Comma 21 4_ACT Segment adj EBITDA" xfId="11802" xr:uid="{1AC51A8D-A272-4783-861D-9046A1C480B9}"/>
    <cellStyle name="Comma 21 5" xfId="11803" xr:uid="{A91C06BD-B60E-490B-A750-EB0B2CC8BD4F}"/>
    <cellStyle name="Comma 21 5 2" xfId="11804" xr:uid="{2D7D4C05-687C-41F9-AD4B-FB2A212A75C4}"/>
    <cellStyle name="Comma 21 5_DataSet" xfId="11805" xr:uid="{47229180-1B83-44EA-9A52-71DC46BA2DCA}"/>
    <cellStyle name="Comma 21 6" xfId="11806" xr:uid="{6256458F-92A5-4D9B-B3D7-8A63743968FC}"/>
    <cellStyle name="Comma 21 7" xfId="11807" xr:uid="{829F08CE-2333-42A1-8FE4-15E09637D4EC}"/>
    <cellStyle name="Comma 21 8" xfId="11808" xr:uid="{AB334742-9ED0-4D84-A6E3-7FCEA508923E}"/>
    <cellStyle name="Comma 21 9" xfId="11809" xr:uid="{C104CBD6-E816-4B25-AE3A-427454BFCD27}"/>
    <cellStyle name="Comma 21_ACT Segment adj EBITDA" xfId="11810" xr:uid="{46293C76-7849-4195-904A-65958A7CC4A1}"/>
    <cellStyle name="Comma 22" xfId="11811" xr:uid="{67DCC02C-6797-4E3B-9A5C-558EF7FD83CB}"/>
    <cellStyle name="Comma 22 2" xfId="11812" xr:uid="{9F920975-BCFE-473E-A241-AD6FC278F0A7}"/>
    <cellStyle name="Comma 22 2 2" xfId="11813" xr:uid="{AD24C0C8-30F7-406D-A646-7E83548AF90B}"/>
    <cellStyle name="Comma 22 2 2 2" xfId="11814" xr:uid="{941179AC-A07D-4BDA-AB18-C13173524DDD}"/>
    <cellStyle name="Comma 22 2 2_ACT_NIBD EQ" xfId="11815" xr:uid="{8E8C7B80-8607-4C96-8E65-ACD9A026EBAE}"/>
    <cellStyle name="Comma 22 2 3" xfId="11816" xr:uid="{2A44F139-BF51-4654-815F-DE9D990BE229}"/>
    <cellStyle name="Comma 22 2_ACT Segment adj EBITDA" xfId="11817" xr:uid="{E7F9B6EE-3A56-4207-9F30-9E3FA8BFB27D}"/>
    <cellStyle name="Comma 22 3" xfId="11818" xr:uid="{81EEF15E-0102-44B8-A7E5-85F35867643D}"/>
    <cellStyle name="Comma 22 3 2" xfId="11819" xr:uid="{F477F1BF-09DA-49BE-BFAE-3324697841A0}"/>
    <cellStyle name="Comma 22 3_ACT_NIBD EQ" xfId="11820" xr:uid="{3CCA138B-3657-4563-8A06-867E3DEE48C4}"/>
    <cellStyle name="Comma 22 4" xfId="11821" xr:uid="{9903352F-1883-4EC9-8F59-8A9A792D82E4}"/>
    <cellStyle name="Comma 22 5" xfId="11822" xr:uid="{18CD7D45-AA1F-4B35-94C0-6F13A62D746C}"/>
    <cellStyle name="Comma 22 6" xfId="11823" xr:uid="{4F733462-873F-4C0A-AD6C-2FBC001E0A85}"/>
    <cellStyle name="Comma 22_ACT Segment adj EBITDA" xfId="11824" xr:uid="{7A0AF6CD-14BC-4D6F-BED8-F9899CF4AD8E}"/>
    <cellStyle name="Comma 23" xfId="11825" xr:uid="{07ED5482-CF09-443B-BF52-F11F81684945}"/>
    <cellStyle name="Comma 23 2" xfId="11826" xr:uid="{740B3A40-AE7D-458B-9D4E-E9CC591DD5F4}"/>
    <cellStyle name="Comma 23 2 2" xfId="11827" xr:uid="{7C1C6CAC-FE96-43B5-8C8B-1E7A71B1679F}"/>
    <cellStyle name="Comma 23 2 2 2" xfId="11828" xr:uid="{0C37E148-F593-42A4-90AD-29CAED16F9CF}"/>
    <cellStyle name="Comma 23 2 2_ACT_NIBD EQ" xfId="11829" xr:uid="{17A003F3-C9E5-4526-B369-17C6A63C7A46}"/>
    <cellStyle name="Comma 23 2 3" xfId="11830" xr:uid="{3CECC681-0D96-459F-90AC-B3F2852E1BDB}"/>
    <cellStyle name="Comma 23 2_ACT_NIBD EQ" xfId="11831" xr:uid="{C86FA5FB-6816-41C8-87E6-5C9D490138AB}"/>
    <cellStyle name="Comma 23 3" xfId="11832" xr:uid="{F38C85B0-7DB1-4FE4-8B61-0788CEA98F98}"/>
    <cellStyle name="Comma 23 3 2" xfId="11833" xr:uid="{FBF0ABFD-E1E7-4255-9921-E9A8324B8586}"/>
    <cellStyle name="Comma 23 3_ACT_NIBD EQ" xfId="11834" xr:uid="{6830A382-B396-4CEC-AD40-A83F41F0BD2E}"/>
    <cellStyle name="Comma 23 4" xfId="11835" xr:uid="{BEF2678E-9408-4380-9480-36560DABCED6}"/>
    <cellStyle name="Comma 23 5" xfId="11836" xr:uid="{827DD507-8BD2-45EE-A64D-3FD9F690BA69}"/>
    <cellStyle name="Comma 23_ACT Segment adj EBITDA" xfId="11837" xr:uid="{BD4CEB9F-718C-4758-B524-F29DCA620D6D}"/>
    <cellStyle name="Comma 24" xfId="11838" xr:uid="{7209D002-8F98-4E2E-99FA-45EF025A98EA}"/>
    <cellStyle name="Comma 24 2" xfId="11839" xr:uid="{6AE81B6F-440D-4337-B632-FE286F12C8FC}"/>
    <cellStyle name="Comma 24 2 2" xfId="11840" xr:uid="{5E6CFA3F-EC80-44BC-9DBB-864DAABB61C8}"/>
    <cellStyle name="Comma 24 2 2 2" xfId="11841" xr:uid="{1DF5597F-B446-411E-B04D-CA1197D493F5}"/>
    <cellStyle name="Comma 24 2 2_ACT_NIBD EQ" xfId="11842" xr:uid="{91D53D76-E007-4269-BDD8-A2C52E1EBEDA}"/>
    <cellStyle name="Comma 24 2 3" xfId="11843" xr:uid="{89AA882D-5B9C-4F14-8159-91EB742987FE}"/>
    <cellStyle name="Comma 24 2_ACT_NIBD EQ" xfId="11844" xr:uid="{E215CC9C-5A8E-47D1-B988-23500D133383}"/>
    <cellStyle name="Comma 24 3" xfId="11845" xr:uid="{563E81B7-2184-4F55-BDD1-611B22A72F19}"/>
    <cellStyle name="Comma 24 3 2" xfId="11846" xr:uid="{91EA600D-0B1F-4CFC-938E-D7A1C71BBF2B}"/>
    <cellStyle name="Comma 24 3_ACT_NIBD EQ" xfId="11847" xr:uid="{64036799-C4B4-431C-BDE1-60E463320440}"/>
    <cellStyle name="Comma 24 4" xfId="11848" xr:uid="{B5A5F6E8-3B6A-4BD4-8CB8-443FA6705844}"/>
    <cellStyle name="Comma 24 5" xfId="11849" xr:uid="{F8C703FF-7D50-4600-9ACA-B20C76084085}"/>
    <cellStyle name="Comma 24_ACT Segment adj EBITDA" xfId="11850" xr:uid="{7FFD9490-F5B1-4035-BC35-145DFE29D3A9}"/>
    <cellStyle name="Comma 25" xfId="11851" xr:uid="{27A5034C-2D9C-4909-A6C8-BEFFF7E6993C}"/>
    <cellStyle name="Comma 25 2" xfId="11852" xr:uid="{0BD2CA20-D5BE-49F6-B158-58439C06EA85}"/>
    <cellStyle name="Comma 25 2 2" xfId="11853" xr:uid="{154F1228-A842-469D-949B-82E99E0456EA}"/>
    <cellStyle name="Comma 25 2 2 2" xfId="11854" xr:uid="{C7B65DDD-7A40-464C-827A-01A2E8861166}"/>
    <cellStyle name="Comma 25 2 2_ACT_NIBD EQ" xfId="11855" xr:uid="{BB8F0588-E60E-4010-A62C-96738305E68C}"/>
    <cellStyle name="Comma 25 2 3" xfId="11856" xr:uid="{EFE19C70-3926-4098-A733-55C7DAF5F8FD}"/>
    <cellStyle name="Comma 25 2_ACT_NIBD EQ" xfId="11857" xr:uid="{D32AFFA3-53B0-4F2D-9651-C6FC57C053A0}"/>
    <cellStyle name="Comma 25 3" xfId="11858" xr:uid="{7EA281C8-AD3B-4D37-ACE1-536D327DA0D6}"/>
    <cellStyle name="Comma 25 3 2" xfId="11859" xr:uid="{039E6C83-7848-4C20-AF20-A3F5A3A263EC}"/>
    <cellStyle name="Comma 25 3_ACT_NIBD EQ" xfId="11860" xr:uid="{21E2219D-8DDF-4519-A312-1B0D8C2576D2}"/>
    <cellStyle name="Comma 25 4" xfId="11861" xr:uid="{7644A44E-40D2-4734-8272-BB4BF0C7A5C8}"/>
    <cellStyle name="Comma 25 5" xfId="11862" xr:uid="{3168F048-BAE3-466F-830A-AE5D8D4FC100}"/>
    <cellStyle name="Comma 25_ACT Segment adj EBITDA" xfId="11863" xr:uid="{1B7E4431-97A3-438E-8652-F40C17E33D76}"/>
    <cellStyle name="Comma 26" xfId="11864" xr:uid="{84B10DA9-7BCE-4AF9-92C7-AEE959D9D072}"/>
    <cellStyle name="Comma 26 2" xfId="11865" xr:uid="{74ADBBCA-D6BD-4D1E-84A3-0BA7F1B90973}"/>
    <cellStyle name="Comma 26 2 2" xfId="11866" xr:uid="{AC0C5709-ED40-41AF-96BC-9B6A77331810}"/>
    <cellStyle name="Comma 26 2 3" xfId="11867" xr:uid="{DDD5D8A6-6E5C-4677-9455-454CBAE34B35}"/>
    <cellStyle name="Comma 26 2_ACT_NIBD EQ" xfId="11868" xr:uid="{D0EA7DE5-876B-431C-A2D0-88810F5CDBFF}"/>
    <cellStyle name="Comma 26 3" xfId="11869" xr:uid="{B71593D8-4AF2-45C8-89E9-024ED27D4E90}"/>
    <cellStyle name="Comma 26 4" xfId="11870" xr:uid="{D85AE4B6-E6CA-43A8-A841-09989ED788A4}"/>
    <cellStyle name="Comma 26_ACT Segment adj EBITDA" xfId="11871" xr:uid="{3C4B3716-EE2C-4FB3-B2DE-766366D4EE61}"/>
    <cellStyle name="Comma 27" xfId="11872" xr:uid="{F5FBE92F-0B15-4AB5-8565-D209CD3ABB47}"/>
    <cellStyle name="Comma 27 2" xfId="11873" xr:uid="{A7843AB5-7183-4446-8211-D562C3007BC9}"/>
    <cellStyle name="Comma 27 3" xfId="11874" xr:uid="{A1443314-B791-4BA0-A77E-E9038467BB68}"/>
    <cellStyle name="Comma 27_ACT_NIBD EQ" xfId="11875" xr:uid="{8B3F7C77-F611-4DE6-806D-EE1B856F64FD}"/>
    <cellStyle name="Comma 28" xfId="11876" xr:uid="{930F346F-77AB-49B3-B120-BD2D154354B5}"/>
    <cellStyle name="Comma 28 2" xfId="11877" xr:uid="{07456DDD-A80F-40EA-B4F0-6E27B1432864}"/>
    <cellStyle name="Comma 28 3" xfId="11878" xr:uid="{EF6D0488-4E44-42BD-A490-31B66D68544B}"/>
    <cellStyle name="Comma 28_ACT_NIBD EQ" xfId="11879" xr:uid="{888E122F-76D9-4140-9E28-7A43FBFE4B49}"/>
    <cellStyle name="Comma 29" xfId="11880" xr:uid="{14351491-5A05-4A60-A16C-43FD761C4272}"/>
    <cellStyle name="Comma 3" xfId="11881" xr:uid="{3D9D6822-B85D-4274-BBD4-EFEA16991809}"/>
    <cellStyle name="Comma 3 10" xfId="11882" xr:uid="{AB0331FD-E3CD-472C-B8F2-09C526DD4715}"/>
    <cellStyle name="Comma 3 10 2" xfId="11883" xr:uid="{451B67B4-692B-4771-93A1-6CF7A61B62B4}"/>
    <cellStyle name="Comma 3 10 2 2" xfId="11884" xr:uid="{BEEE79DC-4EBA-4096-8EEB-FD772FF9E6C3}"/>
    <cellStyle name="Comma 3 10 2 2 2" xfId="11885" xr:uid="{2605197D-EBC2-4F77-8CA9-1A7AE584E031}"/>
    <cellStyle name="Comma 3 10 2 2_ACT_NIBD EQ" xfId="11886" xr:uid="{72B63C6C-2F6E-4C16-ABA4-AB8D7BBBE082}"/>
    <cellStyle name="Comma 3 10 2 3" xfId="11887" xr:uid="{28C3A627-7DA1-4018-8EBD-030CBB434577}"/>
    <cellStyle name="Comma 3 10 2_ACT_NIBD EQ" xfId="11888" xr:uid="{502923A6-32F1-4E2E-928F-EC7FB8C8AF27}"/>
    <cellStyle name="Comma 3 10 3" xfId="11889" xr:uid="{A5EA4947-12C0-413C-AE2E-42A4D97855D2}"/>
    <cellStyle name="Comma 3 10 3 2" xfId="11890" xr:uid="{B9A652A9-1AFF-4388-B22F-5DEA40E1A2DF}"/>
    <cellStyle name="Comma 3 10 3_ACT_NIBD EQ" xfId="11891" xr:uid="{C5553936-1958-46C1-8D85-7A85BFB177C4}"/>
    <cellStyle name="Comma 3 10 4" xfId="11892" xr:uid="{39B9745A-E30D-48B9-8AB0-50F57D2F0ADC}"/>
    <cellStyle name="Comma 3 10 5" xfId="11893" xr:uid="{6B7FB02A-9BBF-43DA-8834-69A6BB8131B4}"/>
    <cellStyle name="Comma 3 10_ACT Segment adj EBITDA" xfId="11894" xr:uid="{82FEF091-89ED-4F2C-98F2-2BA3986DBE52}"/>
    <cellStyle name="Comma 3 11" xfId="11895" xr:uid="{479FB978-FC22-47C4-80A3-43499BF894B7}"/>
    <cellStyle name="Comma 3 11 2" xfId="11896" xr:uid="{98F96B7F-7D8C-4EA1-BCF8-4C05C006E3B4}"/>
    <cellStyle name="Comma 3 11 2 2" xfId="11897" xr:uid="{6B3D76EE-4CB1-490F-962C-15EECE3CBD41}"/>
    <cellStyle name="Comma 3 11 2 2 2" xfId="11898" xr:uid="{FBF1A116-E41F-4624-B5ED-7C9641D77E37}"/>
    <cellStyle name="Comma 3 11 2 2_ACT_NIBD EQ" xfId="11899" xr:uid="{933C889F-C7E4-465A-AFE7-BE24EC4CAB90}"/>
    <cellStyle name="Comma 3 11 2 3" xfId="11900" xr:uid="{AFA55CB6-EDA5-4828-990B-AE422670281B}"/>
    <cellStyle name="Comma 3 11 2_ACT_NIBD EQ" xfId="11901" xr:uid="{6F52F85D-FE23-4351-A582-10E3671DB284}"/>
    <cellStyle name="Comma 3 11 3" xfId="11902" xr:uid="{DA69D89F-0326-47AA-9DE1-AEA1C292F280}"/>
    <cellStyle name="Comma 3 11 3 2" xfId="11903" xr:uid="{C560BF35-BB45-44B2-8D6C-C60196737614}"/>
    <cellStyle name="Comma 3 11 3_ACT_NIBD EQ" xfId="11904" xr:uid="{BF3FE331-11CD-4ABA-89FB-D06CA74FB9E0}"/>
    <cellStyle name="Comma 3 11 4" xfId="11905" xr:uid="{4444BF20-73D4-42DB-AEE5-1AE19C1BEBB6}"/>
    <cellStyle name="Comma 3 11 5" xfId="11906" xr:uid="{C541FFCD-54B7-4884-A46E-D7E6D194D9F1}"/>
    <cellStyle name="Comma 3 11_ACT Segment adj EBITDA" xfId="11907" xr:uid="{8DD4FC11-4061-41FD-9AF4-DF61790F1166}"/>
    <cellStyle name="Comma 3 12" xfId="11908" xr:uid="{045C0356-76DA-43FC-85AA-2EE99ED02B4B}"/>
    <cellStyle name="Comma 3 12 2" xfId="11909" xr:uid="{B4391A06-195F-4F69-AB1F-2D3C2B3940D5}"/>
    <cellStyle name="Comma 3 12 2 2" xfId="11910" xr:uid="{4E886465-DA4C-436C-8744-94B2CC6F0E1B}"/>
    <cellStyle name="Comma 3 12 2 2 2" xfId="11911" xr:uid="{89DE4B04-D17E-4DA4-B8E9-90B3CA24A29C}"/>
    <cellStyle name="Comma 3 12 2 2_ACT_NIBD EQ" xfId="11912" xr:uid="{F30F2A7D-6A9C-4CCD-B730-EFA0D971BA8C}"/>
    <cellStyle name="Comma 3 12 2 3" xfId="11913" xr:uid="{04CDCC16-A596-404D-A374-0B1CDA2FD93F}"/>
    <cellStyle name="Comma 3 12 2_ACT_NIBD EQ" xfId="11914" xr:uid="{FD3F4169-625A-4D33-B2B8-E1BD15ACB79A}"/>
    <cellStyle name="Comma 3 12 3" xfId="11915" xr:uid="{81232376-5862-4303-9229-4A520989247C}"/>
    <cellStyle name="Comma 3 12 3 2" xfId="11916" xr:uid="{7D4B8E81-442A-4EEB-83DC-F6EE0BEAD884}"/>
    <cellStyle name="Comma 3 12 3_ACT_NIBD EQ" xfId="11917" xr:uid="{9493CA33-5FD8-4964-9E7B-1E7EF45BC07F}"/>
    <cellStyle name="Comma 3 12 4" xfId="11918" xr:uid="{50317733-E54C-4CF3-8A97-373BBCE393EF}"/>
    <cellStyle name="Comma 3 12 5" xfId="11919" xr:uid="{73A25011-2740-4037-81E9-37B88590C79E}"/>
    <cellStyle name="Comma 3 12 6" xfId="11920" xr:uid="{A6243D53-003C-4B38-9932-EB381709ACA1}"/>
    <cellStyle name="Comma 3 12_ACT Segment adj EBITDA" xfId="11921" xr:uid="{36CA465C-A5FF-46D5-A83C-00B8398C95FB}"/>
    <cellStyle name="Comma 3 13" xfId="11922" xr:uid="{2E5C7DE6-F450-4243-928D-28D7D1746C89}"/>
    <cellStyle name="Comma 3 13 2" xfId="11923" xr:uid="{135FA87C-10F4-4881-B30A-E7E4629A879A}"/>
    <cellStyle name="Comma 3 13 3" xfId="11924" xr:uid="{6DE200D8-FBF3-4DB5-9AEE-B69A633B2840}"/>
    <cellStyle name="Comma 3 13_ACT Segment adj EBITDA" xfId="11925" xr:uid="{C7CC80EE-A0C7-45F4-8003-0D8E2D3B0A01}"/>
    <cellStyle name="Comma 3 14" xfId="11926" xr:uid="{2D16EE50-3EC8-44E3-89C6-7C8DD6AABB7D}"/>
    <cellStyle name="Comma 3 14 2" xfId="11927" xr:uid="{BA5DAA39-0470-4632-8274-D37D7D69DED9}"/>
    <cellStyle name="Comma 3 14 2 2" xfId="11928" xr:uid="{B4B2AAA4-A714-4D41-BDDD-7C36C6E730D8}"/>
    <cellStyle name="Comma 3 14 2_ACT_NIBD EQ" xfId="11929" xr:uid="{E010507B-BCAC-4D97-A168-522A4BA2A064}"/>
    <cellStyle name="Comma 3 14 3" xfId="11930" xr:uid="{F56ACF1A-9CE9-4021-81FF-D3286F801076}"/>
    <cellStyle name="Comma 3 14_ACT_NIBD EQ" xfId="11931" xr:uid="{A950829D-BE3F-49DE-964F-2FB26036C238}"/>
    <cellStyle name="Comma 3 15" xfId="11932" xr:uid="{DB795236-C9B8-4625-B45B-DB56749F2B10}"/>
    <cellStyle name="Comma 3 15 2" xfId="11933" xr:uid="{C47323CF-A98D-4BCA-9F23-B224A29A269A}"/>
    <cellStyle name="Comma 3 15_ACT_NIBD EQ" xfId="11934" xr:uid="{3BBE98B7-A2B7-429C-94B8-223B03287345}"/>
    <cellStyle name="Comma 3 16" xfId="11935" xr:uid="{32E65322-5C99-4546-BAA2-76FF535682D1}"/>
    <cellStyle name="Comma 3 2" xfId="11936" xr:uid="{0843FA11-2DA0-4E84-8234-1D383262BB73}"/>
    <cellStyle name="Comma 3 2 10" xfId="11937" xr:uid="{0306F67D-14D4-4166-B287-FAC2C8788A60}"/>
    <cellStyle name="Comma 3 2 2" xfId="11938" xr:uid="{2C6BB11B-4025-4F8A-AC51-6A0399C8C944}"/>
    <cellStyle name="Comma 3 2 2 10" xfId="11939" xr:uid="{48C5DC7E-8BD2-44C5-A0E3-D9B699804AF9}"/>
    <cellStyle name="Comma 3 2 2 2" xfId="11940" xr:uid="{75BECD2B-0751-43AA-8908-136DF63D642D}"/>
    <cellStyle name="Comma 3 2 2 2 10" xfId="11941" xr:uid="{717BF334-A4C6-4155-B52D-E620A82988B2}"/>
    <cellStyle name="Comma 3 2 2 2 2" xfId="11942" xr:uid="{EC9BEC38-715E-4126-8069-3F9245E2F50C}"/>
    <cellStyle name="Comma 3 2 2 2 2 2" xfId="11943" xr:uid="{51D20EB2-C128-49A7-918F-CC3B9894CE15}"/>
    <cellStyle name="Comma 3 2 2 2 2 2 2" xfId="11944" xr:uid="{FCEA658F-358D-428F-9646-1520C0AB2DE0}"/>
    <cellStyle name="Comma 3 2 2 2 2 2_ACT_NIBD EQ" xfId="11945" xr:uid="{6E3E1328-FBB1-40C1-905D-31A1EC0E4263}"/>
    <cellStyle name="Comma 3 2 2 2 2 3" xfId="11946" xr:uid="{22172F73-6F38-434B-BC2B-1E06097B8B3F}"/>
    <cellStyle name="Comma 3 2 2 2 2_ACT Segment adj EBITDA" xfId="11947" xr:uid="{A5525B0D-91F6-4010-AA2E-AF0405A3E011}"/>
    <cellStyle name="Comma 3 2 2 2 3" xfId="11948" xr:uid="{A4F02F88-5424-4B01-82AE-F5C3CBCB2474}"/>
    <cellStyle name="Comma 3 2 2 2 3 2" xfId="11949" xr:uid="{CE15F3D8-B6AB-4874-ABD1-CDC9BDCAA481}"/>
    <cellStyle name="Comma 3 2 2 2 3_ACT Segment adj EBITDA" xfId="11950" xr:uid="{20F41A35-8E25-4FDE-9F49-78963AB04747}"/>
    <cellStyle name="Comma 3 2 2 2 4" xfId="11951" xr:uid="{34BA8986-9DB7-4C27-AEA7-CF52E58845E7}"/>
    <cellStyle name="Comma 3 2 2 2 5" xfId="11952" xr:uid="{FE956BF2-F765-4349-8FC6-123AAC003514}"/>
    <cellStyle name="Comma 3 2 2 2 6" xfId="11953" xr:uid="{55671117-3340-485F-95C0-50379AD9D182}"/>
    <cellStyle name="Comma 3 2 2 2 7" xfId="11954" xr:uid="{E183F019-F0BD-4BA5-A644-C4AF36384E4B}"/>
    <cellStyle name="Comma 3 2 2 2 8" xfId="11955" xr:uid="{BA3DD601-9DD7-4AED-AED6-5B696FF52A24}"/>
    <cellStyle name="Comma 3 2 2 2 9" xfId="11956" xr:uid="{DCEB0963-1708-4DF2-8733-E702E79D6016}"/>
    <cellStyle name="Comma 3 2 2 2_ACT Segment adj EBITDA" xfId="11957" xr:uid="{E6F48DD3-B402-4F81-B928-44EAD8A789C3}"/>
    <cellStyle name="Comma 3 2 2 3" xfId="11958" xr:uid="{5ACA791A-0C8F-48BD-9A9B-5CD0B231C9A9}"/>
    <cellStyle name="Comma 3 2 2 3 10" xfId="11959" xr:uid="{F319EF60-B856-42F5-964F-2227E9F6612E}"/>
    <cellStyle name="Comma 3 2 2 3 2" xfId="11960" xr:uid="{10136198-AF39-4FD0-A373-155898E5C56E}"/>
    <cellStyle name="Comma 3 2 2 3 2 2" xfId="11961" xr:uid="{017E4048-8C8E-4F26-B547-7A16706E0E8E}"/>
    <cellStyle name="Comma 3 2 2 3 2 2 2" xfId="11962" xr:uid="{79E3E970-DF05-4F03-AD20-C9E790928FA7}"/>
    <cellStyle name="Comma 3 2 2 3 2 2_ACT_NIBD EQ" xfId="11963" xr:uid="{1F9C6142-4E44-46C0-BFB8-3FE6CB7BE10F}"/>
    <cellStyle name="Comma 3 2 2 3 2 3" xfId="11964" xr:uid="{8B25AFAB-6EE0-48F0-8661-026186F6EAC3}"/>
    <cellStyle name="Comma 3 2 2 3 2_ACT Segment adj EBITDA" xfId="11965" xr:uid="{63AAC82D-C245-4CAD-92B2-FBDDE0C56E98}"/>
    <cellStyle name="Comma 3 2 2 3 3" xfId="11966" xr:uid="{F38371CF-BDAC-405A-B5E3-363AB4474DE9}"/>
    <cellStyle name="Comma 3 2 2 3 3 2" xfId="11967" xr:uid="{69D2A0A6-2BFF-4C0B-B8A1-3D9A7357C3CA}"/>
    <cellStyle name="Comma 3 2 2 3 3_ACT Segment adj EBITDA" xfId="11968" xr:uid="{35FD7EB3-538E-4B33-A736-1D877CF40E78}"/>
    <cellStyle name="Comma 3 2 2 3 4" xfId="11969" xr:uid="{06E2D638-D134-46E9-9A36-EFB83950009C}"/>
    <cellStyle name="Comma 3 2 2 3 5" xfId="11970" xr:uid="{F2B21CE4-A90F-47BC-8728-79D1287EABB4}"/>
    <cellStyle name="Comma 3 2 2 3 6" xfId="11971" xr:uid="{A3CF758A-287B-43D9-A235-31A8D7CEF654}"/>
    <cellStyle name="Comma 3 2 2 3 7" xfId="11972" xr:uid="{7A8CC4A9-F813-414C-B5D2-ABBFA7A07676}"/>
    <cellStyle name="Comma 3 2 2 3 8" xfId="11973" xr:uid="{BDA4A6D6-9B37-46EF-B1A7-6F5C7359D982}"/>
    <cellStyle name="Comma 3 2 2 3 9" xfId="11974" xr:uid="{E71E3DF3-1511-489A-9177-65160EF31541}"/>
    <cellStyle name="Comma 3 2 2 3_ACT Segment adj EBITDA" xfId="11975" xr:uid="{E1506ADF-7D8A-4CDA-81CF-0EA2272DEAC4}"/>
    <cellStyle name="Comma 3 2 2 4" xfId="11976" xr:uid="{BC076A89-22EF-402E-9FA8-56C06B930051}"/>
    <cellStyle name="Comma 3 2 2 4 2" xfId="11977" xr:uid="{024B6743-9FE6-4130-8E40-B4EA84458964}"/>
    <cellStyle name="Comma 3 2 2 4 2 2" xfId="11978" xr:uid="{40F86C19-5BC8-4C2E-8C3F-6767528E2329}"/>
    <cellStyle name="Comma 3 2 2 4 2 2 2" xfId="11979" xr:uid="{2BFA39DC-5300-4D52-8660-B02C2B8C86C6}"/>
    <cellStyle name="Comma 3 2 2 4 2 2_ACT_NIBD EQ" xfId="11980" xr:uid="{33A45CD9-94F7-4970-B1F7-2FD90586503C}"/>
    <cellStyle name="Comma 3 2 2 4 2 3" xfId="11981" xr:uid="{843199F4-4A03-4706-BD62-DD91480835AE}"/>
    <cellStyle name="Comma 3 2 2 4 2_ACT Segment adj EBITDA" xfId="11982" xr:uid="{B70980E3-C447-4CCD-96F3-6A251F41E9AB}"/>
    <cellStyle name="Comma 3 2 2 4 3" xfId="11983" xr:uid="{9A8FC12F-9326-4ED0-8E78-EA7DCD5A5BC6}"/>
    <cellStyle name="Comma 3 2 2 4 3 2" xfId="11984" xr:uid="{3AECCA22-58EA-47C2-A741-5DA48E4ADF1B}"/>
    <cellStyle name="Comma 3 2 2 4 3_ACT_NIBD EQ" xfId="11985" xr:uid="{EEACCC80-6A79-4740-A752-ED3B09FC9129}"/>
    <cellStyle name="Comma 3 2 2 4 4" xfId="11986" xr:uid="{A2B310EF-01D1-4B68-9864-AD3D40D763D7}"/>
    <cellStyle name="Comma 3 2 2 4 5" xfId="11987" xr:uid="{BCAF2FD4-E9CF-4EA4-9BB2-1BCDBD565B71}"/>
    <cellStyle name="Comma 3 2 2 4_ACT Segment adj EBITDA" xfId="11988" xr:uid="{99A0AC81-499A-40E3-B79A-3D647249EBE6}"/>
    <cellStyle name="Comma 3 2 2 5" xfId="11989" xr:uid="{F8588DBD-6468-468C-B694-45389E41D6FC}"/>
    <cellStyle name="Comma 3 2 2 5 2" xfId="11990" xr:uid="{CEC9372E-8C98-44BA-B49F-ECB551D50113}"/>
    <cellStyle name="Comma 3 2 2 5 2 2" xfId="11991" xr:uid="{BBCE54C8-84CF-4D77-86C0-777982B61345}"/>
    <cellStyle name="Comma 3 2 2 5 2_ACT_NIBD EQ" xfId="11992" xr:uid="{8BF059A7-B6A7-4A0A-A4D2-A302840B07A3}"/>
    <cellStyle name="Comma 3 2 2 5 3" xfId="11993" xr:uid="{1B46EBD7-240F-464D-B318-E876C9E500A4}"/>
    <cellStyle name="Comma 3 2 2 5_ACT Segment adj EBITDA" xfId="11994" xr:uid="{8CC350ED-F2F9-49FE-BA00-300AC2048FB6}"/>
    <cellStyle name="Comma 3 2 2 6" xfId="11995" xr:uid="{61E3FFC8-C470-4EE5-A3FA-B26123A2FC37}"/>
    <cellStyle name="Comma 3 2 2 6 2" xfId="11996" xr:uid="{BBBA26B4-ADD9-4981-B500-23F9A8E7C96F}"/>
    <cellStyle name="Comma 3 2 2 6_ACT Segment adj EBITDA" xfId="11997" xr:uid="{FE6E8022-295B-4C8A-ACD4-707919408427}"/>
    <cellStyle name="Comma 3 2 2 7" xfId="11998" xr:uid="{7A2CA8AE-1876-4AF0-AA3D-A07F6A8EDB7C}"/>
    <cellStyle name="Comma 3 2 2 8" xfId="11999" xr:uid="{EA1A247A-8839-40CB-B03F-0FB893031C9D}"/>
    <cellStyle name="Comma 3 2 2 9" xfId="12000" xr:uid="{CD24FC39-DB02-4FB0-9368-F635AC0BBEDD}"/>
    <cellStyle name="Comma 3 2 2_ACT Segment adj EBITDA" xfId="12001" xr:uid="{D76A3891-F675-4471-AEAD-05D6A4F66DED}"/>
    <cellStyle name="Comma 3 2 3" xfId="12002" xr:uid="{2775B73D-39F3-4C8A-99BE-AD24B9B8A150}"/>
    <cellStyle name="Comma 3 2 3 10" xfId="12003" xr:uid="{271F3C7D-BF90-4EBD-B003-FA6D79D0B4E3}"/>
    <cellStyle name="Comma 3 2 3 2" xfId="12004" xr:uid="{05DE394E-C796-4360-9669-7A0C8A0E34CD}"/>
    <cellStyle name="Comma 3 2 3 2 2" xfId="12005" xr:uid="{017B41ED-646A-44CA-B085-00D4FFC1AD2B}"/>
    <cellStyle name="Comma 3 2 3 2 2 2" xfId="12006" xr:uid="{5126EFC3-9D8C-40EA-A490-561AF13565FE}"/>
    <cellStyle name="Comma 3 2 3 2 2_ACT_NIBD EQ" xfId="12007" xr:uid="{13EC7ED4-75A2-43FD-9B36-65B2F5380168}"/>
    <cellStyle name="Comma 3 2 3 2 3" xfId="12008" xr:uid="{642882E2-53D3-44F3-A9C8-F1E736DBA7D0}"/>
    <cellStyle name="Comma 3 2 3 2_ACT Segment adj EBITDA" xfId="12009" xr:uid="{D479FB16-355C-4041-8516-2E80A4598D1B}"/>
    <cellStyle name="Comma 3 2 3 3" xfId="12010" xr:uid="{5E0D8C5B-5694-4360-9C91-AE8E6E8E059F}"/>
    <cellStyle name="Comma 3 2 3 3 2" xfId="12011" xr:uid="{3DF5126A-C8E5-44B6-A71C-21B92DFF791B}"/>
    <cellStyle name="Comma 3 2 3 3_ACT Segment adj EBITDA" xfId="12012" xr:uid="{B70B9AB4-59EE-458B-B093-7CF256324C12}"/>
    <cellStyle name="Comma 3 2 3 4" xfId="12013" xr:uid="{FE96F57F-B510-49F9-A591-EA421EFC596C}"/>
    <cellStyle name="Comma 3 2 3 5" xfId="12014" xr:uid="{9E8BFADD-0AB4-4EA1-B7E5-EA8E32B248FA}"/>
    <cellStyle name="Comma 3 2 3 6" xfId="12015" xr:uid="{D121437F-4123-4247-8E23-B51D0FDFD364}"/>
    <cellStyle name="Comma 3 2 3 7" xfId="12016" xr:uid="{902B06AE-977F-43C7-A2F6-55463B7566A3}"/>
    <cellStyle name="Comma 3 2 3 8" xfId="12017" xr:uid="{D5F7DBAE-A99E-4612-A6AB-68D534BAA648}"/>
    <cellStyle name="Comma 3 2 3 9" xfId="12018" xr:uid="{36EF3CB7-C7B3-463A-8A50-24F5BA7BF220}"/>
    <cellStyle name="Comma 3 2 3_ACT Segment adj EBITDA" xfId="12019" xr:uid="{9035AE1C-6E42-483A-859B-8BBEE4408F7F}"/>
    <cellStyle name="Comma 3 2 4" xfId="12020" xr:uid="{0572EDA7-B24B-4D52-8771-1E693FB880C5}"/>
    <cellStyle name="Comma 3 2 4 10" xfId="12021" xr:uid="{5499DA15-BDE6-44F9-8742-27AED5A3A6EB}"/>
    <cellStyle name="Comma 3 2 4 2" xfId="12022" xr:uid="{BFE1915E-2CCA-4E80-9A83-FFEF465C17E4}"/>
    <cellStyle name="Comma 3 2 4 2 2" xfId="12023" xr:uid="{D9209D35-2579-45AD-AB19-1A3425B1AB41}"/>
    <cellStyle name="Comma 3 2 4 2 2 2" xfId="12024" xr:uid="{59F6CA6A-3897-41F3-91C1-5C3036E40C94}"/>
    <cellStyle name="Comma 3 2 4 2 2_ACT_NIBD EQ" xfId="12025" xr:uid="{F434B565-315B-4F00-8A7B-5F8B09FF9CB6}"/>
    <cellStyle name="Comma 3 2 4 2 3" xfId="12026" xr:uid="{4A7F36DD-03C8-46F4-ADD2-10FDA6E09E5D}"/>
    <cellStyle name="Comma 3 2 4 2_ACT Segment adj EBITDA" xfId="12027" xr:uid="{DE6F1934-F615-4BA9-AF33-C8CCF5B6D0DD}"/>
    <cellStyle name="Comma 3 2 4 3" xfId="12028" xr:uid="{25E96669-9200-4058-9AB3-DC6D48460B78}"/>
    <cellStyle name="Comma 3 2 4 3 2" xfId="12029" xr:uid="{982257B8-F415-4DAC-8CB4-D31AEE868120}"/>
    <cellStyle name="Comma 3 2 4 3_ACT Segment adj EBITDA" xfId="12030" xr:uid="{78EA41B7-0DF1-4C3C-8DC3-464BA6D3A93E}"/>
    <cellStyle name="Comma 3 2 4 4" xfId="12031" xr:uid="{FBEBDC60-F517-415A-895B-05892ACD6076}"/>
    <cellStyle name="Comma 3 2 4 5" xfId="12032" xr:uid="{110D369A-D1B4-437B-A7E6-D1E841AAD366}"/>
    <cellStyle name="Comma 3 2 4 6" xfId="12033" xr:uid="{C9FF791D-F704-485A-AE93-B5570A2B3625}"/>
    <cellStyle name="Comma 3 2 4 7" xfId="12034" xr:uid="{A3417726-C9D3-422C-AAB0-5B3EB0ABD4CA}"/>
    <cellStyle name="Comma 3 2 4 8" xfId="12035" xr:uid="{A61218C2-B3DF-4B2F-B88B-022B34E2073E}"/>
    <cellStyle name="Comma 3 2 4 9" xfId="12036" xr:uid="{5EC60D46-9D39-4E15-BD25-1109324CF6F7}"/>
    <cellStyle name="Comma 3 2 4_ACT Segment adj EBITDA" xfId="12037" xr:uid="{0004C853-435A-4FD9-935C-222CE7F8ED4A}"/>
    <cellStyle name="Comma 3 2 5" xfId="12038" xr:uid="{078F4F15-8E41-438F-8A93-ACE25E25C909}"/>
    <cellStyle name="Comma 3 2 5 2" xfId="12039" xr:uid="{6466A58A-EB2E-4678-904F-36544566FAB2}"/>
    <cellStyle name="Comma 3 2 5 2 2" xfId="12040" xr:uid="{AAF25D5B-E187-41C3-B71C-431FB5B881DF}"/>
    <cellStyle name="Comma 3 2 5 2 2 2" xfId="12041" xr:uid="{86316A5E-95DF-45D1-A897-8214A54F9BD6}"/>
    <cellStyle name="Comma 3 2 5 2 2_ACT_NIBD EQ" xfId="12042" xr:uid="{CD314F33-E155-45B1-AE3A-F3152CD407A9}"/>
    <cellStyle name="Comma 3 2 5 2 3" xfId="12043" xr:uid="{6BC10C91-DB45-4C8C-985B-86C13C4CB01F}"/>
    <cellStyle name="Comma 3 2 5 2_ACT Segment adj EBITDA" xfId="12044" xr:uid="{C7E8E519-FA78-4B93-8045-F0327DFD41F4}"/>
    <cellStyle name="Comma 3 2 5 3" xfId="12045" xr:uid="{CDC7AF12-5DB1-44B9-A100-B89614F7225E}"/>
    <cellStyle name="Comma 3 2 5 3 2" xfId="12046" xr:uid="{82DE35C3-9EE0-41EE-9B6E-A2EC6C5A78D2}"/>
    <cellStyle name="Comma 3 2 5 3_ACT_NIBD EQ" xfId="12047" xr:uid="{7D8FE75B-2D0A-40AF-B199-5A611D559ED5}"/>
    <cellStyle name="Comma 3 2 5 4" xfId="12048" xr:uid="{0A1297C7-78DB-43B0-8795-A86E13D127EB}"/>
    <cellStyle name="Comma 3 2 5 5" xfId="12049" xr:uid="{2F77C0E8-C7E3-459B-9BE1-73741AEE019B}"/>
    <cellStyle name="Comma 3 2 5_ACT Segment adj EBITDA" xfId="12050" xr:uid="{2FAEF42E-0508-4BE3-9BEB-81CC9ECB9292}"/>
    <cellStyle name="Comma 3 2 6" xfId="12051" xr:uid="{A11BFF9A-3D68-4722-8839-2126F1E051F4}"/>
    <cellStyle name="Comma 3 2 6 2" xfId="12052" xr:uid="{DF00524D-DC49-4B15-B585-ECCBA8DBAA48}"/>
    <cellStyle name="Comma 3 2 6 2 2" xfId="12053" xr:uid="{7265A3A8-1291-4E5F-B117-422941DF4CFE}"/>
    <cellStyle name="Comma 3 2 6 2_ACT_NIBD EQ" xfId="12054" xr:uid="{F955A5E6-1929-40CF-9C89-D9E3ECB70FEE}"/>
    <cellStyle name="Comma 3 2 6 3" xfId="12055" xr:uid="{FD7EE7DF-F9C7-462C-8F14-CFFB40BD68B4}"/>
    <cellStyle name="Comma 3 2 6_ACT Segment adj EBITDA" xfId="12056" xr:uid="{18138A5F-6556-41C7-A9F6-B51FEE5D0DAD}"/>
    <cellStyle name="Comma 3 2 7" xfId="12057" xr:uid="{EB85B387-3351-4DE6-9309-68461BC6FF2C}"/>
    <cellStyle name="Comma 3 2 7 2" xfId="12058" xr:uid="{EED19EFC-B034-442D-99BB-9061905338DE}"/>
    <cellStyle name="Comma 3 2 7_ACT Segment adj EBITDA" xfId="12059" xr:uid="{5F7B84AA-3EF8-45D1-BCE2-73D57F956619}"/>
    <cellStyle name="Comma 3 2 8" xfId="12060" xr:uid="{05D2A30F-FA7B-40C3-A34E-BCD8486D6804}"/>
    <cellStyle name="Comma 3 2 9" xfId="12061" xr:uid="{00905528-4A6D-4B63-AE9D-4847425611A4}"/>
    <cellStyle name="Comma 3 2_ACT Segment adj EBITDA" xfId="12062" xr:uid="{C2951286-D831-467B-ACEC-6C74D5448F70}"/>
    <cellStyle name="Comma 3 3" xfId="12063" xr:uid="{4E74FE37-B037-4FB8-96A8-AD4679E5F81A}"/>
    <cellStyle name="Comma 3 3 10" xfId="12064" xr:uid="{5B46C373-BD47-41B8-9806-DDD355C9F2C9}"/>
    <cellStyle name="Comma 3 3 2" xfId="12065" xr:uid="{1033CA8E-76DC-4ECD-95B0-42CFBB4B9DE9}"/>
    <cellStyle name="Comma 3 3 2 10" xfId="12066" xr:uid="{17543029-A94F-4433-8E5C-3C12E21B60D5}"/>
    <cellStyle name="Comma 3 3 2 2" xfId="12067" xr:uid="{CA459939-6528-4FAB-B149-C57A377B08E0}"/>
    <cellStyle name="Comma 3 3 2 2 10" xfId="12068" xr:uid="{DC47081C-7A04-49EF-BA27-2DEA242F4E81}"/>
    <cellStyle name="Comma 3 3 2 2 2" xfId="12069" xr:uid="{C6CEEFBE-CDD5-4E54-8B3D-6E993111ADE3}"/>
    <cellStyle name="Comma 3 3 2 2 2 2" xfId="12070" xr:uid="{E0499C88-A16F-4154-9EDE-CF535B352EED}"/>
    <cellStyle name="Comma 3 3 2 2 2 2 2" xfId="12071" xr:uid="{CDCE9207-E5D1-4726-BB0A-F7D7FB519989}"/>
    <cellStyle name="Comma 3 3 2 2 2 2_ACT_NIBD EQ" xfId="12072" xr:uid="{F5F9D251-2954-4F55-B2D6-B7D49CB007B8}"/>
    <cellStyle name="Comma 3 3 2 2 2 3" xfId="12073" xr:uid="{BF5D3C57-479D-48CD-B98F-7C85CBB1331F}"/>
    <cellStyle name="Comma 3 3 2 2 2_ACT Segment adj EBITDA" xfId="12074" xr:uid="{B524B337-1F9D-4FAC-BE29-47B62706CEF0}"/>
    <cellStyle name="Comma 3 3 2 2 3" xfId="12075" xr:uid="{C20C9B69-279A-4399-A0D2-4B32091B651E}"/>
    <cellStyle name="Comma 3 3 2 2 3 2" xfId="12076" xr:uid="{F16096C7-D932-4435-844C-37745F2F3D1E}"/>
    <cellStyle name="Comma 3 3 2 2 3_ACT Segment adj EBITDA" xfId="12077" xr:uid="{9A4D9AC2-0760-45F2-A062-45C99CAB7119}"/>
    <cellStyle name="Comma 3 3 2 2 4" xfId="12078" xr:uid="{47EA60F7-A23F-4D95-AEC9-D20D2F864EE0}"/>
    <cellStyle name="Comma 3 3 2 2 5" xfId="12079" xr:uid="{CB1D60C6-EC6D-4E22-929A-4D9160F14832}"/>
    <cellStyle name="Comma 3 3 2 2 6" xfId="12080" xr:uid="{CE96DE57-67FC-456C-BFD8-FB7D8E322395}"/>
    <cellStyle name="Comma 3 3 2 2 7" xfId="12081" xr:uid="{7ED8B415-4729-48A6-886D-DE43C07F6BCD}"/>
    <cellStyle name="Comma 3 3 2 2 8" xfId="12082" xr:uid="{6E1470D5-C5CD-4F55-9A83-13C97689E9B5}"/>
    <cellStyle name="Comma 3 3 2 2 9" xfId="12083" xr:uid="{DFFEC405-AFD2-4767-BC5B-9CCB76A19C8F}"/>
    <cellStyle name="Comma 3 3 2 2_ACT Segment adj EBITDA" xfId="12084" xr:uid="{3598A519-EB77-4203-91CF-216E4003D590}"/>
    <cellStyle name="Comma 3 3 2 3" xfId="12085" xr:uid="{56E531E8-6C39-472B-AE05-313248B18547}"/>
    <cellStyle name="Comma 3 3 2 3 10" xfId="12086" xr:uid="{6CC223B9-5F36-4D75-8AD1-36D6FD7F33CE}"/>
    <cellStyle name="Comma 3 3 2 3 2" xfId="12087" xr:uid="{4627B720-B274-44F9-9000-C69A1491A763}"/>
    <cellStyle name="Comma 3 3 2 3 2 2" xfId="12088" xr:uid="{AB063B1F-729E-46A7-AAE3-2DD5251B2BD1}"/>
    <cellStyle name="Comma 3 3 2 3 2 2 2" xfId="12089" xr:uid="{51040636-D514-4AB1-9572-EB58CDD849F1}"/>
    <cellStyle name="Comma 3 3 2 3 2 2_ACT_NIBD EQ" xfId="12090" xr:uid="{53D0AD20-7024-4A8D-938C-96EEF8B92F6C}"/>
    <cellStyle name="Comma 3 3 2 3 2 3" xfId="12091" xr:uid="{1127554B-D0DB-46C5-8938-96609AB6BCA1}"/>
    <cellStyle name="Comma 3 3 2 3 2_ACT Segment adj EBITDA" xfId="12092" xr:uid="{AB0E5399-7576-486A-941C-A3915BDFB4DA}"/>
    <cellStyle name="Comma 3 3 2 3 3" xfId="12093" xr:uid="{AB0D454A-2CEF-4865-91B9-DD6314DCD883}"/>
    <cellStyle name="Comma 3 3 2 3 3 2" xfId="12094" xr:uid="{CAE3645D-7BDE-42B6-93E4-4C49BA57626D}"/>
    <cellStyle name="Comma 3 3 2 3 3_ACT Segment adj EBITDA" xfId="12095" xr:uid="{4721E016-7A79-47A7-B81D-CE1420B4A85E}"/>
    <cellStyle name="Comma 3 3 2 3 4" xfId="12096" xr:uid="{7D26A09F-4E3F-4757-B9CA-1793A09BB7D8}"/>
    <cellStyle name="Comma 3 3 2 3 5" xfId="12097" xr:uid="{0D6278B4-18AF-4B77-A610-F28CE49C7350}"/>
    <cellStyle name="Comma 3 3 2 3 6" xfId="12098" xr:uid="{2B445E1D-171B-4FF8-B5C5-B4EDDA4608BC}"/>
    <cellStyle name="Comma 3 3 2 3 7" xfId="12099" xr:uid="{5244148D-2D74-4322-A14D-077D0E265B4F}"/>
    <cellStyle name="Comma 3 3 2 3 8" xfId="12100" xr:uid="{A1CA229E-5492-415A-A187-1CEE539ED2A3}"/>
    <cellStyle name="Comma 3 3 2 3 9" xfId="12101" xr:uid="{E4015B3B-A98D-47F6-9EA9-BBEDAAACA2A5}"/>
    <cellStyle name="Comma 3 3 2 3_ACT Segment adj EBITDA" xfId="12102" xr:uid="{DA526038-27A8-4766-B281-7560E458BD40}"/>
    <cellStyle name="Comma 3 3 2 4" xfId="12103" xr:uid="{0316B6AE-78BC-4502-B59B-9690FF96B02C}"/>
    <cellStyle name="Comma 3 3 2 4 2" xfId="12104" xr:uid="{026C773B-1172-4042-94C1-70626B89F4BF}"/>
    <cellStyle name="Comma 3 3 2 4 2 2" xfId="12105" xr:uid="{DFE609DC-273E-4D0F-B950-3F81A40461EB}"/>
    <cellStyle name="Comma 3 3 2 4 2 2 2" xfId="12106" xr:uid="{441A9C0A-0B87-4B9E-AC62-3465FE082EDB}"/>
    <cellStyle name="Comma 3 3 2 4 2 2_ACT_NIBD EQ" xfId="12107" xr:uid="{9D923D0E-366C-4DDF-A5D1-84F8BBAD4945}"/>
    <cellStyle name="Comma 3 3 2 4 2 3" xfId="12108" xr:uid="{2AE4090A-9B10-4B1C-9223-805D763F1C18}"/>
    <cellStyle name="Comma 3 3 2 4 2_ACT Segment adj EBITDA" xfId="12109" xr:uid="{7A912173-94DC-447D-9298-8FE3AD984739}"/>
    <cellStyle name="Comma 3 3 2 4 3" xfId="12110" xr:uid="{F6829193-2EBA-44D8-B6BA-47CD8A795E01}"/>
    <cellStyle name="Comma 3 3 2 4 3 2" xfId="12111" xr:uid="{E82C22AB-6D12-4F2B-AB15-F7D70353D8DB}"/>
    <cellStyle name="Comma 3 3 2 4 3_ACT_NIBD EQ" xfId="12112" xr:uid="{6473ACCE-0F4E-4B78-AEDB-5283B0979463}"/>
    <cellStyle name="Comma 3 3 2 4 4" xfId="12113" xr:uid="{958D3535-CCEA-40D2-8460-D25B0741EB7D}"/>
    <cellStyle name="Comma 3 3 2 4 5" xfId="12114" xr:uid="{FA72A040-E5EF-4310-A4F5-673248F46221}"/>
    <cellStyle name="Comma 3 3 2 4_ACT Segment adj EBITDA" xfId="12115" xr:uid="{821F1468-7351-49D4-9008-98732DC5DF9B}"/>
    <cellStyle name="Comma 3 3 2 5" xfId="12116" xr:uid="{354955E8-AA81-4D32-9E0C-7A6AEB28E793}"/>
    <cellStyle name="Comma 3 3 2 5 2" xfId="12117" xr:uid="{44F21990-9068-46B3-8E41-71540384429B}"/>
    <cellStyle name="Comma 3 3 2 5 2 2" xfId="12118" xr:uid="{899D79D8-0EB6-4F4F-AF36-7B3493E176A9}"/>
    <cellStyle name="Comma 3 3 2 5 2_ACT_NIBD EQ" xfId="12119" xr:uid="{FDAF3BF3-70BF-44FE-B32E-77B735ABFC27}"/>
    <cellStyle name="Comma 3 3 2 5 3" xfId="12120" xr:uid="{4881691B-CA1A-43D6-9382-5A08C92CED1F}"/>
    <cellStyle name="Comma 3 3 2 5_ACT Segment adj EBITDA" xfId="12121" xr:uid="{5BFA4487-2879-4723-8B54-0917050E90DC}"/>
    <cellStyle name="Comma 3 3 2 6" xfId="12122" xr:uid="{B491D3C4-71F5-4B82-9866-796AE1D0A2AA}"/>
    <cellStyle name="Comma 3 3 2 6 2" xfId="12123" xr:uid="{B1A1F0EC-2FF9-4C49-A984-F6F9D2472E65}"/>
    <cellStyle name="Comma 3 3 2 6_ACT Segment adj EBITDA" xfId="12124" xr:uid="{3B5214DE-219B-442E-B210-089FC046CD1C}"/>
    <cellStyle name="Comma 3 3 2 7" xfId="12125" xr:uid="{262A0AB6-05DB-46BF-A412-D402723171CE}"/>
    <cellStyle name="Comma 3 3 2 8" xfId="12126" xr:uid="{213E745D-6040-464A-9A89-0F5D78335405}"/>
    <cellStyle name="Comma 3 3 2 9" xfId="12127" xr:uid="{231E7C2C-1D7D-4ADF-B6BE-D37F2122CD6B}"/>
    <cellStyle name="Comma 3 3 2_ACT Segment adj EBITDA" xfId="12128" xr:uid="{FEEF95AB-3105-4489-A0BE-EC336D331476}"/>
    <cellStyle name="Comma 3 3 3" xfId="12129" xr:uid="{6B9AAB10-4507-4F1B-B936-577186F0F565}"/>
    <cellStyle name="Comma 3 3 3 10" xfId="12130" xr:uid="{DA096709-0FA7-43BC-87AC-365ACB73A9CF}"/>
    <cellStyle name="Comma 3 3 3 2" xfId="12131" xr:uid="{5DD41774-A257-4CC7-B10B-560A540A1BB8}"/>
    <cellStyle name="Comma 3 3 3 2 2" xfId="12132" xr:uid="{7C357DF4-A7D1-4E97-82A5-4B9EE4B70630}"/>
    <cellStyle name="Comma 3 3 3 2 2 2" xfId="12133" xr:uid="{EE931C3C-0F1F-4457-B4AE-3256627850FB}"/>
    <cellStyle name="Comma 3 3 3 2 2_ACT_NIBD EQ" xfId="12134" xr:uid="{64BE0F14-4BE8-4D7C-B433-82FC363704CA}"/>
    <cellStyle name="Comma 3 3 3 2 3" xfId="12135" xr:uid="{64F86470-A882-4E35-8622-6C525DD6504E}"/>
    <cellStyle name="Comma 3 3 3 2_ACT Segment adj EBITDA" xfId="12136" xr:uid="{BCDD188F-6D54-457E-9CC6-C45428E10EE4}"/>
    <cellStyle name="Comma 3 3 3 3" xfId="12137" xr:uid="{59B8E0CA-E50D-477B-980B-4F3605ACF45F}"/>
    <cellStyle name="Comma 3 3 3 3 2" xfId="12138" xr:uid="{4B2A4065-559C-449B-8E61-D00B45ACAD19}"/>
    <cellStyle name="Comma 3 3 3 3_ACT Segment adj EBITDA" xfId="12139" xr:uid="{540C93E6-CC3D-4100-ACFA-9C1F2AC60267}"/>
    <cellStyle name="Comma 3 3 3 4" xfId="12140" xr:uid="{AEF20914-A240-47D4-B6F1-EA3FC48251C3}"/>
    <cellStyle name="Comma 3 3 3 5" xfId="12141" xr:uid="{CBB2C09B-78AD-45E6-8425-2D43AC2CD84C}"/>
    <cellStyle name="Comma 3 3 3 6" xfId="12142" xr:uid="{389B05E1-EADF-4C9E-987B-5CA48E7FAADC}"/>
    <cellStyle name="Comma 3 3 3 7" xfId="12143" xr:uid="{E9E61BCD-244B-4E31-9D6A-2D27737C1D14}"/>
    <cellStyle name="Comma 3 3 3 8" xfId="12144" xr:uid="{B3189A48-5182-463B-BC20-A1772DFC178B}"/>
    <cellStyle name="Comma 3 3 3 9" xfId="12145" xr:uid="{F6D55483-10B2-4290-BEA5-6FE2230534CB}"/>
    <cellStyle name="Comma 3 3 3_ACT Segment adj EBITDA" xfId="12146" xr:uid="{41DA629D-DDDD-4A7D-96E7-58E40B63E39E}"/>
    <cellStyle name="Comma 3 3 4" xfId="12147" xr:uid="{393421E2-4E1C-43D7-A45B-A4073C4FD21C}"/>
    <cellStyle name="Comma 3 3 4 10" xfId="12148" xr:uid="{A4EB8A5E-990B-4F8D-917A-77FD1C280616}"/>
    <cellStyle name="Comma 3 3 4 2" xfId="12149" xr:uid="{01142185-E4E5-479C-B854-82E6A611FEBB}"/>
    <cellStyle name="Comma 3 3 4 2 2" xfId="12150" xr:uid="{FD666D79-09E8-4AC6-B327-D6028C1D3084}"/>
    <cellStyle name="Comma 3 3 4 2 2 2" xfId="12151" xr:uid="{DED1C105-7EAF-4F3A-9611-9A07A620C0AA}"/>
    <cellStyle name="Comma 3 3 4 2 2_ACT_NIBD EQ" xfId="12152" xr:uid="{39A5ED1F-37D4-4D76-9B97-5C4C0E0894ED}"/>
    <cellStyle name="Comma 3 3 4 2 3" xfId="12153" xr:uid="{CC79A20D-C6DE-44E3-85BF-E65F4C4D5D73}"/>
    <cellStyle name="Comma 3 3 4 2_ACT Segment adj EBITDA" xfId="12154" xr:uid="{3537E34A-98A4-45F6-BEF8-894DE7F7D1A9}"/>
    <cellStyle name="Comma 3 3 4 3" xfId="12155" xr:uid="{58BA6A49-4515-4763-84D1-23C7E8C9EDD8}"/>
    <cellStyle name="Comma 3 3 4 3 2" xfId="12156" xr:uid="{9CF1AA73-4041-4938-8A15-782C0B3E523A}"/>
    <cellStyle name="Comma 3 3 4 3_ACT Segment adj EBITDA" xfId="12157" xr:uid="{D0CBB3A4-C96A-4EF1-87AE-0891BC314B35}"/>
    <cellStyle name="Comma 3 3 4 4" xfId="12158" xr:uid="{2DC47770-0F86-4191-AFC4-225F669D4B02}"/>
    <cellStyle name="Comma 3 3 4 5" xfId="12159" xr:uid="{B76A5D5B-4556-487B-ABD0-6BB76DD340AC}"/>
    <cellStyle name="Comma 3 3 4 6" xfId="12160" xr:uid="{548DC17D-F042-4B30-9325-B7747AB01878}"/>
    <cellStyle name="Comma 3 3 4 7" xfId="12161" xr:uid="{6521E2CB-B5BE-40EB-9398-542DCC0BF375}"/>
    <cellStyle name="Comma 3 3 4 8" xfId="12162" xr:uid="{B604BE0C-2644-4925-B981-E2170D278920}"/>
    <cellStyle name="Comma 3 3 4 9" xfId="12163" xr:uid="{9831A809-9AE0-46BA-B1BD-FAF8B589C2EF}"/>
    <cellStyle name="Comma 3 3 4_ACT Segment adj EBITDA" xfId="12164" xr:uid="{E8578D95-E29C-420A-8F75-A177F3822483}"/>
    <cellStyle name="Comma 3 3 5" xfId="12165" xr:uid="{099B3D22-5DEB-4B5E-AE7F-AD3A51D58011}"/>
    <cellStyle name="Comma 3 3 5 2" xfId="12166" xr:uid="{2C50FFEB-E61E-4345-BCA4-F2F51F95F425}"/>
    <cellStyle name="Comma 3 3 5 2 2" xfId="12167" xr:uid="{8E4A5C93-753C-458E-8FB3-FA052B9E263B}"/>
    <cellStyle name="Comma 3 3 5 2 2 2" xfId="12168" xr:uid="{55620DF9-058C-48E7-A378-EE6747A99084}"/>
    <cellStyle name="Comma 3 3 5 2 2_ACT_NIBD EQ" xfId="12169" xr:uid="{F5F3DCB0-4D79-4A2B-955C-507CE30930F2}"/>
    <cellStyle name="Comma 3 3 5 2 3" xfId="12170" xr:uid="{B1EE5C40-6D98-4465-8A75-4FD5780F2113}"/>
    <cellStyle name="Comma 3 3 5 2_ACT Segment adj EBITDA" xfId="12171" xr:uid="{CF883AB1-0362-4327-9BF1-BDBE3B363C9F}"/>
    <cellStyle name="Comma 3 3 5 3" xfId="12172" xr:uid="{C07661BB-51EA-4159-B913-E50B253DD59D}"/>
    <cellStyle name="Comma 3 3 5 3 2" xfId="12173" xr:uid="{69A4EB44-1C04-4726-B837-EE9B27774767}"/>
    <cellStyle name="Comma 3 3 5 3_ACT_NIBD EQ" xfId="12174" xr:uid="{7BF2528C-606D-4961-87ED-82E058B62056}"/>
    <cellStyle name="Comma 3 3 5 4" xfId="12175" xr:uid="{29A9A0BF-52FF-4736-A715-8F7CD8677248}"/>
    <cellStyle name="Comma 3 3 5 5" xfId="12176" xr:uid="{287F7016-5407-4208-9D61-49CB40F456DA}"/>
    <cellStyle name="Comma 3 3 5_ACT Segment adj EBITDA" xfId="12177" xr:uid="{2CCC7FE3-0905-4F7A-A297-B4E039EA098F}"/>
    <cellStyle name="Comma 3 3 6" xfId="12178" xr:uid="{4B3F9592-6919-49D0-9698-988CD591CD39}"/>
    <cellStyle name="Comma 3 3 6 2" xfId="12179" xr:uid="{73E420A5-E2D3-4F11-95B7-D76FCD8CD5D4}"/>
    <cellStyle name="Comma 3 3 6 2 2" xfId="12180" xr:uid="{28621A56-4DC9-41A8-AAA9-78CB526D1470}"/>
    <cellStyle name="Comma 3 3 6 2_ACT_NIBD EQ" xfId="12181" xr:uid="{5189B378-0426-4737-B2D7-FF1F36176FCB}"/>
    <cellStyle name="Comma 3 3 6 3" xfId="12182" xr:uid="{A4047F27-B6CA-4530-9AE0-0039CB7E6840}"/>
    <cellStyle name="Comma 3 3 6_ACT Segment adj EBITDA" xfId="12183" xr:uid="{7306179A-20BB-426F-AB9B-FFBA79E568AF}"/>
    <cellStyle name="Comma 3 3 7" xfId="12184" xr:uid="{682B01CF-B659-473F-9549-CE1785A283FE}"/>
    <cellStyle name="Comma 3 3 7 2" xfId="12185" xr:uid="{27313F85-71D5-4422-9D8B-B20B8475DBA8}"/>
    <cellStyle name="Comma 3 3 7_ACT Segment adj EBITDA" xfId="12186" xr:uid="{FDA0A660-AFC8-48B4-A54F-40ABD5A3E2BC}"/>
    <cellStyle name="Comma 3 3 8" xfId="12187" xr:uid="{C6FB1F66-B237-4370-99B6-BC4C181DD378}"/>
    <cellStyle name="Comma 3 3 9" xfId="12188" xr:uid="{74A5D4CE-AFCD-4D50-B9FA-0908C3003015}"/>
    <cellStyle name="Comma 3 3_ACT Segment adj EBITDA" xfId="12189" xr:uid="{EE3AD0DB-A90F-492C-9AE3-99CD5B68C5DE}"/>
    <cellStyle name="Comma 3 4" xfId="3" xr:uid="{1D65ED39-780A-4CCF-91EA-463155A2F65D}"/>
    <cellStyle name="Comma 3 4 2" xfId="12190" xr:uid="{2DA6F29E-BC55-43F5-81A0-BB7B32E8FF5B}"/>
    <cellStyle name="Comma 3 4 2 2" xfId="12191" xr:uid="{3908BC4F-02CD-40A4-956B-8E7AB1875F01}"/>
    <cellStyle name="Comma 3 4 2 2 2" xfId="12192" xr:uid="{446EE8B3-F181-4BE2-8B36-7DC950670023}"/>
    <cellStyle name="Comma 3 4 2 2 2 2" xfId="12193" xr:uid="{85CFD481-5D10-4CF2-9868-CE27C47772E6}"/>
    <cellStyle name="Comma 3 4 2 2 2 2 2" xfId="12194" xr:uid="{0A6406E5-F271-4426-A954-2E1F769BDFA5}"/>
    <cellStyle name="Comma 3 4 2 2 2 2_ACT_NIBD EQ" xfId="12195" xr:uid="{B18062E6-ADB9-487F-90D8-DF3FCD967A2C}"/>
    <cellStyle name="Comma 3 4 2 2 2 3" xfId="12196" xr:uid="{01257092-9A7E-4FD0-8008-9EA5BB06794C}"/>
    <cellStyle name="Comma 3 4 2 2 2_ACT Segment adj EBITDA" xfId="12197" xr:uid="{BF24E191-ACE9-430B-8C0E-5EF769483588}"/>
    <cellStyle name="Comma 3 4 2 2 3" xfId="12198" xr:uid="{AADE1B8E-24F4-4E00-8852-33FE96C1445F}"/>
    <cellStyle name="Comma 3 4 2 2 3 2" xfId="12199" xr:uid="{BED188AC-B705-48F8-B5B6-F5199047EDD9}"/>
    <cellStyle name="Comma 3 4 2 2 3_ACT_NIBD EQ" xfId="12200" xr:uid="{A35E5B3D-3230-4224-9A3B-C4BA5B61C3AE}"/>
    <cellStyle name="Comma 3 4 2 2 4" xfId="12201" xr:uid="{BA58F2A6-E17C-4824-87D2-830E0C046D7E}"/>
    <cellStyle name="Comma 3 4 2 2 5" xfId="12202" xr:uid="{CEF54383-E7D1-4A05-AC29-8D843AE6EAC2}"/>
    <cellStyle name="Comma 3 4 2 2_ACT Segment adj EBITDA" xfId="12203" xr:uid="{6A395B77-A266-431C-BE2C-5FC7C2A43332}"/>
    <cellStyle name="Comma 3 4 2 3" xfId="12204" xr:uid="{3DC02D4B-DABC-45D3-960A-A46A51D15765}"/>
    <cellStyle name="Comma 3 4 2 3 2" xfId="12205" xr:uid="{A3A08AFE-171F-424F-9DCB-00CEE7552BED}"/>
    <cellStyle name="Comma 3 4 2 3 2 2" xfId="12206" xr:uid="{953EE816-5E67-4FC7-A1D5-B905556FE747}"/>
    <cellStyle name="Comma 3 4 2 3 2 2 2" xfId="12207" xr:uid="{F6553E1A-5105-40B1-B04B-3B257C7F9CFD}"/>
    <cellStyle name="Comma 3 4 2 3 2 2_ACT_NIBD EQ" xfId="12208" xr:uid="{9468AD10-E521-4B11-801C-226CA43A2AD0}"/>
    <cellStyle name="Comma 3 4 2 3 2 3" xfId="12209" xr:uid="{A7DD1D89-C32D-4DD1-A098-0CB2D4032970}"/>
    <cellStyle name="Comma 3 4 2 3 2_ACT_NIBD EQ" xfId="12210" xr:uid="{2227D044-91AF-41A3-B4F0-175E599E5702}"/>
    <cellStyle name="Comma 3 4 2 3 3" xfId="12211" xr:uid="{EE9D1219-F340-4AC2-BC2B-4BED190E8F26}"/>
    <cellStyle name="Comma 3 4 2 3 3 2" xfId="12212" xr:uid="{49B8BEE5-8677-48A7-9419-76C8AD2624E5}"/>
    <cellStyle name="Comma 3 4 2 3 3_ACT_NIBD EQ" xfId="12213" xr:uid="{0702A2D6-3530-409D-BE07-ABDC2E8F98A9}"/>
    <cellStyle name="Comma 3 4 2 3 4" xfId="12214" xr:uid="{6865B154-0C12-4E35-8244-E846EC8CA70F}"/>
    <cellStyle name="Comma 3 4 2 3 5" xfId="12215" xr:uid="{AC80289E-86BE-4151-AF82-2C3F6918901C}"/>
    <cellStyle name="Comma 3 4 2 3_ACT Segment adj EBITDA" xfId="12216" xr:uid="{D5CC4D54-1A7D-490C-BE64-6B1B44652700}"/>
    <cellStyle name="Comma 3 4 2 4" xfId="12217" xr:uid="{A11EE7A7-CF41-4EF2-A2AD-C439558EFFFD}"/>
    <cellStyle name="Comma 3 4 2 4 2" xfId="12218" xr:uid="{19D4D8E9-9BC6-4D62-BE85-1B2785861064}"/>
    <cellStyle name="Comma 3 4 2 4 2 2" xfId="12219" xr:uid="{B03891C6-64B9-4A32-96D6-6644326C0689}"/>
    <cellStyle name="Comma 3 4 2 4 2 2 2" xfId="12220" xr:uid="{2F144F2E-C94A-463F-815E-E4B5352CAED8}"/>
    <cellStyle name="Comma 3 4 2 4 2 2_ACT_NIBD EQ" xfId="12221" xr:uid="{112833B9-3009-446B-8907-E8CBDFC09E3A}"/>
    <cellStyle name="Comma 3 4 2 4 2 3" xfId="12222" xr:uid="{6C2E0130-222F-4462-A829-0A12A7B84665}"/>
    <cellStyle name="Comma 3 4 2 4 2_ACT_NIBD EQ" xfId="12223" xr:uid="{4A3FE84D-B371-4E57-8F8C-07501DA5AA23}"/>
    <cellStyle name="Comma 3 4 2 4 3" xfId="12224" xr:uid="{BB00931A-F080-4A30-82D6-0D4273E7DA73}"/>
    <cellStyle name="Comma 3 4 2 4 3 2" xfId="12225" xr:uid="{A87918C9-64AD-43DB-ABE3-609EE212DA3B}"/>
    <cellStyle name="Comma 3 4 2 4 3_ACT_NIBD EQ" xfId="12226" xr:uid="{C70D8F7F-EDD8-43C4-AFD0-E8B7DD1D726E}"/>
    <cellStyle name="Comma 3 4 2 4 4" xfId="12227" xr:uid="{D72D2750-5BD9-44BC-A6BA-3B500E5195E2}"/>
    <cellStyle name="Comma 3 4 2 4 5" xfId="12228" xr:uid="{A7C1DAB3-F424-4F69-8FE8-20404509415D}"/>
    <cellStyle name="Comma 3 4 2 4_ACT Segment adj EBITDA" xfId="12229" xr:uid="{397813D0-8CAF-4DC1-A40D-5D90225745E7}"/>
    <cellStyle name="Comma 3 4 2 5" xfId="12230" xr:uid="{27704FA9-1C72-4FCF-91E2-3566040F2DE7}"/>
    <cellStyle name="Comma 3 4 2 5 2" xfId="12231" xr:uid="{5F56C80E-4BC2-4E6A-A55E-911DE461CE57}"/>
    <cellStyle name="Comma 3 4 2 5 2 2" xfId="12232" xr:uid="{5CF1BA7A-A4E6-4159-A0DE-4294DC4517F7}"/>
    <cellStyle name="Comma 3 4 2 5 2_ACT_NIBD EQ" xfId="12233" xr:uid="{A6DCF046-390F-407C-9E82-531078F4749C}"/>
    <cellStyle name="Comma 3 4 2 5 3" xfId="12234" xr:uid="{39C8992F-1DF6-441D-A5FC-990AB6AC8091}"/>
    <cellStyle name="Comma 3 4 2 5_ACT Segment adj EBITDA" xfId="12235" xr:uid="{2F7616CD-B6D3-4977-897E-1F7A674C15B7}"/>
    <cellStyle name="Comma 3 4 2 6" xfId="12236" xr:uid="{6C2D34E0-1010-4E38-886C-B59D188F02CB}"/>
    <cellStyle name="Comma 3 4 2 6 2" xfId="12237" xr:uid="{AA2628D7-99FD-4B1B-AE4F-4C4E76B5884D}"/>
    <cellStyle name="Comma 3 4 2 6_ACT_NIBD EQ" xfId="12238" xr:uid="{A6CC5FEE-8306-4859-80D3-D04B21483A6B}"/>
    <cellStyle name="Comma 3 4 2 7" xfId="12239" xr:uid="{6139BB38-BD3D-4B1D-A1EB-A8497A25D079}"/>
    <cellStyle name="Comma 3 4 2 8" xfId="12240" xr:uid="{FF089346-B566-4383-90FD-4DFEBCC43684}"/>
    <cellStyle name="Comma 3 4 2_ACT Segment adj EBITDA" xfId="12241" xr:uid="{5C44B39F-04F4-47EB-B46E-F2AD4836F0CF}"/>
    <cellStyle name="Comma 3 4 3" xfId="12242" xr:uid="{202666F2-FD0D-4DAE-A877-362970526FCF}"/>
    <cellStyle name="Comma 3 4 3 10" xfId="12243" xr:uid="{71227466-9EC5-42A0-9F1A-924BA3C96A49}"/>
    <cellStyle name="Comma 3 4 3 2" xfId="12244" xr:uid="{C4FA172A-1E52-4B9F-AB15-C0AB88D20168}"/>
    <cellStyle name="Comma 3 4 3 2 2" xfId="12245" xr:uid="{E51DC35D-A77C-4740-B2B5-6512094A6394}"/>
    <cellStyle name="Comma 3 4 3 2 2 2" xfId="12246" xr:uid="{9273011B-0DB9-4644-A01D-C947C233BC30}"/>
    <cellStyle name="Comma 3 4 3 2 2_ACT_NIBD EQ" xfId="12247" xr:uid="{51241912-0A47-4154-96A0-C46CE00EF428}"/>
    <cellStyle name="Comma 3 4 3 2 3" xfId="12248" xr:uid="{C0027E7A-32E3-40AA-B7FB-5720057C7EB4}"/>
    <cellStyle name="Comma 3 4 3 2_ACT Segment adj EBITDA" xfId="12249" xr:uid="{9927D3E2-EFB5-4938-829B-EC89A303CE85}"/>
    <cellStyle name="Comma 3 4 3 3" xfId="12250" xr:uid="{56172C6F-E00D-48DE-BAE6-032640FC4E15}"/>
    <cellStyle name="Comma 3 4 3 3 2" xfId="12251" xr:uid="{C74DF88A-6C50-4C45-BB49-40A9E92121EC}"/>
    <cellStyle name="Comma 3 4 3 3_ACT Segment adj EBITDA" xfId="12252" xr:uid="{96DB7748-77ED-40C8-BF7C-9BAE9DCC9BFE}"/>
    <cellStyle name="Comma 3 4 3 4" xfId="12253" xr:uid="{2A54A733-EC70-452B-B439-D731151651D6}"/>
    <cellStyle name="Comma 3 4 3 5" xfId="12254" xr:uid="{06296031-937E-497F-8F95-B87134CDDCC5}"/>
    <cellStyle name="Comma 3 4 3 6" xfId="12255" xr:uid="{9DFC85A9-38DA-4D96-8EF7-DF355F743F9C}"/>
    <cellStyle name="Comma 3 4 3 7" xfId="12256" xr:uid="{28BEA942-2C57-4A91-B573-7067342902C2}"/>
    <cellStyle name="Comma 3 4 3 8" xfId="12257" xr:uid="{0BB2CD83-2EB9-46F9-AD41-FF961B9FAA25}"/>
    <cellStyle name="Comma 3 4 3 9" xfId="12258" xr:uid="{CBD38EEB-F60C-4CC2-8F3E-E2C3A4DC9E58}"/>
    <cellStyle name="Comma 3 4 3_ACT Segment adj EBITDA" xfId="12259" xr:uid="{EB529A51-B31F-400C-B336-C086225F1C0C}"/>
    <cellStyle name="Comma 3 4 4" xfId="12260" xr:uid="{23DF0C51-859F-432B-A3C7-D5ACD35A6F7C}"/>
    <cellStyle name="Comma 3 4 4 2" xfId="12261" xr:uid="{34E3A8D2-5BE0-4188-B8B6-A8AA250A2884}"/>
    <cellStyle name="Comma 3 4 4 2 2" xfId="12262" xr:uid="{584F6DA7-DBD2-4E66-A03C-B5BB2C852778}"/>
    <cellStyle name="Comma 3 4 4 2 2 2" xfId="12263" xr:uid="{A220DE00-4C5F-49CE-B100-51E07C58D463}"/>
    <cellStyle name="Comma 3 4 4 2 2_ACT_NIBD EQ" xfId="12264" xr:uid="{83DB845E-09FC-42CF-B9F7-B8582CD70A6C}"/>
    <cellStyle name="Comma 3 4 4 2 3" xfId="12265" xr:uid="{0078AF66-296D-49FA-89F4-A04C5981DE8E}"/>
    <cellStyle name="Comma 3 4 4 2_ACT Segment adj EBITDA" xfId="12266" xr:uid="{CDE605FB-59E2-45E1-A4CD-20780898A2C5}"/>
    <cellStyle name="Comma 3 4 4 3" xfId="12267" xr:uid="{AB8607CC-D0D1-4317-A586-2D0D89361D5A}"/>
    <cellStyle name="Comma 3 4 4 3 2" xfId="12268" xr:uid="{41809417-E119-4987-877E-3031A5D238A8}"/>
    <cellStyle name="Comma 3 4 4 3_ACT_NIBD EQ" xfId="12269" xr:uid="{3CD72B28-4E3B-4D5D-AAAE-3071F627B875}"/>
    <cellStyle name="Comma 3 4 4 4" xfId="12270" xr:uid="{25869E74-742C-4211-A2DF-48D060332B87}"/>
    <cellStyle name="Comma 3 4 4 5" xfId="12271" xr:uid="{C6E71059-CB2D-404A-8CE8-7657F4402187}"/>
    <cellStyle name="Comma 3 4 4_ACT Segment adj EBITDA" xfId="12272" xr:uid="{F63C3831-64EB-40E3-94E0-8251CB3DC7AC}"/>
    <cellStyle name="Comma 3 4 5" xfId="12273" xr:uid="{E2E3F349-F5EC-4AD0-882D-42124C056327}"/>
    <cellStyle name="Comma 3 4 5 2" xfId="12274" xr:uid="{85622E04-182D-40AD-A78C-C190C5791297}"/>
    <cellStyle name="Comma 3 4 5 2 2" xfId="12275" xr:uid="{A13458D6-3E34-4347-81C8-21E9DC8B8B21}"/>
    <cellStyle name="Comma 3 4 5 2 2 2" xfId="12276" xr:uid="{C97932E8-49A5-445C-BE23-A07F23FDF365}"/>
    <cellStyle name="Comma 3 4 5 2 2_ACT_NIBD EQ" xfId="12277" xr:uid="{26EBF55C-A0BD-4602-99C7-E04472569D7B}"/>
    <cellStyle name="Comma 3 4 5 2 3" xfId="12278" xr:uid="{AF7F684E-BFF5-4DEA-93D3-7C672DE4467A}"/>
    <cellStyle name="Comma 3 4 5 2_ACT_NIBD EQ" xfId="12279" xr:uid="{2B2C4030-493D-4A75-ACC5-1F74FA5B676E}"/>
    <cellStyle name="Comma 3 4 5 3" xfId="12280" xr:uid="{E09C5D81-C7F4-481E-B430-BAD8867436FE}"/>
    <cellStyle name="Comma 3 4 5 3 2" xfId="12281" xr:uid="{F0ED27D4-418F-4089-9B7F-E710C651E8FE}"/>
    <cellStyle name="Comma 3 4 5 3_ACT_NIBD EQ" xfId="12282" xr:uid="{5E1A523F-686A-41E8-978F-8FB6F7261328}"/>
    <cellStyle name="Comma 3 4 5 4" xfId="12283" xr:uid="{9F02B80D-F1C5-40DB-8090-66ABE38014AB}"/>
    <cellStyle name="Comma 3 4 5 5" xfId="12284" xr:uid="{2255C394-0A6E-46EB-B0A7-D5DE3B3AFF07}"/>
    <cellStyle name="Comma 3 4 5_ACT Segment adj EBITDA" xfId="12285" xr:uid="{5C05EC66-F7E1-43D4-B9EB-009ECBC2C9E6}"/>
    <cellStyle name="Comma 3 4 6" xfId="12286" xr:uid="{CF388DEB-6264-461D-8739-1D2EBECA41A2}"/>
    <cellStyle name="Comma 3 4 6 2" xfId="12287" xr:uid="{298746A5-0972-4A56-886C-F094505C5938}"/>
    <cellStyle name="Comma 3 4 6 2 2" xfId="12288" xr:uid="{6FE9482C-D8CE-43FA-9377-5362E90ACEC0}"/>
    <cellStyle name="Comma 3 4 6 2_ACT_NIBD EQ" xfId="12289" xr:uid="{918CF0E3-2F53-4A3D-ADB9-DF27BC34161E}"/>
    <cellStyle name="Comma 3 4 6 3" xfId="12290" xr:uid="{950F67CD-4F88-403A-A390-5A2190B79E18}"/>
    <cellStyle name="Comma 3 4 6_ACT Segment adj EBITDA" xfId="12291" xr:uid="{08B5E4D1-7C29-4F8E-A2AA-79CFB3419AFE}"/>
    <cellStyle name="Comma 3 4 7" xfId="12292" xr:uid="{610244CE-E090-4F94-90EC-97EB3E45DF23}"/>
    <cellStyle name="Comma 3 4 7 2" xfId="12293" xr:uid="{28FF37FD-6E6F-49C6-82A2-81873AE512D1}"/>
    <cellStyle name="Comma 3 4 7_ACT_NIBD EQ" xfId="12294" xr:uid="{86DDDCD5-3FCD-4B9E-867A-6964BA767EC4}"/>
    <cellStyle name="Comma 3 4 8" xfId="12295" xr:uid="{E3A16DF2-DC7B-45DA-BD58-B50C5BF80FAC}"/>
    <cellStyle name="Comma 3 4 9" xfId="12296" xr:uid="{B21F48C6-5BB6-481C-A2D7-E2B1E5EA66EF}"/>
    <cellStyle name="Comma 3 4_ACT Segment adj EBITDA" xfId="12297" xr:uid="{155A95CF-8D02-49C7-A65A-4D7DC5012B8D}"/>
    <cellStyle name="Comma 3 5" xfId="12298" xr:uid="{2E473646-22BF-4D09-9440-4679EF0F9F47}"/>
    <cellStyle name="Comma 3 5 10" xfId="12299" xr:uid="{F0EBE20B-003D-4F3E-8C3E-E20ED7F737F1}"/>
    <cellStyle name="Comma 3 5 2" xfId="12300" xr:uid="{4A314387-9E14-4F95-B552-00BED8BE48F7}"/>
    <cellStyle name="Comma 3 5 2 10" xfId="12301" xr:uid="{9C8569DF-04FD-4713-8415-56A0878DB9F1}"/>
    <cellStyle name="Comma 3 5 2 2" xfId="12302" xr:uid="{E1D578E3-1C0E-41DF-B1F0-7EA5CD12EC96}"/>
    <cellStyle name="Comma 3 5 2 2 2" xfId="12303" xr:uid="{89C10356-04B9-4A3C-B423-E37386A11672}"/>
    <cellStyle name="Comma 3 5 2 2 2 2" xfId="12304" xr:uid="{D0A8B3B3-30CA-41D6-9A9B-FBFFEE119EDE}"/>
    <cellStyle name="Comma 3 5 2 2 2_ACT_NIBD EQ" xfId="12305" xr:uid="{3F637C9E-3B1A-4B54-9F37-AFDBC36CA300}"/>
    <cellStyle name="Comma 3 5 2 2 3" xfId="12306" xr:uid="{4D14B23A-4056-43DB-8460-23A0548D7F01}"/>
    <cellStyle name="Comma 3 5 2 2_ACT Segment adj EBITDA" xfId="12307" xr:uid="{FA1AAC53-0E72-4399-994A-59A2DF70420E}"/>
    <cellStyle name="Comma 3 5 2 3" xfId="12308" xr:uid="{0AC5891C-3506-4AB0-8415-0324D083063B}"/>
    <cellStyle name="Comma 3 5 2 3 2" xfId="12309" xr:uid="{827C03F8-FA02-42BD-A48D-61C6896818E3}"/>
    <cellStyle name="Comma 3 5 2 3_ACT Segment adj EBITDA" xfId="12310" xr:uid="{B1CDC063-D5DA-4A49-97B4-55287545BF32}"/>
    <cellStyle name="Comma 3 5 2 4" xfId="12311" xr:uid="{BA818497-8B47-42CD-8F11-F8330A0B490D}"/>
    <cellStyle name="Comma 3 5 2 5" xfId="12312" xr:uid="{D7E271CC-2C69-46FB-A9CF-11699033F205}"/>
    <cellStyle name="Comma 3 5 2 6" xfId="12313" xr:uid="{CE9F307C-8EA4-4CC2-AF2A-B26B8C7920C7}"/>
    <cellStyle name="Comma 3 5 2 7" xfId="12314" xr:uid="{2C7A633E-CAA5-4739-AF19-CBBA82259736}"/>
    <cellStyle name="Comma 3 5 2 8" xfId="12315" xr:uid="{FAC66FB5-33CF-4186-AF06-B73E449162B8}"/>
    <cellStyle name="Comma 3 5 2 9" xfId="12316" xr:uid="{638FD6B8-379B-4857-8233-64D26BB2331B}"/>
    <cellStyle name="Comma 3 5 2_ACT Segment adj EBITDA" xfId="12317" xr:uid="{CCD73287-66EA-43C1-AACC-87895AFC5D36}"/>
    <cellStyle name="Comma 3 5 3" xfId="12318" xr:uid="{D6151743-B2DF-4E2E-9D7C-FBF5704F7CA4}"/>
    <cellStyle name="Comma 3 5 3 2" xfId="12319" xr:uid="{FDA9E98B-2CFD-41BD-8948-485D595C3825}"/>
    <cellStyle name="Comma 3 5 3 2 2" xfId="12320" xr:uid="{8B877D12-0E73-4B71-A966-7C874C93F414}"/>
    <cellStyle name="Comma 3 5 3 2 2 2" xfId="12321" xr:uid="{E7F1AAF7-396A-420C-B775-3FFFAF834464}"/>
    <cellStyle name="Comma 3 5 3 2 2_ACT_NIBD EQ" xfId="12322" xr:uid="{63C84FEC-8328-44E6-881B-ABC9F9CA5C3D}"/>
    <cellStyle name="Comma 3 5 3 2 3" xfId="12323" xr:uid="{C34E7954-4E86-4263-A94D-70EB544C8C3E}"/>
    <cellStyle name="Comma 3 5 3 2_ACT Segment adj EBITDA" xfId="12324" xr:uid="{890932EA-A0B0-4290-98E8-8C7861D764DB}"/>
    <cellStyle name="Comma 3 5 3 3" xfId="12325" xr:uid="{D0F647A3-99A2-4B5A-8840-3740736A68E7}"/>
    <cellStyle name="Comma 3 5 3 3 2" xfId="12326" xr:uid="{82634C43-F3E7-4FA2-8A97-588578E75861}"/>
    <cellStyle name="Comma 3 5 3 3_ACT_NIBD EQ" xfId="12327" xr:uid="{96396E73-31EC-47B1-AEBC-5B9E0606DFB2}"/>
    <cellStyle name="Comma 3 5 3 4" xfId="12328" xr:uid="{6ACAAAAB-D840-409B-ABDF-D16665638576}"/>
    <cellStyle name="Comma 3 5 3 5" xfId="12329" xr:uid="{23ACBD92-0C75-4082-9AAB-6F37C160EB7D}"/>
    <cellStyle name="Comma 3 5 3_ACT Segment adj EBITDA" xfId="12330" xr:uid="{1A23A213-C79F-4658-8576-ECDC9C54D0B2}"/>
    <cellStyle name="Comma 3 5 4" xfId="12331" xr:uid="{FE28FBFD-C3DF-45BF-95E6-147708D8DCFB}"/>
    <cellStyle name="Comma 3 5 4 2" xfId="12332" xr:uid="{CC8AEA53-309C-469C-8576-3C3CCC9DFA83}"/>
    <cellStyle name="Comma 3 5 4 2 2" xfId="12333" xr:uid="{6A654024-48E3-4368-8A42-285820AB6A03}"/>
    <cellStyle name="Comma 3 5 4 2 2 2" xfId="12334" xr:uid="{6D870924-713E-456F-87CE-5FC413080D87}"/>
    <cellStyle name="Comma 3 5 4 2 2_ACT_NIBD EQ" xfId="12335" xr:uid="{77AC2F90-5209-40BF-9AF5-BCB999D05BA3}"/>
    <cellStyle name="Comma 3 5 4 2 3" xfId="12336" xr:uid="{7F46A2DD-8354-4DC3-B7B9-EDA2D45E4E85}"/>
    <cellStyle name="Comma 3 5 4 2_ACT_NIBD EQ" xfId="12337" xr:uid="{9A2929A4-B9AC-41AB-86B5-BD910C8F6F42}"/>
    <cellStyle name="Comma 3 5 4 3" xfId="12338" xr:uid="{3EA73F80-AE3C-43F8-9E1D-10A4BB6746E7}"/>
    <cellStyle name="Comma 3 5 4 3 2" xfId="12339" xr:uid="{2A2CF546-72AB-4BB4-B7C7-56AD1E80F0B2}"/>
    <cellStyle name="Comma 3 5 4 3_ACT_NIBD EQ" xfId="12340" xr:uid="{9FAC18E8-5B4B-4A50-B414-D0B0D8343B99}"/>
    <cellStyle name="Comma 3 5 4 4" xfId="12341" xr:uid="{E89893C4-6033-436F-8512-42453DC6079E}"/>
    <cellStyle name="Comma 3 5 4 5" xfId="12342" xr:uid="{51F3F0A1-14A8-4D95-9636-50B9FFEB049E}"/>
    <cellStyle name="Comma 3 5 4_ACT Segment adj EBITDA" xfId="12343" xr:uid="{E9696BD7-D605-4E92-8C48-241917EAB242}"/>
    <cellStyle name="Comma 3 5 5" xfId="12344" xr:uid="{44EEF34A-9107-4887-B2F6-878100A068DB}"/>
    <cellStyle name="Comma 3 5 5 2" xfId="12345" xr:uid="{5482D05B-3D7D-4D90-9CE4-1072AAFF6E22}"/>
    <cellStyle name="Comma 3 5 5 2 2" xfId="12346" xr:uid="{277A2AC2-49EE-4A66-9FE6-001BAD0CCBC0}"/>
    <cellStyle name="Comma 3 5 5 2_ACT_NIBD EQ" xfId="12347" xr:uid="{E0EF516C-8A62-4C8F-837C-8ADE449E3BAB}"/>
    <cellStyle name="Comma 3 5 5 3" xfId="12348" xr:uid="{43AC138B-21E2-4E78-B2EB-A0178C6A04B7}"/>
    <cellStyle name="Comma 3 5 5_ACT Segment adj EBITDA" xfId="12349" xr:uid="{AC976D1A-E53A-402C-9C6F-745A7ACEDC3C}"/>
    <cellStyle name="Comma 3 5 6" xfId="12350" xr:uid="{5CA88F7F-2F0B-441C-8E53-E4BC64F65A63}"/>
    <cellStyle name="Comma 3 5 6 2" xfId="12351" xr:uid="{6F52100E-631F-473D-B3E0-0B9930ED3C94}"/>
    <cellStyle name="Comma 3 5 6_ACT Segment adj EBITDA" xfId="12352" xr:uid="{C79AE758-53AA-4ED2-BCEA-FFD467F55CAA}"/>
    <cellStyle name="Comma 3 5 7" xfId="12353" xr:uid="{E1CC9D7B-912E-489F-8E8E-9849CD8A1839}"/>
    <cellStyle name="Comma 3 5 8" xfId="12354" xr:uid="{854FEB1E-A742-46FD-A593-94B9B0073973}"/>
    <cellStyle name="Comma 3 5 9" xfId="12355" xr:uid="{578A605F-0CAC-40C1-8470-EDEBA5B3BA8F}"/>
    <cellStyle name="Comma 3 5_ACT Segment adj EBITDA" xfId="12356" xr:uid="{63CA8E89-9A6D-4FFC-97FD-7C047B3B0014}"/>
    <cellStyle name="Comma 3 6" xfId="12357" xr:uid="{38605499-BF83-4C98-8F69-7AB1D49B57CE}"/>
    <cellStyle name="Comma 3 6 2" xfId="12358" xr:uid="{080D5555-4759-4A95-9755-C9310526DB9F}"/>
    <cellStyle name="Comma 3 6 2 2" xfId="12359" xr:uid="{780C5594-B02D-4D92-B177-43EBCD9EE200}"/>
    <cellStyle name="Comma 3 6 2 2 2" xfId="12360" xr:uid="{E30A082A-7E8A-4922-B724-03B731B80A65}"/>
    <cellStyle name="Comma 3 6 2 2 2 2" xfId="12361" xr:uid="{752C3657-4024-41BE-8C94-3DE3B024B331}"/>
    <cellStyle name="Comma 3 6 2 2 2_ACT_NIBD EQ" xfId="12362" xr:uid="{9A7B1E4D-405D-4515-AA0C-0EAFB075C7C3}"/>
    <cellStyle name="Comma 3 6 2 2 3" xfId="12363" xr:uid="{01AC12E3-A926-4CE9-BFAE-105A63F82B5B}"/>
    <cellStyle name="Comma 3 6 2 2_ACT Segment adj EBITDA" xfId="12364" xr:uid="{5817EFF1-BF3E-4A0D-86F9-08A5B9DE66EA}"/>
    <cellStyle name="Comma 3 6 2 3" xfId="12365" xr:uid="{C7B53398-CC57-4548-A4B7-8278F5D0896E}"/>
    <cellStyle name="Comma 3 6 2 3 2" xfId="12366" xr:uid="{49EE3C4E-D563-4AE3-88B2-7E3E71DD90EF}"/>
    <cellStyle name="Comma 3 6 2 3_ACT_NIBD EQ" xfId="12367" xr:uid="{317A8EA9-5E80-42FF-8113-F3135D57DE37}"/>
    <cellStyle name="Comma 3 6 2 4" xfId="12368" xr:uid="{FB812B7D-EACD-4324-A3D1-5DC2D3722524}"/>
    <cellStyle name="Comma 3 6 2 5" xfId="12369" xr:uid="{EFB297C5-13CA-4292-B0A8-2DBD7C9E7CAD}"/>
    <cellStyle name="Comma 3 6 2_ACT Segment adj EBITDA" xfId="12370" xr:uid="{926DD81D-BD4C-4348-BFB8-15BEB6090822}"/>
    <cellStyle name="Comma 3 6 3" xfId="12371" xr:uid="{FC5F1BCD-463B-4E81-A055-405D71902340}"/>
    <cellStyle name="Comma 3 6 3 2" xfId="12372" xr:uid="{80F817F8-1EE6-44D9-AFA3-BA15EAEDE335}"/>
    <cellStyle name="Comma 3 6 3 2 2" xfId="12373" xr:uid="{E5916581-FFDB-4FA9-A093-9D46F82BD163}"/>
    <cellStyle name="Comma 3 6 3 2 2 2" xfId="12374" xr:uid="{B4375F4A-FF39-49A1-A560-C0982C8F8D4F}"/>
    <cellStyle name="Comma 3 6 3 2 2_ACT_NIBD EQ" xfId="12375" xr:uid="{3E709604-F0E6-4D02-8F40-3146215F4A03}"/>
    <cellStyle name="Comma 3 6 3 2 3" xfId="12376" xr:uid="{44E6C1BC-3761-40A9-8A4B-2D1F12615F18}"/>
    <cellStyle name="Comma 3 6 3 2_ACT_NIBD EQ" xfId="12377" xr:uid="{450E088D-DCE9-46B1-9A89-F1DC34DE2DA3}"/>
    <cellStyle name="Comma 3 6 3 3" xfId="12378" xr:uid="{D419F343-11C5-4A64-83B7-7DA5863A9249}"/>
    <cellStyle name="Comma 3 6 3 3 2" xfId="12379" xr:uid="{F4D8014D-CD4C-4882-B6AD-E0D2B37603A5}"/>
    <cellStyle name="Comma 3 6 3 3_ACT_NIBD EQ" xfId="12380" xr:uid="{D11473CB-7DF6-49FC-929C-1FE1BC96E66C}"/>
    <cellStyle name="Comma 3 6 3 4" xfId="12381" xr:uid="{5ABD2278-5924-4FBC-9E71-ADEE5570ABB3}"/>
    <cellStyle name="Comma 3 6 3 5" xfId="12382" xr:uid="{7E20D07E-033C-45FB-B3BE-26255A55B8E9}"/>
    <cellStyle name="Comma 3 6 3_ACT Segment adj EBITDA" xfId="12383" xr:uid="{F9B13EF7-9F46-4D24-9874-F0A9DEBF3AC3}"/>
    <cellStyle name="Comma 3 6 4" xfId="12384" xr:uid="{40AC9B47-1173-4F54-9A19-25D3BEE53469}"/>
    <cellStyle name="Comma 3 6 4 2" xfId="12385" xr:uid="{AD01C6FB-4215-43B4-A9B3-605C4A4E829A}"/>
    <cellStyle name="Comma 3 6 4 2 2" xfId="12386" xr:uid="{210C8DF7-D4B4-473D-93AC-9F5F2F2D75CB}"/>
    <cellStyle name="Comma 3 6 4 2 2 2" xfId="12387" xr:uid="{AD004EFB-2418-4369-AE26-680080F9B01A}"/>
    <cellStyle name="Comma 3 6 4 2 2_ACT_NIBD EQ" xfId="12388" xr:uid="{090AC335-C724-4C82-A8AA-C20EC24D9945}"/>
    <cellStyle name="Comma 3 6 4 2 3" xfId="12389" xr:uid="{503C61A7-E606-4350-A87A-08F7678E1932}"/>
    <cellStyle name="Comma 3 6 4 2_ACT_NIBD EQ" xfId="12390" xr:uid="{59640222-8B3F-4612-97EB-0522C49F3E2D}"/>
    <cellStyle name="Comma 3 6 4 3" xfId="12391" xr:uid="{E2786501-608A-4C34-AFB6-153314E94993}"/>
    <cellStyle name="Comma 3 6 4 3 2" xfId="12392" xr:uid="{E751F022-ABB1-4AB2-8B28-625E685A0A58}"/>
    <cellStyle name="Comma 3 6 4 3_ACT_NIBD EQ" xfId="12393" xr:uid="{58E4711A-3C5F-49DB-B062-7B637FA5F242}"/>
    <cellStyle name="Comma 3 6 4 4" xfId="12394" xr:uid="{BACBAAF2-D779-4ED8-B26C-402653B4112F}"/>
    <cellStyle name="Comma 3 6 4 5" xfId="12395" xr:uid="{08A99CB6-0442-4D3C-ADF8-EF97B445A356}"/>
    <cellStyle name="Comma 3 6 4_ACT Segment adj EBITDA" xfId="12396" xr:uid="{3E34733A-AC74-473A-B616-0609C69A57F0}"/>
    <cellStyle name="Comma 3 6 5" xfId="12397" xr:uid="{CCD1B36F-5A4F-4F5F-BFA3-7356BE5FF0DD}"/>
    <cellStyle name="Comma 3 6 5 2" xfId="12398" xr:uid="{B9C8BCFF-4660-46F7-8B35-0AAF7A6EA0D7}"/>
    <cellStyle name="Comma 3 6 5 2 2" xfId="12399" xr:uid="{3E6B3B1B-898D-4495-ABB4-6FFF13A0CFF3}"/>
    <cellStyle name="Comma 3 6 5 2_ACT_NIBD EQ" xfId="12400" xr:uid="{621329E1-3661-48F6-9AB1-6EF9D2D6A45E}"/>
    <cellStyle name="Comma 3 6 5 3" xfId="12401" xr:uid="{35E19F25-210C-4A86-836E-DA9B9A4D2258}"/>
    <cellStyle name="Comma 3 6 5_ACT Segment adj EBITDA" xfId="12402" xr:uid="{BFE10EBB-5885-4CEA-9782-DAB47ABD07FE}"/>
    <cellStyle name="Comma 3 6 6" xfId="12403" xr:uid="{9B48FD9F-2E5D-4CC8-8A59-05007B7B3B24}"/>
    <cellStyle name="Comma 3 6 6 2" xfId="12404" xr:uid="{4000AA85-FD54-4D26-A40B-F56866F4615F}"/>
    <cellStyle name="Comma 3 6 6_ACT_NIBD EQ" xfId="12405" xr:uid="{B5BA5275-C67C-44B1-BF73-E1DD0EE7F99C}"/>
    <cellStyle name="Comma 3 6 7" xfId="12406" xr:uid="{FB8E7C7C-9526-467A-9810-C8DDB694D868}"/>
    <cellStyle name="Comma 3 6 8" xfId="12407" xr:uid="{96D4A75C-6F51-4E02-8082-E6784F5621ED}"/>
    <cellStyle name="Comma 3 6_ACT Segment adj EBITDA" xfId="12408" xr:uid="{E7D7CECA-1A36-4D64-8DE0-802BBA192376}"/>
    <cellStyle name="Comma 3 7" xfId="12409" xr:uid="{07F6C2CF-35AE-4EEE-B32E-BD3905B0FB31}"/>
    <cellStyle name="Comma 3 7 2" xfId="12410" xr:uid="{0F3C34A2-E43C-4F87-87EF-5C97F6E283C7}"/>
    <cellStyle name="Comma 3 7 3" xfId="12411" xr:uid="{288970B9-F1B2-4A75-9FF3-C0D50508DEF2}"/>
    <cellStyle name="Comma 3 7_ACT Segment adj EBITDA" xfId="12412" xr:uid="{3528E91B-0AEF-4BA0-8309-D2F918F0BEA3}"/>
    <cellStyle name="Comma 3 8" xfId="12413" xr:uid="{DF92E575-0ED4-4345-A516-727895ADBAA1}"/>
    <cellStyle name="Comma 3 8 2" xfId="12414" xr:uid="{27EBEEEE-60A6-4F0C-A666-4D088CC6BFDF}"/>
    <cellStyle name="Comma 3 8 2 2" xfId="12415" xr:uid="{2105E4F9-A755-4041-A949-4481E897FD85}"/>
    <cellStyle name="Comma 3 8 2 2 2" xfId="12416" xr:uid="{8CE42400-7AF4-4FC4-A0B5-A51ABA23D135}"/>
    <cellStyle name="Comma 3 8 2 2 2 2" xfId="12417" xr:uid="{B96077FF-3E6C-4B6A-A897-076260DEA20F}"/>
    <cellStyle name="Comma 3 8 2 2 2_ACT_NIBD EQ" xfId="12418" xr:uid="{424821AF-C39F-4139-97C5-C833645B9106}"/>
    <cellStyle name="Comma 3 8 2 2 3" xfId="12419" xr:uid="{3930C995-88AD-44CD-A13E-AB89175FCBFC}"/>
    <cellStyle name="Comma 3 8 2 2_ACT_NIBD EQ" xfId="12420" xr:uid="{769CDD7D-33E2-4639-AC82-F09813E82410}"/>
    <cellStyle name="Comma 3 8 2 3" xfId="12421" xr:uid="{5A2B239D-8236-4222-8AE3-93A6980A88D2}"/>
    <cellStyle name="Comma 3 8 2 3 2" xfId="12422" xr:uid="{DEF8AB36-C093-4015-9040-A892BE8A87F4}"/>
    <cellStyle name="Comma 3 8 2 3_ACT_NIBD EQ" xfId="12423" xr:uid="{0251BF5D-651B-402F-AED9-011E7BFE72A3}"/>
    <cellStyle name="Comma 3 8 2 4" xfId="12424" xr:uid="{2D7304F4-1AB1-4500-976E-0831CB6642DA}"/>
    <cellStyle name="Comma 3 8 2 5" xfId="12425" xr:uid="{67BF9CAC-C0D1-43D8-9B50-4E8742518771}"/>
    <cellStyle name="Comma 3 8 2_ACT Segment adj EBITDA" xfId="12426" xr:uid="{68613C2D-D610-4580-B984-BA749E8CC6CA}"/>
    <cellStyle name="Comma 3 8 3" xfId="12427" xr:uid="{5A4C1622-6F46-4BB3-89EC-F9C53434F578}"/>
    <cellStyle name="Comma 3 8 3 2" xfId="12428" xr:uid="{294E97EE-ABC1-4D1A-B314-E9CCDF381BEF}"/>
    <cellStyle name="Comma 3 8 3 2 2" xfId="12429" xr:uid="{09DAB816-D9F8-4AA7-BC1D-CE8E54904639}"/>
    <cellStyle name="Comma 3 8 3 2_ACT_NIBD EQ" xfId="12430" xr:uid="{C566E1E9-F430-47A8-A41B-475967CDF3FD}"/>
    <cellStyle name="Comma 3 8 3 3" xfId="12431" xr:uid="{97AE99ED-CE78-4C04-AA32-BB056F44AA31}"/>
    <cellStyle name="Comma 3 8 3_ACT Segment adj EBITDA" xfId="12432" xr:uid="{273F5960-E169-4A03-8A3B-DA48CD6CA403}"/>
    <cellStyle name="Comma 3 8 4" xfId="12433" xr:uid="{59E1E4C2-DB68-4D54-A1C1-A2839CD888FE}"/>
    <cellStyle name="Comma 3 8 4 2" xfId="12434" xr:uid="{7273F52F-2492-4D26-A45F-8A709A5453BD}"/>
    <cellStyle name="Comma 3 8 4_ACT_NIBD EQ" xfId="12435" xr:uid="{DD8AEF39-E2E1-4137-B4D4-97FE87824FDC}"/>
    <cellStyle name="Comma 3 8 5" xfId="12436" xr:uid="{1ED5B78F-BED2-4D46-8C3F-76CFA313A793}"/>
    <cellStyle name="Comma 3 8 6" xfId="12437" xr:uid="{48950B34-E380-40EE-9A4D-86C841BCE4AE}"/>
    <cellStyle name="Comma 3 8_ACT Segment adj EBITDA" xfId="12438" xr:uid="{7D332BC7-F159-4007-8AB9-772D3AAFA9C2}"/>
    <cellStyle name="Comma 3 9" xfId="12439" xr:uid="{02AA7658-5DD7-42C6-A779-47010A7723D1}"/>
    <cellStyle name="Comma 3 9 2" xfId="12440" xr:uid="{0FF8E92B-F875-4BA4-B599-AAD01A12BE79}"/>
    <cellStyle name="Comma 3 9 2 2" xfId="12441" xr:uid="{4D0E2EF7-3BDD-435E-A7C3-5FCFC135481E}"/>
    <cellStyle name="Comma 3 9 2 2 2" xfId="12442" xr:uid="{4D62C643-53AC-4AE7-8A63-AD09C03FF0FA}"/>
    <cellStyle name="Comma 3 9 2 2_ACT_NIBD EQ" xfId="12443" xr:uid="{6D722D65-F89A-4AEF-9D43-6736754A322B}"/>
    <cellStyle name="Comma 3 9 2 3" xfId="12444" xr:uid="{89073767-D173-4BB9-83BC-BE524F5927E3}"/>
    <cellStyle name="Comma 3 9 2_ACT_NIBD EQ" xfId="12445" xr:uid="{61346B5D-E1D0-4F71-ACDD-25AAAF73C892}"/>
    <cellStyle name="Comma 3 9 3" xfId="12446" xr:uid="{C893548A-5748-4CD0-99AE-1ED93FE2EE16}"/>
    <cellStyle name="Comma 3 9 3 2" xfId="12447" xr:uid="{517D9ABB-0796-4C79-9ECB-9C51A8456278}"/>
    <cellStyle name="Comma 3 9 3_ACT_NIBD EQ" xfId="12448" xr:uid="{4A251C61-1058-4ABC-AAE7-EA8B40836C29}"/>
    <cellStyle name="Comma 3 9 4" xfId="12449" xr:uid="{AE3B7FF8-F40F-4AF2-A8F5-CF0C875FF635}"/>
    <cellStyle name="Comma 3 9 5" xfId="12450" xr:uid="{933E9968-A6CB-4CE2-B78B-283AFA98CF84}"/>
    <cellStyle name="Comma 3 9_ACT Segment adj EBITDA" xfId="12451" xr:uid="{593F5840-B8CE-4F60-823B-57FEC69C01B1}"/>
    <cellStyle name="Comma 3_ACT Segment adj EBITDA" xfId="12452" xr:uid="{48CFB9B6-171F-48F9-973B-3394D8231838}"/>
    <cellStyle name="Comma 30" xfId="12453" xr:uid="{28364A13-7A30-4098-A291-059DC17CBCC3}"/>
    <cellStyle name="Comma 30 2" xfId="12454" xr:uid="{F33BB92C-64CE-4E25-9B6E-D876F9043971}"/>
    <cellStyle name="Comma 30 2 2" xfId="12455" xr:uid="{F89B9AB6-5284-4371-A75C-E523BE322330}"/>
    <cellStyle name="Comma 30 2 2 2" xfId="12456" xr:uid="{4E8A7F26-D8F5-4347-91C6-F8FD0E46E227}"/>
    <cellStyle name="Comma 30 2 2_ACT_NIBD EQ" xfId="12457" xr:uid="{090B7C03-1760-4936-83B3-B01E56EEA1EC}"/>
    <cellStyle name="Comma 30 2 3" xfId="12458" xr:uid="{D849E4F1-F28D-4741-B985-D6844FF0D9A0}"/>
    <cellStyle name="Comma 30 2_ACT_NIBD EQ" xfId="12459" xr:uid="{8E85CD84-4633-45C5-8312-422FD0BD1EE5}"/>
    <cellStyle name="Comma 30 3" xfId="12460" xr:uid="{6FF28764-4076-465F-997F-D0B4E9A78374}"/>
    <cellStyle name="Comma 30 3 2" xfId="12461" xr:uid="{788C97E2-3281-4D6E-8EC0-7B5DDD5F4B3E}"/>
    <cellStyle name="Comma 30 3_ACT_NIBD EQ" xfId="12462" xr:uid="{FC2A4430-DE9C-4161-971C-9E7BD6DC4754}"/>
    <cellStyle name="Comma 30 4" xfId="12463" xr:uid="{A11468D8-E9B7-4F84-81C2-5BAFAE4FDC2F}"/>
    <cellStyle name="Comma 30_ACT_NIBD EQ" xfId="12464" xr:uid="{4C7F85EB-08F1-4861-8C70-DDB07DE876D2}"/>
    <cellStyle name="Comma 31" xfId="12465" xr:uid="{71EBCBB7-5AB7-49AB-B709-00171C04C38B}"/>
    <cellStyle name="Comma 31 2" xfId="12466" xr:uid="{27B65E8D-25C2-418F-A3C4-E8EABFB3BB0F}"/>
    <cellStyle name="Comma 31 2 2" xfId="12467" xr:uid="{37BB85B5-14C5-41B6-9B05-AEAC08D1100E}"/>
    <cellStyle name="Comma 31 2 2 2" xfId="12468" xr:uid="{D49FA3A0-0999-4C31-AFB5-E324CA8AEA03}"/>
    <cellStyle name="Comma 31 2 2_ACT_NIBD EQ" xfId="12469" xr:uid="{C92DB19C-7091-4A59-93B5-E652E099F242}"/>
    <cellStyle name="Comma 31 2 3" xfId="12470" xr:uid="{83917DCA-DF57-4BCA-81FC-7CCC7C1CB144}"/>
    <cellStyle name="Comma 31 2_ACT_NIBD EQ" xfId="12471" xr:uid="{0D3741A6-D887-4F62-8509-5031917C2130}"/>
    <cellStyle name="Comma 31 3" xfId="12472" xr:uid="{5EC843FA-1D40-42CD-BE06-208364487823}"/>
    <cellStyle name="Comma 31 3 2" xfId="12473" xr:uid="{83174F4F-5F30-491D-AF8A-9A3524B544A4}"/>
    <cellStyle name="Comma 31 3_ACT_NIBD EQ" xfId="12474" xr:uid="{2168003D-FE14-495F-85FB-0DE66AB069F3}"/>
    <cellStyle name="Comma 31 4" xfId="12475" xr:uid="{99CE4D8C-7F99-49A1-BA85-09A09B63D038}"/>
    <cellStyle name="Comma 31_ACT_NIBD EQ" xfId="12476" xr:uid="{7AC254F9-C071-4DC5-852D-CD3B80A56D53}"/>
    <cellStyle name="Comma 32" xfId="12477" xr:uid="{6616DEF3-45EB-47C3-8733-BAB16169EF1A}"/>
    <cellStyle name="Comma 32 2" xfId="12478" xr:uid="{859318AE-C349-4FF2-8240-A5E004922B3E}"/>
    <cellStyle name="Comma 32 2 2" xfId="12479" xr:uid="{037CF5B4-6635-4F27-828F-DF3A77DFD95D}"/>
    <cellStyle name="Comma 32 2 2 2" xfId="12480" xr:uid="{B177E4AB-C06D-4968-ACB7-0AEDB90CC326}"/>
    <cellStyle name="Comma 32 2 2_ACT_NIBD EQ" xfId="12481" xr:uid="{71C47431-2217-49E6-88B6-3F1E043C5C24}"/>
    <cellStyle name="Comma 32 2 3" xfId="12482" xr:uid="{3EB76B38-2267-418D-96D2-BFD33C18853D}"/>
    <cellStyle name="Comma 32 2_ACT_NIBD EQ" xfId="12483" xr:uid="{24878CFE-5A67-4A14-B841-A652BA2FE842}"/>
    <cellStyle name="Comma 32 3" xfId="12484" xr:uid="{865FC5DD-05D0-4A14-8868-E1521CCEFDDF}"/>
    <cellStyle name="Comma 32 3 2" xfId="12485" xr:uid="{EE3312F0-1D14-405C-A62F-4FAEEE2D7AA1}"/>
    <cellStyle name="Comma 32 3_ACT_NIBD EQ" xfId="12486" xr:uid="{4C86E34D-430C-45D1-A63B-5A89D7651778}"/>
    <cellStyle name="Comma 32 4" xfId="12487" xr:uid="{758B31C6-582B-42E4-99BF-CED1549E17DE}"/>
    <cellStyle name="Comma 32_ACT_NIBD EQ" xfId="12488" xr:uid="{DCABF106-8C42-494F-B16F-8786D0615961}"/>
    <cellStyle name="Comma 33" xfId="12489" xr:uid="{EEF1B43B-61B0-4DDA-9459-B00095445EAB}"/>
    <cellStyle name="Comma 33 2" xfId="12490" xr:uid="{1A82628C-E029-4E4C-AB96-7DCAEC6EBD54}"/>
    <cellStyle name="Comma 33 2 2" xfId="12491" xr:uid="{1962477B-AB33-4E12-B776-FF5C9A9754ED}"/>
    <cellStyle name="Comma 33 2 2 2" xfId="12492" xr:uid="{E76D17E5-EF3D-4B92-8A07-6AE5841CD449}"/>
    <cellStyle name="Comma 33 2 2_ACT_NIBD EQ" xfId="12493" xr:uid="{51B8B560-7BD9-4A3E-8354-C49E5EEE5A92}"/>
    <cellStyle name="Comma 33 2 3" xfId="12494" xr:uid="{DD8AF07D-9C83-4463-BDFF-416FA8352E45}"/>
    <cellStyle name="Comma 33 2_ACT_NIBD EQ" xfId="12495" xr:uid="{3A954C0A-9FA2-462D-A5DE-EFE57D5DDD2C}"/>
    <cellStyle name="Comma 33 3" xfId="12496" xr:uid="{916DA496-6EB0-4B76-BA59-C9F4B9D338BD}"/>
    <cellStyle name="Comma 33 3 2" xfId="12497" xr:uid="{6399A578-5C2C-46EE-9413-9A55CD5981FB}"/>
    <cellStyle name="Comma 33 3_ACT_NIBD EQ" xfId="12498" xr:uid="{5B21CE9E-B6CA-47F5-BFCF-D3AEC576E404}"/>
    <cellStyle name="Comma 33 4" xfId="12499" xr:uid="{520F699E-C9A3-44F2-838B-D1469FDED485}"/>
    <cellStyle name="Comma 33_ACT_NIBD EQ" xfId="12500" xr:uid="{277B298B-DA43-41A1-B760-6D04A0AF3FAD}"/>
    <cellStyle name="Comma 34" xfId="12501" xr:uid="{F0E749AD-4931-4905-B755-22D092BAB036}"/>
    <cellStyle name="Comma 34 2" xfId="12502" xr:uid="{AB357512-B568-4914-A66C-3E1B9A370193}"/>
    <cellStyle name="Comma 34 2 2" xfId="12503" xr:uid="{5F9A57FF-EBA3-4F27-B948-BAA94B7C1301}"/>
    <cellStyle name="Comma 34 2 2 2" xfId="12504" xr:uid="{F02407BB-53FD-400B-A7D9-6280CF9C9CEB}"/>
    <cellStyle name="Comma 34 2 2_ACT_NIBD EQ" xfId="12505" xr:uid="{10C598D6-C151-4374-93E8-6D8590B00CD4}"/>
    <cellStyle name="Comma 34 2 3" xfId="12506" xr:uid="{4BA997D0-A249-4AF9-A59C-660A6A245986}"/>
    <cellStyle name="Comma 34 2_ACT_NIBD EQ" xfId="12507" xr:uid="{195BF679-518E-430D-A97B-35BCD241CC29}"/>
    <cellStyle name="Comma 34 3" xfId="12508" xr:uid="{0EFA76D0-437F-460D-B160-0E6DCAC8CA46}"/>
    <cellStyle name="Comma 34 3 2" xfId="12509" xr:uid="{2111B8C8-5CED-4FC1-ACEE-CB3C092DF6C6}"/>
    <cellStyle name="Comma 34 3_ACT_NIBD EQ" xfId="12510" xr:uid="{6E8F2647-D8A7-4085-A96E-76321BAA6890}"/>
    <cellStyle name="Comma 34 4" xfId="12511" xr:uid="{E5574B69-A13A-4FFE-ABA2-5F70211A38DD}"/>
    <cellStyle name="Comma 34_ACT_NIBD EQ" xfId="12512" xr:uid="{AA0FD883-41A9-472C-8ADE-9293D696CD49}"/>
    <cellStyle name="Comma 35" xfId="12513" xr:uid="{AD1AA7C9-2D88-44E8-BEF6-09C11B62BE5D}"/>
    <cellStyle name="Comma 35 2" xfId="12514" xr:uid="{9A38818B-B4CA-48E4-8EEB-9FCF150C5A95}"/>
    <cellStyle name="Comma 35 2 2" xfId="12515" xr:uid="{ED5641B7-4D4E-4396-BA86-E0CB6F97CC7D}"/>
    <cellStyle name="Comma 35 2 2 2" xfId="12516" xr:uid="{508D1980-8747-4A02-8110-9FAF000560B4}"/>
    <cellStyle name="Comma 35 2 2_ACT_NIBD EQ" xfId="12517" xr:uid="{AC3FFC0F-AC04-4854-AA2F-358805A5D2E7}"/>
    <cellStyle name="Comma 35 2 3" xfId="12518" xr:uid="{D3BADCDE-47F0-4DFB-8B17-80E338105FDB}"/>
    <cellStyle name="Comma 35 2_ACT_NIBD EQ" xfId="12519" xr:uid="{ED4B76EA-0899-4CC4-A141-2E6A4A7F733D}"/>
    <cellStyle name="Comma 35 3" xfId="12520" xr:uid="{0A10AD4A-BD1C-4E19-A651-44345F64D437}"/>
    <cellStyle name="Comma 35 3 2" xfId="12521" xr:uid="{A1F3702D-F945-4C4C-BF9E-43ADC5B6B5A9}"/>
    <cellStyle name="Comma 35 3_ACT_NIBD EQ" xfId="12522" xr:uid="{9C67B4FC-7E92-42B9-872B-16D8C4B77FD7}"/>
    <cellStyle name="Comma 35 4" xfId="12523" xr:uid="{3221F17E-4298-4F24-BF65-8DB1420A167C}"/>
    <cellStyle name="Comma 35_ACT_NIBD EQ" xfId="12524" xr:uid="{8384654F-163C-42EE-AAC8-7E1276010514}"/>
    <cellStyle name="Comma 36" xfId="12525" xr:uid="{746DDBE5-6B36-45FE-80ED-95122BA42668}"/>
    <cellStyle name="Comma 37" xfId="12526" xr:uid="{5E001D39-54DD-408D-9E98-F733103CB7EB}"/>
    <cellStyle name="Comma 37 2" xfId="12527" xr:uid="{DF988A44-9AF1-4C68-AA9F-4527985E5B7D}"/>
    <cellStyle name="Comma 37 2 2" xfId="12528" xr:uid="{29DB09E5-60F6-4F62-8788-25FB21F38CFF}"/>
    <cellStyle name="Comma 37 2_ACT_NIBD EQ" xfId="12529" xr:uid="{420DBF1A-15B6-4933-880F-E85122C370E5}"/>
    <cellStyle name="Comma 37 3" xfId="12530" xr:uid="{82E01C88-4188-4CF4-82E0-8B4866CBD932}"/>
    <cellStyle name="Comma 37_ACT_NIBD EQ" xfId="12531" xr:uid="{34292489-8327-4070-ABC4-F1DC7A23C607}"/>
    <cellStyle name="Comma 38" xfId="12532" xr:uid="{3DC8B0D1-BDA8-441D-BBCD-279810138D10}"/>
    <cellStyle name="Comma 38 2" xfId="12533" xr:uid="{8629FDBF-532E-4E2A-A5F5-E5A5985207E5}"/>
    <cellStyle name="Comma 38_ACT_NIBD EQ" xfId="12534" xr:uid="{1E8E4D08-D936-4163-9195-9596E13F3D0E}"/>
    <cellStyle name="Comma 39" xfId="12535" xr:uid="{5C0E9486-7349-486C-812B-21D6EA38926F}"/>
    <cellStyle name="Comma 39 2" xfId="12536" xr:uid="{4DF49B2B-A564-4DB6-86D9-8F03194323AD}"/>
    <cellStyle name="Comma 39_ACT_NIBD EQ" xfId="12537" xr:uid="{17DDC3A9-1B05-4907-8FA3-E0136CBF890C}"/>
    <cellStyle name="Comma 4" xfId="12538" xr:uid="{87171D45-424D-4C84-8531-59E6CEF7BB8F}"/>
    <cellStyle name="Comma 4 10" xfId="12539" xr:uid="{B51E03AF-538C-4037-A51D-177A32BC3904}"/>
    <cellStyle name="Comma 4 10 2" xfId="12540" xr:uid="{A0D97A7E-3748-4801-AE56-D3591C7E1729}"/>
    <cellStyle name="Comma 4 10 2 2" xfId="12541" xr:uid="{8D18DDED-96BF-4C92-930C-6EB69EFEB805}"/>
    <cellStyle name="Comma 4 10 2_ACT_NIBD EQ" xfId="12542" xr:uid="{A32F4D34-1A18-4B7C-8427-05DE4B34CEFD}"/>
    <cellStyle name="Comma 4 10 3" xfId="12543" xr:uid="{DFC37AE4-3E4F-4B4C-810A-DFBDFBD8431D}"/>
    <cellStyle name="Comma 4 10_ACT Segment adj EBITDA" xfId="12544" xr:uid="{748FAF2E-41BB-4557-86F6-149961F276C4}"/>
    <cellStyle name="Comma 4 11" xfId="12545" xr:uid="{049A7E6D-7C89-4700-9ADB-660E71425134}"/>
    <cellStyle name="Comma 4 11 2" xfId="12546" xr:uid="{3A885351-B4DC-4FC5-B3E9-AF4D406F9947}"/>
    <cellStyle name="Comma 4 11_ACT_NIBD EQ" xfId="12547" xr:uid="{946DB6EE-76B5-45F0-9436-32169E4C6122}"/>
    <cellStyle name="Comma 4 12" xfId="12548" xr:uid="{84E7D117-9580-4A7B-9265-FD312C765912}"/>
    <cellStyle name="Comma 4 2" xfId="12549" xr:uid="{9EB49B67-9BBC-42E6-AB26-7389E58DBF5A}"/>
    <cellStyle name="Comma 4 2 10" xfId="12550" xr:uid="{B75129C0-74C4-4781-8ACF-99F96869D358}"/>
    <cellStyle name="Comma 4 2 2" xfId="12551" xr:uid="{FA323E8F-BCCC-4817-B2FD-6E90308E9327}"/>
    <cellStyle name="Comma 4 2 2 10" xfId="12552" xr:uid="{B1451527-FB1A-48C2-8FD2-9652CB92414B}"/>
    <cellStyle name="Comma 4 2 2 2" xfId="12553" xr:uid="{72036E5D-4813-4EEA-BC2B-173B2CAE6371}"/>
    <cellStyle name="Comma 4 2 2 2 10" xfId="12554" xr:uid="{2ADD654D-16EE-4D01-9EAE-CDC29615409D}"/>
    <cellStyle name="Comma 4 2 2 2 2" xfId="12555" xr:uid="{67DD202B-C140-4763-8845-20ADE68AB134}"/>
    <cellStyle name="Comma 4 2 2 2 2 2" xfId="12556" xr:uid="{3A2D5DCA-4784-4C5F-BF2A-602611EB8C81}"/>
    <cellStyle name="Comma 4 2 2 2 2 2 2" xfId="12557" xr:uid="{8A0150AF-7824-4F37-BB05-FBFAE8F988F1}"/>
    <cellStyle name="Comma 4 2 2 2 2 2_ACT_NIBD EQ" xfId="12558" xr:uid="{88F0E9FF-B3AF-4F9F-95D5-1DA87BCC69AF}"/>
    <cellStyle name="Comma 4 2 2 2 2 3" xfId="12559" xr:uid="{52AB7B29-4B5E-4DD7-A266-4C618CBFEEC7}"/>
    <cellStyle name="Comma 4 2 2 2 2_ACT Segment adj EBITDA" xfId="12560" xr:uid="{9A3192EF-9AA2-458C-BD0D-B85B76AF417B}"/>
    <cellStyle name="Comma 4 2 2 2 3" xfId="12561" xr:uid="{1B2BB63C-813D-4566-A86A-FAE04EFA20F2}"/>
    <cellStyle name="Comma 4 2 2 2 3 2" xfId="12562" xr:uid="{7AA22BF5-BD7E-4EB4-808C-A0F02BC33B64}"/>
    <cellStyle name="Comma 4 2 2 2 3_ACT Segment adj EBITDA" xfId="12563" xr:uid="{D810FF9E-BDCD-4EC3-826D-8B7D7960FE59}"/>
    <cellStyle name="Comma 4 2 2 2 4" xfId="12564" xr:uid="{F0720F78-93C2-49F8-987C-5C157D8566D7}"/>
    <cellStyle name="Comma 4 2 2 2 5" xfId="12565" xr:uid="{152F4D99-A401-44C4-B256-E54B0C6A5C53}"/>
    <cellStyle name="Comma 4 2 2 2 6" xfId="12566" xr:uid="{9D964C87-6FFF-4237-8194-6C6AE4CC70E0}"/>
    <cellStyle name="Comma 4 2 2 2 7" xfId="12567" xr:uid="{298FCB85-F9A2-4727-8228-8AA18909C541}"/>
    <cellStyle name="Comma 4 2 2 2 8" xfId="12568" xr:uid="{5B5A1890-388F-4C42-9CC0-A9FDB8E27775}"/>
    <cellStyle name="Comma 4 2 2 2 9" xfId="12569" xr:uid="{8F8BC193-4C16-4F94-9AB5-9F7EB9CBE455}"/>
    <cellStyle name="Comma 4 2 2 2_ACT Segment adj EBITDA" xfId="12570" xr:uid="{22DA5766-3567-48D3-89FA-FEE63342F770}"/>
    <cellStyle name="Comma 4 2 2 3" xfId="12571" xr:uid="{B464A69F-8700-4EAB-80E3-2A4290C776A4}"/>
    <cellStyle name="Comma 4 2 2 3 10" xfId="12572" xr:uid="{E69A2BC3-627F-4AC4-8097-91C8A706CC66}"/>
    <cellStyle name="Comma 4 2 2 3 2" xfId="12573" xr:uid="{111651B1-1181-45E0-9DAA-C4EAF2450AAF}"/>
    <cellStyle name="Comma 4 2 2 3 2 2" xfId="12574" xr:uid="{72BB16E0-6B00-4186-A87C-EE8D1385410B}"/>
    <cellStyle name="Comma 4 2 2 3 2 2 2" xfId="12575" xr:uid="{BD255A64-12C3-4071-8646-D7113733FE36}"/>
    <cellStyle name="Comma 4 2 2 3 2 2_ACT_NIBD EQ" xfId="12576" xr:uid="{E6919362-3CF8-4CB9-B292-6271052729C1}"/>
    <cellStyle name="Comma 4 2 2 3 2 3" xfId="12577" xr:uid="{A032BDE0-5F77-49B9-AFE0-DF095C39A577}"/>
    <cellStyle name="Comma 4 2 2 3 2_ACT Segment adj EBITDA" xfId="12578" xr:uid="{60F1E372-893C-4CC7-855E-F280CADD83A4}"/>
    <cellStyle name="Comma 4 2 2 3 3" xfId="12579" xr:uid="{90447EC8-3A8D-45DF-A849-273ECA91F0E7}"/>
    <cellStyle name="Comma 4 2 2 3 3 2" xfId="12580" xr:uid="{06E610B1-86A7-4E80-8F5E-C0F7F4ABA8A6}"/>
    <cellStyle name="Comma 4 2 2 3 3_ACT Segment adj EBITDA" xfId="12581" xr:uid="{1190AA16-9A0E-48B8-AA0A-123B758752CB}"/>
    <cellStyle name="Comma 4 2 2 3 4" xfId="12582" xr:uid="{9B61718D-BBCC-4BDA-BC11-9B5B06F7FE38}"/>
    <cellStyle name="Comma 4 2 2 3 5" xfId="12583" xr:uid="{1CF5236C-C64E-49FE-9D6C-18F2BA67470D}"/>
    <cellStyle name="Comma 4 2 2 3 6" xfId="12584" xr:uid="{A94818B9-A870-414E-9417-A42A53B5DD32}"/>
    <cellStyle name="Comma 4 2 2 3 7" xfId="12585" xr:uid="{96BC6676-34F0-4BB1-AA7E-5C398A94E87F}"/>
    <cellStyle name="Comma 4 2 2 3 8" xfId="12586" xr:uid="{796E9D62-D512-42D3-87E3-DC868BF5C586}"/>
    <cellStyle name="Comma 4 2 2 3 9" xfId="12587" xr:uid="{946B0A6F-853B-4E17-A8C2-D55F618CC670}"/>
    <cellStyle name="Comma 4 2 2 3_ACT Segment adj EBITDA" xfId="12588" xr:uid="{1292AEB5-EA78-4098-B10B-943D54C62780}"/>
    <cellStyle name="Comma 4 2 2 4" xfId="12589" xr:uid="{1B6EB238-9E52-4D9C-AEC8-096295DFA27E}"/>
    <cellStyle name="Comma 4 2 2 4 2" xfId="12590" xr:uid="{28BDB53D-6A92-48CA-82F3-636C5B7F9F26}"/>
    <cellStyle name="Comma 4 2 2 4 2 2" xfId="12591" xr:uid="{35469806-F941-4D2B-8E55-FF4751196E4C}"/>
    <cellStyle name="Comma 4 2 2 4 2 2 2" xfId="12592" xr:uid="{CF0C42EB-C80A-4E7C-B286-CADD977E711F}"/>
    <cellStyle name="Comma 4 2 2 4 2 2_ACT_NIBD EQ" xfId="12593" xr:uid="{10B01CC9-13DF-47AA-84DD-11CA780D31EB}"/>
    <cellStyle name="Comma 4 2 2 4 2 3" xfId="12594" xr:uid="{437A33FC-775E-4EA2-AF99-AFBE5783AA18}"/>
    <cellStyle name="Comma 4 2 2 4 2_ACT Segment adj EBITDA" xfId="12595" xr:uid="{B9AED8BF-41A0-4DF7-995D-28DC6CAA43CF}"/>
    <cellStyle name="Comma 4 2 2 4 3" xfId="12596" xr:uid="{98251F2D-36B8-41CC-A8D4-1C78CA874B81}"/>
    <cellStyle name="Comma 4 2 2 4 3 2" xfId="12597" xr:uid="{F4408771-E681-47E6-B2B6-0AAB1B0F0FE1}"/>
    <cellStyle name="Comma 4 2 2 4 3_ACT_NIBD EQ" xfId="12598" xr:uid="{A127238E-CE68-41BF-A7CF-23BC4D497F31}"/>
    <cellStyle name="Comma 4 2 2 4 4" xfId="12599" xr:uid="{057F37C6-4A00-4DC6-9DE7-25DD19B6424A}"/>
    <cellStyle name="Comma 4 2 2 4 5" xfId="12600" xr:uid="{CA26C5EE-2BF9-41FF-8BE9-0AF47A7FA4C4}"/>
    <cellStyle name="Comma 4 2 2 4_ACT Segment adj EBITDA" xfId="12601" xr:uid="{70835DAD-B6E9-4FDA-BF19-714D909AFD24}"/>
    <cellStyle name="Comma 4 2 2 5" xfId="12602" xr:uid="{860E2CC1-3F42-4361-A156-BDD90D52F7D4}"/>
    <cellStyle name="Comma 4 2 2 5 2" xfId="12603" xr:uid="{3281FC23-2807-4CB6-9E5D-BCF8DB759A82}"/>
    <cellStyle name="Comma 4 2 2 5 2 2" xfId="12604" xr:uid="{12832D49-80E6-4100-ADCC-69F6F157FB73}"/>
    <cellStyle name="Comma 4 2 2 5 2_ACT_NIBD EQ" xfId="12605" xr:uid="{EF9E5E2B-B6CB-42FA-BE4D-0A90A89C4DBF}"/>
    <cellStyle name="Comma 4 2 2 5 3" xfId="12606" xr:uid="{EBDA273D-DAE4-47D8-8A91-4C8004991367}"/>
    <cellStyle name="Comma 4 2 2 5_ACT Segment adj EBITDA" xfId="12607" xr:uid="{2199B607-6243-4637-B47C-EDFAC2CD6117}"/>
    <cellStyle name="Comma 4 2 2 6" xfId="12608" xr:uid="{6A747171-5F28-4EBD-B573-B8906F5BBEDB}"/>
    <cellStyle name="Comma 4 2 2 6 2" xfId="12609" xr:uid="{69B4A89F-1877-4828-8C39-CE0A597843A6}"/>
    <cellStyle name="Comma 4 2 2 6_ACT Segment adj EBITDA" xfId="12610" xr:uid="{FFF36569-37B1-4629-B5D5-8927D26CA0CF}"/>
    <cellStyle name="Comma 4 2 2 7" xfId="12611" xr:uid="{867642D7-C9B8-4302-BB00-2BDF6EDF40D3}"/>
    <cellStyle name="Comma 4 2 2 8" xfId="12612" xr:uid="{CE818780-4378-434D-88CA-3CD1348BF5D1}"/>
    <cellStyle name="Comma 4 2 2 9" xfId="12613" xr:uid="{3E4DD707-C035-4315-902C-F43D08563195}"/>
    <cellStyle name="Comma 4 2 2_ACT Segment adj EBITDA" xfId="12614" xr:uid="{DF928F81-8F21-4467-A3FA-345FAF7055F1}"/>
    <cellStyle name="Comma 4 2 3" xfId="12615" xr:uid="{F71B329B-3E99-4C44-8A42-32A2C1730FA2}"/>
    <cellStyle name="Comma 4 2 3 10" xfId="12616" xr:uid="{5CE9B21B-1E8B-4092-B012-1A0C0C084022}"/>
    <cellStyle name="Comma 4 2 3 2" xfId="12617" xr:uid="{DD954E19-A9F7-46E4-8A0B-15C116801F4D}"/>
    <cellStyle name="Comma 4 2 3 2 2" xfId="12618" xr:uid="{3C422CE6-4336-40E6-8C79-2A40655E1A4F}"/>
    <cellStyle name="Comma 4 2 3 2 2 2" xfId="12619" xr:uid="{B646FED2-A13A-455A-865A-B05FE78D89C3}"/>
    <cellStyle name="Comma 4 2 3 2 2_ACT_NIBD EQ" xfId="12620" xr:uid="{66EDA837-C3E0-4279-A317-1BB25D6D0C58}"/>
    <cellStyle name="Comma 4 2 3 2 3" xfId="12621" xr:uid="{519E4D26-FCFD-4862-84B5-6B70AFBDB6A1}"/>
    <cellStyle name="Comma 4 2 3 2_ACT Segment adj EBITDA" xfId="12622" xr:uid="{9973D979-3EB1-490C-9BA7-70FCC6CCE787}"/>
    <cellStyle name="Comma 4 2 3 3" xfId="12623" xr:uid="{7864BC59-25AE-47C3-B2F2-5C4A276A9BDA}"/>
    <cellStyle name="Comma 4 2 3 3 2" xfId="12624" xr:uid="{79DB2E90-FA48-48B8-9E31-94CC284EED56}"/>
    <cellStyle name="Comma 4 2 3 3_ACT Segment adj EBITDA" xfId="12625" xr:uid="{818BF334-FD22-4835-9C3D-9970F7CC6EC7}"/>
    <cellStyle name="Comma 4 2 3 4" xfId="12626" xr:uid="{7E3C3EEE-9549-48CB-A9DC-82F87D6D6550}"/>
    <cellStyle name="Comma 4 2 3 5" xfId="12627" xr:uid="{E9383EFE-04D7-4D3E-A452-DEB7180D34ED}"/>
    <cellStyle name="Comma 4 2 3 6" xfId="12628" xr:uid="{FBC93CE8-7814-4DF8-94A9-CC6C5C452279}"/>
    <cellStyle name="Comma 4 2 3 7" xfId="12629" xr:uid="{7F8A987B-B334-496A-B951-44A81881D3CB}"/>
    <cellStyle name="Comma 4 2 3 8" xfId="12630" xr:uid="{E92FCA17-B3EC-4EF3-AAAF-75CED131DC5E}"/>
    <cellStyle name="Comma 4 2 3 9" xfId="12631" xr:uid="{43C9D554-928C-4186-9C07-BF6DFC3C3685}"/>
    <cellStyle name="Comma 4 2 3_ACT Segment adj EBITDA" xfId="12632" xr:uid="{D6043CED-566C-486A-A8A7-9C98244602A7}"/>
    <cellStyle name="Comma 4 2 4" xfId="12633" xr:uid="{25C6FD01-7AE7-4316-BA45-FB582F6F230A}"/>
    <cellStyle name="Comma 4 2 4 10" xfId="12634" xr:uid="{F1B93BF9-2112-4EEA-9FEE-80560A6EC2E9}"/>
    <cellStyle name="Comma 4 2 4 2" xfId="12635" xr:uid="{001CCCAC-C136-44A1-AEC3-901B17D6D6C0}"/>
    <cellStyle name="Comma 4 2 4 2 2" xfId="12636" xr:uid="{DB302A41-FEC0-4946-BCF3-152C15E1E57A}"/>
    <cellStyle name="Comma 4 2 4 2 2 2" xfId="12637" xr:uid="{E1533EBD-FF25-41BF-9796-8F854CB07706}"/>
    <cellStyle name="Comma 4 2 4 2 2_ACT_NIBD EQ" xfId="12638" xr:uid="{AED88F63-90ED-4B7B-80C1-2828C0DA6F9A}"/>
    <cellStyle name="Comma 4 2 4 2 3" xfId="12639" xr:uid="{676AA68A-8520-4402-A0C2-F5FC69F837E5}"/>
    <cellStyle name="Comma 4 2 4 2_ACT Segment adj EBITDA" xfId="12640" xr:uid="{C599B5F6-F635-4853-9603-CCBBBB6FA484}"/>
    <cellStyle name="Comma 4 2 4 3" xfId="12641" xr:uid="{3E1E4316-7F4E-478C-B5B6-E3A2D1175F5E}"/>
    <cellStyle name="Comma 4 2 4 3 2" xfId="12642" xr:uid="{DF00DEE3-A6F9-4B0E-A200-0B38B0FA8BAC}"/>
    <cellStyle name="Comma 4 2 4 3_ACT Segment adj EBITDA" xfId="12643" xr:uid="{C33AA2F3-1D0F-482B-8984-B7618F1D0EAC}"/>
    <cellStyle name="Comma 4 2 4 4" xfId="12644" xr:uid="{62C1AF2A-F2B9-447D-B270-57FF357ACE1B}"/>
    <cellStyle name="Comma 4 2 4 5" xfId="12645" xr:uid="{1A0D2F18-3B66-4F69-A204-D76EC6E4BA94}"/>
    <cellStyle name="Comma 4 2 4 6" xfId="12646" xr:uid="{F389E413-5EE5-424E-8A92-229A180370DB}"/>
    <cellStyle name="Comma 4 2 4 7" xfId="12647" xr:uid="{42B8699A-A1C1-4709-A035-997CFF9E069B}"/>
    <cellStyle name="Comma 4 2 4 8" xfId="12648" xr:uid="{73EA3311-46F3-42D3-8A3C-B864174C69A8}"/>
    <cellStyle name="Comma 4 2 4 9" xfId="12649" xr:uid="{612DA4DD-BEA7-4064-8194-EFB26CE800C7}"/>
    <cellStyle name="Comma 4 2 4_ACT Segment adj EBITDA" xfId="12650" xr:uid="{BC789CAB-F764-483B-9526-44E7F397FCF6}"/>
    <cellStyle name="Comma 4 2 5" xfId="12651" xr:uid="{11D867A8-5358-424C-AE10-5EF073A7677A}"/>
    <cellStyle name="Comma 4 2 5 2" xfId="12652" xr:uid="{82B70142-02D0-4384-80AF-E32FF88AACDA}"/>
    <cellStyle name="Comma 4 2 5 2 2" xfId="12653" xr:uid="{FC73E0F4-9B6F-4CCE-B852-C64681FBF8A7}"/>
    <cellStyle name="Comma 4 2 5 2 2 2" xfId="12654" xr:uid="{7FEF1C63-3050-4123-BDC5-096E51219631}"/>
    <cellStyle name="Comma 4 2 5 2 2_ACT_NIBD EQ" xfId="12655" xr:uid="{302992B7-B35E-46DE-91D3-59F8FBD1C472}"/>
    <cellStyle name="Comma 4 2 5 2 3" xfId="12656" xr:uid="{4C15F782-FEAE-4498-9E5D-23B04304CB91}"/>
    <cellStyle name="Comma 4 2 5 2_ACT Segment adj EBITDA" xfId="12657" xr:uid="{98B26F04-475E-4F3C-873F-0D8338EB0B70}"/>
    <cellStyle name="Comma 4 2 5 3" xfId="12658" xr:uid="{4302A132-D26A-4813-B66C-9273584AA7BB}"/>
    <cellStyle name="Comma 4 2 5 3 2" xfId="12659" xr:uid="{175865FD-43E6-4776-8578-CC2C798B86A6}"/>
    <cellStyle name="Comma 4 2 5 3_ACT_NIBD EQ" xfId="12660" xr:uid="{CA3C565F-6BEE-41E0-9B8A-BE1FBCC39E22}"/>
    <cellStyle name="Comma 4 2 5 4" xfId="12661" xr:uid="{4DAE7840-F121-43F5-A318-3B17A2C030AB}"/>
    <cellStyle name="Comma 4 2 5 5" xfId="12662" xr:uid="{A5EE4F28-CF10-4CE7-9958-97A195F6BC98}"/>
    <cellStyle name="Comma 4 2 5_ACT Segment adj EBITDA" xfId="12663" xr:uid="{4B146D8F-4FB2-41EE-9A70-EEA2DC5DC878}"/>
    <cellStyle name="Comma 4 2 6" xfId="12664" xr:uid="{A3D9D782-0338-4E65-9622-C60536C01439}"/>
    <cellStyle name="Comma 4 2 6 2" xfId="12665" xr:uid="{6D745AB1-67D8-48B5-9ED4-7CACF7848D25}"/>
    <cellStyle name="Comma 4 2 6 2 2" xfId="12666" xr:uid="{6B7AF7D5-BAC5-4FB9-93B7-523C941F1295}"/>
    <cellStyle name="Comma 4 2 6 2_ACT_NIBD EQ" xfId="12667" xr:uid="{3AE2A22E-CBAD-461A-98DB-9C93226D36EB}"/>
    <cellStyle name="Comma 4 2 6 3" xfId="12668" xr:uid="{32044906-97A4-4CDA-8FA1-21DC635F9E45}"/>
    <cellStyle name="Comma 4 2 6_ACT Segment adj EBITDA" xfId="12669" xr:uid="{B59C920F-7D62-4D76-B039-573A81D3EA42}"/>
    <cellStyle name="Comma 4 2 7" xfId="12670" xr:uid="{0DB288D7-E38D-4C5C-9577-8C4E8F9CA704}"/>
    <cellStyle name="Comma 4 2 7 2" xfId="12671" xr:uid="{DC4244DB-8221-452C-8DAB-7522B46B9471}"/>
    <cellStyle name="Comma 4 2 7_ACT Segment adj EBITDA" xfId="12672" xr:uid="{16957345-3F46-45B5-839B-2A5AAD6CA781}"/>
    <cellStyle name="Comma 4 2 8" xfId="12673" xr:uid="{128651C0-F7C4-43EA-9EDA-2293E3B43EA9}"/>
    <cellStyle name="Comma 4 2 9" xfId="12674" xr:uid="{77AC5407-54F7-4D21-BAA5-11C213EB8D07}"/>
    <cellStyle name="Comma 4 2_ACT Segment adj EBITDA" xfId="12675" xr:uid="{16452D63-705C-454D-9C5E-0C2547996DF8}"/>
    <cellStyle name="Comma 4 3" xfId="12676" xr:uid="{DBAFCE12-A24E-400E-97D9-B8DAB8CD0BC9}"/>
    <cellStyle name="Comma 4 3 2" xfId="12677" xr:uid="{2008D506-D514-45AB-8EC6-E81314548520}"/>
    <cellStyle name="Comma 4 3 2 10" xfId="12678" xr:uid="{B23F4581-E588-4017-8303-3F9925C0ABC8}"/>
    <cellStyle name="Comma 4 3 2 2" xfId="12679" xr:uid="{2A17CEFD-05CD-4910-83D9-5DD3BAD56B09}"/>
    <cellStyle name="Comma 4 3 2 2 10" xfId="12680" xr:uid="{B475EC44-A68A-40A0-A3DA-6774A71806FF}"/>
    <cellStyle name="Comma 4 3 2 2 2" xfId="12681" xr:uid="{5BBB1E4D-5758-40C8-BBB0-2278E5743197}"/>
    <cellStyle name="Comma 4 3 2 2 2 2" xfId="12682" xr:uid="{953E2E33-D58E-4F09-B677-7FE9C6CE8F2D}"/>
    <cellStyle name="Comma 4 3 2 2 2 2 2" xfId="12683" xr:uid="{A3EBFD4F-F2CF-4967-8A96-D1DDDDFC6515}"/>
    <cellStyle name="Comma 4 3 2 2 2 2_ACT_NIBD EQ" xfId="12684" xr:uid="{F747EA2B-A95B-4614-8FBC-18CEBCBE15A1}"/>
    <cellStyle name="Comma 4 3 2 2 2 3" xfId="12685" xr:uid="{B34F2B40-C6CD-4A1D-84B3-D53A462F3E4E}"/>
    <cellStyle name="Comma 4 3 2 2 2_ACT Segment adj EBITDA" xfId="12686" xr:uid="{2BA27755-53F8-4C62-B3D4-3D8380423283}"/>
    <cellStyle name="Comma 4 3 2 2 3" xfId="12687" xr:uid="{15D6A170-795B-434B-8CFB-1153F0699A6F}"/>
    <cellStyle name="Comma 4 3 2 2 3 2" xfId="12688" xr:uid="{88BFC8CA-0181-493D-9C84-52B777804A8E}"/>
    <cellStyle name="Comma 4 3 2 2 3_ACT Segment adj EBITDA" xfId="12689" xr:uid="{A4958995-4D92-4FD2-969F-5BF3CAEE56F0}"/>
    <cellStyle name="Comma 4 3 2 2 4" xfId="12690" xr:uid="{3E257584-DA31-4B6C-A0FA-31BDF4D8A0BF}"/>
    <cellStyle name="Comma 4 3 2 2 5" xfId="12691" xr:uid="{663390CF-CC8F-41B5-9847-B3D2C3F7FC07}"/>
    <cellStyle name="Comma 4 3 2 2 6" xfId="12692" xr:uid="{985FD3E7-8051-43FB-A052-9ED46851FCA4}"/>
    <cellStyle name="Comma 4 3 2 2 7" xfId="12693" xr:uid="{2C7484FA-DB6B-497B-9DE8-DBBEFE36872F}"/>
    <cellStyle name="Comma 4 3 2 2 8" xfId="12694" xr:uid="{8B0F9ADF-99CF-4095-8463-9DA1959B2C98}"/>
    <cellStyle name="Comma 4 3 2 2 9" xfId="12695" xr:uid="{326B5B2F-BF90-4A07-99B5-2B7469363CA7}"/>
    <cellStyle name="Comma 4 3 2 2_ACT Segment adj EBITDA" xfId="12696" xr:uid="{14C630F9-A0E6-44F4-9F65-72DDD51304D6}"/>
    <cellStyle name="Comma 4 3 2 3" xfId="12697" xr:uid="{D7F1A9DE-75A9-4E87-9E8E-11DA312CAD6E}"/>
    <cellStyle name="Comma 4 3 2 3 10" xfId="12698" xr:uid="{C79AFE34-04F9-49FA-9A77-7830331223BC}"/>
    <cellStyle name="Comma 4 3 2 3 2" xfId="12699" xr:uid="{DFEA4F2E-7989-4370-91F4-14ED3CEECB53}"/>
    <cellStyle name="Comma 4 3 2 3 2 2" xfId="12700" xr:uid="{30CD4E07-9338-44D9-BFDA-58588972E6F5}"/>
    <cellStyle name="Comma 4 3 2 3 2 2 2" xfId="12701" xr:uid="{FC2C2ABF-2099-4EFB-AEAA-70070876D84F}"/>
    <cellStyle name="Comma 4 3 2 3 2 2_ACT_NIBD EQ" xfId="12702" xr:uid="{3FDB8F9E-21F3-4B5F-AE64-B5F55C1EFA3B}"/>
    <cellStyle name="Comma 4 3 2 3 2 3" xfId="12703" xr:uid="{3FCEF1CE-CDDB-49F6-8384-2CEEA0378B37}"/>
    <cellStyle name="Comma 4 3 2 3 2_ACT Segment adj EBITDA" xfId="12704" xr:uid="{52F3A4C8-D122-46DC-8B78-CC5334D47FD7}"/>
    <cellStyle name="Comma 4 3 2 3 3" xfId="12705" xr:uid="{452FEE01-953D-4344-B74C-FC443EC44BDC}"/>
    <cellStyle name="Comma 4 3 2 3 3 2" xfId="12706" xr:uid="{AF6C0D2E-1BC9-441D-A0E5-5CCCA626A1B0}"/>
    <cellStyle name="Comma 4 3 2 3 3_ACT Segment adj EBITDA" xfId="12707" xr:uid="{7E63954A-0907-4E9B-A8B9-66DAD9B5D9B8}"/>
    <cellStyle name="Comma 4 3 2 3 4" xfId="12708" xr:uid="{2BA52BF9-4B5F-4CBB-A4A8-06A167B6D477}"/>
    <cellStyle name="Comma 4 3 2 3 5" xfId="12709" xr:uid="{7F09017F-FD76-49C2-AD60-6A68B10F79FD}"/>
    <cellStyle name="Comma 4 3 2 3 6" xfId="12710" xr:uid="{50D0931D-32F3-4024-9B11-8958E28266D7}"/>
    <cellStyle name="Comma 4 3 2 3 7" xfId="12711" xr:uid="{D61F0593-F9E7-4D0C-8A82-9705601DB018}"/>
    <cellStyle name="Comma 4 3 2 3 8" xfId="12712" xr:uid="{49A6258E-A113-47E0-B66F-C0E8D09BF3E1}"/>
    <cellStyle name="Comma 4 3 2 3 9" xfId="12713" xr:uid="{932EDD98-AD7D-46A2-BB24-048A44AC35B2}"/>
    <cellStyle name="Comma 4 3 2 3_ACT Segment adj EBITDA" xfId="12714" xr:uid="{7EF3FC99-1023-4768-A683-C5B8B5FCCFDE}"/>
    <cellStyle name="Comma 4 3 2 4" xfId="12715" xr:uid="{74C40586-28E7-4EF1-878C-531A53AD5C11}"/>
    <cellStyle name="Comma 4 3 2 4 2" xfId="12716" xr:uid="{B2564C2A-8E4A-4C1B-A061-90938B1DAA56}"/>
    <cellStyle name="Comma 4 3 2 4 2 2" xfId="12717" xr:uid="{F44A9C38-D5A3-451B-8E15-5B2C1835F77B}"/>
    <cellStyle name="Comma 4 3 2 4 2 2 2" xfId="12718" xr:uid="{40C74465-9634-4504-8834-E98D010EABF0}"/>
    <cellStyle name="Comma 4 3 2 4 2 2_ACT_NIBD EQ" xfId="12719" xr:uid="{7ED1A344-3AF9-4238-BF0D-446386FA2847}"/>
    <cellStyle name="Comma 4 3 2 4 2 3" xfId="12720" xr:uid="{3DB3D5C1-3384-4CF3-B9F3-25A04DDAF6E6}"/>
    <cellStyle name="Comma 4 3 2 4 2_ACT Segment adj EBITDA" xfId="12721" xr:uid="{D59D9375-3244-4FD9-B253-442645AE826B}"/>
    <cellStyle name="Comma 4 3 2 4 3" xfId="12722" xr:uid="{600EF799-8DCB-47AF-91B6-096A2A40D171}"/>
    <cellStyle name="Comma 4 3 2 4 3 2" xfId="12723" xr:uid="{B6CB895F-7575-4F51-9409-727273B63399}"/>
    <cellStyle name="Comma 4 3 2 4 3_ACT_NIBD EQ" xfId="12724" xr:uid="{AC4B4458-49B2-49BA-812E-4F76FD982535}"/>
    <cellStyle name="Comma 4 3 2 4 4" xfId="12725" xr:uid="{758B2B1A-0D60-4034-9E0F-ECCA1342580B}"/>
    <cellStyle name="Comma 4 3 2 4 5" xfId="12726" xr:uid="{B7C08088-9452-4BA1-9462-47DFE024109F}"/>
    <cellStyle name="Comma 4 3 2 4_ACT Segment adj EBITDA" xfId="12727" xr:uid="{5D7AF49D-F506-4ADB-8D7A-11F6920476A3}"/>
    <cellStyle name="Comma 4 3 2 5" xfId="12728" xr:uid="{6A2ECD18-FB19-4866-99DD-31459BAEC10A}"/>
    <cellStyle name="Comma 4 3 2 5 2" xfId="12729" xr:uid="{0F4E745C-02EB-45CE-A5A5-AFFDB55808FA}"/>
    <cellStyle name="Comma 4 3 2 5 2 2" xfId="12730" xr:uid="{1884F7A0-C72C-4CB4-A772-81A5F106CCDE}"/>
    <cellStyle name="Comma 4 3 2 5 2_ACT_NIBD EQ" xfId="12731" xr:uid="{3E0219F2-0EAA-4226-8CE1-1767E0BCF717}"/>
    <cellStyle name="Comma 4 3 2 5 3" xfId="12732" xr:uid="{312C8123-ABA0-4726-8D3E-2B4DAD47BBB3}"/>
    <cellStyle name="Comma 4 3 2 5_ACT Segment adj EBITDA" xfId="12733" xr:uid="{2EA1EAD2-F4D6-49F8-9C6E-42C0C2AAD76D}"/>
    <cellStyle name="Comma 4 3 2 6" xfId="12734" xr:uid="{6822AE05-457C-4B68-8953-48CBBD67A6FB}"/>
    <cellStyle name="Comma 4 3 2 6 2" xfId="12735" xr:uid="{60B485AB-238A-4737-BD02-AF63AEC69A86}"/>
    <cellStyle name="Comma 4 3 2 6_ACT_NIBD EQ" xfId="12736" xr:uid="{015FA397-2E52-4800-909A-37A345D2F1A0}"/>
    <cellStyle name="Comma 4 3 2 7" xfId="12737" xr:uid="{F66B28C6-815D-4F82-BDAA-3611C0C33FAC}"/>
    <cellStyle name="Comma 4 3 2 8" xfId="12738" xr:uid="{B252D50C-BC20-4561-91AA-A50A06B77211}"/>
    <cellStyle name="Comma 4 3 2 9" xfId="12739" xr:uid="{5925D26A-C996-43A9-9AD4-320574D8C172}"/>
    <cellStyle name="Comma 4 3 2_ACT Segment adj EBITDA" xfId="12740" xr:uid="{9B5D0E23-1531-4FB9-B489-60E7E63AA9DB}"/>
    <cellStyle name="Comma 4 3 3" xfId="12741" xr:uid="{F2DC188B-DFE8-466D-974D-DAF3399E1E6A}"/>
    <cellStyle name="Comma 4 3 3 2" xfId="12742" xr:uid="{190B764A-9554-4530-A42B-554FAA159266}"/>
    <cellStyle name="Comma 4 3 3 2 2" xfId="12743" xr:uid="{67E29972-5FFE-4526-A7BB-2B2854BA8E53}"/>
    <cellStyle name="Comma 4 3 3 2_New Segment note" xfId="12744" xr:uid="{0CDF4FC3-B4CA-41FB-98D7-2B42CE31748C}"/>
    <cellStyle name="Comma 4 3 3 3" xfId="12745" xr:uid="{910E70BA-C35C-487E-B098-65DD6726726F}"/>
    <cellStyle name="Comma 4 3 3 4" xfId="12746" xr:uid="{445F32BC-53BF-41C9-8CC8-83FDF4C6493A}"/>
    <cellStyle name="Comma 4 3 3_ACT Segment adj EBITDA" xfId="12747" xr:uid="{015C2A92-5631-4D5B-A1F2-D5D7755EAE1B}"/>
    <cellStyle name="Comma 4 3 4" xfId="12748" xr:uid="{2B40D5AB-EB4C-4FC9-A93A-61CF7C9825F7}"/>
    <cellStyle name="Comma 4 3 4 2" xfId="12749" xr:uid="{475EA6D6-D465-4846-A0FB-3BE6524F02F3}"/>
    <cellStyle name="Comma 4 3 4_DataSet" xfId="12750" xr:uid="{F9E37FA7-21E7-4F5C-8497-65AD39F30506}"/>
    <cellStyle name="Comma 4 3 5" xfId="12751" xr:uid="{873A3F0A-B9D6-47A3-8E92-93B7571FABAC}"/>
    <cellStyle name="Comma 4 3 6" xfId="12752" xr:uid="{439944A4-58EB-492E-B046-94A06BF0C5E0}"/>
    <cellStyle name="Comma 4 3 7" xfId="12753" xr:uid="{588D37AA-A2B3-4101-BF88-4A7903A90125}"/>
    <cellStyle name="Comma 4 3 8" xfId="12754" xr:uid="{1183F07F-BB3F-4623-A522-40A9EC6989C3}"/>
    <cellStyle name="Comma 4 3_ACT Segment adj EBITDA" xfId="12755" xr:uid="{1CC624FB-2F6B-415F-B213-99CB404A7E27}"/>
    <cellStyle name="Comma 4 4" xfId="12756" xr:uid="{CF6CFF52-33CC-473D-9E40-FF4A9A8B45BD}"/>
    <cellStyle name="Comma 4 4 10" xfId="12757" xr:uid="{1E166067-AE3E-49DC-8188-25E900549CD1}"/>
    <cellStyle name="Comma 4 4 2" xfId="12758" xr:uid="{516B9A31-2E6F-4CD0-902E-D0E637B45170}"/>
    <cellStyle name="Comma 4 4 2 10" xfId="12759" xr:uid="{43BCBF7D-BF51-4DA3-9738-FE33FDB3717E}"/>
    <cellStyle name="Comma 4 4 2 2" xfId="12760" xr:uid="{2ECFDCC7-6815-4D51-82B4-9FBB099A9EF5}"/>
    <cellStyle name="Comma 4 4 2 2 2" xfId="12761" xr:uid="{B895A204-CB80-43A8-B96E-36DFF535CA42}"/>
    <cellStyle name="Comma 4 4 2 2 2 2" xfId="12762" xr:uid="{D12BD160-3BBC-4497-A6B5-E5F5AEB754C1}"/>
    <cellStyle name="Comma 4 4 2 2 2_ACT_NIBD EQ" xfId="12763" xr:uid="{DBBA1D8A-910E-4896-9646-506F11A232D0}"/>
    <cellStyle name="Comma 4 4 2 2 3" xfId="12764" xr:uid="{7FAB14F5-3D22-4025-8634-ACF3F78EBB17}"/>
    <cellStyle name="Comma 4 4 2 2_ACT Segment adj EBITDA" xfId="12765" xr:uid="{0E002F51-038E-41D1-8F42-30CDE280E6B6}"/>
    <cellStyle name="Comma 4 4 2 3" xfId="12766" xr:uid="{1F872835-6AF8-4080-A98E-10D245C230C6}"/>
    <cellStyle name="Comma 4 4 2 3 2" xfId="12767" xr:uid="{983C08CF-00A8-4B60-8E5A-2791C2FA5D16}"/>
    <cellStyle name="Comma 4 4 2 3_ACT Segment adj EBITDA" xfId="12768" xr:uid="{EBF4CE27-9348-4FD6-A088-CB6A5CE75FDD}"/>
    <cellStyle name="Comma 4 4 2 4" xfId="12769" xr:uid="{B47BCF1F-E5D7-4565-8E9C-1BBD535C9116}"/>
    <cellStyle name="Comma 4 4 2 5" xfId="12770" xr:uid="{68697127-47A1-43CF-AF21-4DC8A022A3DD}"/>
    <cellStyle name="Comma 4 4 2 6" xfId="12771" xr:uid="{D80C6F8A-F48F-47E7-974B-1ED2E747981B}"/>
    <cellStyle name="Comma 4 4 2 7" xfId="12772" xr:uid="{0B8125BB-D8E6-4EF9-B2F3-A77DA80F1298}"/>
    <cellStyle name="Comma 4 4 2 8" xfId="12773" xr:uid="{FB9F9EFA-40CD-4902-84D6-36F019A09627}"/>
    <cellStyle name="Comma 4 4 2 9" xfId="12774" xr:uid="{99BD605C-0AFD-44CA-8573-92125E4E0E87}"/>
    <cellStyle name="Comma 4 4 2_ACT Segment adj EBITDA" xfId="12775" xr:uid="{C9A490C5-4B2F-4F39-BE95-83517D5CA7BE}"/>
    <cellStyle name="Comma 4 4 3" xfId="12776" xr:uid="{980202B8-E602-458F-AF03-1CB1FAE34760}"/>
    <cellStyle name="Comma 4 4 3 10" xfId="12777" xr:uid="{D76ADEF3-FC70-4D9C-80F8-77498C80BF37}"/>
    <cellStyle name="Comma 4 4 3 2" xfId="12778" xr:uid="{007E1BBC-ED4A-45FF-B42E-80C8C31A8F44}"/>
    <cellStyle name="Comma 4 4 3 2 2" xfId="12779" xr:uid="{52C571FC-C895-4431-975A-CEF0328A259B}"/>
    <cellStyle name="Comma 4 4 3 2 2 2" xfId="12780" xr:uid="{16873744-6211-4187-A24C-A32AB3FBDB0F}"/>
    <cellStyle name="Comma 4 4 3 2 2_ACT_NIBD EQ" xfId="12781" xr:uid="{D9FA01D2-A53E-496B-8989-0330706B4B56}"/>
    <cellStyle name="Comma 4 4 3 2 3" xfId="12782" xr:uid="{5AD5F8D9-25B3-4193-832B-BED2ADB12692}"/>
    <cellStyle name="Comma 4 4 3 2_ACT Segment adj EBITDA" xfId="12783" xr:uid="{EEA05D2F-7504-4D5A-8A41-D4D5619AC85B}"/>
    <cellStyle name="Comma 4 4 3 3" xfId="12784" xr:uid="{7FA80659-F89E-4F1C-AE10-DE5F029F45AA}"/>
    <cellStyle name="Comma 4 4 3 3 2" xfId="12785" xr:uid="{F8D80D7B-F648-41C1-907E-E550166B63C5}"/>
    <cellStyle name="Comma 4 4 3 3_ACT Segment adj EBITDA" xfId="12786" xr:uid="{33E34599-3E50-4C27-9E3D-6151328EFE48}"/>
    <cellStyle name="Comma 4 4 3 4" xfId="12787" xr:uid="{A6721119-D407-4389-83B4-C744540F99FE}"/>
    <cellStyle name="Comma 4 4 3 5" xfId="12788" xr:uid="{0C01F5F2-A9DF-4EB7-A5D4-C953AC084143}"/>
    <cellStyle name="Comma 4 4 3 6" xfId="12789" xr:uid="{976923C9-5C09-47F7-ABEE-8D26E22532AE}"/>
    <cellStyle name="Comma 4 4 3 7" xfId="12790" xr:uid="{956A0570-4DDC-4F1A-BB82-8AA5DB2C913A}"/>
    <cellStyle name="Comma 4 4 3 8" xfId="12791" xr:uid="{6E115D47-99AB-47CE-8957-8886442E54BF}"/>
    <cellStyle name="Comma 4 4 3 9" xfId="12792" xr:uid="{59988703-AE00-4F3A-BBAB-C77F2056A0E1}"/>
    <cellStyle name="Comma 4 4 3_ACT Segment adj EBITDA" xfId="12793" xr:uid="{F6482565-D69E-4D0D-A05E-8FF846BEE517}"/>
    <cellStyle name="Comma 4 4 4" xfId="12794" xr:uid="{828F8C37-1003-4E4A-91FF-0EB5A2AFD19E}"/>
    <cellStyle name="Comma 4 4 4 2" xfId="12795" xr:uid="{EE05C121-F8E0-407E-B123-3B0AEE2FED29}"/>
    <cellStyle name="Comma 4 4 4 2 2" xfId="12796" xr:uid="{8C245BB5-6B23-41A9-90C8-D33261C251C7}"/>
    <cellStyle name="Comma 4 4 4 2 2 2" xfId="12797" xr:uid="{E8A702F0-E93A-4FA1-98CA-EB49B63EAC6F}"/>
    <cellStyle name="Comma 4 4 4 2 2_ACT_NIBD EQ" xfId="12798" xr:uid="{A9C0CB1D-55E2-4109-BE68-CDDDA45254B2}"/>
    <cellStyle name="Comma 4 4 4 2 3" xfId="12799" xr:uid="{191061F7-A347-4D29-9E83-487F8A6653AC}"/>
    <cellStyle name="Comma 4 4 4 2_ACT Segment adj EBITDA" xfId="12800" xr:uid="{BCA50E2E-1696-4DD3-B5AB-3809764251BB}"/>
    <cellStyle name="Comma 4 4 4 3" xfId="12801" xr:uid="{D6D14336-68A0-4382-AFBF-F23AE878A409}"/>
    <cellStyle name="Comma 4 4 4 3 2" xfId="12802" xr:uid="{41CFE4D8-B87C-4F6B-92F9-82E5C9092495}"/>
    <cellStyle name="Comma 4 4 4 3_ACT_NIBD EQ" xfId="12803" xr:uid="{8CD9C475-61F1-41B2-B2C4-7D57F2BED418}"/>
    <cellStyle name="Comma 4 4 4 4" xfId="12804" xr:uid="{A0D9980A-08DC-49BA-81E7-F51DE8CA3861}"/>
    <cellStyle name="Comma 4 4 4 5" xfId="12805" xr:uid="{F0FE56F3-7616-41BC-A99B-D5F693259966}"/>
    <cellStyle name="Comma 4 4 4_ACT Segment adj EBITDA" xfId="12806" xr:uid="{08E3F5A8-37AA-497B-A6E9-2DB18231F1E5}"/>
    <cellStyle name="Comma 4 4 5" xfId="12807" xr:uid="{68A2E2EC-BCDB-44D8-BD3D-136A4052787C}"/>
    <cellStyle name="Comma 4 4 5 2" xfId="12808" xr:uid="{D9D24398-E72E-4B8F-87BA-DC6511B9827F}"/>
    <cellStyle name="Comma 4 4 5 2 2" xfId="12809" xr:uid="{00F1B4D2-BFC0-40D6-98E3-F84A0EDC37CF}"/>
    <cellStyle name="Comma 4 4 5 2_ACT_NIBD EQ" xfId="12810" xr:uid="{125E1C37-5503-4D07-88AE-C2F7F15FD48C}"/>
    <cellStyle name="Comma 4 4 5 3" xfId="12811" xr:uid="{64ADE10B-96A9-41C2-B5CB-FADDDCD3A583}"/>
    <cellStyle name="Comma 4 4 5_ACT Segment adj EBITDA" xfId="12812" xr:uid="{74D4EDD6-0C0E-45D2-90EE-E2F5A9964998}"/>
    <cellStyle name="Comma 4 4 6" xfId="12813" xr:uid="{5BB18D2B-2B44-4013-985D-2F5759E58B71}"/>
    <cellStyle name="Comma 4 4 6 2" xfId="12814" xr:uid="{E62EF479-1943-4D86-B075-2ED5E0978EBF}"/>
    <cellStyle name="Comma 4 4 6_ACT_NIBD EQ" xfId="12815" xr:uid="{52E2070D-B28F-4E5A-AAFF-35C4C0B08995}"/>
    <cellStyle name="Comma 4 4 7" xfId="12816" xr:uid="{30A098CA-35EC-42A3-B6E5-7E3FDBA71CB6}"/>
    <cellStyle name="Comma 4 4 8" xfId="12817" xr:uid="{62A0C37C-EB7F-46B3-AEC9-47B6E420CB64}"/>
    <cellStyle name="Comma 4 4 9" xfId="12818" xr:uid="{C10D8AF2-3135-49EB-A1EA-3564F618B6BA}"/>
    <cellStyle name="Comma 4 4_ACT Segment adj EBITDA" xfId="12819" xr:uid="{60C231B1-4403-44AF-8B34-FD35252717E8}"/>
    <cellStyle name="Comma 4 5" xfId="12820" xr:uid="{D0429F84-EE95-4784-A325-4DF00FB9F8DC}"/>
    <cellStyle name="Comma 4 5 10" xfId="12821" xr:uid="{D230452A-7BC9-4A55-8CC5-DB7FED2CB75A}"/>
    <cellStyle name="Comma 4 5 2" xfId="12822" xr:uid="{82F54AD0-E4C1-4BD8-9EA6-4CE14B360C8A}"/>
    <cellStyle name="Comma 4 5 2 2" xfId="12823" xr:uid="{6F997541-9114-4D10-A64D-1D6DCA46EF1A}"/>
    <cellStyle name="Comma 4 5 2 2 2" xfId="12824" xr:uid="{1FEBC6A3-946C-4B16-AD6E-710A2C332549}"/>
    <cellStyle name="Comma 4 5 2 2_ACT Segment adj EBITDA" xfId="12825" xr:uid="{B21DF5A6-D014-4676-8763-1820EACD1624}"/>
    <cellStyle name="Comma 4 5 2 3" xfId="12826" xr:uid="{A461178F-D5A4-42FF-992F-0212615BEF68}"/>
    <cellStyle name="Comma 4 5 2_ACT Segment adj EBITDA" xfId="12827" xr:uid="{8FAF2589-D033-47FD-AB8C-7C3642443B60}"/>
    <cellStyle name="Comma 4 5 3" xfId="12828" xr:uid="{D4B6026B-AC8C-4AD7-B71F-A27D9F7D94F7}"/>
    <cellStyle name="Comma 4 5 3 2" xfId="12829" xr:uid="{E5AD21A0-BE45-497F-BA1D-01A957A6FBD3}"/>
    <cellStyle name="Comma 4 5 3_ACT Segment adj EBITDA" xfId="12830" xr:uid="{3441E8C7-BC8F-4C88-8306-AE446EA5816C}"/>
    <cellStyle name="Comma 4 5 4" xfId="12831" xr:uid="{D191A61C-D507-411C-B927-73FED4200734}"/>
    <cellStyle name="Comma 4 5 5" xfId="12832" xr:uid="{1A03AEC9-99CF-4999-A2E8-302DF95FCF7C}"/>
    <cellStyle name="Comma 4 5 6" xfId="12833" xr:uid="{FFF5A1AF-373E-42BE-A5C1-EB34A0C2B4D6}"/>
    <cellStyle name="Comma 4 5 7" xfId="12834" xr:uid="{ABB94FD5-D4EE-48B0-9A2C-9671E2FF0E25}"/>
    <cellStyle name="Comma 4 5 8" xfId="12835" xr:uid="{4DE51087-B92E-4143-BBA6-812544EA721B}"/>
    <cellStyle name="Comma 4 5 9" xfId="12836" xr:uid="{A6ED262D-C2DC-4804-8716-96C800B0C59E}"/>
    <cellStyle name="Comma 4 5_ACT Segment adj EBITDA" xfId="12837" xr:uid="{FD3B5959-53B2-4131-A009-4FD5365C0757}"/>
    <cellStyle name="Comma 4 6" xfId="12838" xr:uid="{B6ABD283-D555-439F-9E39-00AFCECF8882}"/>
    <cellStyle name="Comma 4 6 10" xfId="12839" xr:uid="{EBBFFFC7-AD5E-4FC1-A681-38A8EFFEACD6}"/>
    <cellStyle name="Comma 4 6 2" xfId="12840" xr:uid="{ADB8D7D6-60BB-4B80-AA15-38A1CE36D8B2}"/>
    <cellStyle name="Comma 4 6 2 2" xfId="12841" xr:uid="{73BA6148-D8DA-47E3-98EA-A6B08B303581}"/>
    <cellStyle name="Comma 4 6 2 2 2" xfId="12842" xr:uid="{D09B557A-2FA4-427E-86B7-9FA103CDF892}"/>
    <cellStyle name="Comma 4 6 2 2_ACT_NIBD EQ" xfId="12843" xr:uid="{1310DEA1-5BB2-4E7F-9B88-66F9F4E31FEE}"/>
    <cellStyle name="Comma 4 6 2 3" xfId="12844" xr:uid="{7A0B7C87-2AFC-4FEA-8CE9-C2DF06C8B129}"/>
    <cellStyle name="Comma 4 6 2_ACT Segment adj EBITDA" xfId="12845" xr:uid="{CD9DB8D6-FD41-4539-9FC6-945A92CEFEEE}"/>
    <cellStyle name="Comma 4 6 3" xfId="12846" xr:uid="{2AD4DF30-F673-4AD0-B540-7AB6BDAABA9C}"/>
    <cellStyle name="Comma 4 6 3 2" xfId="12847" xr:uid="{F874EE17-9A4C-4323-8B3A-E73B97C748D8}"/>
    <cellStyle name="Comma 4 6 3_ACT Segment adj EBITDA" xfId="12848" xr:uid="{434F805F-41A9-4E71-B1A8-3A268F5E88DE}"/>
    <cellStyle name="Comma 4 6 4" xfId="12849" xr:uid="{B8E2A257-695D-4FC1-BDF0-F13DBECBF470}"/>
    <cellStyle name="Comma 4 6 5" xfId="12850" xr:uid="{4DD5D3EA-E518-4FFD-80FB-6FF446A9732C}"/>
    <cellStyle name="Comma 4 6 6" xfId="12851" xr:uid="{B1C36570-6251-4588-A0CE-BB6FBAFD1BC9}"/>
    <cellStyle name="Comma 4 6 7" xfId="12852" xr:uid="{62E3138F-5BA7-4FA3-B524-3AC1757E9DBA}"/>
    <cellStyle name="Comma 4 6 8" xfId="12853" xr:uid="{05B5A23E-BF84-4A8F-83AB-76E7B121A412}"/>
    <cellStyle name="Comma 4 6 9" xfId="12854" xr:uid="{EBDD13C0-49EF-4885-A4EC-0224E46F6D0A}"/>
    <cellStyle name="Comma 4 6_ACT Segment adj EBITDA" xfId="12855" xr:uid="{AA31C139-2611-4588-A909-F8F1B393C061}"/>
    <cellStyle name="Comma 4 7" xfId="12856" xr:uid="{33EA6BB9-B9FD-4703-8464-BB350B93D04F}"/>
    <cellStyle name="Comma 4 7 10" xfId="12857" xr:uid="{E3AC9E85-5849-42D1-8CAB-9318B5BC14E0}"/>
    <cellStyle name="Comma 4 7 2" xfId="12858" xr:uid="{487209DC-9797-4F54-904B-34F29A72831E}"/>
    <cellStyle name="Comma 4 7 2 2" xfId="12859" xr:uid="{B007603E-EC2C-425A-81B1-7E4F81FDDD5C}"/>
    <cellStyle name="Comma 4 7 2 2 2" xfId="12860" xr:uid="{305D18D4-9A13-4177-9166-CD8503A836BE}"/>
    <cellStyle name="Comma 4 7 2 2_ACT_NIBD EQ" xfId="12861" xr:uid="{AD54E66A-6A63-4EC4-A380-B4D2AFBFA0EF}"/>
    <cellStyle name="Comma 4 7 2 3" xfId="12862" xr:uid="{6AAA705A-55E8-44ED-80E1-0CE81D97308B}"/>
    <cellStyle name="Comma 4 7 2_ACT Segment adj EBITDA" xfId="12863" xr:uid="{DCD29C83-8E90-4875-8DD2-4F5E4323D134}"/>
    <cellStyle name="Comma 4 7 3" xfId="12864" xr:uid="{064CCD75-F23E-4DD2-B0CA-9A1BF723C2E3}"/>
    <cellStyle name="Comma 4 7 3 2" xfId="12865" xr:uid="{687EF23A-A3EE-4231-B061-F0A12D3BF6B2}"/>
    <cellStyle name="Comma 4 7 3_ACT Segment adj EBITDA" xfId="12866" xr:uid="{07BDE7EA-E5BB-4F77-BE11-07087E304471}"/>
    <cellStyle name="Comma 4 7 4" xfId="12867" xr:uid="{801D0ED0-BEEE-40FE-87A8-6D81E56B5329}"/>
    <cellStyle name="Comma 4 7 5" xfId="12868" xr:uid="{9BF6CEE8-37A4-416A-91FC-4333A0199D07}"/>
    <cellStyle name="Comma 4 7 6" xfId="12869" xr:uid="{5520782E-E990-494A-9323-660F416E463E}"/>
    <cellStyle name="Comma 4 7 7" xfId="12870" xr:uid="{C8684A93-836B-4936-8252-8358F04C4277}"/>
    <cellStyle name="Comma 4 7 8" xfId="12871" xr:uid="{45B1D6CC-CBFD-4576-859F-636D6031B148}"/>
    <cellStyle name="Comma 4 7 9" xfId="12872" xr:uid="{5FAA8727-6D12-4737-B4FD-BFC4C0CE6829}"/>
    <cellStyle name="Comma 4 7_ACT Segment adj EBITDA" xfId="12873" xr:uid="{F249F898-CA02-4AA9-B3FF-9452F35C31BA}"/>
    <cellStyle name="Comma 4 8" xfId="12874" xr:uid="{2052EFE1-3C03-4B75-A125-9933CBFFD89A}"/>
    <cellStyle name="Comma 4 8 2" xfId="12875" xr:uid="{1A128A96-6A96-4705-97A6-E5A184084863}"/>
    <cellStyle name="Comma 4 8 2 2" xfId="12876" xr:uid="{A5828458-5E79-4943-9900-22E5B76BEB09}"/>
    <cellStyle name="Comma 4 8 2 2 2" xfId="12877" xr:uid="{37122586-6DCC-4E97-BF45-2514E2589F01}"/>
    <cellStyle name="Comma 4 8 2 2_ACT_NIBD EQ" xfId="12878" xr:uid="{DFB820E0-734C-47DC-9532-FCD55815910A}"/>
    <cellStyle name="Comma 4 8 2 3" xfId="12879" xr:uid="{75F8C72C-9116-47E7-BDDB-8BC586027496}"/>
    <cellStyle name="Comma 4 8 2_ACT_NIBD EQ" xfId="12880" xr:uid="{651E26BF-838F-4CF0-9228-F8D2001192D0}"/>
    <cellStyle name="Comma 4 8 3" xfId="12881" xr:uid="{D3A29C24-B846-45C8-8D61-1BE9E557314E}"/>
    <cellStyle name="Comma 4 8 3 2" xfId="12882" xr:uid="{18F734AD-88A4-4B8F-9F81-87C3A2F1DB62}"/>
    <cellStyle name="Comma 4 8 3_ACT_NIBD EQ" xfId="12883" xr:uid="{B14CA0AB-4FC2-438B-8D03-B139DF53F488}"/>
    <cellStyle name="Comma 4 8 4" xfId="12884" xr:uid="{B26ABFBA-81D8-4934-A719-B1EFF31EC5A0}"/>
    <cellStyle name="Comma 4 8_ACT Segment adj EBITDA" xfId="12885" xr:uid="{D27D5DA0-7209-4DD3-9D7D-964A19B40B88}"/>
    <cellStyle name="Comma 4 9" xfId="12886" xr:uid="{473D9DE3-751B-457E-9038-BC83C8DB1200}"/>
    <cellStyle name="Comma 4_ACT Segment adj EBITDA" xfId="12887" xr:uid="{1D19F328-30FF-410A-9184-53C25FD56028}"/>
    <cellStyle name="Comma 40" xfId="12888" xr:uid="{BBAD3EF0-A5AC-4339-ADE6-FAFD23EB6707}"/>
    <cellStyle name="Comma 5" xfId="12889" xr:uid="{84A51D89-B270-4B11-9EAE-E3E9C76F565A}"/>
    <cellStyle name="Comma 5 10" xfId="12890" xr:uid="{D7C0765E-E527-4F8A-A260-5EB86AC2A389}"/>
    <cellStyle name="Comma 5 2" xfId="12891" xr:uid="{E4F770F6-0F76-4130-8755-A0756696A5E3}"/>
    <cellStyle name="Comma 5 2 2" xfId="12892" xr:uid="{F0DCC344-9C47-42EC-94BF-18D2EF44886F}"/>
    <cellStyle name="Comma 5 2 2 2" xfId="12893" xr:uid="{F072C777-A902-4EC5-A51B-4D2C118914A7}"/>
    <cellStyle name="Comma 5 2 2 2 2" xfId="12894" xr:uid="{21D213E6-195E-4EA7-BB2E-A7770A4579A5}"/>
    <cellStyle name="Comma 5 2 2 2 2 2" xfId="12895" xr:uid="{7FB784FE-961C-461D-B6C5-D15883706DE5}"/>
    <cellStyle name="Comma 5 2 2 2 2 2 2" xfId="12896" xr:uid="{33834BCA-CBFD-4B8A-89D2-C9366C813A55}"/>
    <cellStyle name="Comma 5 2 2 2 2 2_ACT_NIBD EQ" xfId="12897" xr:uid="{5C8FB822-C7D8-4BD1-9E4A-5384D5ED3CA8}"/>
    <cellStyle name="Comma 5 2 2 2 2 3" xfId="12898" xr:uid="{E72CA3C9-476E-4468-9D4A-7BECEA844AD2}"/>
    <cellStyle name="Comma 5 2 2 2 2_ACT_NIBD EQ" xfId="12899" xr:uid="{A08BF2DF-6C00-4B10-BC54-0AD2255871D8}"/>
    <cellStyle name="Comma 5 2 2 2 3" xfId="12900" xr:uid="{A72A9275-A88B-4854-8534-D1D0B027FC20}"/>
    <cellStyle name="Comma 5 2 2 2 3 2" xfId="12901" xr:uid="{F3268C2D-55C3-40BD-B895-7B1018E41E0B}"/>
    <cellStyle name="Comma 5 2 2 2 3_ACT_NIBD EQ" xfId="12902" xr:uid="{570058EF-34FB-40CB-8443-3C0D26EA36BF}"/>
    <cellStyle name="Comma 5 2 2 2 4" xfId="12903" xr:uid="{594E88CA-6499-4DD8-B2B4-D56DF671F62C}"/>
    <cellStyle name="Comma 5 2 2 2 5" xfId="12904" xr:uid="{74C5DE5C-8616-4E2A-9D1A-4A144519D80C}"/>
    <cellStyle name="Comma 5 2 2 2_ACT Segment adj EBITDA" xfId="12905" xr:uid="{5FE63177-EB00-458A-811A-18D0EE194D1E}"/>
    <cellStyle name="Comma 5 2 2 3" xfId="12906" xr:uid="{6875018F-4ED0-477E-905F-F04EBDB9EDA8}"/>
    <cellStyle name="Comma 5 2 2 3 2" xfId="12907" xr:uid="{4AD5AD51-230C-472E-ABDF-9000E9915F84}"/>
    <cellStyle name="Comma 5 2 2 3 2 2" xfId="12908" xr:uid="{4C0227B1-BD5E-414B-9950-63682854188D}"/>
    <cellStyle name="Comma 5 2 2 3 2 2 2" xfId="12909" xr:uid="{7C6FCDA2-0CAB-47FE-955D-95B928445499}"/>
    <cellStyle name="Comma 5 2 2 3 2 2_ACT_NIBD EQ" xfId="12910" xr:uid="{C2E41F85-B311-408D-9579-EAEF2592ADEA}"/>
    <cellStyle name="Comma 5 2 2 3 2 3" xfId="12911" xr:uid="{83921F63-CC24-4809-B52B-972AE5E6B23E}"/>
    <cellStyle name="Comma 5 2 2 3 2_ACT_NIBD EQ" xfId="12912" xr:uid="{602A1D62-294F-4A7B-81E4-99C4BE52CEDE}"/>
    <cellStyle name="Comma 5 2 2 3 3" xfId="12913" xr:uid="{D09A86C9-FAB6-4002-8428-56BB3DCD9254}"/>
    <cellStyle name="Comma 5 2 2 3 3 2" xfId="12914" xr:uid="{8E44A978-8443-48DF-879A-C1E1C82A611A}"/>
    <cellStyle name="Comma 5 2 2 3 3_ACT_NIBD EQ" xfId="12915" xr:uid="{854D14FC-3D2C-4407-9830-33A6E64765BA}"/>
    <cellStyle name="Comma 5 2 2 3 4" xfId="12916" xr:uid="{DF255E4B-3A25-4A70-9CF3-6869DD22B180}"/>
    <cellStyle name="Comma 5 2 2 3 5" xfId="12917" xr:uid="{31ECFFD4-A42B-4B14-927A-8C9BC97532A1}"/>
    <cellStyle name="Comma 5 2 2 3_ACT Segment adj EBITDA" xfId="12918" xr:uid="{5C2AEDFF-7A1C-46C2-A96F-72FECBC1CE76}"/>
    <cellStyle name="Comma 5 2 2 4" xfId="12919" xr:uid="{AD049E4C-CA3D-4233-9C42-B4652197BF50}"/>
    <cellStyle name="Comma 5 2 2 4 2" xfId="12920" xr:uid="{CC6E360B-09F3-4E24-BA0C-C9D673BE9C1A}"/>
    <cellStyle name="Comma 5 2 2 4 2 2" xfId="12921" xr:uid="{B1478C38-A3CA-4CC1-A49A-F5367EF0ABE4}"/>
    <cellStyle name="Comma 5 2 2 4 2 2 2" xfId="12922" xr:uid="{73071383-40A0-4A69-AAB3-119A472324B7}"/>
    <cellStyle name="Comma 5 2 2 4 2 2_ACT_NIBD EQ" xfId="12923" xr:uid="{E43CA510-CC2B-445C-A6B7-210D123644E9}"/>
    <cellStyle name="Comma 5 2 2 4 2 3" xfId="12924" xr:uid="{E5A1EF83-379C-43B4-9B02-61455F2E02C4}"/>
    <cellStyle name="Comma 5 2 2 4 2_ACT_NIBD EQ" xfId="12925" xr:uid="{F44EC0ED-08A8-4192-B638-38E4C066AC3A}"/>
    <cellStyle name="Comma 5 2 2 4 3" xfId="12926" xr:uid="{BAE3E9D6-EBBD-4970-B209-9CEFC0D97322}"/>
    <cellStyle name="Comma 5 2 2 4 3 2" xfId="12927" xr:uid="{76049371-9641-4BF9-8E9A-ED586015FE76}"/>
    <cellStyle name="Comma 5 2 2 4 3_ACT_NIBD EQ" xfId="12928" xr:uid="{B0EE9ECE-3E0B-4507-8023-1D987EA2E3DC}"/>
    <cellStyle name="Comma 5 2 2 4 4" xfId="12929" xr:uid="{FE3832AA-9C51-471B-A759-E4A9B31722C0}"/>
    <cellStyle name="Comma 5 2 2 4 5" xfId="12930" xr:uid="{84D91AEC-2321-42C8-92AD-67146F753C62}"/>
    <cellStyle name="Comma 5 2 2 4_ACT Segment adj EBITDA" xfId="12931" xr:uid="{7B1074FA-CC6C-4106-B3F2-9816AC133B08}"/>
    <cellStyle name="Comma 5 2 2 5" xfId="12932" xr:uid="{9AA0AA59-7CB9-4701-997A-E98B115A6F7F}"/>
    <cellStyle name="Comma 5 2 2 5 2" xfId="12933" xr:uid="{D2A5A4B6-EEC5-45D6-A37D-FEC09784F7B8}"/>
    <cellStyle name="Comma 5 2 2 5 2 2" xfId="12934" xr:uid="{114E174A-193E-4E30-A1CF-BF58BAE3A81C}"/>
    <cellStyle name="Comma 5 2 2 5 2_ACT_NIBD EQ" xfId="12935" xr:uid="{ECDE85C9-1E03-436E-94EF-71D63AD154D4}"/>
    <cellStyle name="Comma 5 2 2 5 3" xfId="12936" xr:uid="{D109AA33-B002-4C63-8C1C-8B326A3A2620}"/>
    <cellStyle name="Comma 5 2 2 5_ACT_NIBD EQ" xfId="12937" xr:uid="{48825C7B-919D-4746-A319-5A59E1B17521}"/>
    <cellStyle name="Comma 5 2 2 6" xfId="12938" xr:uid="{013D83AB-FB0A-43B6-9B95-3B61B7414ADA}"/>
    <cellStyle name="Comma 5 2 2 6 2" xfId="12939" xr:uid="{12868099-6E59-48F1-BC8E-77B2EB7DACB8}"/>
    <cellStyle name="Comma 5 2 2 6_ACT_NIBD EQ" xfId="12940" xr:uid="{FFCBBD99-E12C-4DF8-B7C2-6BEA89542CD0}"/>
    <cellStyle name="Comma 5 2 2 7" xfId="12941" xr:uid="{C0D385FB-B260-4B61-8BC6-FF8ACC49E5C0}"/>
    <cellStyle name="Comma 5 2 2 8" xfId="12942" xr:uid="{C8EE9811-E3B2-4CB4-89B3-FA211752737B}"/>
    <cellStyle name="Comma 5 2 2_ACT Segment adj EBITDA" xfId="12943" xr:uid="{5C8EAD0E-8AB9-4490-A1AC-56E1D78E0246}"/>
    <cellStyle name="Comma 5 2 3" xfId="12944" xr:uid="{AE20FBEF-5AAE-4B7A-8B55-A2DFEA29BCC2}"/>
    <cellStyle name="Comma 5 2 3 2" xfId="12945" xr:uid="{3F368E5F-4287-467C-8C15-FD8A62E8D6F8}"/>
    <cellStyle name="Comma 5 2 3 2 2" xfId="12946" xr:uid="{3F74ABA6-DB36-4315-BA2A-49CDD2095DE3}"/>
    <cellStyle name="Comma 5 2 3 2 2 2" xfId="12947" xr:uid="{5400CAA6-056C-4C2E-99BC-9AE46BD18DFE}"/>
    <cellStyle name="Comma 5 2 3 2 2_ACT_NIBD EQ" xfId="12948" xr:uid="{02A83AAE-0C69-4D1D-BEA3-BFB2F633C472}"/>
    <cellStyle name="Comma 5 2 3 2 3" xfId="12949" xr:uid="{BA6A321C-EC54-4431-973C-8A87ECCAEF91}"/>
    <cellStyle name="Comma 5 2 3 2_ACT_NIBD EQ" xfId="12950" xr:uid="{DE0F69AD-D834-476F-B253-D26529F85D32}"/>
    <cellStyle name="Comma 5 2 3 3" xfId="12951" xr:uid="{5CF98187-C6E0-4A7A-B991-23763B9CF490}"/>
    <cellStyle name="Comma 5 2 3 3 2" xfId="12952" xr:uid="{524B5AE7-14B3-4B81-8426-69225E713261}"/>
    <cellStyle name="Comma 5 2 3 3_ACT_NIBD EQ" xfId="12953" xr:uid="{B7EC76DD-B7C2-4FFE-AF55-2E305B16E80E}"/>
    <cellStyle name="Comma 5 2 3 4" xfId="12954" xr:uid="{6E8DA14A-BA63-480E-87AB-7F29A848D1BA}"/>
    <cellStyle name="Comma 5 2 3 5" xfId="12955" xr:uid="{0F4F685A-006A-4275-951D-12224AA96574}"/>
    <cellStyle name="Comma 5 2 3_ACT Segment adj EBITDA" xfId="12956" xr:uid="{26726F73-4319-4656-B644-883A9F3266CB}"/>
    <cellStyle name="Comma 5 2 4" xfId="12957" xr:uid="{23ACDBF5-A28B-4F9B-8784-3CD0783C3E20}"/>
    <cellStyle name="Comma 5 2 4 2" xfId="12958" xr:uid="{C9A6B765-0058-46DF-A6A3-8D0FFD387BF7}"/>
    <cellStyle name="Comma 5 2 4 2 2" xfId="12959" xr:uid="{A4E96E77-C4C9-473D-A04A-803359909DD7}"/>
    <cellStyle name="Comma 5 2 4 2 2 2" xfId="12960" xr:uid="{E77F88E3-2D05-4266-A188-67410A42CEEA}"/>
    <cellStyle name="Comma 5 2 4 2 2_ACT_NIBD EQ" xfId="12961" xr:uid="{5034A35E-6685-4D41-B9E0-7090FB849BBF}"/>
    <cellStyle name="Comma 5 2 4 2 3" xfId="12962" xr:uid="{99110516-C969-4263-9D58-34D6F3846C22}"/>
    <cellStyle name="Comma 5 2 4 2_ACT_NIBD EQ" xfId="12963" xr:uid="{85BBE799-7EC1-4793-95CA-669B390905C9}"/>
    <cellStyle name="Comma 5 2 4 3" xfId="12964" xr:uid="{10ED556A-7340-4308-9588-67DD8A32E8CE}"/>
    <cellStyle name="Comma 5 2 4 3 2" xfId="12965" xr:uid="{A0F2F4EB-6CD3-47CD-83FE-AF10B1FD3A21}"/>
    <cellStyle name="Comma 5 2 4 3_ACT_NIBD EQ" xfId="12966" xr:uid="{01436CED-ED81-4AE5-882D-7130CE915E3D}"/>
    <cellStyle name="Comma 5 2 4 4" xfId="12967" xr:uid="{BEB80FE9-BCA4-483B-A7F1-1F7E64155775}"/>
    <cellStyle name="Comma 5 2 4 5" xfId="12968" xr:uid="{EA0533C8-E7F9-46AB-8FBF-053AE4DCC64A}"/>
    <cellStyle name="Comma 5 2 4_ACT Segment adj EBITDA" xfId="12969" xr:uid="{A5F708AE-F473-40BF-8AB6-1F54036B9DC5}"/>
    <cellStyle name="Comma 5 2 5" xfId="12970" xr:uid="{50F4FCEC-464D-44F9-B8FC-46F03C711D3C}"/>
    <cellStyle name="Comma 5 2 5 2" xfId="12971" xr:uid="{2AC5E962-D80E-4E92-AE49-54D404AEC72A}"/>
    <cellStyle name="Comma 5 2 5 2 2" xfId="12972" xr:uid="{5A53B698-CC88-404F-A53C-F77317A3DFD3}"/>
    <cellStyle name="Comma 5 2 5 2 2 2" xfId="12973" xr:uid="{72A89593-50BD-4F5A-86CC-D8C193651992}"/>
    <cellStyle name="Comma 5 2 5 2 2_ACT_NIBD EQ" xfId="12974" xr:uid="{25BC9CE5-CCC7-47B7-A076-6674A5D4E882}"/>
    <cellStyle name="Comma 5 2 5 2 3" xfId="12975" xr:uid="{2C6FF017-8B6F-4608-8C47-835C068DA05F}"/>
    <cellStyle name="Comma 5 2 5 2_ACT_NIBD EQ" xfId="12976" xr:uid="{FA107BAC-2B70-415A-809B-122C445DF03A}"/>
    <cellStyle name="Comma 5 2 5 3" xfId="12977" xr:uid="{9DD5974D-584F-4765-9F02-F92EB2C7BC51}"/>
    <cellStyle name="Comma 5 2 5 3 2" xfId="12978" xr:uid="{C08987B4-B595-441E-9A85-C85AFD6FD5AB}"/>
    <cellStyle name="Comma 5 2 5 3_ACT_NIBD EQ" xfId="12979" xr:uid="{D1ABE2E9-FDCF-4361-AB79-432F3D9F3924}"/>
    <cellStyle name="Comma 5 2 5 4" xfId="12980" xr:uid="{5D41590B-E47C-43C5-A7C4-EACED1DD3E16}"/>
    <cellStyle name="Comma 5 2 5 5" xfId="12981" xr:uid="{1C19B0A6-33B0-41CC-B02D-B19544885A17}"/>
    <cellStyle name="Comma 5 2 5_ACT Segment adj EBITDA" xfId="12982" xr:uid="{03C0D66A-A64A-4704-BAD1-9C11F9037DEB}"/>
    <cellStyle name="Comma 5 2 6" xfId="12983" xr:uid="{E44063D3-92BC-46B5-AB71-C30AC9B426E3}"/>
    <cellStyle name="Comma 5 2 6 2" xfId="12984" xr:uid="{DAE0A68C-A817-4B2B-B0EA-059FAFE6D6EF}"/>
    <cellStyle name="Comma 5 2 6 2 2" xfId="12985" xr:uid="{09476117-5FE1-43DD-A502-B1F7EEBEE0A0}"/>
    <cellStyle name="Comma 5 2 6 2_ACT_NIBD EQ" xfId="12986" xr:uid="{4540B3D9-4298-478D-8D30-DBB15C696932}"/>
    <cellStyle name="Comma 5 2 6 3" xfId="12987" xr:uid="{E0A7FCCF-D7BD-44C5-810C-2BC413650823}"/>
    <cellStyle name="Comma 5 2 6_ACT_NIBD EQ" xfId="12988" xr:uid="{2E00E72A-1032-41BD-9C92-984BED39776A}"/>
    <cellStyle name="Comma 5 2 7" xfId="12989" xr:uid="{4D09429E-13D1-4979-AA0B-D57421A25971}"/>
    <cellStyle name="Comma 5 2 7 2" xfId="12990" xr:uid="{2DDFA363-5617-4A72-8108-646D7EDB7E89}"/>
    <cellStyle name="Comma 5 2 7_ACT_NIBD EQ" xfId="12991" xr:uid="{F7989F78-6E35-49AC-B3A5-CCF97CCEA277}"/>
    <cellStyle name="Comma 5 2 8" xfId="12992" xr:uid="{B542ADC5-863E-41E6-8CC5-B7B9189ECC99}"/>
    <cellStyle name="Comma 5 2 9" xfId="12993" xr:uid="{DB8A29B6-C748-412D-93D1-4F07ABBF39A7}"/>
    <cellStyle name="Comma 5 2_ACT Segment adj EBITDA" xfId="12994" xr:uid="{818FD4B6-5BDC-47AD-8BBA-555B9FE85622}"/>
    <cellStyle name="Comma 5 3" xfId="12995" xr:uid="{98A347AE-F265-4C1E-B0CF-17C789041C01}"/>
    <cellStyle name="Comma 5 3 2" xfId="12996" xr:uid="{2CB39042-C546-4A2B-BB39-8529502A658D}"/>
    <cellStyle name="Comma 5 3 2 2" xfId="12997" xr:uid="{94757DF5-2430-4361-AAB4-30CC589C1D3C}"/>
    <cellStyle name="Comma 5 3 2 2 2" xfId="12998" xr:uid="{06A03A85-C107-4DFB-A021-86A9697E698B}"/>
    <cellStyle name="Comma 5 3 2 2 2 2" xfId="12999" xr:uid="{400E3E4F-192C-4341-B4F6-A73A8FDF2F47}"/>
    <cellStyle name="Comma 5 3 2 2 2_ACT_NIBD EQ" xfId="13000" xr:uid="{4379806F-518E-4072-BBE6-275A91FBE8F4}"/>
    <cellStyle name="Comma 5 3 2 2 3" xfId="13001" xr:uid="{1B08384B-2F2F-40FF-84CB-781A3F3FF818}"/>
    <cellStyle name="Comma 5 3 2 2_ACT_NIBD EQ" xfId="13002" xr:uid="{6F515AF9-FE9A-4FB2-AFD5-E5E0575106E4}"/>
    <cellStyle name="Comma 5 3 2 3" xfId="13003" xr:uid="{839824BD-0FD3-433D-84C4-DAC9DB1A7C2D}"/>
    <cellStyle name="Comma 5 3 2 3 2" xfId="13004" xr:uid="{C3B335A6-BCAB-4065-A377-A148E6EF1D9D}"/>
    <cellStyle name="Comma 5 3 2 3_ACT_NIBD EQ" xfId="13005" xr:uid="{F672C4DA-6CE2-4E67-8CD6-3C72DA71062A}"/>
    <cellStyle name="Comma 5 3 2 4" xfId="13006" xr:uid="{ED6B0FFA-4FD1-4825-8037-633F01531541}"/>
    <cellStyle name="Comma 5 3 2 5" xfId="13007" xr:uid="{14F8CF0A-286D-410B-A985-5DE0EE07FC06}"/>
    <cellStyle name="Comma 5 3 2_ACT Segment adj EBITDA" xfId="13008" xr:uid="{5533A5E6-9A7D-4F35-A506-BD40E762D3F9}"/>
    <cellStyle name="Comma 5 3 3" xfId="13009" xr:uid="{E24F45EF-EBB1-49AE-9055-4A05F5637888}"/>
    <cellStyle name="Comma 5 3 3 2" xfId="13010" xr:uid="{BB69698E-FCEF-4A1C-811D-5C0ECBA6DF7E}"/>
    <cellStyle name="Comma 5 3 3 2 2" xfId="13011" xr:uid="{FFF02F66-9335-4E1B-B570-29964BC49077}"/>
    <cellStyle name="Comma 5 3 3 2 2 2" xfId="13012" xr:uid="{5FB8D285-2902-4754-BF91-AF85329150FC}"/>
    <cellStyle name="Comma 5 3 3 2 2_ACT_NIBD EQ" xfId="13013" xr:uid="{F0E2F700-77D8-46B8-B450-74B3E5798CBE}"/>
    <cellStyle name="Comma 5 3 3 2 3" xfId="13014" xr:uid="{D668B0CE-5FD1-4B97-8045-522ED7A78575}"/>
    <cellStyle name="Comma 5 3 3 2_ACT_NIBD EQ" xfId="13015" xr:uid="{050EB67A-55EB-46E3-AA4C-A0A6CBCAA9E1}"/>
    <cellStyle name="Comma 5 3 3 3" xfId="13016" xr:uid="{939F7123-41C2-422B-AD8B-177C4EF20C34}"/>
    <cellStyle name="Comma 5 3 3 3 2" xfId="13017" xr:uid="{6FEEB42E-8A4B-419D-948C-570ED9CF5BBE}"/>
    <cellStyle name="Comma 5 3 3 3_ACT_NIBD EQ" xfId="13018" xr:uid="{19B588B5-2AA6-44D6-98D2-1CEEEBA43E1E}"/>
    <cellStyle name="Comma 5 3 3 4" xfId="13019" xr:uid="{C20DA82D-1A94-48B4-988D-D494BF0E9ED4}"/>
    <cellStyle name="Comma 5 3 3 5" xfId="13020" xr:uid="{60EEF0C1-A4A8-4F98-A515-C9E9D5EF828B}"/>
    <cellStyle name="Comma 5 3 3_ACT Segment adj EBITDA" xfId="13021" xr:uid="{56D52928-61B5-4164-B906-D81D252287DF}"/>
    <cellStyle name="Comma 5 3 4" xfId="13022" xr:uid="{79232BD0-A204-4769-8807-9A79B8779AA1}"/>
    <cellStyle name="Comma 5 3 4 2" xfId="13023" xr:uid="{DE895C5E-8C4C-4169-9861-DCEF5BF1ACEA}"/>
    <cellStyle name="Comma 5 3 4 2 2" xfId="13024" xr:uid="{93AC0F59-164E-47B1-98E5-A2E918186E22}"/>
    <cellStyle name="Comma 5 3 4 2 2 2" xfId="13025" xr:uid="{4983D57B-D6D1-445B-886C-7877C3185149}"/>
    <cellStyle name="Comma 5 3 4 2 2_ACT_NIBD EQ" xfId="13026" xr:uid="{15D9C8F7-BB83-4F65-AEBC-65DC8C0B9A32}"/>
    <cellStyle name="Comma 5 3 4 2 3" xfId="13027" xr:uid="{94C28BB5-79A6-4A9F-B914-17D9EB9004DA}"/>
    <cellStyle name="Comma 5 3 4 2_ACT_NIBD EQ" xfId="13028" xr:uid="{A8CCFE65-4709-45EE-BA3A-6DA6767526C6}"/>
    <cellStyle name="Comma 5 3 4 3" xfId="13029" xr:uid="{B42EE30A-CA86-42DC-BB6F-AD95BDA9B10D}"/>
    <cellStyle name="Comma 5 3 4 3 2" xfId="13030" xr:uid="{4CADEE34-5079-4E74-B388-6515888D9DDA}"/>
    <cellStyle name="Comma 5 3 4 3_ACT_NIBD EQ" xfId="13031" xr:uid="{21627338-4892-4C19-A081-AB7C14B24898}"/>
    <cellStyle name="Comma 5 3 4 4" xfId="13032" xr:uid="{A3A630A5-38BB-4908-AB8C-0E4114F71850}"/>
    <cellStyle name="Comma 5 3 4 5" xfId="13033" xr:uid="{3D7DC99D-509D-4605-8874-F7986440C1BB}"/>
    <cellStyle name="Comma 5 3 4_ACT Segment adj EBITDA" xfId="13034" xr:uid="{03B26B47-981E-431C-8453-275AC6A31C10}"/>
    <cellStyle name="Comma 5 3 5" xfId="13035" xr:uid="{D8652AD3-D85C-4BED-9750-D820154B65DC}"/>
    <cellStyle name="Comma 5 3 5 2" xfId="13036" xr:uid="{10D6A059-14F0-4DB1-9A62-813B148E59E1}"/>
    <cellStyle name="Comma 5 3 5 2 2" xfId="13037" xr:uid="{99C6DD2C-C92A-42F6-B89B-EAA6534F841D}"/>
    <cellStyle name="Comma 5 3 5 2_ACT_NIBD EQ" xfId="13038" xr:uid="{82B08F3E-7A8F-4340-A9B4-EB5C3266B744}"/>
    <cellStyle name="Comma 5 3 5 3" xfId="13039" xr:uid="{5C940FE8-2364-4E00-8355-979E3BCF565A}"/>
    <cellStyle name="Comma 5 3 5_ACT_NIBD EQ" xfId="13040" xr:uid="{D73768A1-AB6D-4731-8945-7BB4144311E6}"/>
    <cellStyle name="Comma 5 3 6" xfId="13041" xr:uid="{EFC691FA-E447-4BA8-A806-06F7A6622A32}"/>
    <cellStyle name="Comma 5 3 6 2" xfId="13042" xr:uid="{B199C466-4F66-4526-8411-FC7B978073FC}"/>
    <cellStyle name="Comma 5 3 6_ACT_NIBD EQ" xfId="13043" xr:uid="{2EFD7387-E3F7-477A-9AD8-4C2A30D2D6BB}"/>
    <cellStyle name="Comma 5 3 7" xfId="13044" xr:uid="{1960F2D1-628C-4DFD-B90B-0C64F7FF75F6}"/>
    <cellStyle name="Comma 5 3 8" xfId="13045" xr:uid="{6FB07991-6E95-460C-BCD8-21703C597C97}"/>
    <cellStyle name="Comma 5 3_ACT Segment adj EBITDA" xfId="13046" xr:uid="{A15EE9F0-0EC9-4ED8-B023-A07CFDFA3F7F}"/>
    <cellStyle name="Comma 5 4" xfId="13047" xr:uid="{CBF79EA5-925D-4BA8-AB2A-F3700F3EE34B}"/>
    <cellStyle name="Comma 5 4 2" xfId="13048" xr:uid="{A89F0E74-742E-4C5B-ACA7-6E68E0663A5A}"/>
    <cellStyle name="Comma 5 4 2 2" xfId="13049" xr:uid="{6183D1CF-723B-4838-ABD7-788377E68262}"/>
    <cellStyle name="Comma 5 4 2 2 2" xfId="13050" xr:uid="{DFDD09F9-8039-4689-B2E4-53125C9F6819}"/>
    <cellStyle name="Comma 5 4 2 2_ACT_NIBD EQ" xfId="13051" xr:uid="{C880558D-E2E7-41AC-84C9-652BA0747080}"/>
    <cellStyle name="Comma 5 4 2 3" xfId="13052" xr:uid="{94E8AF74-8C9A-459A-9586-98AA941E788C}"/>
    <cellStyle name="Comma 5 4 2_ACT_NIBD EQ" xfId="13053" xr:uid="{22DCB002-768E-49F6-9CA1-06F9AE4FC6B9}"/>
    <cellStyle name="Comma 5 4 3" xfId="13054" xr:uid="{CB3F88C8-5AA1-4545-8EEB-E79EEC2B3BC8}"/>
    <cellStyle name="Comma 5 4 3 2" xfId="13055" xr:uid="{0E45E651-3583-4CDA-8BE4-3F0D4228883E}"/>
    <cellStyle name="Comma 5 4 3_ACT_NIBD EQ" xfId="13056" xr:uid="{F2EDC82A-4B15-4A04-A6F2-3FDB65540CA5}"/>
    <cellStyle name="Comma 5 4 4" xfId="13057" xr:uid="{660E2462-9B28-479F-832C-A9B9A27A004A}"/>
    <cellStyle name="Comma 5 4 5" xfId="13058" xr:uid="{3E4C40AF-9E93-4FB9-B96C-A1664AFF5A08}"/>
    <cellStyle name="Comma 5 4_ACT Segment adj EBITDA" xfId="13059" xr:uid="{5615156B-4152-4DBE-B04B-90084EC16032}"/>
    <cellStyle name="Comma 5 5" xfId="13060" xr:uid="{E4247C09-5B44-4A4F-9758-6B78063F646C}"/>
    <cellStyle name="Comma 5 5 2" xfId="13061" xr:uid="{D945DC62-16AF-4B85-8763-08F5FEDE4141}"/>
    <cellStyle name="Comma 5 5 2 2" xfId="13062" xr:uid="{E602AFC6-66B6-49D5-90ED-E06F7175E8D7}"/>
    <cellStyle name="Comma 5 5 2 2 2" xfId="13063" xr:uid="{8F0BFEEB-B6D6-47FC-814F-BC27D2765AF6}"/>
    <cellStyle name="Comma 5 5 2 2_ACT_NIBD EQ" xfId="13064" xr:uid="{36B8EEB4-2F3C-471B-B254-09E4625E6EE8}"/>
    <cellStyle name="Comma 5 5 2 3" xfId="13065" xr:uid="{DD476F0C-8D21-43CC-BDF2-48F1E636060F}"/>
    <cellStyle name="Comma 5 5 2_ACT_NIBD EQ" xfId="13066" xr:uid="{B2647F99-4DFA-4496-8009-EAD591EC90F3}"/>
    <cellStyle name="Comma 5 5 3" xfId="13067" xr:uid="{DD9D1597-F62D-43F4-99AF-4D98C95F7756}"/>
    <cellStyle name="Comma 5 5 3 2" xfId="13068" xr:uid="{8D774E60-8041-4365-93A6-DA72FA70C7DC}"/>
    <cellStyle name="Comma 5 5 3_ACT_NIBD EQ" xfId="13069" xr:uid="{4E177D35-C0F3-4612-9F31-80D68FF97DC3}"/>
    <cellStyle name="Comma 5 5 4" xfId="13070" xr:uid="{E48C4BF8-19AC-4937-9D0F-0A669F81E316}"/>
    <cellStyle name="Comma 5 5 5" xfId="13071" xr:uid="{709DC747-90BD-4E47-A514-F37E9F20C92D}"/>
    <cellStyle name="Comma 5 5_ACT Segment adj EBITDA" xfId="13072" xr:uid="{5D5BD76F-6989-4CFA-95A2-2A734A23D86D}"/>
    <cellStyle name="Comma 5 6" xfId="13073" xr:uid="{5AE219EC-8736-4276-A022-E0BF72AC3D0E}"/>
    <cellStyle name="Comma 5 6 2" xfId="13074" xr:uid="{145B1932-2BBE-424A-BAD0-118DE13A14F9}"/>
    <cellStyle name="Comma 5 6 2 2" xfId="13075" xr:uid="{498B6726-DD24-4CE9-94C6-3DAE94D1DBB1}"/>
    <cellStyle name="Comma 5 6 2 2 2" xfId="13076" xr:uid="{4F2ABE0F-E181-4FA1-9F86-2F945F65CED0}"/>
    <cellStyle name="Comma 5 6 2 2_ACT_NIBD EQ" xfId="13077" xr:uid="{E531A864-B673-4C04-B708-1C74DD546262}"/>
    <cellStyle name="Comma 5 6 2 3" xfId="13078" xr:uid="{8D8E5A7C-010C-48FF-A63B-972750C86933}"/>
    <cellStyle name="Comma 5 6 2_ACT_NIBD EQ" xfId="13079" xr:uid="{166475C6-6DD0-40B3-9D48-97971D1375EF}"/>
    <cellStyle name="Comma 5 6 3" xfId="13080" xr:uid="{8B5B897E-2360-4356-BAD1-156DCD36A0F7}"/>
    <cellStyle name="Comma 5 6 3 2" xfId="13081" xr:uid="{71DAEB2D-2AB2-483F-861F-AAFD84CA5AE0}"/>
    <cellStyle name="Comma 5 6 3_ACT_NIBD EQ" xfId="13082" xr:uid="{467C7093-A53B-4F79-AAD9-B33D5E993F92}"/>
    <cellStyle name="Comma 5 6 4" xfId="13083" xr:uid="{D74398ED-0802-4700-8D65-D0DA36AD0114}"/>
    <cellStyle name="Comma 5 6 5" xfId="13084" xr:uid="{ECEA662F-0BD3-49A5-8028-AEC13E67EC94}"/>
    <cellStyle name="Comma 5 6_ACT Segment adj EBITDA" xfId="13085" xr:uid="{9F9850B1-C898-4EA6-9B7C-4A1798CB394E}"/>
    <cellStyle name="Comma 5 7" xfId="13086" xr:uid="{F4070FEA-8403-43F3-BC8F-99BDB1EDD86E}"/>
    <cellStyle name="Comma 5 7 2" xfId="13087" xr:uid="{AEC8F50A-BD91-459E-B1D3-2BF0349A373B}"/>
    <cellStyle name="Comma 5 7 2 2" xfId="13088" xr:uid="{B65B8C30-DF0B-4125-8511-D32177C2D2A2}"/>
    <cellStyle name="Comma 5 7 2 2 2" xfId="13089" xr:uid="{0D294E08-7690-4A47-BE47-11E9D2BAE906}"/>
    <cellStyle name="Comma 5 7 2 2_ACT_NIBD EQ" xfId="13090" xr:uid="{02A8297F-BCC2-4F54-B111-FF281CF8EA4B}"/>
    <cellStyle name="Comma 5 7 2 3" xfId="13091" xr:uid="{0BD89E1D-E31A-4BCC-932C-6E1459B8083E}"/>
    <cellStyle name="Comma 5 7 2_ACT_NIBD EQ" xfId="13092" xr:uid="{48751950-8688-4F30-B4EC-1218318586B0}"/>
    <cellStyle name="Comma 5 7 3" xfId="13093" xr:uid="{30C1FA6E-1B79-4E4E-99AA-3FA9D4AB554A}"/>
    <cellStyle name="Comma 5 7 3 2" xfId="13094" xr:uid="{08633ED7-433E-4C52-ADBE-FE897F85A551}"/>
    <cellStyle name="Comma 5 7 3_ACT_NIBD EQ" xfId="13095" xr:uid="{98700BF9-39F0-4A89-B9ED-19BEA7A29316}"/>
    <cellStyle name="Comma 5 7 4" xfId="13096" xr:uid="{0A253D96-D953-46FF-91DC-33E4239F1F9D}"/>
    <cellStyle name="Comma 5 7_ACT Segment adj EBITDA" xfId="13097" xr:uid="{4C34285E-ACC2-4F44-A8DF-627212D22CBB}"/>
    <cellStyle name="Comma 5 8" xfId="13098" xr:uid="{0376371A-0B72-41B1-AC1B-210E48B77199}"/>
    <cellStyle name="Comma 5 9" xfId="13099" xr:uid="{50B31F9D-C032-439E-950B-A00F261D9DA7}"/>
    <cellStyle name="Comma 5_ACT Segment adj EBITDA" xfId="13100" xr:uid="{E7906DD3-9FE9-4D7F-8DE7-1F5214CE41B8}"/>
    <cellStyle name="Comma 6" xfId="13101" xr:uid="{0EE326FA-99FB-40B8-88AD-733067E00EE6}"/>
    <cellStyle name="Comma 6 10" xfId="13102" xr:uid="{A2FAF3D7-3C21-4740-A45C-CFCE6BD4C3DA}"/>
    <cellStyle name="Comma 6 2" xfId="13103" xr:uid="{3597EC86-9058-4293-8B0E-D538B9C993DC}"/>
    <cellStyle name="Comma 6 2 10" xfId="13104" xr:uid="{E915FFCF-3473-4581-8DC5-C0D42F39973B}"/>
    <cellStyle name="Comma 6 2 2" xfId="13105" xr:uid="{ADD4B215-E21A-443C-BFDC-63E8278A70B9}"/>
    <cellStyle name="Comma 6 2 2 10" xfId="13106" xr:uid="{ED73EE9E-8CA3-41CE-AF1E-78BC2083D5BA}"/>
    <cellStyle name="Comma 6 2 2 2" xfId="13107" xr:uid="{4DFD9B45-3A48-49EA-BFBA-236E248EE05D}"/>
    <cellStyle name="Comma 6 2 2 2 2" xfId="13108" xr:uid="{AB980406-33D5-4432-B354-56F79978F21D}"/>
    <cellStyle name="Comma 6 2 2 2 2 2" xfId="13109" xr:uid="{F4B0CBBD-7287-4F43-9BC8-40DA6EEB129A}"/>
    <cellStyle name="Comma 6 2 2 2 2_ACT_NIBD EQ" xfId="13110" xr:uid="{3B42960A-737A-42A7-AD06-5750E2008AC5}"/>
    <cellStyle name="Comma 6 2 2 2 3" xfId="13111" xr:uid="{B1E5FF38-9247-41AE-AD70-7B4FFD490F66}"/>
    <cellStyle name="Comma 6 2 2 2_ACT Segment adj EBITDA" xfId="13112" xr:uid="{6E7E2727-9141-41DB-B0C4-7B5D25111929}"/>
    <cellStyle name="Comma 6 2 2 3" xfId="13113" xr:uid="{BC8A6DB3-299C-4DB8-98C0-901F97FE00ED}"/>
    <cellStyle name="Comma 6 2 2 3 2" xfId="13114" xr:uid="{020F50CB-FA4B-4F70-B02C-0B8B3DF5D1DA}"/>
    <cellStyle name="Comma 6 2 2 3_ACT Segment adj EBITDA" xfId="13115" xr:uid="{FB689765-FC25-4EBD-AA60-E26AAFB23231}"/>
    <cellStyle name="Comma 6 2 2 4" xfId="13116" xr:uid="{1CB98E07-400E-4CE3-A06D-DEA211973D0F}"/>
    <cellStyle name="Comma 6 2 2 5" xfId="13117" xr:uid="{0CA49626-3988-4DCE-9671-BC3AC6C1027F}"/>
    <cellStyle name="Comma 6 2 2 6" xfId="13118" xr:uid="{EE957AE5-974A-40FB-B3F4-F85C805C7199}"/>
    <cellStyle name="Comma 6 2 2 7" xfId="13119" xr:uid="{55608E66-139F-4344-A99C-42D3AD719762}"/>
    <cellStyle name="Comma 6 2 2 8" xfId="13120" xr:uid="{F2C6174F-2180-468A-9B1D-92411D2A8170}"/>
    <cellStyle name="Comma 6 2 2 9" xfId="13121" xr:uid="{2E2EA52D-7BA2-4E4A-A951-297FEC6D9077}"/>
    <cellStyle name="Comma 6 2 2_ACT Segment adj EBITDA" xfId="13122" xr:uid="{A9C8D687-1DE0-490E-AA18-DB57054979CC}"/>
    <cellStyle name="Comma 6 2 3" xfId="13123" xr:uid="{309746C6-F4A7-4C65-AC41-5E1B84F34A93}"/>
    <cellStyle name="Comma 6 2 3 10" xfId="13124" xr:uid="{FBF96D0F-4FCD-441F-A69B-42F3A143C2FA}"/>
    <cellStyle name="Comma 6 2 3 2" xfId="13125" xr:uid="{72327C71-C762-4E7D-AB35-9F38D0B6F139}"/>
    <cellStyle name="Comma 6 2 3 2 2" xfId="13126" xr:uid="{AD6888DB-EA37-4618-A059-AD30E6D0A39C}"/>
    <cellStyle name="Comma 6 2 3 2 2 2" xfId="13127" xr:uid="{53AE25D5-6101-42AB-867D-D1CC7C88F940}"/>
    <cellStyle name="Comma 6 2 3 2 2_ACT_NIBD EQ" xfId="13128" xr:uid="{F7CC357A-AAFD-4504-865C-CB8B96E81ADD}"/>
    <cellStyle name="Comma 6 2 3 2 3" xfId="13129" xr:uid="{C7BFBB64-CD59-4927-AA31-DBD70B26B398}"/>
    <cellStyle name="Comma 6 2 3 2_ACT Segment adj EBITDA" xfId="13130" xr:uid="{F9213F42-E058-47E0-A805-1A971A3752C8}"/>
    <cellStyle name="Comma 6 2 3 3" xfId="13131" xr:uid="{65FFC531-9092-439D-8C5A-0C5ED9A7693F}"/>
    <cellStyle name="Comma 6 2 3 3 2" xfId="13132" xr:uid="{F7FD93D7-F2B3-4CB6-A03B-9BA11AF75012}"/>
    <cellStyle name="Comma 6 2 3 3_ACT Segment adj EBITDA" xfId="13133" xr:uid="{440CE64D-8458-40C3-81C0-C882E055276E}"/>
    <cellStyle name="Comma 6 2 3 4" xfId="13134" xr:uid="{D799B320-75EA-4CFD-9002-F75996BBAF3A}"/>
    <cellStyle name="Comma 6 2 3 5" xfId="13135" xr:uid="{CFC40C9D-E0EB-4064-BB9F-40DC97E365C3}"/>
    <cellStyle name="Comma 6 2 3 6" xfId="13136" xr:uid="{C8CE9785-D30C-45EA-8CF8-FD1C8888B53E}"/>
    <cellStyle name="Comma 6 2 3 7" xfId="13137" xr:uid="{D13775D0-513F-47C8-9AEC-8BA86E188D00}"/>
    <cellStyle name="Comma 6 2 3 8" xfId="13138" xr:uid="{1C543D18-60D9-4A40-89AB-59348AA23D65}"/>
    <cellStyle name="Comma 6 2 3 9" xfId="13139" xr:uid="{E27ABCAC-BA5D-499F-895F-48F8FB6166D8}"/>
    <cellStyle name="Comma 6 2 3_ACT Segment adj EBITDA" xfId="13140" xr:uid="{D67E2900-8855-410E-A0BF-1E992304FAC1}"/>
    <cellStyle name="Comma 6 2 4" xfId="13141" xr:uid="{0929B607-B348-4860-A579-30F3918E9225}"/>
    <cellStyle name="Comma 6 2 4 2" xfId="13142" xr:uid="{68959483-9137-4288-8F30-DE2B4C6B9D9A}"/>
    <cellStyle name="Comma 6 2 4 2 2" xfId="13143" xr:uid="{DF12E583-6CAB-4D05-9D2B-F00828BFFD97}"/>
    <cellStyle name="Comma 6 2 4 2 2 2" xfId="13144" xr:uid="{A38A1BE7-3FAA-47CC-B051-C5A7FE6C4732}"/>
    <cellStyle name="Comma 6 2 4 2 2_ACT_NIBD EQ" xfId="13145" xr:uid="{B4638839-3611-478E-98DF-B17D690667E2}"/>
    <cellStyle name="Comma 6 2 4 2 3" xfId="13146" xr:uid="{FA3E12D4-15E3-4ED1-AB58-DFD8F2B02CFD}"/>
    <cellStyle name="Comma 6 2 4 2_ACT Segment adj EBITDA" xfId="13147" xr:uid="{5ABAFB5F-4595-4837-B035-7F9BB9B499CD}"/>
    <cellStyle name="Comma 6 2 4 3" xfId="13148" xr:uid="{D0A5DEE8-B8F8-498A-8DC2-03E566CBAE93}"/>
    <cellStyle name="Comma 6 2 4 3 2" xfId="13149" xr:uid="{484D3D49-6C9F-4669-BB9B-9897EC5336BF}"/>
    <cellStyle name="Comma 6 2 4 3_ACT_NIBD EQ" xfId="13150" xr:uid="{01CDA8BE-991C-4ADC-BCBA-EB12A19E55A0}"/>
    <cellStyle name="Comma 6 2 4 4" xfId="13151" xr:uid="{A0FD5C0D-9F90-4D1D-BB2E-AF4BFAEFEE05}"/>
    <cellStyle name="Comma 6 2 4 5" xfId="13152" xr:uid="{A0AD06DE-2AFF-44A8-BAE5-E942707CAC3F}"/>
    <cellStyle name="Comma 6 2 4_ACT Segment adj EBITDA" xfId="13153" xr:uid="{F74C65A8-2651-4C4B-947F-C21CFA17B209}"/>
    <cellStyle name="Comma 6 2 5" xfId="13154" xr:uid="{92BFD590-6366-464A-9272-78920BBB1739}"/>
    <cellStyle name="Comma 6 2 5 2" xfId="13155" xr:uid="{1B8632A9-A73C-4171-A2DA-E033E086A1A7}"/>
    <cellStyle name="Comma 6 2 5 2 2" xfId="13156" xr:uid="{E1E26ACE-C2A4-445B-B445-DEF54D9AA101}"/>
    <cellStyle name="Comma 6 2 5 2_ACT_NIBD EQ" xfId="13157" xr:uid="{8DF00A36-50AC-4EF5-9F55-AEA9570F940F}"/>
    <cellStyle name="Comma 6 2 5 3" xfId="13158" xr:uid="{C7D0C0E7-4679-421C-9D89-6F7C4A1BEA34}"/>
    <cellStyle name="Comma 6 2 5_ACT Segment adj EBITDA" xfId="13159" xr:uid="{74467DB0-5A13-435F-AC6C-E72B309FB6BE}"/>
    <cellStyle name="Comma 6 2 6" xfId="13160" xr:uid="{ADFE9B30-5664-4A30-81D3-2CFA4DDFAA59}"/>
    <cellStyle name="Comma 6 2 6 2" xfId="13161" xr:uid="{6140304A-7453-47E0-B6A0-284419F60F9A}"/>
    <cellStyle name="Comma 6 2 6_ACT_NIBD EQ" xfId="13162" xr:uid="{8125E616-D52B-4836-86C2-AE413D52D388}"/>
    <cellStyle name="Comma 6 2 7" xfId="13163" xr:uid="{4BE23DFD-5F8D-488E-A569-1DCAC9F9620D}"/>
    <cellStyle name="Comma 6 2 8" xfId="13164" xr:uid="{E1FEACE4-AA8E-4598-93E9-36B767C52BAB}"/>
    <cellStyle name="Comma 6 2 9" xfId="13165" xr:uid="{7063F271-A924-47F3-AC6E-7A357A8BA9AE}"/>
    <cellStyle name="Comma 6 2_ACT Segment adj EBITDA" xfId="13166" xr:uid="{354F484D-B08C-41D9-B600-89D33E5FD237}"/>
    <cellStyle name="Comma 6 3" xfId="13167" xr:uid="{DEFD55A4-0210-479D-8310-3AA7A2F263CF}"/>
    <cellStyle name="Comma 6 3 10" xfId="13168" xr:uid="{B0F9CF40-4BAD-47B0-96F8-E7F5AA4A163C}"/>
    <cellStyle name="Comma 6 3 2" xfId="13169" xr:uid="{4198B20E-F04C-46E9-A20A-4677FFDA8380}"/>
    <cellStyle name="Comma 6 3 2 2" xfId="13170" xr:uid="{D3E9CA89-44B5-403D-9AAD-925B1BED3E33}"/>
    <cellStyle name="Comma 6 3 2 2 2" xfId="13171" xr:uid="{2CF96A86-1FBF-41EC-83E0-A10E8F893045}"/>
    <cellStyle name="Comma 6 3 2 2_ACT_NIBD EQ" xfId="13172" xr:uid="{237AF28B-EE58-41E8-811F-239F3D5306EB}"/>
    <cellStyle name="Comma 6 3 2 3" xfId="13173" xr:uid="{533A9BC7-F621-468B-8EDA-DA3FF6C0A86D}"/>
    <cellStyle name="Comma 6 3 2_ACT Segment adj EBITDA" xfId="13174" xr:uid="{91A12536-C57A-4D0F-A471-E0B7BD6E16CD}"/>
    <cellStyle name="Comma 6 3 3" xfId="13175" xr:uid="{EDC4F1C3-8FA4-4266-8A08-59E016065A93}"/>
    <cellStyle name="Comma 6 3 3 2" xfId="13176" xr:uid="{AACBB090-4BE6-4652-8DEC-A580AA315902}"/>
    <cellStyle name="Comma 6 3 3_ACT Segment adj EBITDA" xfId="13177" xr:uid="{9424337A-010F-4EEE-A7FC-575789BE71FE}"/>
    <cellStyle name="Comma 6 3 4" xfId="13178" xr:uid="{32C3EC15-2E2E-43A5-A49B-84633B6EB0FA}"/>
    <cellStyle name="Comma 6 3 5" xfId="13179" xr:uid="{81C6FA14-8CF1-4976-B37F-2094A7672FBF}"/>
    <cellStyle name="Comma 6 3 6" xfId="13180" xr:uid="{57A07CD4-6D99-4FCD-ABB6-F97F0EDB733D}"/>
    <cellStyle name="Comma 6 3 7" xfId="13181" xr:uid="{4078B782-3C33-4BE6-A2D8-A825B953821F}"/>
    <cellStyle name="Comma 6 3 8" xfId="13182" xr:uid="{EA313C6B-31B9-4F90-B0CB-75924A0038F1}"/>
    <cellStyle name="Comma 6 3 9" xfId="13183" xr:uid="{830A49C2-A58F-4537-840E-879B47D9A81A}"/>
    <cellStyle name="Comma 6 3_ACT Segment adj EBITDA" xfId="13184" xr:uid="{DC3BFFFB-8303-463A-AF1B-E1464A57A32A}"/>
    <cellStyle name="Comma 6 4" xfId="13185" xr:uid="{7F3B007D-20A0-4373-9090-06146EE24325}"/>
    <cellStyle name="Comma 6 4 10" xfId="13186" xr:uid="{7AA42A5A-1FE1-4A53-8B15-EFB02A48AAA2}"/>
    <cellStyle name="Comma 6 4 2" xfId="13187" xr:uid="{9CDFE8BB-DD93-40FF-967F-382E6E001ABD}"/>
    <cellStyle name="Comma 6 4 2 2" xfId="13188" xr:uid="{DBDCA6C8-35AD-41AC-915E-8B414CC367F4}"/>
    <cellStyle name="Comma 6 4 2 2 2" xfId="13189" xr:uid="{4BF05AB0-6E1A-497B-A562-265821F5EA92}"/>
    <cellStyle name="Comma 6 4 2 2_ACT_NIBD EQ" xfId="13190" xr:uid="{B0EBA09A-22EF-4AB7-BD10-338868F809CE}"/>
    <cellStyle name="Comma 6 4 2 3" xfId="13191" xr:uid="{94334809-887D-437C-8380-85F37C2823FB}"/>
    <cellStyle name="Comma 6 4 2_ACT Segment adj EBITDA" xfId="13192" xr:uid="{66C9F29A-6000-41AF-9AB4-D298B905C02E}"/>
    <cellStyle name="Comma 6 4 3" xfId="13193" xr:uid="{7B954BE1-3730-455F-9F1F-E35AD9134B5F}"/>
    <cellStyle name="Comma 6 4 3 2" xfId="13194" xr:uid="{13BCDD55-4224-40FE-B72B-A9FD136DB09D}"/>
    <cellStyle name="Comma 6 4 3_ACT Segment adj EBITDA" xfId="13195" xr:uid="{5A995314-0F5E-4E1E-BA98-F17F3372D094}"/>
    <cellStyle name="Comma 6 4 4" xfId="13196" xr:uid="{66DA190F-7313-4BFB-8C15-4DD306439ED5}"/>
    <cellStyle name="Comma 6 4 5" xfId="13197" xr:uid="{36FE54F4-1C25-49A9-A7EC-95B8CD6F3992}"/>
    <cellStyle name="Comma 6 4 6" xfId="13198" xr:uid="{F86E9265-B445-4BDB-9416-51C73B690A78}"/>
    <cellStyle name="Comma 6 4 7" xfId="13199" xr:uid="{7B2EBAC8-4C9A-4240-A293-5041D075BB44}"/>
    <cellStyle name="Comma 6 4 8" xfId="13200" xr:uid="{BDF15B7C-BADD-4C1A-A36E-02CE6E5255BA}"/>
    <cellStyle name="Comma 6 4 9" xfId="13201" xr:uid="{9F936857-EC57-4B7E-ADD9-A5C94CC9745B}"/>
    <cellStyle name="Comma 6 4_ACT Segment adj EBITDA" xfId="13202" xr:uid="{54215667-EBE6-4074-B417-AAFEFB36D49D}"/>
    <cellStyle name="Comma 6 5" xfId="13203" xr:uid="{848B049E-03FB-4640-8B95-5EDE8B023826}"/>
    <cellStyle name="Comma 6 5 2" xfId="13204" xr:uid="{0D7EB670-AD1A-44CD-B5A3-2A780F1733DD}"/>
    <cellStyle name="Comma 6 5 2 2" xfId="13205" xr:uid="{740C3920-B136-463E-AF5B-9BAA1AED9124}"/>
    <cellStyle name="Comma 6 5 2 2 2" xfId="13206" xr:uid="{C3D4D868-5A58-4EEE-B8B7-C8F230B0CDA7}"/>
    <cellStyle name="Comma 6 5 2 2_ACT_NIBD EQ" xfId="13207" xr:uid="{0CCE4D63-98C2-46B4-BDE9-C45578D12D83}"/>
    <cellStyle name="Comma 6 5 2 3" xfId="13208" xr:uid="{7CF6F28F-0E22-45A2-A140-92ABB9684C27}"/>
    <cellStyle name="Comma 6 5 2_ACT Segment adj EBITDA" xfId="13209" xr:uid="{7F927867-A941-46D7-B59E-51927026820B}"/>
    <cellStyle name="Comma 6 5 3" xfId="13210" xr:uid="{ECD8D732-B875-461F-9D17-E41E0102F3F7}"/>
    <cellStyle name="Comma 6 5 3 2" xfId="13211" xr:uid="{043D538D-0470-4F84-A10C-3FE0ECD7DBE4}"/>
    <cellStyle name="Comma 6 5 3_ACT_NIBD EQ" xfId="13212" xr:uid="{05267698-B525-4CDB-A526-A5B6B0441269}"/>
    <cellStyle name="Comma 6 5 4" xfId="13213" xr:uid="{A0AFC48D-A4DC-4AC8-A581-0B9A4CB19419}"/>
    <cellStyle name="Comma 6 5 5" xfId="13214" xr:uid="{8660DA3F-9249-40AB-82DC-BFD455602040}"/>
    <cellStyle name="Comma 6 5_ACT Segment adj EBITDA" xfId="13215" xr:uid="{DEBA67B7-08C6-4EBF-A7B1-ACD35CF0B63E}"/>
    <cellStyle name="Comma 6 6" xfId="13216" xr:uid="{B12DAC12-4CC6-4CA9-B8A7-43FE2558F8CF}"/>
    <cellStyle name="Comma 6 6 2" xfId="13217" xr:uid="{900EE4C2-873A-4B2A-B257-E5D00F0ECAB5}"/>
    <cellStyle name="Comma 6 6 2 2" xfId="13218" xr:uid="{DAA350C7-F2D1-4553-88C8-594447E0702F}"/>
    <cellStyle name="Comma 6 6 2 2 2" xfId="13219" xr:uid="{68B5B7D4-740D-4356-8631-F91B217D1745}"/>
    <cellStyle name="Comma 6 6 2 2_ACT_NIBD EQ" xfId="13220" xr:uid="{641BF6C5-46E3-4F50-9B9F-FFD87D1FA45C}"/>
    <cellStyle name="Comma 6 6 2 3" xfId="13221" xr:uid="{F6636F0C-7E33-42F5-8875-F94CFC00AEC2}"/>
    <cellStyle name="Comma 6 6 2_ACT_NIBD EQ" xfId="13222" xr:uid="{FBADCF7E-EB33-488E-B3BF-F100D214D348}"/>
    <cellStyle name="Comma 6 6 3" xfId="13223" xr:uid="{67A323FB-2DF8-443A-8670-AA006619872D}"/>
    <cellStyle name="Comma 6 6 3 2" xfId="13224" xr:uid="{193F918F-6509-4896-9B87-62877044398E}"/>
    <cellStyle name="Comma 6 6 3_ACT_NIBD EQ" xfId="13225" xr:uid="{C6F4CA69-2D2F-4D35-8FE5-7883001EC5D7}"/>
    <cellStyle name="Comma 6 6 4" xfId="13226" xr:uid="{8E75142A-060B-4B8E-82D3-0BFBFC438260}"/>
    <cellStyle name="Comma 6 6_ACT Segment adj EBITDA" xfId="13227" xr:uid="{E1906B6A-C8CB-4213-9CFC-98F882E0809B}"/>
    <cellStyle name="Comma 6 7" xfId="13228" xr:uid="{413E8524-4A39-4A01-8A25-8699057E4A31}"/>
    <cellStyle name="Comma 6 7 2" xfId="13229" xr:uid="{4F8978B9-DC36-4D93-96E0-CA3DA62E3093}"/>
    <cellStyle name="Comma 6 7 2 2" xfId="13230" xr:uid="{11D2E995-31B8-4225-AB96-C5C5B77EFABA}"/>
    <cellStyle name="Comma 6 7 2 2 2" xfId="13231" xr:uid="{815FE265-E457-47F5-BDE4-17936474FB4A}"/>
    <cellStyle name="Comma 6 7 2 2_ACT_NIBD EQ" xfId="13232" xr:uid="{579668E0-9C42-4BFF-8B53-597546C15CAD}"/>
    <cellStyle name="Comma 6 7 2 3" xfId="13233" xr:uid="{2D9F57DE-5BC0-4FFD-B935-EAF8EE1B5408}"/>
    <cellStyle name="Comma 6 7 2_ACT_NIBD EQ" xfId="13234" xr:uid="{EF512255-9FE1-414E-B89F-D796D069590A}"/>
    <cellStyle name="Comma 6 7 3" xfId="13235" xr:uid="{96E153EC-C1B6-4DED-AE51-C68FC97BFB26}"/>
    <cellStyle name="Comma 6 7 3 2" xfId="13236" xr:uid="{E65633F3-A07A-47ED-B138-2CA8FE095C2D}"/>
    <cellStyle name="Comma 6 7 3_ACT_NIBD EQ" xfId="13237" xr:uid="{78B150AF-5B38-4026-91F2-9EC787905F99}"/>
    <cellStyle name="Comma 6 7 4" xfId="13238" xr:uid="{EB8E58E9-18C7-4EAD-BE7F-22AAACEDCA10}"/>
    <cellStyle name="Comma 6 7_ACT_NIBD EQ" xfId="13239" xr:uid="{690A29E6-1A5B-4762-8006-322FE1EF8132}"/>
    <cellStyle name="Comma 6 8" xfId="13240" xr:uid="{31997509-3A0F-48DE-90E4-6CCF0CFC06EF}"/>
    <cellStyle name="Comma 6 8 2" xfId="13241" xr:uid="{917B8F56-D691-4B6F-BB38-1B3FB91AE60F}"/>
    <cellStyle name="Comma 6 8 2 2" xfId="13242" xr:uid="{75F9FDB9-84B3-4F75-9D53-F2FEDDFE81F1}"/>
    <cellStyle name="Comma 6 8 2_ACT_NIBD EQ" xfId="13243" xr:uid="{29E82455-41B4-4BC0-8819-125A256FA9CC}"/>
    <cellStyle name="Comma 6 8 3" xfId="13244" xr:uid="{4B9B7AA7-0087-4275-B80C-5731DC9C6BA1}"/>
    <cellStyle name="Comma 6 8_ACT_NIBD EQ" xfId="13245" xr:uid="{F89D3917-BD08-404F-AEE8-299BC0599F0C}"/>
    <cellStyle name="Comma 6 9" xfId="13246" xr:uid="{F4993B14-A735-45AC-A3A1-946368CB7C1C}"/>
    <cellStyle name="Comma 6 9 2" xfId="13247" xr:uid="{9E191D30-EE8D-4137-9C5B-C9EB28EBE307}"/>
    <cellStyle name="Comma 6 9_ACT_NIBD EQ" xfId="13248" xr:uid="{2B1093B7-1EBD-4047-BDA0-1D331D7FE935}"/>
    <cellStyle name="Comma 6_ACT Segment adj EBITDA" xfId="13249" xr:uid="{DE3EA9F7-7E03-4DCC-AB7D-13D89A0F3CA1}"/>
    <cellStyle name="Comma 7" xfId="13250" xr:uid="{0730E78B-94B1-44CA-ACC3-B01343759CFE}"/>
    <cellStyle name="Comma 7 10" xfId="13251" xr:uid="{EA643210-20DF-45C9-998C-6D33B1917B92}"/>
    <cellStyle name="Comma 7 2" xfId="13252" xr:uid="{01175B12-A1CE-4B20-A9F1-D2C4CA0EF468}"/>
    <cellStyle name="Comma 7 2 10" xfId="13253" xr:uid="{F8BE5DC4-F089-4F44-8A85-2F51E34C0D60}"/>
    <cellStyle name="Comma 7 2 2" xfId="13254" xr:uid="{4A14679B-869F-4762-8FAD-1123A0640187}"/>
    <cellStyle name="Comma 7 2 2 10" xfId="13255" xr:uid="{7335A445-4251-4E83-A3A5-AD4CC9CF69BF}"/>
    <cellStyle name="Comma 7 2 2 2" xfId="13256" xr:uid="{1403EF88-D2F9-4AE0-B615-98801A9B7DB5}"/>
    <cellStyle name="Comma 7 2 2 2 2" xfId="13257" xr:uid="{502F223B-B61B-43D1-8E21-8D7D5B9991BD}"/>
    <cellStyle name="Comma 7 2 2 2 2 2" xfId="13258" xr:uid="{24ECCC51-8DEC-489B-AEC8-E78CD6316965}"/>
    <cellStyle name="Comma 7 2 2 2 2_ACT_NIBD EQ" xfId="13259" xr:uid="{105BF870-E923-4FED-9D3E-049FEE5A913F}"/>
    <cellStyle name="Comma 7 2 2 2 3" xfId="13260" xr:uid="{28619CB4-2AC5-4BA1-96F8-582832C39A75}"/>
    <cellStyle name="Comma 7 2 2 2_ACT Segment adj EBITDA" xfId="13261" xr:uid="{692F4602-F8FC-4839-812E-21A7705B318F}"/>
    <cellStyle name="Comma 7 2 2 3" xfId="13262" xr:uid="{53319C41-DBF8-4BC6-A130-0E0C82CE340E}"/>
    <cellStyle name="Comma 7 2 2 3 2" xfId="13263" xr:uid="{8815EAF6-2DC2-4469-B619-492DCBDD7A88}"/>
    <cellStyle name="Comma 7 2 2 3_ACT Segment adj EBITDA" xfId="13264" xr:uid="{2CC59CC8-03AB-45E3-B7D5-9E6233104108}"/>
    <cellStyle name="Comma 7 2 2 4" xfId="13265" xr:uid="{263110B0-842E-40C2-8751-796BDDEAA237}"/>
    <cellStyle name="Comma 7 2 2 5" xfId="13266" xr:uid="{4651582E-F1FB-4718-9FB2-4613AE7F1348}"/>
    <cellStyle name="Comma 7 2 2 6" xfId="13267" xr:uid="{ECEE259B-EDFF-4F6D-B1CE-0182276601BA}"/>
    <cellStyle name="Comma 7 2 2 7" xfId="13268" xr:uid="{522682F1-DD3B-4ECC-A6E3-396E15D19E9E}"/>
    <cellStyle name="Comma 7 2 2 8" xfId="13269" xr:uid="{07CA9DD0-37EA-4E72-BA56-1AF9312FC8DA}"/>
    <cellStyle name="Comma 7 2 2 9" xfId="13270" xr:uid="{75202808-507A-4096-8744-BA5172F73131}"/>
    <cellStyle name="Comma 7 2 2_ACT Segment adj EBITDA" xfId="13271" xr:uid="{6BE5E65E-9E56-4B0E-87A6-5D7D90BFD5E5}"/>
    <cellStyle name="Comma 7 2 3" xfId="13272" xr:uid="{38F36A70-B550-4368-8E3F-D5C6DA8C0A5C}"/>
    <cellStyle name="Comma 7 2 3 10" xfId="13273" xr:uid="{77BE13B2-6694-4873-992B-9F9D247A416A}"/>
    <cellStyle name="Comma 7 2 3 2" xfId="13274" xr:uid="{E2D29F82-A639-4009-B471-CE5A063A670E}"/>
    <cellStyle name="Comma 7 2 3 2 2" xfId="13275" xr:uid="{0F94E800-DE3C-43D1-8B4B-B836BD526DBE}"/>
    <cellStyle name="Comma 7 2 3 2 2 2" xfId="13276" xr:uid="{2A5C42E9-CB02-47CA-8863-551690F91E16}"/>
    <cellStyle name="Comma 7 2 3 2 2_ACT_NIBD EQ" xfId="13277" xr:uid="{4F2EAFC0-EE8C-48C6-AAE3-5D8D443B59AA}"/>
    <cellStyle name="Comma 7 2 3 2 3" xfId="13278" xr:uid="{6CCE182C-1A0A-4EE9-9185-024B55365294}"/>
    <cellStyle name="Comma 7 2 3 2_ACT Segment adj EBITDA" xfId="13279" xr:uid="{492CDBB7-0877-40F9-AEE7-83EE7C6B5A6A}"/>
    <cellStyle name="Comma 7 2 3 3" xfId="13280" xr:uid="{A4F7CFA4-1D05-4DCC-9A27-2747906E2A0D}"/>
    <cellStyle name="Comma 7 2 3 3 2" xfId="13281" xr:uid="{AC81F9F6-8FB7-4E61-A150-A8B3D267217F}"/>
    <cellStyle name="Comma 7 2 3 3_ACT Segment adj EBITDA" xfId="13282" xr:uid="{B4F04D43-00BE-4B80-814B-0E0C53E77B18}"/>
    <cellStyle name="Comma 7 2 3 4" xfId="13283" xr:uid="{EC88B4D2-32F4-4108-8DEF-91ACC9759813}"/>
    <cellStyle name="Comma 7 2 3 5" xfId="13284" xr:uid="{963BEE7E-E9D7-4709-BF1C-53559BCDF8D8}"/>
    <cellStyle name="Comma 7 2 3 6" xfId="13285" xr:uid="{C0C15287-FF52-41CE-8532-FB2383FFD4C2}"/>
    <cellStyle name="Comma 7 2 3 7" xfId="13286" xr:uid="{3E737497-19D1-45ED-983C-6C82C5C2493A}"/>
    <cellStyle name="Comma 7 2 3 8" xfId="13287" xr:uid="{EB8B396D-22FB-41E9-B4ED-842FD79C1C30}"/>
    <cellStyle name="Comma 7 2 3 9" xfId="13288" xr:uid="{5D376472-438C-4C6C-BDF6-260403C1FFBC}"/>
    <cellStyle name="Comma 7 2 3_ACT Segment adj EBITDA" xfId="13289" xr:uid="{818C172B-04E9-473C-9D7C-68CBCAECB40F}"/>
    <cellStyle name="Comma 7 2 4" xfId="13290" xr:uid="{1BCEA5E5-C2EE-4B77-987B-4C040CCD8448}"/>
    <cellStyle name="Comma 7 2 4 2" xfId="13291" xr:uid="{B0ADA02A-5D19-41D6-A1E2-E81E3072B301}"/>
    <cellStyle name="Comma 7 2 4 2 2" xfId="13292" xr:uid="{ED47E268-553F-43EA-86DD-03FCECFE1864}"/>
    <cellStyle name="Comma 7 2 4 2 2 2" xfId="13293" xr:uid="{540FAADE-BD00-4894-9100-34D23770F89A}"/>
    <cellStyle name="Comma 7 2 4 2 2_ACT_NIBD EQ" xfId="13294" xr:uid="{4BD1834C-DC52-4FF6-97A8-F7C510CD6D51}"/>
    <cellStyle name="Comma 7 2 4 2 3" xfId="13295" xr:uid="{B66660E7-1F92-4F10-8C89-53CFD97FC582}"/>
    <cellStyle name="Comma 7 2 4 2_ACT Segment adj EBITDA" xfId="13296" xr:uid="{8EA333E6-1BAF-4F81-BCFA-4CB7DC4B4B90}"/>
    <cellStyle name="Comma 7 2 4 3" xfId="13297" xr:uid="{68DB524A-18ED-4194-9FA6-D1DE60CEA852}"/>
    <cellStyle name="Comma 7 2 4 3 2" xfId="13298" xr:uid="{D8C144AF-E27F-4DAE-AB75-B87417FD2007}"/>
    <cellStyle name="Comma 7 2 4 3_ACT_NIBD EQ" xfId="13299" xr:uid="{1CE83EBE-DDDE-43DE-99A5-04968383F37F}"/>
    <cellStyle name="Comma 7 2 4 4" xfId="13300" xr:uid="{E690B63C-8FE6-4DED-9217-54FBD926D0C5}"/>
    <cellStyle name="Comma 7 2 4 5" xfId="13301" xr:uid="{4CBE3617-3273-4BE0-844A-5492F1B23FFA}"/>
    <cellStyle name="Comma 7 2 4_ACT Segment adj EBITDA" xfId="13302" xr:uid="{E42E7F63-92E3-4624-804B-3903C91167B8}"/>
    <cellStyle name="Comma 7 2 5" xfId="13303" xr:uid="{499EFA43-2197-478D-AA12-919231D2F82C}"/>
    <cellStyle name="Comma 7 2 5 2" xfId="13304" xr:uid="{C0609DF7-33D7-4760-9C18-410C6C5524A2}"/>
    <cellStyle name="Comma 7 2 5 2 2" xfId="13305" xr:uid="{9164C0B6-5095-4365-B0AA-994C2B74169D}"/>
    <cellStyle name="Comma 7 2 5 2_ACT_NIBD EQ" xfId="13306" xr:uid="{867CDE13-3162-4689-9E6A-66145774FD60}"/>
    <cellStyle name="Comma 7 2 5 3" xfId="13307" xr:uid="{DEA7BCD5-D7BF-42EC-AE7F-6AB9480FE912}"/>
    <cellStyle name="Comma 7 2 5_ACT Segment adj EBITDA" xfId="13308" xr:uid="{625CA3D6-1BE8-4967-A798-67FFF5B6EFD3}"/>
    <cellStyle name="Comma 7 2 6" xfId="13309" xr:uid="{05196A0C-AD55-4926-B6A1-5F3DFC878579}"/>
    <cellStyle name="Comma 7 2 6 2" xfId="13310" xr:uid="{478BCD6F-E3CF-471C-B743-09FEE97690BA}"/>
    <cellStyle name="Comma 7 2 6_ACT Segment adj EBITDA" xfId="13311" xr:uid="{69B2875A-87DF-4ADD-A24C-4EDFB22649BF}"/>
    <cellStyle name="Comma 7 2 7" xfId="13312" xr:uid="{B47B23A1-C844-4EBB-8CC2-229601B8A83C}"/>
    <cellStyle name="Comma 7 2 8" xfId="13313" xr:uid="{CFBEEDE5-9948-4DAB-96E6-F774E2288613}"/>
    <cellStyle name="Comma 7 2 9" xfId="13314" xr:uid="{531155FA-1C61-4A9E-8CE4-0FCB123CF4EF}"/>
    <cellStyle name="Comma 7 2_ACT Segment adj EBITDA" xfId="13315" xr:uid="{840EFE2B-F40E-43BF-94DE-299133BE19A4}"/>
    <cellStyle name="Comma 7 3" xfId="13316" xr:uid="{2765F856-66C1-4024-871E-C142A72EF898}"/>
    <cellStyle name="Comma 7 3 10" xfId="13317" xr:uid="{164BE53B-53DB-4FFC-BFC5-4F6EF0571268}"/>
    <cellStyle name="Comma 7 3 2" xfId="13318" xr:uid="{565B49C9-A7CD-4C75-9125-7B431857F2C8}"/>
    <cellStyle name="Comma 7 3 2 2" xfId="13319" xr:uid="{D03A9176-3DF2-4626-9E80-57B412838069}"/>
    <cellStyle name="Comma 7 3 2 2 2" xfId="13320" xr:uid="{DE4C48D3-51F2-492A-A7B1-FAA109ABB76B}"/>
    <cellStyle name="Comma 7 3 2 2_ACT_NIBD EQ" xfId="13321" xr:uid="{AD9330C6-B5B2-41BA-99A9-44036226C180}"/>
    <cellStyle name="Comma 7 3 2 3" xfId="13322" xr:uid="{47A3688D-2E66-405E-A5C2-B74FA32801F2}"/>
    <cellStyle name="Comma 7 3 2_ACT Segment adj EBITDA" xfId="13323" xr:uid="{B677139E-956C-4261-AEFC-66F5B25CA76A}"/>
    <cellStyle name="Comma 7 3 3" xfId="13324" xr:uid="{88902B07-81B3-4341-A455-C48D71DB782B}"/>
    <cellStyle name="Comma 7 3 3 2" xfId="13325" xr:uid="{73D62D07-E63F-4D65-9482-56C9F378CA31}"/>
    <cellStyle name="Comma 7 3 3_ACT Segment adj EBITDA" xfId="13326" xr:uid="{14166685-F7DA-4E0D-B368-C4ECC2EAEECC}"/>
    <cellStyle name="Comma 7 3 4" xfId="13327" xr:uid="{4EDE8786-B5A1-4A3F-8FEA-DBCDB8F796AA}"/>
    <cellStyle name="Comma 7 3 5" xfId="13328" xr:uid="{84A1B72E-AD0B-4ADC-8B4C-7B5FF6C7D15B}"/>
    <cellStyle name="Comma 7 3 6" xfId="13329" xr:uid="{F55DF996-126E-48C6-B065-4A92F4143FD3}"/>
    <cellStyle name="Comma 7 3 7" xfId="13330" xr:uid="{6A7FFE58-1C2B-4C93-A107-8A1F20C772AB}"/>
    <cellStyle name="Comma 7 3 8" xfId="13331" xr:uid="{ACE69114-0F0C-48F3-8627-2DA694A263F7}"/>
    <cellStyle name="Comma 7 3 9" xfId="13332" xr:uid="{AC4D2C9D-CCD4-4C49-BD17-61EA3C29A196}"/>
    <cellStyle name="Comma 7 3_ACT Segment adj EBITDA" xfId="13333" xr:uid="{81A45B6D-1E5C-443A-9ACD-35FE30BABF08}"/>
    <cellStyle name="Comma 7 4" xfId="13334" xr:uid="{81EE9387-33E3-4FE6-B9CF-6898EBC50670}"/>
    <cellStyle name="Comma 7 4 10" xfId="13335" xr:uid="{3175B546-B99E-4D37-840F-06537C14D597}"/>
    <cellStyle name="Comma 7 4 2" xfId="13336" xr:uid="{EC0BAC19-2BD1-4EAE-89EE-D3563D07609D}"/>
    <cellStyle name="Comma 7 4 2 2" xfId="13337" xr:uid="{3BDC1091-BC00-4C6A-A158-8B9A5675CCA8}"/>
    <cellStyle name="Comma 7 4 2 2 2" xfId="13338" xr:uid="{B29D14D5-3E86-438C-A3F6-A7E97D3B807A}"/>
    <cellStyle name="Comma 7 4 2 2_ACT_NIBD EQ" xfId="13339" xr:uid="{FFF07ED1-39E5-4664-A186-01D78D22FDD2}"/>
    <cellStyle name="Comma 7 4 2 3" xfId="13340" xr:uid="{A9258E7B-62EC-4FD8-88CB-1BFB49A13BAF}"/>
    <cellStyle name="Comma 7 4 2_ACT Segment adj EBITDA" xfId="13341" xr:uid="{A11E55BD-7C78-4DD1-B21C-271CD3397987}"/>
    <cellStyle name="Comma 7 4 3" xfId="13342" xr:uid="{94B3E784-D667-48F9-BF3E-8C22DAAF597E}"/>
    <cellStyle name="Comma 7 4 3 2" xfId="13343" xr:uid="{50C5B3D6-2877-434B-8BC0-31A22C0C68A7}"/>
    <cellStyle name="Comma 7 4 3_ACT Segment adj EBITDA" xfId="13344" xr:uid="{DAFEC99B-962F-429B-801F-AC9BE943A4BA}"/>
    <cellStyle name="Comma 7 4 4" xfId="13345" xr:uid="{45FCAC6E-8D87-48B3-BEF8-3D5B6F4D4152}"/>
    <cellStyle name="Comma 7 4 5" xfId="13346" xr:uid="{75324780-0CB5-4A0D-855B-1A6A4B67B170}"/>
    <cellStyle name="Comma 7 4 6" xfId="13347" xr:uid="{2E71A68F-5559-4BBC-B27F-D198A2EDB897}"/>
    <cellStyle name="Comma 7 4 7" xfId="13348" xr:uid="{B9D23BA8-F7B7-4830-83B5-7E8DC89AF5A5}"/>
    <cellStyle name="Comma 7 4 8" xfId="13349" xr:uid="{D0933A1E-3542-4643-AF8D-6CF695B2D8E2}"/>
    <cellStyle name="Comma 7 4 9" xfId="13350" xr:uid="{6A27522A-BA25-4911-909D-44B32B66D0BA}"/>
    <cellStyle name="Comma 7 4_ACT Segment adj EBITDA" xfId="13351" xr:uid="{48FC520F-124A-41AD-9CA9-8887E07ADC60}"/>
    <cellStyle name="Comma 7 5" xfId="13352" xr:uid="{73DC8557-2751-4423-BA0A-8B5033110E28}"/>
    <cellStyle name="Comma 7 5 2" xfId="13353" xr:uid="{04EDF2BA-D2A7-4144-A58C-47B6EF0BABAD}"/>
    <cellStyle name="Comma 7 5 2 2" xfId="13354" xr:uid="{67A6F3D9-4956-4719-903A-B55C957957A0}"/>
    <cellStyle name="Comma 7 5 2 2 2" xfId="13355" xr:uid="{D242131D-D991-4AF9-B414-3CCBFAD60D03}"/>
    <cellStyle name="Comma 7 5 2 2_ACT_NIBD EQ" xfId="13356" xr:uid="{F9BFAFAD-BD14-4818-8397-FEB1171E6349}"/>
    <cellStyle name="Comma 7 5 2 3" xfId="13357" xr:uid="{D06B4714-F1EE-4A54-8A76-64EE23668A1D}"/>
    <cellStyle name="Comma 7 5 2_ACT Segment adj EBITDA" xfId="13358" xr:uid="{B3F5273E-A14D-4B91-9C66-6D2F60B35C62}"/>
    <cellStyle name="Comma 7 5 3" xfId="13359" xr:uid="{5E8CE70F-DA29-4FAA-A6A2-F707F6577F27}"/>
    <cellStyle name="Comma 7 5 3 2" xfId="13360" xr:uid="{6654060B-15CF-4BC8-B463-04599A9A6C27}"/>
    <cellStyle name="Comma 7 5 3_ACT_NIBD EQ" xfId="13361" xr:uid="{70CB5CB3-D475-4935-995A-E9AFB72F10FC}"/>
    <cellStyle name="Comma 7 5 4" xfId="13362" xr:uid="{DFA98F01-26C2-4A2F-9C13-8BB26BC3322D}"/>
    <cellStyle name="Comma 7 5 5" xfId="13363" xr:uid="{E5A2458E-1143-4DA5-A7BE-3A505994FF3E}"/>
    <cellStyle name="Comma 7 5_ACT Segment adj EBITDA" xfId="13364" xr:uid="{CA2359F6-2D23-4FB3-852A-DCB0133152BC}"/>
    <cellStyle name="Comma 7 6" xfId="13365" xr:uid="{393CDEA2-D2A2-4B99-B068-8F768D86F13A}"/>
    <cellStyle name="Comma 7 6 2" xfId="13366" xr:uid="{70387EAD-44DB-4C3C-BF3F-FD32C7DE05D2}"/>
    <cellStyle name="Comma 7 6 2 2" xfId="13367" xr:uid="{C3E6D506-2DF5-4FEF-94A6-AB8633E5E1E8}"/>
    <cellStyle name="Comma 7 6 2 2 2" xfId="13368" xr:uid="{75EE34B1-18B5-44F9-8BDC-15697638928E}"/>
    <cellStyle name="Comma 7 6 2 2_ACT_NIBD EQ" xfId="13369" xr:uid="{9F309C9A-A566-4D3E-9590-E3B3637D1D18}"/>
    <cellStyle name="Comma 7 6 2 3" xfId="13370" xr:uid="{5C2C7C15-0CE7-4CCB-9AF7-153C676345C3}"/>
    <cellStyle name="Comma 7 6 2_ACT_NIBD EQ" xfId="13371" xr:uid="{8C60C455-F2F3-49AA-997F-AAAD25110EA2}"/>
    <cellStyle name="Comma 7 6 3" xfId="13372" xr:uid="{36F98A67-A8FF-45AE-A55A-005E60D12BA6}"/>
    <cellStyle name="Comma 7 6 3 2" xfId="13373" xr:uid="{176AFFC2-B40C-4C79-A115-70DC1AAA5294}"/>
    <cellStyle name="Comma 7 6 3_ACT_NIBD EQ" xfId="13374" xr:uid="{56D954B9-A6BE-404D-8088-8FA1BBBC3F2A}"/>
    <cellStyle name="Comma 7 6 4" xfId="13375" xr:uid="{0DE45A32-D9EE-46E8-94C5-B77723550011}"/>
    <cellStyle name="Comma 7 6_ACT Segment adj EBITDA" xfId="13376" xr:uid="{38E0C059-A5AF-4E28-A9BB-45A4CA219688}"/>
    <cellStyle name="Comma 7 7" xfId="13377" xr:uid="{A3A53D4B-2BCC-49CA-8CCA-BFF61B538AEA}"/>
    <cellStyle name="Comma 7 8" xfId="13378" xr:uid="{58985D7D-030B-4C94-BAE6-2C072C75080D}"/>
    <cellStyle name="Comma 7 9" xfId="13379" xr:uid="{DDCA2123-4E75-49FE-8291-BA16D0A3C972}"/>
    <cellStyle name="Comma 7_ACT Segment adj EBITDA" xfId="13380" xr:uid="{444EC4E2-0BFD-434D-83C2-145C5CE2BC7C}"/>
    <cellStyle name="Comma 8" xfId="13381" xr:uid="{82C0BDD9-C63E-4C77-9477-957EC78AFB39}"/>
    <cellStyle name="Comma 8 10" xfId="13382" xr:uid="{F8DE65F4-BC0A-4466-A64C-9AD23B66DAB5}"/>
    <cellStyle name="Comma 8 2" xfId="13383" xr:uid="{8C2F7397-BA01-4016-A2A1-AED06E956D35}"/>
    <cellStyle name="Comma 8 2 10" xfId="13384" xr:uid="{ACE18BC1-A7A1-42A6-B519-E424429346F7}"/>
    <cellStyle name="Comma 8 2 2" xfId="13385" xr:uid="{7EF0F10C-2DD9-4BB4-97AA-0BB89ED96204}"/>
    <cellStyle name="Comma 8 2 2 10" xfId="13386" xr:uid="{1A9321B7-D1D3-411A-8F8D-A2869FF04C85}"/>
    <cellStyle name="Comma 8 2 2 2" xfId="13387" xr:uid="{288F3550-C2CA-48C6-A9C6-9330BB6B7271}"/>
    <cellStyle name="Comma 8 2 2 2 2" xfId="13388" xr:uid="{4D49C8C7-932B-4507-ADD3-209BE7D8E8E6}"/>
    <cellStyle name="Comma 8 2 2 2 2 2" xfId="13389" xr:uid="{42281D1B-F307-4544-8F51-63AB3F798B53}"/>
    <cellStyle name="Comma 8 2 2 2 2_ACT_NIBD EQ" xfId="13390" xr:uid="{E3C1BF7F-A828-4C01-B0F4-F9EF73C16B89}"/>
    <cellStyle name="Comma 8 2 2 2 3" xfId="13391" xr:uid="{2811E45D-B729-49A9-9747-63858A0DCAAB}"/>
    <cellStyle name="Comma 8 2 2 2_ACT Segment adj EBITDA" xfId="13392" xr:uid="{675EE778-6E55-4FD8-82A1-AF642A41994B}"/>
    <cellStyle name="Comma 8 2 2 3" xfId="13393" xr:uid="{751B0429-5609-49BC-B41B-B31322854A68}"/>
    <cellStyle name="Comma 8 2 2 3 2" xfId="13394" xr:uid="{2D318618-76AF-4F48-B711-2FB5338E371C}"/>
    <cellStyle name="Comma 8 2 2 3_ACT Segment adj EBITDA" xfId="13395" xr:uid="{0564D05F-FC30-4C3C-89D6-A4200885D589}"/>
    <cellStyle name="Comma 8 2 2 4" xfId="13396" xr:uid="{CC0AD884-59C4-41BF-A84B-756DCB67B46D}"/>
    <cellStyle name="Comma 8 2 2 5" xfId="13397" xr:uid="{BB18BC91-4363-430F-AF97-3DC39C35F553}"/>
    <cellStyle name="Comma 8 2 2 6" xfId="13398" xr:uid="{1FC2271F-D8F3-4381-9097-88CCF6C69ED7}"/>
    <cellStyle name="Comma 8 2 2 7" xfId="13399" xr:uid="{F5D42B1B-1CCC-4DF0-A4DF-6EE9C10E93BD}"/>
    <cellStyle name="Comma 8 2 2 8" xfId="13400" xr:uid="{56D3ABF4-C4D3-4CBA-A8A5-48B32FFB2A72}"/>
    <cellStyle name="Comma 8 2 2 9" xfId="13401" xr:uid="{90DBE5FB-5A2C-4D58-8AB5-EB5824394018}"/>
    <cellStyle name="Comma 8 2 2_ACT Segment adj EBITDA" xfId="13402" xr:uid="{2F146495-FC63-45DE-8F39-3167FA6571A5}"/>
    <cellStyle name="Comma 8 2 3" xfId="13403" xr:uid="{63396F16-1637-4029-B32F-60F9F8F243BE}"/>
    <cellStyle name="Comma 8 2 3 10" xfId="13404" xr:uid="{F4D715EC-A00F-4307-AFA7-4B6965A72ACD}"/>
    <cellStyle name="Comma 8 2 3 2" xfId="13405" xr:uid="{9D94AE5F-EC1F-421F-9AB9-0B0349356285}"/>
    <cellStyle name="Comma 8 2 3 2 2" xfId="13406" xr:uid="{6E9B97CB-5411-4516-B402-6FBABC90EC31}"/>
    <cellStyle name="Comma 8 2 3 2 2 2" xfId="13407" xr:uid="{7E34C100-C404-4397-978A-6C60847FCA90}"/>
    <cellStyle name="Comma 8 2 3 2 2_ACT_NIBD EQ" xfId="13408" xr:uid="{592C4B9A-45B3-4E98-95EE-CCD6D6A9272E}"/>
    <cellStyle name="Comma 8 2 3 2 3" xfId="13409" xr:uid="{E04B6129-5E47-4CCA-8646-141206FF7AD9}"/>
    <cellStyle name="Comma 8 2 3 2_ACT Segment adj EBITDA" xfId="13410" xr:uid="{337C9E70-4BEE-4292-8334-42E5CB2F200F}"/>
    <cellStyle name="Comma 8 2 3 3" xfId="13411" xr:uid="{E6FDE915-E249-4AB7-8E2D-58D22D7D0253}"/>
    <cellStyle name="Comma 8 2 3 3 2" xfId="13412" xr:uid="{FF53B087-3CAE-4262-B5F0-FC416C4B06D8}"/>
    <cellStyle name="Comma 8 2 3 3_ACT Segment adj EBITDA" xfId="13413" xr:uid="{DE6BD1D6-DE8D-4A79-9AAD-45B9645A8D91}"/>
    <cellStyle name="Comma 8 2 3 4" xfId="13414" xr:uid="{1689FE29-AB72-40CA-BABE-96C9AD9DEB77}"/>
    <cellStyle name="Comma 8 2 3 5" xfId="13415" xr:uid="{86E7ABDC-A342-497A-925E-0FAA946A0F28}"/>
    <cellStyle name="Comma 8 2 3 6" xfId="13416" xr:uid="{47705879-CB82-4B5A-B030-DA7455A6EAE0}"/>
    <cellStyle name="Comma 8 2 3 7" xfId="13417" xr:uid="{8070C1C6-A8E5-4E79-B05F-3D1A7EAC59FF}"/>
    <cellStyle name="Comma 8 2 3 8" xfId="13418" xr:uid="{2258E1C2-89E3-4E2B-97A6-3B0402189D30}"/>
    <cellStyle name="Comma 8 2 3 9" xfId="13419" xr:uid="{66117BCA-E2F1-48F5-A731-A3918B29816D}"/>
    <cellStyle name="Comma 8 2 3_ACT Segment adj EBITDA" xfId="13420" xr:uid="{6B2FA0C8-46E2-4A68-968F-8404D1E7DA79}"/>
    <cellStyle name="Comma 8 2 4" xfId="13421" xr:uid="{4D401EEE-9652-4741-8400-46E6E7FB55B2}"/>
    <cellStyle name="Comma 8 2 4 2" xfId="13422" xr:uid="{0E8BCBBB-BEEB-4F24-8A97-FFA505F6E665}"/>
    <cellStyle name="Comma 8 2 4 2 2" xfId="13423" xr:uid="{49D7065D-86A4-424E-B049-FFFC89A44821}"/>
    <cellStyle name="Comma 8 2 4 2 2 2" xfId="13424" xr:uid="{C4E98999-4B4C-4A1E-878E-C8FF4418D213}"/>
    <cellStyle name="Comma 8 2 4 2 2_ACT_NIBD EQ" xfId="13425" xr:uid="{A934F26A-61BB-491B-ACE7-7F8AFE2053DA}"/>
    <cellStyle name="Comma 8 2 4 2 3" xfId="13426" xr:uid="{A11BB3A5-0A63-4E1C-9E62-620BE66025D8}"/>
    <cellStyle name="Comma 8 2 4 2_ACT Segment adj EBITDA" xfId="13427" xr:uid="{43CE9E65-2242-4861-A891-66726B5E85EC}"/>
    <cellStyle name="Comma 8 2 4 3" xfId="13428" xr:uid="{08C63AEE-2EC7-457D-AC2D-3A4C58E66A3A}"/>
    <cellStyle name="Comma 8 2 4 3 2" xfId="13429" xr:uid="{80EC6A34-8455-4C1C-983E-9C9BBE4C30C5}"/>
    <cellStyle name="Comma 8 2 4 3_ACT_NIBD EQ" xfId="13430" xr:uid="{5628E421-E559-47E6-835D-C775FA3E4E7C}"/>
    <cellStyle name="Comma 8 2 4 4" xfId="13431" xr:uid="{DB4E15DA-2902-46AD-BDB0-551DA6DF87D7}"/>
    <cellStyle name="Comma 8 2 4 5" xfId="13432" xr:uid="{98FB2733-5BF1-4DBD-B34A-6F285089DF32}"/>
    <cellStyle name="Comma 8 2 4_ACT Segment adj EBITDA" xfId="13433" xr:uid="{5B3130EC-5943-4295-9133-BF017005BC2D}"/>
    <cellStyle name="Comma 8 2 5" xfId="13434" xr:uid="{3CFF7654-1327-44A7-B5BC-8D51E78098FF}"/>
    <cellStyle name="Comma 8 2 5 2" xfId="13435" xr:uid="{D57326CE-CEBC-44C1-8EB7-9B12D2AEB471}"/>
    <cellStyle name="Comma 8 2 5 2 2" xfId="13436" xr:uid="{17D8296A-BDE0-4753-9DAB-77FE5E981588}"/>
    <cellStyle name="Comma 8 2 5 2_ACT_NIBD EQ" xfId="13437" xr:uid="{E91D5FE2-E309-4E54-9C65-37902F8FCED9}"/>
    <cellStyle name="Comma 8 2 5 3" xfId="13438" xr:uid="{D35FEE7C-244D-4C5C-88F2-FFC6CCA15837}"/>
    <cellStyle name="Comma 8 2 5_ACT Segment adj EBITDA" xfId="13439" xr:uid="{BA13AC00-637A-4079-A071-1605BEE0686F}"/>
    <cellStyle name="Comma 8 2 6" xfId="13440" xr:uid="{E7E27951-B75D-4873-A0B7-B24DBFBBFA04}"/>
    <cellStyle name="Comma 8 2 6 2" xfId="13441" xr:uid="{B4331046-B5C6-44E6-AF28-5223D6D91BD4}"/>
    <cellStyle name="Comma 8 2 6_ACT Segment adj EBITDA" xfId="13442" xr:uid="{74EDEF13-B622-40EC-BA88-369D28351E0B}"/>
    <cellStyle name="Comma 8 2 7" xfId="13443" xr:uid="{279DB7EA-7B6E-47EB-9C17-ADF9BD6C25D4}"/>
    <cellStyle name="Comma 8 2 8" xfId="13444" xr:uid="{C80BF13D-1C9E-4EC5-87EB-F197B8522274}"/>
    <cellStyle name="Comma 8 2 9" xfId="13445" xr:uid="{297B0A3D-4F02-4FC1-A6CE-62FFE782DBBE}"/>
    <cellStyle name="Comma 8 2_ACT Segment adj EBITDA" xfId="13446" xr:uid="{8A60FD31-5A12-4423-BB6E-ED7DEF4A2390}"/>
    <cellStyle name="Comma 8 3" xfId="13447" xr:uid="{AA1254E1-9DA4-40A6-84E8-052B18F71B0D}"/>
    <cellStyle name="Comma 8 3 10" xfId="13448" xr:uid="{18665FFE-42BD-413D-91BE-2104E542059A}"/>
    <cellStyle name="Comma 8 3 2" xfId="13449" xr:uid="{F89F71B8-13DE-45EB-AB06-7D6E59437471}"/>
    <cellStyle name="Comma 8 3 2 2" xfId="13450" xr:uid="{7EF8FEE2-5ED9-4AA3-B2AB-6418373BDC5A}"/>
    <cellStyle name="Comma 8 3 2 2 2" xfId="13451" xr:uid="{88FAD810-4BC8-40B4-8374-5FF9D696E0E2}"/>
    <cellStyle name="Comma 8 3 2 2_ACT_NIBD EQ" xfId="13452" xr:uid="{F9EAB7A0-401D-4B08-B6C1-52EED477DD67}"/>
    <cellStyle name="Comma 8 3 2 3" xfId="13453" xr:uid="{6097214A-EC18-4231-8756-8090860AC052}"/>
    <cellStyle name="Comma 8 3 2_ACT Segment adj EBITDA" xfId="13454" xr:uid="{9E183842-25C1-4A80-B710-738232E8CCC9}"/>
    <cellStyle name="Comma 8 3 3" xfId="13455" xr:uid="{56D8FE4A-803D-4D1B-998A-0AB1CF79096C}"/>
    <cellStyle name="Comma 8 3 3 2" xfId="13456" xr:uid="{924C52B5-E11C-42DF-9576-E9A5579D2272}"/>
    <cellStyle name="Comma 8 3 3_ACT Segment adj EBITDA" xfId="13457" xr:uid="{A248C0E7-4CE3-48E9-B30A-547F09A5CFCF}"/>
    <cellStyle name="Comma 8 3 4" xfId="13458" xr:uid="{0E129554-0691-4556-85B7-2844A60A03F1}"/>
    <cellStyle name="Comma 8 3 5" xfId="13459" xr:uid="{41E741CC-CDA4-4181-B40E-7DEB5867328B}"/>
    <cellStyle name="Comma 8 3 6" xfId="13460" xr:uid="{0341690A-E256-4803-B2E8-376800594162}"/>
    <cellStyle name="Comma 8 3 7" xfId="13461" xr:uid="{A8D44C4F-7B0B-4844-9686-1A1104950560}"/>
    <cellStyle name="Comma 8 3 8" xfId="13462" xr:uid="{B645DFE5-D351-435F-83C5-3799F62ACC07}"/>
    <cellStyle name="Comma 8 3 9" xfId="13463" xr:uid="{46C7D915-2BAB-445F-AAE0-C06397CFA151}"/>
    <cellStyle name="Comma 8 3_ACT Segment adj EBITDA" xfId="13464" xr:uid="{C0F83C3D-295D-4E57-A893-43D66209DA86}"/>
    <cellStyle name="Comma 8 4" xfId="13465" xr:uid="{6479B2EA-B457-4A69-90B1-B1EB56B3145A}"/>
    <cellStyle name="Comma 8 4 10" xfId="13466" xr:uid="{9B8699CF-F30D-43CC-AE56-592F0B97E96F}"/>
    <cellStyle name="Comma 8 4 2" xfId="13467" xr:uid="{820E5F74-F6E7-4356-9077-26EE8B733172}"/>
    <cellStyle name="Comma 8 4 2 2" xfId="13468" xr:uid="{A74EE2DA-5878-4F93-8AB5-60A21B29836C}"/>
    <cellStyle name="Comma 8 4 2 2 2" xfId="13469" xr:uid="{1A276360-E701-4B8C-B80F-D05968BADC3B}"/>
    <cellStyle name="Comma 8 4 2 2_ACT_NIBD EQ" xfId="13470" xr:uid="{866DF573-93D5-4609-BCFA-EE08E676087C}"/>
    <cellStyle name="Comma 8 4 2 3" xfId="13471" xr:uid="{BDCA7278-B296-48DD-8A56-66B0A274D641}"/>
    <cellStyle name="Comma 8 4 2_ACT Segment adj EBITDA" xfId="13472" xr:uid="{58D7B0F0-7828-4B3C-A8D5-4423D7090118}"/>
    <cellStyle name="Comma 8 4 3" xfId="13473" xr:uid="{355E6C5D-333C-45C2-BB90-61DEF64D17A0}"/>
    <cellStyle name="Comma 8 4 3 2" xfId="13474" xr:uid="{D1B22960-592B-4487-A388-84AAA455E8C6}"/>
    <cellStyle name="Comma 8 4 3_ACT Segment adj EBITDA" xfId="13475" xr:uid="{D28D9976-B19E-4CC4-BC1C-7D5CD5584122}"/>
    <cellStyle name="Comma 8 4 4" xfId="13476" xr:uid="{2B270927-F2C7-4467-A1C6-B2D8073982BD}"/>
    <cellStyle name="Comma 8 4 5" xfId="13477" xr:uid="{396A78D3-D647-4A5E-BA6A-C05E35F050AE}"/>
    <cellStyle name="Comma 8 4 6" xfId="13478" xr:uid="{6B7C3E8D-8FF0-4290-8960-BD8DB5AE3B12}"/>
    <cellStyle name="Comma 8 4 7" xfId="13479" xr:uid="{B624076B-BFD4-4AC6-9B74-CEEAAEC74548}"/>
    <cellStyle name="Comma 8 4 8" xfId="13480" xr:uid="{57BF887E-21C9-4F89-BAC6-87E0F577E197}"/>
    <cellStyle name="Comma 8 4 9" xfId="13481" xr:uid="{C6AB4836-27D7-4437-9F43-5FD7EEA27ED1}"/>
    <cellStyle name="Comma 8 4_ACT Segment adj EBITDA" xfId="13482" xr:uid="{9F700527-AAA7-4DF0-942A-DFE2F1F0DB8B}"/>
    <cellStyle name="Comma 8 5" xfId="13483" xr:uid="{2520D0D4-2C08-4B5F-A63C-016C31CD81F1}"/>
    <cellStyle name="Comma 8 5 2" xfId="13484" xr:uid="{3B75EF92-BEDC-4FEB-B7D8-328F87707AA2}"/>
    <cellStyle name="Comma 8 5 2 2" xfId="13485" xr:uid="{6176BC64-053E-47B7-BBBA-39649B000181}"/>
    <cellStyle name="Comma 8 5 2 2 2" xfId="13486" xr:uid="{DA3EE232-029E-45D9-9E54-0F46C85D5665}"/>
    <cellStyle name="Comma 8 5 2 2_ACT_NIBD EQ" xfId="13487" xr:uid="{58630D63-03E2-48EE-93BB-CAC886E7A54C}"/>
    <cellStyle name="Comma 8 5 2 3" xfId="13488" xr:uid="{519605BC-B0D9-4E13-BCB9-0F964B6C6D2E}"/>
    <cellStyle name="Comma 8 5 2_ACT Segment adj EBITDA" xfId="13489" xr:uid="{B0689167-B3F0-4283-BB62-79B4B31E54C6}"/>
    <cellStyle name="Comma 8 5 3" xfId="13490" xr:uid="{FB0A044A-B313-4C01-9BD0-B12540C3FA83}"/>
    <cellStyle name="Comma 8 5 3 2" xfId="13491" xr:uid="{2C923BEC-3453-41F1-8750-E9802F29B02B}"/>
    <cellStyle name="Comma 8 5 3_ACT_NIBD EQ" xfId="13492" xr:uid="{41887FC6-D978-4526-93AA-271FBD892486}"/>
    <cellStyle name="Comma 8 5 4" xfId="13493" xr:uid="{6556A488-04C5-4A20-BDC2-1958711EC99B}"/>
    <cellStyle name="Comma 8 5 5" xfId="13494" xr:uid="{2E9F2E58-BF6F-4DE0-A68E-694491B9B1FC}"/>
    <cellStyle name="Comma 8 5_ACT Segment adj EBITDA" xfId="13495" xr:uid="{F518C7E0-7114-47C3-BA1A-C0381FE6D18E}"/>
    <cellStyle name="Comma 8 6" xfId="13496" xr:uid="{8AA1751B-905A-4A50-9B9D-C9EA13A9922C}"/>
    <cellStyle name="Comma 8 6 2" xfId="13497" xr:uid="{71129ABA-A381-4306-BCB5-FEEC3AE5ECCE}"/>
    <cellStyle name="Comma 8 6 2 2" xfId="13498" xr:uid="{1FB57991-8901-4013-A5E6-955102468F86}"/>
    <cellStyle name="Comma 8 6 2_ACT_NIBD EQ" xfId="13499" xr:uid="{49451860-9E71-4A3B-8C86-07187E68D694}"/>
    <cellStyle name="Comma 8 6 3" xfId="13500" xr:uid="{B3290EF7-52E9-434A-9997-9A2845B93869}"/>
    <cellStyle name="Comma 8 6_ACT Segment adj EBITDA" xfId="13501" xr:uid="{D19F5EC4-FC6F-4ADA-855B-2DDF1F002F57}"/>
    <cellStyle name="Comma 8 7" xfId="13502" xr:uid="{C9007C76-97BE-42D7-B362-DB077D419C3C}"/>
    <cellStyle name="Comma 8 7 2" xfId="13503" xr:uid="{9893EA18-DB8E-408F-BBE2-3FF139413702}"/>
    <cellStyle name="Comma 8 7_ACT Segment adj EBITDA" xfId="13504" xr:uid="{E82D36E1-55CD-4F11-8F5E-875FB72C633D}"/>
    <cellStyle name="Comma 8 8" xfId="13505" xr:uid="{E3A26A88-78B8-47E5-8BA3-7BF2BE287F76}"/>
    <cellStyle name="Comma 8 9" xfId="13506" xr:uid="{F17C8F1C-4741-4A77-A301-95DFEA792EEA}"/>
    <cellStyle name="Comma 8_ACT Segment adj EBITDA" xfId="13507" xr:uid="{D3614EB5-348B-4B5C-8219-AC168F52064F}"/>
    <cellStyle name="Comma 9" xfId="13508" xr:uid="{B9E32AEE-CD91-4FA6-8AB4-67FF2B2A7DE4}"/>
    <cellStyle name="Comma 9 10" xfId="13509" xr:uid="{DA981B6B-13AE-4978-BF08-CD4600486B99}"/>
    <cellStyle name="Comma 9 2" xfId="13510" xr:uid="{88D481F0-B411-4851-97B2-6FBBB6AB6C33}"/>
    <cellStyle name="Comma 9 2 10" xfId="13511" xr:uid="{2A917E81-594B-4707-90F3-E2A62BC1F565}"/>
    <cellStyle name="Comma 9 2 2" xfId="13512" xr:uid="{E370C770-C2CC-43AA-AA51-8934BB0EF872}"/>
    <cellStyle name="Comma 9 2 2 10" xfId="13513" xr:uid="{A779BC22-7DC5-4648-89BB-5A6E78B284B4}"/>
    <cellStyle name="Comma 9 2 2 2" xfId="13514" xr:uid="{A49DCF6E-DEEB-4F95-BD45-D3AFBBAFDF13}"/>
    <cellStyle name="Comma 9 2 2 2 2" xfId="13515" xr:uid="{1142EC5F-C41A-4FA1-B440-14B8D77531A8}"/>
    <cellStyle name="Comma 9 2 2 2 2 2" xfId="13516" xr:uid="{4DAEE7AE-99A7-4795-88F6-0B82071791EB}"/>
    <cellStyle name="Comma 9 2 2 2 2_ACT_NIBD EQ" xfId="13517" xr:uid="{E221B2F8-4469-41CC-9499-E9756B3F20C0}"/>
    <cellStyle name="Comma 9 2 2 2 3" xfId="13518" xr:uid="{5DBBC9ED-0C1C-4CA4-A715-9D6B1BB0536D}"/>
    <cellStyle name="Comma 9 2 2 2_ACT Segment adj EBITDA" xfId="13519" xr:uid="{E30B1C47-F23D-45C0-AF11-FA5D7734A140}"/>
    <cellStyle name="Comma 9 2 2 3" xfId="13520" xr:uid="{153A1453-16C9-4127-889B-954BBA731E90}"/>
    <cellStyle name="Comma 9 2 2 3 2" xfId="13521" xr:uid="{E5D94E60-792F-4C96-9470-D022830A10E4}"/>
    <cellStyle name="Comma 9 2 2 3_ACT Segment adj EBITDA" xfId="13522" xr:uid="{00D89CBB-D421-4BF9-95A5-016866B5EFE0}"/>
    <cellStyle name="Comma 9 2 2 4" xfId="13523" xr:uid="{D68D9D45-A373-41F4-BFBA-A692F5BA22DC}"/>
    <cellStyle name="Comma 9 2 2 5" xfId="13524" xr:uid="{E7362EA5-EFDB-47C9-8FC4-277FA898A4F7}"/>
    <cellStyle name="Comma 9 2 2 6" xfId="13525" xr:uid="{1360F7F9-0A21-4DA3-883D-7E9B91BC70A6}"/>
    <cellStyle name="Comma 9 2 2 7" xfId="13526" xr:uid="{D9FDB7B3-6B0A-4DA9-A5AF-49B7BD16E0F6}"/>
    <cellStyle name="Comma 9 2 2 8" xfId="13527" xr:uid="{2824E131-C500-4220-8356-64AD0E86AF67}"/>
    <cellStyle name="Comma 9 2 2 9" xfId="13528" xr:uid="{BECF9F49-AD3F-4932-A288-63AD1872215A}"/>
    <cellStyle name="Comma 9 2 2_ACT Segment adj EBITDA" xfId="13529" xr:uid="{1D3E3CE3-77FB-4EF1-A1B2-90220EC55E4E}"/>
    <cellStyle name="Comma 9 2 3" xfId="13530" xr:uid="{D53ED7A8-B92E-47AA-A1B4-6AF1F24BC7DA}"/>
    <cellStyle name="Comma 9 2 3 10" xfId="13531" xr:uid="{75CB6EB2-45B8-4E2B-95C5-2141E519F86A}"/>
    <cellStyle name="Comma 9 2 3 2" xfId="13532" xr:uid="{4218FEA5-3030-40DB-9A10-56F9128C0A82}"/>
    <cellStyle name="Comma 9 2 3 2 2" xfId="13533" xr:uid="{3B028465-48AF-4908-9886-75F9BBCC394B}"/>
    <cellStyle name="Comma 9 2 3 2 2 2" xfId="13534" xr:uid="{565493A1-5A0D-4D1D-ABF3-EA9EB2E03E84}"/>
    <cellStyle name="Comma 9 2 3 2 2_ACT_NIBD EQ" xfId="13535" xr:uid="{3248C06C-4C0C-4F11-B8AA-45F9A63418F0}"/>
    <cellStyle name="Comma 9 2 3 2 3" xfId="13536" xr:uid="{32245F09-7B46-4381-8E8B-100E12098FDA}"/>
    <cellStyle name="Comma 9 2 3 2_ACT Segment adj EBITDA" xfId="13537" xr:uid="{1B0C66FA-160E-436E-87B3-9745518B42E6}"/>
    <cellStyle name="Comma 9 2 3 3" xfId="13538" xr:uid="{74FF76D5-7AE4-4C9A-881A-45ED335BD600}"/>
    <cellStyle name="Comma 9 2 3 3 2" xfId="13539" xr:uid="{C7D8F078-98B0-4A86-B41A-38B0F98E2ABF}"/>
    <cellStyle name="Comma 9 2 3 3_ACT Segment adj EBITDA" xfId="13540" xr:uid="{2AD4E569-BB2B-4D9B-BA30-91901BA8F154}"/>
    <cellStyle name="Comma 9 2 3 4" xfId="13541" xr:uid="{666C9A52-4277-4897-A66E-29DADAE524F8}"/>
    <cellStyle name="Comma 9 2 3 5" xfId="13542" xr:uid="{6F5F2EB8-C1D1-40E4-A10E-C3391C772ED3}"/>
    <cellStyle name="Comma 9 2 3 6" xfId="13543" xr:uid="{36C859B8-0A74-43DD-A5F0-FCF83D50A7A4}"/>
    <cellStyle name="Comma 9 2 3 7" xfId="13544" xr:uid="{E7E0B77C-5C6E-4993-876C-63EE315CDD8B}"/>
    <cellStyle name="Comma 9 2 3 8" xfId="13545" xr:uid="{17E7626C-B9BE-4913-AFA4-04455197AB40}"/>
    <cellStyle name="Comma 9 2 3 9" xfId="13546" xr:uid="{20AE0365-CB51-4212-957A-2C1D1DFFDD8E}"/>
    <cellStyle name="Comma 9 2 3_ACT Segment adj EBITDA" xfId="13547" xr:uid="{0436E2DC-7F9D-4024-B3CA-2D3D0106A39A}"/>
    <cellStyle name="Comma 9 2 4" xfId="13548" xr:uid="{EFDC3F7C-9A16-4F18-B8B8-FA5D06F31CCE}"/>
    <cellStyle name="Comma 9 2 4 2" xfId="13549" xr:uid="{35636C21-1C6F-4958-A61F-AF1D470B40DA}"/>
    <cellStyle name="Comma 9 2 4 2 2" xfId="13550" xr:uid="{2D501605-14DD-4007-A198-1642453D8E51}"/>
    <cellStyle name="Comma 9 2 4 2 2 2" xfId="13551" xr:uid="{2114B367-35D0-461A-A9DE-14D04FE27B5D}"/>
    <cellStyle name="Comma 9 2 4 2 2_ACT_NIBD EQ" xfId="13552" xr:uid="{65E990DC-D097-43CA-B3E8-63A1483A7FD3}"/>
    <cellStyle name="Comma 9 2 4 2 3" xfId="13553" xr:uid="{51996AE0-EB56-4432-92DE-3BFF6C5A9500}"/>
    <cellStyle name="Comma 9 2 4 2_ACT Segment adj EBITDA" xfId="13554" xr:uid="{B7B08A2E-B4F8-44E5-A7B5-7C9875F2653B}"/>
    <cellStyle name="Comma 9 2 4 3" xfId="13555" xr:uid="{DAF73101-7286-45CF-A0E4-DC29BCAFB52B}"/>
    <cellStyle name="Comma 9 2 4 3 2" xfId="13556" xr:uid="{8AA3A602-9F2D-4078-ADB0-346349912DED}"/>
    <cellStyle name="Comma 9 2 4 3_ACT_NIBD EQ" xfId="13557" xr:uid="{7702479E-868F-4C86-8EAF-813BA2F147B1}"/>
    <cellStyle name="Comma 9 2 4 4" xfId="13558" xr:uid="{AD21F4EC-E67F-4CF7-A6AE-34CA0BF819A9}"/>
    <cellStyle name="Comma 9 2 4 5" xfId="13559" xr:uid="{C227404B-500F-4B48-8EF9-2EAE04BF0A79}"/>
    <cellStyle name="Comma 9 2 4_ACT Segment adj EBITDA" xfId="13560" xr:uid="{F6525E48-CCA2-47F0-841E-8B87265D3762}"/>
    <cellStyle name="Comma 9 2 5" xfId="13561" xr:uid="{213DF6B4-71D9-41A2-823B-573D73073434}"/>
    <cellStyle name="Comma 9 2 5 2" xfId="13562" xr:uid="{A77EC9BA-C4EE-4A99-B592-76CC8EDB6349}"/>
    <cellStyle name="Comma 9 2 5 2 2" xfId="13563" xr:uid="{FFFA98F8-3F6E-488E-9CB0-CEA2BF4CCC0E}"/>
    <cellStyle name="Comma 9 2 5 2_ACT_NIBD EQ" xfId="13564" xr:uid="{DA13C6BD-EE04-4AB3-9421-6EB0D616BE08}"/>
    <cellStyle name="Comma 9 2 5 3" xfId="13565" xr:uid="{074AA75D-8FD4-4148-B274-C21D401E3E69}"/>
    <cellStyle name="Comma 9 2 5_ACT Segment adj EBITDA" xfId="13566" xr:uid="{F4BA3163-4FBE-4677-85C6-7412B20C7ADD}"/>
    <cellStyle name="Comma 9 2 6" xfId="13567" xr:uid="{EB7607AF-1115-4728-A82D-E285E6586690}"/>
    <cellStyle name="Comma 9 2 6 2" xfId="13568" xr:uid="{5E6DC6E7-20EF-4A82-AA32-95658A82210C}"/>
    <cellStyle name="Comma 9 2 6_ACT Segment adj EBITDA" xfId="13569" xr:uid="{9463DFF8-4590-4C66-8335-03325DB395D6}"/>
    <cellStyle name="Comma 9 2 7" xfId="13570" xr:uid="{70ABB82D-D944-4FCB-9305-4B0FFEDAF5AE}"/>
    <cellStyle name="Comma 9 2 8" xfId="13571" xr:uid="{C574A1E2-E6A2-4252-BA68-626FF803C595}"/>
    <cellStyle name="Comma 9 2 9" xfId="13572" xr:uid="{B3462804-D0AF-475D-99DF-51E90FE0E4E8}"/>
    <cellStyle name="Comma 9 2_ACT Segment adj EBITDA" xfId="13573" xr:uid="{23EC14F0-B8C6-4EED-8657-0684284206AB}"/>
    <cellStyle name="Comma 9 3" xfId="13574" xr:uid="{E76BC3CD-FD55-4E35-9E8C-A4121B6EB423}"/>
    <cellStyle name="Comma 9 3 10" xfId="13575" xr:uid="{5709E08F-D339-4054-AB07-9B94EA83BB92}"/>
    <cellStyle name="Comma 9 3 2" xfId="13576" xr:uid="{4317C6B4-2A85-4A19-BCBD-F33D468C30B2}"/>
    <cellStyle name="Comma 9 3 2 2" xfId="13577" xr:uid="{D6A07678-D4A9-4572-BC5E-A5F4242082A2}"/>
    <cellStyle name="Comma 9 3 2 2 2" xfId="13578" xr:uid="{F8C1F0A3-E762-4FBC-8C87-1A25915FAA75}"/>
    <cellStyle name="Comma 9 3 2 2_ACT_NIBD EQ" xfId="13579" xr:uid="{81D34B22-DEEC-4E5D-B36F-228774C0D124}"/>
    <cellStyle name="Comma 9 3 2 3" xfId="13580" xr:uid="{098A8989-D86B-4002-BF3E-8181B3903630}"/>
    <cellStyle name="Comma 9 3 2_ACT Segment adj EBITDA" xfId="13581" xr:uid="{114EB061-22A1-4359-BA89-111374D41F53}"/>
    <cellStyle name="Comma 9 3 3" xfId="13582" xr:uid="{7C9BE957-3722-47EA-90D0-11132F231ED1}"/>
    <cellStyle name="Comma 9 3 3 2" xfId="13583" xr:uid="{600E1E19-CD6E-490A-85BF-A33F07D81E1A}"/>
    <cellStyle name="Comma 9 3 3_ACT Segment adj EBITDA" xfId="13584" xr:uid="{E506C549-F9A6-461D-927D-5C6B2C835B0E}"/>
    <cellStyle name="Comma 9 3 4" xfId="13585" xr:uid="{8EBEE5C0-0E37-467E-AFF5-617D4110166E}"/>
    <cellStyle name="Comma 9 3 5" xfId="13586" xr:uid="{11F1ED05-594A-4465-A7EE-068174B83237}"/>
    <cellStyle name="Comma 9 3 6" xfId="13587" xr:uid="{0C9F7F3D-502A-4ADB-984E-C32373B9C55A}"/>
    <cellStyle name="Comma 9 3 7" xfId="13588" xr:uid="{8DC3E530-4926-4CCD-A774-AA44776D8D69}"/>
    <cellStyle name="Comma 9 3 8" xfId="13589" xr:uid="{21791CC9-8CF1-49B4-BAE0-734B2FDFF06B}"/>
    <cellStyle name="Comma 9 3 9" xfId="13590" xr:uid="{5277AF5D-A290-417D-B662-86B834B8B8C7}"/>
    <cellStyle name="Comma 9 3_ACT Segment adj EBITDA" xfId="13591" xr:uid="{9A0E2206-0148-46EB-BFD4-5C182BB79B3F}"/>
    <cellStyle name="Comma 9 4" xfId="13592" xr:uid="{C0CEF587-15E9-462C-8A4F-F88D48FC70EE}"/>
    <cellStyle name="Comma 9 4 10" xfId="13593" xr:uid="{AFB148BC-5B16-43C0-B97B-E12BFFFB62E6}"/>
    <cellStyle name="Comma 9 4 2" xfId="13594" xr:uid="{077A3F83-A636-42B9-8A6E-79380F6DC41D}"/>
    <cellStyle name="Comma 9 4 2 2" xfId="13595" xr:uid="{90C15FB9-7417-4270-9F46-5286CC68D3F7}"/>
    <cellStyle name="Comma 9 4 2 2 2" xfId="13596" xr:uid="{22B44B0D-E7EB-421B-88D2-A84CE85997D5}"/>
    <cellStyle name="Comma 9 4 2 2_ACT_NIBD EQ" xfId="13597" xr:uid="{A0999208-37EC-4B53-9F9D-269AAE1B20E8}"/>
    <cellStyle name="Comma 9 4 2 3" xfId="13598" xr:uid="{D12DEA63-CDF0-4198-8BC7-F19DCB84C92A}"/>
    <cellStyle name="Comma 9 4 2_ACT Segment adj EBITDA" xfId="13599" xr:uid="{5BFE51A9-EA5E-4553-B11C-C8CEA17C51DB}"/>
    <cellStyle name="Comma 9 4 3" xfId="13600" xr:uid="{3ED4BC18-40E9-4F35-B614-D649BFE7BA42}"/>
    <cellStyle name="Comma 9 4 3 2" xfId="13601" xr:uid="{4C9D183B-7840-478D-B9FA-083BF2187892}"/>
    <cellStyle name="Comma 9 4 3_ACT Segment adj EBITDA" xfId="13602" xr:uid="{A0D79CF8-903F-4BEA-B31F-3CDE4DCAF4B6}"/>
    <cellStyle name="Comma 9 4 4" xfId="13603" xr:uid="{A4573B0C-4D17-48E3-B83D-F8FF8CB63319}"/>
    <cellStyle name="Comma 9 4 5" xfId="13604" xr:uid="{E1548C07-D0AA-4B9F-833D-FC773ECF4F20}"/>
    <cellStyle name="Comma 9 4 6" xfId="13605" xr:uid="{6849E422-6A88-458A-9926-C3FD21916DDB}"/>
    <cellStyle name="Comma 9 4 7" xfId="13606" xr:uid="{4EE16D50-BEDF-498C-A36E-4409B222CC9A}"/>
    <cellStyle name="Comma 9 4 8" xfId="13607" xr:uid="{1D965AA7-5F71-4FD6-9CBD-60AFE5682563}"/>
    <cellStyle name="Comma 9 4 9" xfId="13608" xr:uid="{B90639EA-2604-4C74-924A-FBFC02DA3092}"/>
    <cellStyle name="Comma 9 4_ACT Segment adj EBITDA" xfId="13609" xr:uid="{51009776-8521-44B1-B495-8A4CDD3C73E2}"/>
    <cellStyle name="Comma 9 5" xfId="13610" xr:uid="{2B2E2653-E53D-47BA-9BB9-CAA5BC90247B}"/>
    <cellStyle name="Comma 9 5 2" xfId="13611" xr:uid="{2F2CC0CB-D129-4FEB-BDBB-97ED5FFB334C}"/>
    <cellStyle name="Comma 9 5 2 2" xfId="13612" xr:uid="{C3D1F5DE-15EB-442A-AD31-0EBA8F4AE80E}"/>
    <cellStyle name="Comma 9 5 2 2 2" xfId="13613" xr:uid="{5DA73F25-0FD0-40AB-A932-BD47800AE2DD}"/>
    <cellStyle name="Comma 9 5 2 2_ACT_NIBD EQ" xfId="13614" xr:uid="{11D5203F-CEEF-4268-A7D2-5D3587203608}"/>
    <cellStyle name="Comma 9 5 2 3" xfId="13615" xr:uid="{6887CC16-B08C-41C2-BA1B-390706C959AD}"/>
    <cellStyle name="Comma 9 5 2_ACT Segment adj EBITDA" xfId="13616" xr:uid="{53C10D63-0D93-46C5-A9F5-D371156361A5}"/>
    <cellStyle name="Comma 9 5 3" xfId="13617" xr:uid="{613F7641-B8D0-4AC5-8732-79AF11FB823B}"/>
    <cellStyle name="Comma 9 5 3 2" xfId="13618" xr:uid="{395A0AFF-4340-41E1-A2C7-127D1CB46591}"/>
    <cellStyle name="Comma 9 5 3_ACT_NIBD EQ" xfId="13619" xr:uid="{140F75E2-A288-4115-9905-4D13BD710CDF}"/>
    <cellStyle name="Comma 9 5 4" xfId="13620" xr:uid="{9BE75FF4-8443-4196-BEE3-00816306110C}"/>
    <cellStyle name="Comma 9 5 5" xfId="13621" xr:uid="{7161D720-4C0D-42F0-B50F-25E7286E9755}"/>
    <cellStyle name="Comma 9 5_ACT Segment adj EBITDA" xfId="13622" xr:uid="{6697F519-AF6F-4FB0-88D7-67E2C3E19594}"/>
    <cellStyle name="Comma 9 6" xfId="13623" xr:uid="{36DC73EF-F2D1-4351-BF80-759AD0110C9B}"/>
    <cellStyle name="Comma 9 6 2" xfId="13624" xr:uid="{5A0D9C31-475E-4722-9E26-2F515CF0F607}"/>
    <cellStyle name="Comma 9 6 2 2" xfId="13625" xr:uid="{04334FD8-B6D7-4C27-B9EA-560E4869694F}"/>
    <cellStyle name="Comma 9 6 2_ACT_NIBD EQ" xfId="13626" xr:uid="{8143E8FD-E6B5-4C0C-9DF4-894EBA57A467}"/>
    <cellStyle name="Comma 9 6 3" xfId="13627" xr:uid="{B5C9B246-81E1-4A4C-8922-830370BDEBD2}"/>
    <cellStyle name="Comma 9 6_ACT Segment adj EBITDA" xfId="13628" xr:uid="{87F13DD9-75C0-4C3A-9875-33AB7EF60441}"/>
    <cellStyle name="Comma 9 7" xfId="13629" xr:uid="{5A4F17A0-FC3E-497C-9F05-E9F088E0721F}"/>
    <cellStyle name="Comma 9 7 2" xfId="13630" xr:uid="{D6E25B7B-104F-4146-9F21-0AED9AC50B5D}"/>
    <cellStyle name="Comma 9 7_ACT Segment adj EBITDA" xfId="13631" xr:uid="{612D022F-CD3E-4CC8-9694-2D1898A75308}"/>
    <cellStyle name="Comma 9 8" xfId="13632" xr:uid="{12DE33DB-903D-483C-A2E6-0DF44CC91D00}"/>
    <cellStyle name="Comma 9 9" xfId="13633" xr:uid="{6C48C334-D07A-4F06-9070-0A6EBF55FE78}"/>
    <cellStyle name="Comma 9_ACT Segment adj EBITDA" xfId="13634" xr:uid="{9FB678D4-D624-4AA2-BCD7-45C66A7C32E1}"/>
    <cellStyle name="Currency 2" xfId="13635" xr:uid="{3630CCAA-EF87-4609-9329-B9D37AA2F2CF}"/>
    <cellStyle name="Currency 2 2" xfId="13636" xr:uid="{3EE51B6E-E8D0-4354-B7C8-365AA507BB1C}"/>
    <cellStyle name="Currency 2_ACT Segment adj EBITDA" xfId="13637" xr:uid="{64A634B6-C3B5-4732-8576-AC57F2076B7C}"/>
    <cellStyle name="Currency 3" xfId="13638" xr:uid="{5224A217-0DE8-4C6B-BDF6-A46ED308B727}"/>
    <cellStyle name="Currency 3 2" xfId="13639" xr:uid="{5EF34218-CB06-4AAE-B184-10BD5AFF4988}"/>
    <cellStyle name="Currency 3_ACT Segment adj EBITDA" xfId="13640" xr:uid="{B5F8957A-2E61-4D67-9D2F-23EC62F74F90}"/>
    <cellStyle name="Currency 4" xfId="13641" xr:uid="{078C64EC-095D-4494-BAF4-20CB7F16023A}"/>
    <cellStyle name="Currency 5" xfId="13642" xr:uid="{B347A2F2-C9FC-46D2-B39C-4D87C41CBBF3}"/>
    <cellStyle name="Dålig" xfId="13643" xr:uid="{C95EF8EB-1E70-4453-981F-66AB561CA7B7}"/>
    <cellStyle name="Dårlig" xfId="13644" xr:uid="{73190E85-6AAC-434F-8F4B-2B617CC98BD4}"/>
    <cellStyle name="Dårlig 2" xfId="13645" xr:uid="{2A0B610E-9A82-4E5A-A4CE-472C4C6FC725}"/>
    <cellStyle name="Dårlig_ACT Segment adj EBITDA" xfId="13646" xr:uid="{33E0BAA6-E1EA-4950-B688-9B29DF67BEA5}"/>
    <cellStyle name="Explanatory Text 2" xfId="13647" xr:uid="{E31FCB8A-8B3D-49DF-8B49-E9B483AB03A4}"/>
    <cellStyle name="Explanatory Text 2 2" xfId="13648" xr:uid="{BBCD4014-CAC6-4320-A17F-B2113812B76D}"/>
    <cellStyle name="Explanatory Text 2_ACT Segment adj EBITDA" xfId="13649" xr:uid="{8C66E109-CC65-4C46-97E3-0583FBF0EE1C}"/>
    <cellStyle name="Explanatory Text 3" xfId="13650" xr:uid="{AE044E2B-E109-4B51-9906-3B6ABE8E71BC}"/>
    <cellStyle name="Explanatory Text 3 2" xfId="13651" xr:uid="{14329C11-9929-43CA-8E57-069BAEFB43D9}"/>
    <cellStyle name="Explanatory Text 3_ACT Segment adj EBITDA" xfId="13652" xr:uid="{E4C33C25-99B3-4D17-95F0-96D6052E64C7}"/>
    <cellStyle name="Explanatory Text 4" xfId="13653" xr:uid="{97D77B57-6B05-4E71-A134-A9253C14A58C}"/>
    <cellStyle name="Explanatory Text 4 2" xfId="13654" xr:uid="{458A2B11-5B56-4F97-BB50-6D1B99448656}"/>
    <cellStyle name="Explanatory Text 4_ACT Segment adj EBITDA" xfId="13655" xr:uid="{2F4A17B7-6415-4FD0-886F-C5FBC67C6D2A}"/>
    <cellStyle name="Explanatory Text 5" xfId="13656" xr:uid="{943E884F-ED0A-4C6E-8DC8-64EB9A9AAFFB}"/>
    <cellStyle name="Forklarende tekst" xfId="13657" xr:uid="{C230F2F5-D973-40CB-BEFF-90817D117A6D}"/>
    <cellStyle name="Forklarende tekst 2" xfId="13658" xr:uid="{1AF9BF6B-86D3-4E51-8835-2C7ACCEE37FA}"/>
    <cellStyle name="Forklarende tekst_ACT Segment adj EBITDA" xfId="13659" xr:uid="{73E7F265-B242-4C94-B7FB-D7F564460F2A}"/>
    <cellStyle name="Färg1" xfId="13660" xr:uid="{54096E29-C72E-4BF8-96E2-660A3490A52B}"/>
    <cellStyle name="Färg2" xfId="13661" xr:uid="{3AB00EFF-2797-4E17-8AD2-9FA3CD21C2E2}"/>
    <cellStyle name="Färg3" xfId="13662" xr:uid="{5FAE701A-21C1-4810-920F-0BB00A264ED3}"/>
    <cellStyle name="Färg4" xfId="13663" xr:uid="{2D8EF824-D075-417E-9555-9966AD22DC03}"/>
    <cellStyle name="Färg5" xfId="13664" xr:uid="{F41D2F26-2B00-470F-A2BA-C4FEDCA62E93}"/>
    <cellStyle name="Färg6" xfId="13665" xr:uid="{BEA5F1F4-1622-460A-8DBD-CA02D1B15EA1}"/>
    <cellStyle name="Förklarande text" xfId="13666" xr:uid="{FDE35F47-697F-4AEB-A67F-0E1DB06A816E}"/>
    <cellStyle name="God" xfId="13667" xr:uid="{9594CFD0-D068-458B-9A55-14825FF0815B}"/>
    <cellStyle name="God 2" xfId="13668" xr:uid="{151BFEF5-9535-48BE-9340-1A12F5844138}"/>
    <cellStyle name="God_ACT Segment adj EBITDA" xfId="13669" xr:uid="{E050FC95-7736-49C1-A5F0-53AB4A5628E4}"/>
    <cellStyle name="Good 2" xfId="13670" xr:uid="{25913B7F-25C7-470B-94F7-26E70174AA3D}"/>
    <cellStyle name="Good 2 2" xfId="13671" xr:uid="{720D8B33-9B16-4E8F-9BDF-20F1BE0513F6}"/>
    <cellStyle name="Good 2_ACT Segment adj EBITDA" xfId="13672" xr:uid="{5CB52F09-9297-4365-83ED-D924BB148BFD}"/>
    <cellStyle name="Good 3" xfId="13673" xr:uid="{A808A989-97B9-4273-BD29-3904B1A0D1E9}"/>
    <cellStyle name="Good 3 2" xfId="13674" xr:uid="{A07D21B8-FF3E-41E5-A8E1-4D6055D975B8}"/>
    <cellStyle name="Good 3_ACT Segment adj EBITDA" xfId="13675" xr:uid="{66C99C22-0D1C-4E12-9CE5-08C27F72B9AD}"/>
    <cellStyle name="Good 4" xfId="13676" xr:uid="{D50F800C-D002-4DE9-8209-3B0135E18535}"/>
    <cellStyle name="Good 4 2" xfId="13677" xr:uid="{AD0FDF26-06BF-4952-AD25-7DDE9DD55861}"/>
    <cellStyle name="Good 4_ACT Segment adj EBITDA" xfId="13678" xr:uid="{1A6E27DA-DF8E-4F66-A5DD-20397D35EE10}"/>
    <cellStyle name="Good 5" xfId="13679" xr:uid="{B3A8D964-14E8-4F33-BB12-8877986DF16D}"/>
    <cellStyle name="Heading" xfId="13680" xr:uid="{223317D7-7B2E-4E8A-AF55-7C41AEE0B820}"/>
    <cellStyle name="Heading 1 2" xfId="13681" xr:uid="{84C79869-A27E-49CC-8453-2C803C85845A}"/>
    <cellStyle name="Heading 1 2 2" xfId="13682" xr:uid="{2A649959-9BB6-4E7F-95CA-7F258C80F533}"/>
    <cellStyle name="Heading 1 2_ACT Segment adj EBITDA" xfId="13683" xr:uid="{E49D0942-3D55-4C78-8956-90FCD05D78E8}"/>
    <cellStyle name="Heading 1 3" xfId="13684" xr:uid="{906BD29F-ABB0-4D6B-97C3-872611F82542}"/>
    <cellStyle name="Heading 1 3 2" xfId="13685" xr:uid="{6B8BB86E-77C2-48B5-A479-5E3FA948937A}"/>
    <cellStyle name="Heading 1 3_ACT Segment adj EBITDA" xfId="13686" xr:uid="{2CA5F622-147D-4AED-865F-C2FFF9017A0E}"/>
    <cellStyle name="Heading 1 4" xfId="13687" xr:uid="{26212CF1-83D9-4AED-A054-FCD5724EF71D}"/>
    <cellStyle name="Heading 1 4 2" xfId="13688" xr:uid="{6D6B2DB0-7550-4D9C-8ECE-C90DD61B450C}"/>
    <cellStyle name="Heading 1 4_ACT Segment adj EBITDA" xfId="13689" xr:uid="{CF9A9256-6884-4353-BC37-AEA37DAE7BF1}"/>
    <cellStyle name="Heading 1 5" xfId="13690" xr:uid="{8787A581-A903-4394-9026-C2E4CEE3D807}"/>
    <cellStyle name="Heading 2 2" xfId="13691" xr:uid="{E095F42A-343A-40B7-A430-D3922C5660AE}"/>
    <cellStyle name="Heading 2 2 2" xfId="13692" xr:uid="{8023A55D-F6F6-4903-A53A-A2D145677D23}"/>
    <cellStyle name="Heading 2 2_ACT Segment adj EBITDA" xfId="13693" xr:uid="{6C30101B-E461-426A-925E-BF6C624A86E0}"/>
    <cellStyle name="Heading 2 3" xfId="13694" xr:uid="{5F88641A-D5DC-4E7D-9ABA-6D45BD97D755}"/>
    <cellStyle name="Heading 2 3 2" xfId="13695" xr:uid="{E3E76D53-098F-4872-87D2-D09A6F553BA8}"/>
    <cellStyle name="Heading 2 3_ACT Segment adj EBITDA" xfId="13696" xr:uid="{31E91BD9-097A-4153-A646-6EFD5B5A2C0E}"/>
    <cellStyle name="Heading 2 4" xfId="13697" xr:uid="{67BDF0A8-3733-4D2E-BD9C-B0E7EBD124B8}"/>
    <cellStyle name="Heading 2 4 2" xfId="13698" xr:uid="{9370DCC9-DA5F-4C70-9C14-10D743CBB6F3}"/>
    <cellStyle name="Heading 2 4_ACT Segment adj EBITDA" xfId="13699" xr:uid="{A0F0D6B1-B271-4A29-8A86-91D1DB683269}"/>
    <cellStyle name="Heading 2 5" xfId="13700" xr:uid="{D2B0762D-AA17-48F7-8A70-65C219331158}"/>
    <cellStyle name="Heading 3 2" xfId="13701" xr:uid="{C9EBFD02-FEE5-45AD-B087-03B5DC886B88}"/>
    <cellStyle name="Heading 3 2 2" xfId="13702" xr:uid="{5D886370-7A41-4F5A-BF6E-C70E6C6E46BD}"/>
    <cellStyle name="Heading 3 2_ACT Segment adj EBITDA" xfId="13703" xr:uid="{DA17F273-EA71-4050-A643-0D17FAD961ED}"/>
    <cellStyle name="Heading 3 3" xfId="13704" xr:uid="{AD9ADC08-369B-4536-AAF7-3B1B94549D0B}"/>
    <cellStyle name="Heading 3 3 2" xfId="13705" xr:uid="{51925F0B-727B-4B16-B571-E017B5AAEDE6}"/>
    <cellStyle name="Heading 3 3_ACT Segment adj EBITDA" xfId="13706" xr:uid="{180CEEFF-9B2E-4D0E-B6C3-CB89FA750173}"/>
    <cellStyle name="Heading 3 4" xfId="13707" xr:uid="{545F7020-5201-4CD8-A83C-C4638F9555B0}"/>
    <cellStyle name="Heading 3 4 2" xfId="13708" xr:uid="{67B73B8E-AE1F-4318-B180-7E9AA9874C16}"/>
    <cellStyle name="Heading 3 4_ACT Segment adj EBITDA" xfId="13709" xr:uid="{780C1EC6-6C4A-4F6F-AB61-7B7F154CBE1F}"/>
    <cellStyle name="Heading 3 5" xfId="13710" xr:uid="{A423B689-F0CE-4967-9032-69A57EF00D61}"/>
    <cellStyle name="Heading 4 2" xfId="13711" xr:uid="{DD7365FC-D1A7-433C-AD78-3EC83A25440B}"/>
    <cellStyle name="Heading 4 2 2" xfId="13712" xr:uid="{513DC06D-C5E1-452A-ACBC-F8C47E95AFC7}"/>
    <cellStyle name="Heading 4 2_ACT Segment adj EBITDA" xfId="13713" xr:uid="{00EEDA80-ECF2-4ADD-8F78-89063CA0589E}"/>
    <cellStyle name="Heading 4 3" xfId="13714" xr:uid="{F95B1DE6-BDB5-4DF2-96C8-3C9671A08F6A}"/>
    <cellStyle name="Heading 4 3 2" xfId="13715" xr:uid="{51A7A55A-2F2D-434E-BCEF-320F0574BFFD}"/>
    <cellStyle name="Heading 4 3_ACT Segment adj EBITDA" xfId="13716" xr:uid="{44C267D6-0265-4390-8228-C54066CE6D36}"/>
    <cellStyle name="Heading 4 4" xfId="13717" xr:uid="{982A2971-3A14-46B9-822B-F40AA3505F8C}"/>
    <cellStyle name="Heading 4 4 2" xfId="13718" xr:uid="{90EEE243-4711-47D3-95B2-7415609A20A6}"/>
    <cellStyle name="Heading 4 4_ACT Segment adj EBITDA" xfId="13719" xr:uid="{39FB2A5C-0718-4AE3-A9E3-4195A8F3681B}"/>
    <cellStyle name="Heading 4 5" xfId="13720" xr:uid="{B4B2DF9C-98B8-4F0A-A310-846B9F6DCD8B}"/>
    <cellStyle name="Hyperlink 2" xfId="13721" xr:uid="{7157437F-2767-47A7-B21D-39236AD4FFC2}"/>
    <cellStyle name="Hyperlink 3" xfId="13722" xr:uid="{98BE9226-DFA4-498D-A6C9-2756B0556700}"/>
    <cellStyle name="Indata" xfId="13723" xr:uid="{6C15C864-928D-4AB6-966D-6085B66E4CFF}"/>
    <cellStyle name="Inndata" xfId="13724" xr:uid="{5C5DA9CA-E8CA-4B6A-9BE1-6CFA4AD571C4}"/>
    <cellStyle name="Inndata 2" xfId="13725" xr:uid="{111DF657-3350-47DD-B46E-724E1500AF1A}"/>
    <cellStyle name="Inndata_ACT Segment adj EBITDA" xfId="13726" xr:uid="{B725D1ED-AC3B-4020-9E20-4BEA6D4A9532}"/>
    <cellStyle name="Input 2" xfId="13727" xr:uid="{0E881F02-455D-47ED-A4D4-593E4B33A16D}"/>
    <cellStyle name="Input 2 2" xfId="13728" xr:uid="{D01C4CFB-D220-4048-9FB1-2B0A684C5F71}"/>
    <cellStyle name="Input 2 3" xfId="13729" xr:uid="{2B35BFE5-9826-4EF2-B260-827C0F34B31F}"/>
    <cellStyle name="Input 2_ACT Segment adj EBITDA" xfId="13730" xr:uid="{637D909F-5BDA-4D5F-A280-2395906FAC12}"/>
    <cellStyle name="Input 3" xfId="13731" xr:uid="{745C0D11-DE79-4F61-8BEE-E6AFE7AE5C11}"/>
    <cellStyle name="Input 3 2" xfId="13732" xr:uid="{4C8BDA23-80E1-4538-A197-07D7DB2FA8D7}"/>
    <cellStyle name="Input 3_ACT Segment adj EBITDA" xfId="13733" xr:uid="{EF139FB1-EC29-428E-B45C-9D65DA44E362}"/>
    <cellStyle name="Input 4" xfId="13734" xr:uid="{62889EFE-D452-4C41-8039-51BD614E9434}"/>
    <cellStyle name="Input 4 2" xfId="13735" xr:uid="{7167C2FF-AC1D-45A2-886B-58DCF9358E6C}"/>
    <cellStyle name="Input 4_ACT Segment adj EBITDA" xfId="13736" xr:uid="{3C9472AC-7B89-4188-BA2F-C2B84259C582}"/>
    <cellStyle name="Input 5" xfId="13737" xr:uid="{677107D7-5459-4DE0-BD76-962ACF7BDC1D}"/>
    <cellStyle name="Input cells" xfId="13738" xr:uid="{4621BAE6-352C-47C0-87D0-40E752D5C43F}"/>
    <cellStyle name="Koblet celle" xfId="13739" xr:uid="{22F591F8-75D5-46FF-909D-349E8992C52D}"/>
    <cellStyle name="Koblet celle 2" xfId="13740" xr:uid="{430BF93E-32C3-4570-8D46-0193629B6A2B}"/>
    <cellStyle name="Koblet celle_ACT Segment adj EBITDA" xfId="13741" xr:uid="{0BE0B273-7B90-4CD7-BF6E-6360153E16AC}"/>
    <cellStyle name="Komma 2" xfId="13742" xr:uid="{3C30F6C3-E2C2-49EB-8EAA-BAF611B0B388}"/>
    <cellStyle name="Komma 2 10" xfId="13743" xr:uid="{8E5C18A5-D4E6-49DE-9F4B-E6015A22B1C0}"/>
    <cellStyle name="Komma 2 2" xfId="13744" xr:uid="{EE45732A-EC33-4E5A-A939-9E1AD43D3B3F}"/>
    <cellStyle name="Komma 2 2 10" xfId="13745" xr:uid="{D819F841-4A36-43AE-939A-26AB1E114DA4}"/>
    <cellStyle name="Komma 2 2 2" xfId="13746" xr:uid="{EB06E174-88D4-4E29-ACB7-8507B7092735}"/>
    <cellStyle name="Komma 2 2 2 2" xfId="13747" xr:uid="{C5EA5014-BD03-432C-8ED6-9FA1F99E2FFB}"/>
    <cellStyle name="Komma 2 2 2 2 2" xfId="13748" xr:uid="{2F3FEE42-285E-41E6-BCEE-E03690EF38A3}"/>
    <cellStyle name="Komma 2 2 2 2 2 2" xfId="13749" xr:uid="{71B2ADF2-6731-45DD-8378-9544E9621EAF}"/>
    <cellStyle name="Komma 2 2 2 2 2_New Segment note" xfId="13750" xr:uid="{58F7FDB5-E7BE-4BE4-A62D-CA3867761343}"/>
    <cellStyle name="Komma 2 2 2 2 3" xfId="13751" xr:uid="{C0A30FBC-961C-4D51-A86C-1CE110B6500F}"/>
    <cellStyle name="Komma 2 2 2 2_ACT Segment adj EBITDA" xfId="13752" xr:uid="{27BF62AC-99C0-4206-8748-23536EAA3900}"/>
    <cellStyle name="Komma 2 2 2 3" xfId="13753" xr:uid="{53AF3282-E0FD-4FAA-98F5-C2215EA0EC68}"/>
    <cellStyle name="Komma 2 2 2 3 2" xfId="13754" xr:uid="{9AF2B1F0-6610-4E6D-8CFE-1E8BCC672FBC}"/>
    <cellStyle name="Komma 2 2 2 3_ACT Segment adj EBITDA" xfId="13755" xr:uid="{A4914689-3632-4735-B6C8-1273F1C350C9}"/>
    <cellStyle name="Komma 2 2 2 4" xfId="13756" xr:uid="{D85BD243-1F69-42BB-891C-CB81EBE0B24B}"/>
    <cellStyle name="Komma 2 2 2_ACT Segment adj EBITDA" xfId="13757" xr:uid="{B987AFD7-F98B-430A-98D0-F65A53BE2533}"/>
    <cellStyle name="Komma 2 2 3" xfId="13758" xr:uid="{70C140E5-2340-47F9-BE13-F332F3B6B815}"/>
    <cellStyle name="Komma 2 2 3 2" xfId="13759" xr:uid="{F04BDB92-7EA4-4459-99AE-0DD8068A4F05}"/>
    <cellStyle name="Komma 2 2 3_ACT Segment adj EBITDA" xfId="13760" xr:uid="{1F2AD64F-0382-4F43-A127-73A22CA58490}"/>
    <cellStyle name="Komma 2 2 4" xfId="13761" xr:uid="{46C1917A-BD92-40AD-BC79-F69873EE68B9}"/>
    <cellStyle name="Komma 2 2 4 2" xfId="13762" xr:uid="{8CE2CE0A-BAEC-4ED1-80AF-ACF4824CFC82}"/>
    <cellStyle name="Komma 2 2 4_ACT Segment adj EBITDA" xfId="13763" xr:uid="{718915E4-EF5D-4155-84E5-67CE2031F851}"/>
    <cellStyle name="Komma 2 2 5" xfId="13764" xr:uid="{685BC24F-CA2B-4B2B-8231-F9A66B091EB0}"/>
    <cellStyle name="Komma 2 2 6" xfId="13765" xr:uid="{E12BD780-9BBC-4472-A92B-7FB7EDF96AEF}"/>
    <cellStyle name="Komma 2 2 7" xfId="13766" xr:uid="{7E34D60B-A5C5-42D5-A9BE-36FA2229AE08}"/>
    <cellStyle name="Komma 2 2 8" xfId="13767" xr:uid="{2597D129-AA35-45B7-B3B1-4EC22D912EF6}"/>
    <cellStyle name="Komma 2 2 9" xfId="13768" xr:uid="{937BCC37-A367-48DE-98F8-3491AC2CD3EC}"/>
    <cellStyle name="Komma 2 2_ACT Segment adj EBITDA" xfId="13769" xr:uid="{83C4F2C0-4481-43B3-8516-55CBF89C04A5}"/>
    <cellStyle name="Komma 2 3" xfId="13770" xr:uid="{BA706A2F-1695-46A1-B5E7-E757359A435C}"/>
    <cellStyle name="Komma 2 3 10" xfId="13771" xr:uid="{D2FD503C-637B-4D46-8138-D9C58C131C0E}"/>
    <cellStyle name="Komma 2 3 2" xfId="13772" xr:uid="{316E6212-5F00-4FED-8A04-5064D9511F04}"/>
    <cellStyle name="Komma 2 3 2 2" xfId="13773" xr:uid="{2162CFD9-E789-4DBD-A20E-22A381945798}"/>
    <cellStyle name="Komma 2 3 2 2 2" xfId="13774" xr:uid="{8C7FDAF8-883C-4D14-B1B0-B0B9CBFE5A0C}"/>
    <cellStyle name="Komma 2 3 2 2_ACT Segment adj EBITDA" xfId="13775" xr:uid="{A558CF7C-0D0F-4D24-A1EA-B8B6D1312860}"/>
    <cellStyle name="Komma 2 3 2 3" xfId="13776" xr:uid="{7F80CB0B-6810-44A3-949E-317971ED485B}"/>
    <cellStyle name="Komma 2 3 2_ACT Segment adj EBITDA" xfId="13777" xr:uid="{CEDA47D5-ABF2-427D-95CD-971CC527CDC5}"/>
    <cellStyle name="Komma 2 3 3" xfId="13778" xr:uid="{6871D8B0-1A63-4C5F-B240-EE78D340429B}"/>
    <cellStyle name="Komma 2 3 3 2" xfId="13779" xr:uid="{C916B9B3-B7A0-4873-A01F-38E849DFB454}"/>
    <cellStyle name="Komma 2 3 3_ACT Segment adj EBITDA" xfId="13780" xr:uid="{597A24AE-7A4F-475D-9C84-333CECEEBAA8}"/>
    <cellStyle name="Komma 2 3 4" xfId="13781" xr:uid="{59F12D8A-0868-4DA3-AD2C-9F519E91F6D2}"/>
    <cellStyle name="Komma 2 3 5" xfId="13782" xr:uid="{A64ADE91-1C02-45B3-A36F-831F87CD3201}"/>
    <cellStyle name="Komma 2 3 6" xfId="13783" xr:uid="{6F7954D6-3195-46BE-89B6-C3D277C12E82}"/>
    <cellStyle name="Komma 2 3 7" xfId="13784" xr:uid="{C9D0E2DD-A1E0-4DCE-9D58-43FC449D03B8}"/>
    <cellStyle name="Komma 2 3 8" xfId="13785" xr:uid="{1A836753-0105-4D77-9B9F-3AF0EB1415C2}"/>
    <cellStyle name="Komma 2 3 9" xfId="13786" xr:uid="{9DAB28FD-70AB-4FC5-83BC-DE4DE49C1695}"/>
    <cellStyle name="Komma 2 3_ACT Segment adj EBITDA" xfId="13787" xr:uid="{9786E5BD-C39B-43C7-AD39-551933D2D19D}"/>
    <cellStyle name="Komma 2 4" xfId="13788" xr:uid="{4769B4BD-33A9-460F-8A83-6A5E45E5AC50}"/>
    <cellStyle name="Komma 2 4 10" xfId="13789" xr:uid="{68B60E3B-AC9D-4BAA-BD1B-7DFAAA39F6A4}"/>
    <cellStyle name="Komma 2 4 2" xfId="13790" xr:uid="{0C838B8C-47A7-4E80-B045-5BEA355449E0}"/>
    <cellStyle name="Komma 2 4 2 2" xfId="13791" xr:uid="{409A12CD-44E8-469A-8606-5AE0B997EDE5}"/>
    <cellStyle name="Komma 2 4 2 2 2" xfId="13792" xr:uid="{1E3BDFCA-71C1-4814-A181-D1764C1D2450}"/>
    <cellStyle name="Komma 2 4 2 2_ACT_NIBD EQ" xfId="13793" xr:uid="{1D0D72BD-EB10-4E8C-BB72-AD4F2761C254}"/>
    <cellStyle name="Komma 2 4 2 3" xfId="13794" xr:uid="{AC3EC31D-D17B-43B8-A168-1DDAB71A05A9}"/>
    <cellStyle name="Komma 2 4 2_ACT Segment adj EBITDA" xfId="13795" xr:uid="{C2267A35-12E1-4451-80E2-A99377A0B874}"/>
    <cellStyle name="Komma 2 4 3" xfId="13796" xr:uid="{897AC5DE-CB41-40B9-9310-5AF3B9A6502D}"/>
    <cellStyle name="Komma 2 4 3 2" xfId="13797" xr:uid="{4EA8F453-8579-408A-A330-AE63F40CD688}"/>
    <cellStyle name="Komma 2 4 3_ACT Segment adj EBITDA" xfId="13798" xr:uid="{075490E5-291A-402A-AC82-480F2E880E1F}"/>
    <cellStyle name="Komma 2 4 4" xfId="13799" xr:uid="{89F287C9-A136-4694-A07C-71EC16F8CDAC}"/>
    <cellStyle name="Komma 2 4 5" xfId="13800" xr:uid="{9030B0B1-E0D2-4DDC-87DE-0A825DE2B779}"/>
    <cellStyle name="Komma 2 4 6" xfId="13801" xr:uid="{0704A28D-E01D-45DD-AC83-4B02AC5FEC7B}"/>
    <cellStyle name="Komma 2 4 7" xfId="13802" xr:uid="{D4464596-8302-40D8-B0FC-B4F3B8F49859}"/>
    <cellStyle name="Komma 2 4 8" xfId="13803" xr:uid="{B5372749-F75C-4CA2-B5EB-EF9B51D8E206}"/>
    <cellStyle name="Komma 2 4 9" xfId="13804" xr:uid="{91E404CE-C893-4DF4-AADE-B467FFA7D673}"/>
    <cellStyle name="Komma 2 4_ACT Segment adj EBITDA" xfId="13805" xr:uid="{185729F4-E83E-43CB-BD9D-BD3F6379E84C}"/>
    <cellStyle name="Komma 2 5" xfId="13806" xr:uid="{6858D04F-CAEA-412A-98F5-C5B26C892731}"/>
    <cellStyle name="Komma 2 5 2" xfId="13807" xr:uid="{053590AC-9B2D-46FB-91E4-4BAA4D4C575A}"/>
    <cellStyle name="Komma 2 5 2 2" xfId="13808" xr:uid="{7BE395EC-38A3-4401-B7EB-8EDA3746E48C}"/>
    <cellStyle name="Komma 2 5 2 2 2" xfId="13809" xr:uid="{37EBD84F-8915-47CD-9EB1-C1B611BD669A}"/>
    <cellStyle name="Komma 2 5 2 2_ACT_NIBD EQ" xfId="13810" xr:uid="{836751B5-79CA-4512-80C3-399E97823C84}"/>
    <cellStyle name="Komma 2 5 2 3" xfId="13811" xr:uid="{A06AF280-0BC9-4BE4-81B7-92392F556E42}"/>
    <cellStyle name="Komma 2 5 2_ACT Segment adj EBITDA" xfId="13812" xr:uid="{85E7C0A7-0F99-4F6D-A93F-8334653C78FF}"/>
    <cellStyle name="Komma 2 5 3" xfId="13813" xr:uid="{A9E867B9-5D94-4769-BD9F-D77FD167BF1F}"/>
    <cellStyle name="Komma 2 5 3 2" xfId="13814" xr:uid="{84496CC4-E2B0-493E-BD05-13E0BA78D029}"/>
    <cellStyle name="Komma 2 5 3_ACT_NIBD EQ" xfId="13815" xr:uid="{70E31580-7CB5-4655-9D1E-D862F23E46C7}"/>
    <cellStyle name="Komma 2 5 4" xfId="13816" xr:uid="{EAB3C01F-5AA0-4782-B85B-C8842EDDAC86}"/>
    <cellStyle name="Komma 2 5_ACT Segment adj EBITDA" xfId="13817" xr:uid="{489F8895-DEAA-4FE2-A9D5-E82F91848E68}"/>
    <cellStyle name="Komma 2 6" xfId="13818" xr:uid="{4E85F38E-D757-44E7-9264-8C2134B93810}"/>
    <cellStyle name="Komma 2 6 2" xfId="13819" xr:uid="{27076D1A-8156-43B0-A043-777F12DFA23A}"/>
    <cellStyle name="Komma 2 6 2 2" xfId="13820" xr:uid="{0AE717EF-B31B-4FBD-94C8-B56A49392FC6}"/>
    <cellStyle name="Komma 2 6 2 2 2" xfId="13821" xr:uid="{8BE79F97-62B4-4503-BF7A-3F105D3A0568}"/>
    <cellStyle name="Komma 2 6 2 2_ACT_NIBD EQ" xfId="13822" xr:uid="{2DBC29A3-7852-4119-9E16-AA0A28DC537C}"/>
    <cellStyle name="Komma 2 6 2 3" xfId="13823" xr:uid="{64E77E34-D612-437C-8ED1-13D2527EAE72}"/>
    <cellStyle name="Komma 2 6 2_ACT_NIBD EQ" xfId="13824" xr:uid="{4E94B5C5-DEB8-4FBC-9EE5-3DABCEDA4D53}"/>
    <cellStyle name="Komma 2 6 3" xfId="13825" xr:uid="{A5727743-6CD3-45D0-B60E-F41D70C27BB3}"/>
    <cellStyle name="Komma 2 6 3 2" xfId="13826" xr:uid="{10B791A1-2A79-4AEB-9879-67E1F94FF9EA}"/>
    <cellStyle name="Komma 2 6 3_ACT_NIBD EQ" xfId="13827" xr:uid="{04652B05-8A42-4833-9E2F-BE4D4F7E78D5}"/>
    <cellStyle name="Komma 2 6 4" xfId="13828" xr:uid="{CE6BB6DA-C808-434A-9197-F0BC14BFB994}"/>
    <cellStyle name="Komma 2 6_ACT Segment adj EBITDA" xfId="13829" xr:uid="{CE135DA6-2481-4337-96C3-2ECD16BE89CC}"/>
    <cellStyle name="Komma 2 7" xfId="13830" xr:uid="{1F2236F9-A31A-40C5-8034-A04CF0611622}"/>
    <cellStyle name="Komma 2 7 2" xfId="13831" xr:uid="{6D39C724-E8C1-4C34-9573-D31F3CC8C68C}"/>
    <cellStyle name="Komma 2 7 2 2" xfId="13832" xr:uid="{D3A05011-BB96-456F-99E0-054C2EDBBE1A}"/>
    <cellStyle name="Komma 2 7 2_ACT_NIBD EQ" xfId="13833" xr:uid="{6F7D71F6-1780-45AA-8755-B12081AE2988}"/>
    <cellStyle name="Komma 2 7 3" xfId="13834" xr:uid="{0650BC43-8717-4AF7-A2CA-F7A4376722E5}"/>
    <cellStyle name="Komma 2 7_ACT Segment adj EBITDA" xfId="13835" xr:uid="{2EA2DD72-044B-49F8-A6AF-9F0FAADECB44}"/>
    <cellStyle name="Komma 2 8" xfId="13836" xr:uid="{4DCAE9E5-99C0-4554-B0CA-2CF094190057}"/>
    <cellStyle name="Komma 2 8 2" xfId="13837" xr:uid="{50AC710E-F3B1-429C-9606-9D1003698B8A}"/>
    <cellStyle name="Komma 2 8_ACT Segment adj EBITDA" xfId="13838" xr:uid="{F6B6F3AF-55B1-4188-BC2A-53483E6D8492}"/>
    <cellStyle name="Komma 2 9" xfId="13839" xr:uid="{4384B54F-8B5E-4417-94A8-D69E88849A40}"/>
    <cellStyle name="Komma 2 9 2" xfId="13840" xr:uid="{444AE9CB-E8CD-4FA3-9AD9-4726D74986B7}"/>
    <cellStyle name="Komma 2 9_ACT Segment adj EBITDA" xfId="13841" xr:uid="{32357C29-64DD-4036-81B7-77AF18996EAB}"/>
    <cellStyle name="Komma 2_ACT Segment adj EBITDA" xfId="13842" xr:uid="{FF1DE8FE-69CF-438B-8DF4-A30E0E0F9490}"/>
    <cellStyle name="Komma 3" xfId="13843" xr:uid="{7D8D596F-146C-4E57-9E3A-83D1A1583332}"/>
    <cellStyle name="Komma 3 10" xfId="13844" xr:uid="{CBBC151D-0BAE-4F6D-B68E-7D7B60222894}"/>
    <cellStyle name="Komma 3 10 2" xfId="13845" xr:uid="{1E646B23-969E-408E-969F-AF665EF4B881}"/>
    <cellStyle name="Komma 3 10 2 2" xfId="13846" xr:uid="{012F7BFA-1F59-4D96-A259-4C1A515FB9E0}"/>
    <cellStyle name="Komma 3 10 2 2 2" xfId="13847" xr:uid="{8EACF9EA-B634-4AD7-A948-005D73EF953E}"/>
    <cellStyle name="Komma 3 10 2 2 2 2" xfId="13848" xr:uid="{C5682257-3E2F-48B3-8916-417D3F5F4675}"/>
    <cellStyle name="Komma 3 10 2 2 2 2 2" xfId="13849" xr:uid="{3232EEF9-E08B-4684-A60C-E14EEDBCB076}"/>
    <cellStyle name="Komma 3 10 2 2 2 2_DataSet" xfId="13850" xr:uid="{E3C454F2-C806-4AA7-B3C6-D237830DC22F}"/>
    <cellStyle name="Komma 3 10 2 2 2 3" xfId="13851" xr:uid="{D3AA70E0-2C26-42FE-8816-BFB08DF3C6E3}"/>
    <cellStyle name="Komma 3 10 2 2 2_DataSet" xfId="13852" xr:uid="{9B7EACBB-0518-444B-AB3C-3BB03FD33DD5}"/>
    <cellStyle name="Komma 3 10 2 2 3" xfId="13853" xr:uid="{95BDC5E6-B18B-4C6A-A467-96A424CF8A67}"/>
    <cellStyle name="Komma 3 10 2 2 3 2" xfId="13854" xr:uid="{2C1F2A1F-7CC0-435C-AF2E-8CFDD95DBA56}"/>
    <cellStyle name="Komma 3 10 2 2 3_DataSet" xfId="13855" xr:uid="{FAA36CE5-89BE-4E5E-8DB9-B614B369B25A}"/>
    <cellStyle name="Komma 3 10 2 2 4" xfId="13856" xr:uid="{7E7B48C2-315C-4944-84C8-00137AB8BF25}"/>
    <cellStyle name="Komma 3 10 2 2_DataSet" xfId="13857" xr:uid="{745004DA-4C4C-4762-BD0E-ED655CD8689C}"/>
    <cellStyle name="Komma 3 10 2 3" xfId="13858" xr:uid="{A4FF25CB-E1A0-4C14-AFD2-E154122496B1}"/>
    <cellStyle name="Komma 3 10 2 3 2" xfId="13859" xr:uid="{B637538C-211C-48DC-96D8-32D8068F6A50}"/>
    <cellStyle name="Komma 3 10 2 3 2 2" xfId="13860" xr:uid="{4BB13D69-362F-4E75-9E07-8549F14945EE}"/>
    <cellStyle name="Komma 3 10 2 3 2_DataSet" xfId="13861" xr:uid="{E50C9A67-31AE-465B-9D80-6676D9A74412}"/>
    <cellStyle name="Komma 3 10 2 3 3" xfId="13862" xr:uid="{6C3FDC4D-FB34-4674-B4FC-1ADFF48EF9C7}"/>
    <cellStyle name="Komma 3 10 2 3_DataSet" xfId="13863" xr:uid="{438C65ED-93E5-4C87-AA3D-610DB92F9D04}"/>
    <cellStyle name="Komma 3 10 2 4" xfId="13864" xr:uid="{12C85F91-7499-45A1-A230-F0E56901646B}"/>
    <cellStyle name="Komma 3 10 2 4 2" xfId="13865" xr:uid="{8A418DB5-BFF4-4042-AB57-CE7825D56E32}"/>
    <cellStyle name="Komma 3 10 2 4_DataSet" xfId="13866" xr:uid="{41034E2E-9C94-4AEE-A814-6F3DB2BEA09F}"/>
    <cellStyle name="Komma 3 10 2 5" xfId="13867" xr:uid="{56B9475D-160F-40A7-9B64-C045E6F0932D}"/>
    <cellStyle name="Komma 3 10 2_DataSet" xfId="13868" xr:uid="{26BC2D77-5ED4-4D23-9078-CAEBF5831C37}"/>
    <cellStyle name="Komma 3 10 3" xfId="13869" xr:uid="{00EA55AA-546C-4EAE-A583-2893BB305AE0}"/>
    <cellStyle name="Komma 3 10 3 2" xfId="13870" xr:uid="{3E53828A-EA9B-4220-8A4A-6088158B4CE6}"/>
    <cellStyle name="Komma 3 10 3 2 2" xfId="13871" xr:uid="{4FF98C61-3395-421A-8AAD-4F1A534C337F}"/>
    <cellStyle name="Komma 3 10 3 2 2 2" xfId="13872" xr:uid="{FAA06A5E-FC1C-4FA7-8759-431ED8DEE087}"/>
    <cellStyle name="Komma 3 10 3 2 2_DataSet" xfId="13873" xr:uid="{8D838AD4-AF71-4756-9A54-AA29E14D01B9}"/>
    <cellStyle name="Komma 3 10 3 2 3" xfId="13874" xr:uid="{C7350AB1-872E-49E6-B333-095104DD8B45}"/>
    <cellStyle name="Komma 3 10 3 2_DataSet" xfId="13875" xr:uid="{1D6C7FEB-121C-45B8-BA2F-997979E91206}"/>
    <cellStyle name="Komma 3 10 3 3" xfId="13876" xr:uid="{9F8F8C59-7609-4831-9463-D4E3281F4CE4}"/>
    <cellStyle name="Komma 3 10 3 3 2" xfId="13877" xr:uid="{6673698E-BD49-4190-917A-244969955E8A}"/>
    <cellStyle name="Komma 3 10 3 3_DataSet" xfId="13878" xr:uid="{DA5151F2-2337-4783-8D66-7140A96FD29D}"/>
    <cellStyle name="Komma 3 10 3 4" xfId="13879" xr:uid="{2652F7AB-C746-4148-B2B0-2E06D8E3607E}"/>
    <cellStyle name="Komma 3 10 3_DataSet" xfId="13880" xr:uid="{CDA0A364-E313-4129-A006-DDDAB1CA634F}"/>
    <cellStyle name="Komma 3 10 4" xfId="13881" xr:uid="{54203250-19DF-40B3-B456-EAB09841CA1D}"/>
    <cellStyle name="Komma 3 10 4 2" xfId="13882" xr:uid="{114A5155-6316-4135-82DB-2A3AB605BA5A}"/>
    <cellStyle name="Komma 3 10 4 2 2" xfId="13883" xr:uid="{01901CB5-021F-42FA-AE13-326483059E5C}"/>
    <cellStyle name="Komma 3 10 4 2_DataSet" xfId="13884" xr:uid="{81F15956-AF8B-481D-BF3B-A6308F79A15F}"/>
    <cellStyle name="Komma 3 10 4 3" xfId="13885" xr:uid="{4AFFA900-21E5-450F-B1ED-02F14FA8D9D1}"/>
    <cellStyle name="Komma 3 10 4_DataSet" xfId="13886" xr:uid="{0B3C26C2-9ECA-41AA-BFE8-688895833B2E}"/>
    <cellStyle name="Komma 3 10 5" xfId="13887" xr:uid="{E727467D-44FE-4E57-A263-5A2B1C1690B0}"/>
    <cellStyle name="Komma 3 10 5 2" xfId="13888" xr:uid="{6EC2DFA6-48A1-4355-A0BF-3B2262557DE0}"/>
    <cellStyle name="Komma 3 10 5_DataSet" xfId="13889" xr:uid="{2F33810F-F200-45C2-9070-9FAC5CD355E5}"/>
    <cellStyle name="Komma 3 10 6" xfId="13890" xr:uid="{46C4486E-80CF-4EDD-9E59-92685AA39B5D}"/>
    <cellStyle name="Komma 3 10_DataSet" xfId="13891" xr:uid="{B71D1C42-A7ED-4EAD-BE73-4132D1DDBECA}"/>
    <cellStyle name="Komma 3 11" xfId="13892" xr:uid="{9CE4E4F3-C51D-4458-A267-088594A3A16B}"/>
    <cellStyle name="Komma 3 11 2" xfId="13893" xr:uid="{193FC088-1268-450B-83CD-F9778D12C42C}"/>
    <cellStyle name="Komma 3 11 2 2" xfId="13894" xr:uid="{867A7945-FA6A-4F23-8228-F2D302A1DD6C}"/>
    <cellStyle name="Komma 3 11 2 2 2" xfId="13895" xr:uid="{137BD14D-794C-4296-B783-E7318F3203B5}"/>
    <cellStyle name="Komma 3 11 2 2 2 2" xfId="13896" xr:uid="{13C2238F-E633-462E-BE25-CDBE5FC86DBE}"/>
    <cellStyle name="Komma 3 11 2 2 2_DataSet" xfId="13897" xr:uid="{8BBFEF39-68C9-4FC0-A743-3619EA87694D}"/>
    <cellStyle name="Komma 3 11 2 2 3" xfId="13898" xr:uid="{52827B34-9445-4B59-88FF-F5C6E4D921AC}"/>
    <cellStyle name="Komma 3 11 2 2_DataSet" xfId="13899" xr:uid="{5F3FA5A5-FE93-4C8A-9604-D66B344E2F01}"/>
    <cellStyle name="Komma 3 11 2 3" xfId="13900" xr:uid="{56DC10BC-0734-44D1-A98A-77DE34955A03}"/>
    <cellStyle name="Komma 3 11 2 3 2" xfId="13901" xr:uid="{8A3169CC-0652-4DFA-AABD-782B07C9951F}"/>
    <cellStyle name="Komma 3 11 2 3_DataSet" xfId="13902" xr:uid="{C8E71233-1798-4408-B72F-9E363AAE3978}"/>
    <cellStyle name="Komma 3 11 2 4" xfId="13903" xr:uid="{830A2DAF-73E1-45DD-BED0-E33F0F31EF85}"/>
    <cellStyle name="Komma 3 11 2_DataSet" xfId="13904" xr:uid="{31EAD2CE-C78F-4DFE-A138-829424A70917}"/>
    <cellStyle name="Komma 3 11 3" xfId="13905" xr:uid="{2D010901-51E8-4E98-B5F1-4BF83781B217}"/>
    <cellStyle name="Komma 3 11 3 2" xfId="13906" xr:uid="{DCD58865-7FB2-4573-A1D7-0ABEBAB11E8B}"/>
    <cellStyle name="Komma 3 11 3 2 2" xfId="13907" xr:uid="{AD141B6C-9309-4558-9F97-17B96816CBA0}"/>
    <cellStyle name="Komma 3 11 3 2_DataSet" xfId="13908" xr:uid="{E270BBFC-0857-4959-8FFD-C934B2302BDD}"/>
    <cellStyle name="Komma 3 11 3 3" xfId="13909" xr:uid="{B2A81CEC-83DB-4F49-97C6-5D1A89EDA39E}"/>
    <cellStyle name="Komma 3 11 3_DataSet" xfId="13910" xr:uid="{C3FB77BE-DEC9-4F2F-971E-6C9C8321AA7F}"/>
    <cellStyle name="Komma 3 11 4" xfId="13911" xr:uid="{D583B628-028A-4F9A-B4A5-C73050F8633E}"/>
    <cellStyle name="Komma 3 11 4 2" xfId="13912" xr:uid="{8B7B04F6-2251-495E-9664-56F79E14BBEF}"/>
    <cellStyle name="Komma 3 11 4_DataSet" xfId="13913" xr:uid="{6E4EBA61-49FC-4A51-8E4A-DB80569886EE}"/>
    <cellStyle name="Komma 3 11 5" xfId="13914" xr:uid="{50DE417C-97D6-4A88-AB84-BB1647A2FB39}"/>
    <cellStyle name="Komma 3 11_DataSet" xfId="13915" xr:uid="{0CE87DE1-70EA-4F79-BDD1-3642EB01F2E7}"/>
    <cellStyle name="Komma 3 12" xfId="13916" xr:uid="{40034AC7-05B1-4B9A-91B0-44286563A6B5}"/>
    <cellStyle name="Komma 3 12 2" xfId="13917" xr:uid="{E5FAB017-92BA-4286-95B6-44C3C5AC2492}"/>
    <cellStyle name="Komma 3 12 2 2" xfId="13918" xr:uid="{74BDD5BF-DCE2-4503-9049-019D6FB1AE19}"/>
    <cellStyle name="Komma 3 12 2 2 2" xfId="13919" xr:uid="{04927FA8-62AC-4D0F-947F-14F638590D20}"/>
    <cellStyle name="Komma 3 12 2 2_DataSet" xfId="13920" xr:uid="{F4864778-AD7E-4542-8679-B4F11A7EB109}"/>
    <cellStyle name="Komma 3 12 2 3" xfId="13921" xr:uid="{D6F16B70-70DF-4D52-ABCF-D5A159E0A9D5}"/>
    <cellStyle name="Komma 3 12 2_DataSet" xfId="13922" xr:uid="{3818302D-1AB0-46EF-9D86-61BEEB9C36FF}"/>
    <cellStyle name="Komma 3 12 3" xfId="13923" xr:uid="{4ACF4A73-16D7-4C0B-B167-ED58C4DC19B0}"/>
    <cellStyle name="Komma 3 12 3 2" xfId="13924" xr:uid="{84BFB192-9D3B-47DD-8BA3-BA90D657B0B3}"/>
    <cellStyle name="Komma 3 12 3_DataSet" xfId="13925" xr:uid="{68443ABC-B99D-4E40-99A7-B92F9F5563B5}"/>
    <cellStyle name="Komma 3 12 4" xfId="13926" xr:uid="{D4DEE65B-C641-4C1F-92B4-E354CD020AC1}"/>
    <cellStyle name="Komma 3 12_DataSet" xfId="13927" xr:uid="{347CD7EC-B5DA-406F-B154-3DAB5E0DB0F2}"/>
    <cellStyle name="Komma 3 13" xfId="13928" xr:uid="{6AA9069C-D5E3-46A8-A3A9-C9ACA8575772}"/>
    <cellStyle name="Komma 3 13 2" xfId="13929" xr:uid="{658FBD0A-93B4-4504-A2DD-9E561E788452}"/>
    <cellStyle name="Komma 3 13 2 2" xfId="13930" xr:uid="{7B5F23D3-9F1C-4D9D-B2AA-B5AA49409886}"/>
    <cellStyle name="Komma 3 13 2_DataSet" xfId="13931" xr:uid="{868C321F-40ED-4DC1-8EF0-E70491EB5EB5}"/>
    <cellStyle name="Komma 3 13 3" xfId="13932" xr:uid="{592CD2BE-E88C-4423-AD8A-06D01AB5656F}"/>
    <cellStyle name="Komma 3 13_DataSet" xfId="13933" xr:uid="{E1ED348E-C003-4BCD-985C-5BC7FEF956B2}"/>
    <cellStyle name="Komma 3 14" xfId="13934" xr:uid="{23D815AA-4AC5-4E01-9F79-C0CB6EB7F092}"/>
    <cellStyle name="Komma 3 14 2" xfId="13935" xr:uid="{D05116B7-2F7F-4C6E-8EF9-1A0BB0CD5D86}"/>
    <cellStyle name="Komma 3 14_DataSet" xfId="13936" xr:uid="{31E8ED1D-0F39-4020-B4EE-380A4A7FC63A}"/>
    <cellStyle name="Komma 3 15" xfId="13937" xr:uid="{73AD32DE-EFCE-4431-8E31-52BB018C8880}"/>
    <cellStyle name="Komma 3 16" xfId="13938" xr:uid="{98A8C991-3301-4927-89F8-B80B48DA2E4A}"/>
    <cellStyle name="Komma 3 17" xfId="13939" xr:uid="{3716E521-3E1D-48A5-8CE9-3BE0BEB57B7C}"/>
    <cellStyle name="Komma 3 18" xfId="13940" xr:uid="{A55E9BE0-965F-4227-BC4F-C6C2A3FC3D42}"/>
    <cellStyle name="Komma 3 2" xfId="13941" xr:uid="{9E1C5409-00EE-428E-8231-247B783806B0}"/>
    <cellStyle name="Komma 3 2 10" xfId="13942" xr:uid="{C774DE07-D83F-4670-A90E-8D40B0B36A92}"/>
    <cellStyle name="Komma 3 2 10 2" xfId="13943" xr:uid="{2049AF80-CD00-45C9-A53C-65AAEBAF452C}"/>
    <cellStyle name="Komma 3 2 10 2 2" xfId="13944" xr:uid="{051F6BD6-4430-480C-BF19-105995317231}"/>
    <cellStyle name="Komma 3 2 10 2 2 2" xfId="13945" xr:uid="{3A7F72AB-4140-4BE2-A530-6CFB673DC953}"/>
    <cellStyle name="Komma 3 2 10 2 2_DataSet" xfId="13946" xr:uid="{30A98E98-42C2-43D2-A2CA-7B8388E502E6}"/>
    <cellStyle name="Komma 3 2 10 2 3" xfId="13947" xr:uid="{C80D994B-AADE-49C5-AF74-8F817FCFC77E}"/>
    <cellStyle name="Komma 3 2 10 2_DataSet" xfId="13948" xr:uid="{57957BC5-E8E6-48B7-B80C-8D1422876050}"/>
    <cellStyle name="Komma 3 2 10 3" xfId="13949" xr:uid="{8A610BF6-8F08-475E-B3F9-C9107678D386}"/>
    <cellStyle name="Komma 3 2 10 3 2" xfId="13950" xr:uid="{2CD8A0EE-4A39-4696-A463-189DCE703C32}"/>
    <cellStyle name="Komma 3 2 10 3_DataSet" xfId="13951" xr:uid="{6D561F3F-7F3F-4B26-8B87-4E4BA9091008}"/>
    <cellStyle name="Komma 3 2 10 4" xfId="13952" xr:uid="{B72B1B29-1C26-4166-9165-F3C0C1CBC0BE}"/>
    <cellStyle name="Komma 3 2 10_DataSet" xfId="13953" xr:uid="{11E7E931-65D0-4ED9-900E-AE6CD3C7A870}"/>
    <cellStyle name="Komma 3 2 11" xfId="13954" xr:uid="{0ADBC1EA-7B72-466F-A2DB-0076C875330F}"/>
    <cellStyle name="Komma 3 2 11 2" xfId="13955" xr:uid="{BB4DF52E-536F-44AC-B926-B7B63663CF59}"/>
    <cellStyle name="Komma 3 2 11 2 2" xfId="13956" xr:uid="{2CE9D599-4E93-4FF6-B61A-9F3C686ED41E}"/>
    <cellStyle name="Komma 3 2 11 2_DataSet" xfId="13957" xr:uid="{0DDEAFD8-DB83-44E7-80A5-48767AAA4D9C}"/>
    <cellStyle name="Komma 3 2 11 3" xfId="13958" xr:uid="{00D4396D-3592-4FFA-8C94-53FE7E41F3FE}"/>
    <cellStyle name="Komma 3 2 11_DataSet" xfId="13959" xr:uid="{019353DF-7ACA-42CA-A76E-591F9CBA49AE}"/>
    <cellStyle name="Komma 3 2 12" xfId="13960" xr:uid="{3C5D6EF2-24C6-474C-A0A6-ADFD6DA9E7CC}"/>
    <cellStyle name="Komma 3 2 12 2" xfId="13961" xr:uid="{62DD2023-9054-4CF0-8991-58AC7AD44AF2}"/>
    <cellStyle name="Komma 3 2 12_DataSet" xfId="13962" xr:uid="{89165579-B8D2-43C8-BBA8-12972166D15B}"/>
    <cellStyle name="Komma 3 2 13" xfId="13963" xr:uid="{E6C6764F-AC18-4573-9CD7-32C806617BB5}"/>
    <cellStyle name="Komma 3 2 2" xfId="13964" xr:uid="{73F8CAC3-1267-4581-B2FE-7770572FFE6A}"/>
    <cellStyle name="Komma 3 2 2 2" xfId="13965" xr:uid="{453F98D4-F9A4-4217-B44C-B5350A7D8760}"/>
    <cellStyle name="Komma 3 2 2 2 2" xfId="13966" xr:uid="{53E3186B-31A6-41E2-BAC9-B4BCDF58F08E}"/>
    <cellStyle name="Komma 3 2 2 2 2 2" xfId="13967" xr:uid="{373D34DA-9D67-4F40-BC8C-9A02CA402AA5}"/>
    <cellStyle name="Komma 3 2 2 2 2 2 2" xfId="13968" xr:uid="{202A47F9-F932-4DDB-9070-38196F8BD35E}"/>
    <cellStyle name="Komma 3 2 2 2 2 2 2 2" xfId="13969" xr:uid="{994EB4B7-27D5-4B0A-9D72-BAB25AFEC5E2}"/>
    <cellStyle name="Komma 3 2 2 2 2 2 2 2 2" xfId="13970" xr:uid="{E00A82A6-38AC-440B-B2FB-6DC4845BD97F}"/>
    <cellStyle name="Komma 3 2 2 2 2 2 2 2 2 2" xfId="13971" xr:uid="{AAEE87BD-2BFF-4CE7-B0C7-2D283A4897A2}"/>
    <cellStyle name="Komma 3 2 2 2 2 2 2 2 2_DataSet" xfId="13972" xr:uid="{1789E052-6CF6-4D13-AC68-F967057839BE}"/>
    <cellStyle name="Komma 3 2 2 2 2 2 2 2 3" xfId="13973" xr:uid="{1F97063F-FC5F-46FB-9C6F-265A535B098C}"/>
    <cellStyle name="Komma 3 2 2 2 2 2 2 2_DataSet" xfId="13974" xr:uid="{8D947875-969F-4A0A-857F-48BC6FE343AD}"/>
    <cellStyle name="Komma 3 2 2 2 2 2 2 3" xfId="13975" xr:uid="{8EB88C45-45F0-4E94-B386-D323A4A73870}"/>
    <cellStyle name="Komma 3 2 2 2 2 2 2 3 2" xfId="13976" xr:uid="{86CFD38B-2378-4BB7-87CA-17FDA19F4DAE}"/>
    <cellStyle name="Komma 3 2 2 2 2 2 2 3_DataSet" xfId="13977" xr:uid="{117F1A8F-2948-4A7C-ADF2-CBABB5C7C62D}"/>
    <cellStyle name="Komma 3 2 2 2 2 2 2 4" xfId="13978" xr:uid="{870206BA-FE3E-4E0C-B7A8-5CAC5DE00FE2}"/>
    <cellStyle name="Komma 3 2 2 2 2 2 2_DataSet" xfId="13979" xr:uid="{1E1A90E6-094B-46B7-BDDC-4A40C9EB88AC}"/>
    <cellStyle name="Komma 3 2 2 2 2 2 3" xfId="13980" xr:uid="{5BCCD78D-5768-4D23-B092-72B9845CC53E}"/>
    <cellStyle name="Komma 3 2 2 2 2 2 3 2" xfId="13981" xr:uid="{2CDA2FD9-715A-4C2F-B78A-6FDF5DD889E5}"/>
    <cellStyle name="Komma 3 2 2 2 2 2 3 2 2" xfId="13982" xr:uid="{463B76DA-B207-47FE-B8E1-9139289EF537}"/>
    <cellStyle name="Komma 3 2 2 2 2 2 3 2_DataSet" xfId="13983" xr:uid="{E01D97F1-046D-4682-B491-FB6F0BF38BA5}"/>
    <cellStyle name="Komma 3 2 2 2 2 2 3 3" xfId="13984" xr:uid="{85C1D97A-D9A7-4072-B852-40CB31EF66ED}"/>
    <cellStyle name="Komma 3 2 2 2 2 2 3_DataSet" xfId="13985" xr:uid="{1658437F-63A2-45AD-864D-9F44193DFB8B}"/>
    <cellStyle name="Komma 3 2 2 2 2 2 4" xfId="13986" xr:uid="{4C4F5B71-742D-41E7-8FFC-B789774F929B}"/>
    <cellStyle name="Komma 3 2 2 2 2 2 4 2" xfId="13987" xr:uid="{4C2B6314-265F-4FE9-B21C-F2F09600804F}"/>
    <cellStyle name="Komma 3 2 2 2 2 2 4_DataSet" xfId="13988" xr:uid="{435FC0CD-BBA6-4071-9103-3916B2DCC4FE}"/>
    <cellStyle name="Komma 3 2 2 2 2 2 5" xfId="13989" xr:uid="{3465B3AE-69F5-4F80-ABC8-657D431E0252}"/>
    <cellStyle name="Komma 3 2 2 2 2 2_DataSet" xfId="13990" xr:uid="{1BD00FC4-5EB6-4F07-AB25-A31AB3B3F131}"/>
    <cellStyle name="Komma 3 2 2 2 2 3" xfId="13991" xr:uid="{A5C76325-E590-4156-AA2E-6045B11494AD}"/>
    <cellStyle name="Komma 3 2 2 2 2 3 2" xfId="13992" xr:uid="{859849B3-5722-4742-81E9-70D625836240}"/>
    <cellStyle name="Komma 3 2 2 2 2 3 2 2" xfId="13993" xr:uid="{642A6B81-A63E-4543-93A4-03747CE4CCD0}"/>
    <cellStyle name="Komma 3 2 2 2 2 3 2 2 2" xfId="13994" xr:uid="{231754F8-3136-4C83-82ED-AFA18AC03715}"/>
    <cellStyle name="Komma 3 2 2 2 2 3 2 2_DataSet" xfId="13995" xr:uid="{09C69873-0A00-4E69-BECC-91B3E4C61261}"/>
    <cellStyle name="Komma 3 2 2 2 2 3 2 3" xfId="13996" xr:uid="{67170D2B-C484-44A4-AD80-580DABA858BD}"/>
    <cellStyle name="Komma 3 2 2 2 2 3 2_DataSet" xfId="13997" xr:uid="{6E0899FD-EC0D-4988-BC89-DF850DF4E2FD}"/>
    <cellStyle name="Komma 3 2 2 2 2 3 3" xfId="13998" xr:uid="{942EC6F9-146D-4888-86B7-9DE2AC149AC2}"/>
    <cellStyle name="Komma 3 2 2 2 2 3 3 2" xfId="13999" xr:uid="{A23AD057-F8C0-4BA1-931B-A3D9CDC1CF3A}"/>
    <cellStyle name="Komma 3 2 2 2 2 3 3_DataSet" xfId="14000" xr:uid="{6FF2FFCC-6BCF-4DD9-B141-E9E1E755FDF8}"/>
    <cellStyle name="Komma 3 2 2 2 2 3 4" xfId="14001" xr:uid="{4E87EFEE-02B3-4F7F-BB4D-F78937AB75C0}"/>
    <cellStyle name="Komma 3 2 2 2 2 3_DataSet" xfId="14002" xr:uid="{B2918537-D63D-4086-A506-5C302550B25A}"/>
    <cellStyle name="Komma 3 2 2 2 2 4" xfId="14003" xr:uid="{BB22E7C8-670A-4E72-AB59-3ADCA9207B6A}"/>
    <cellStyle name="Komma 3 2 2 2 2 4 2" xfId="14004" xr:uid="{C2CDE7FC-517C-40B4-9C72-EFB1C3F064D9}"/>
    <cellStyle name="Komma 3 2 2 2 2 4 2 2" xfId="14005" xr:uid="{DB0ACF7F-40BE-4D54-ABC3-9ED3E63EF831}"/>
    <cellStyle name="Komma 3 2 2 2 2 4 2_DataSet" xfId="14006" xr:uid="{A04EAFCF-96C9-46EB-A486-8E290142598D}"/>
    <cellStyle name="Komma 3 2 2 2 2 4 3" xfId="14007" xr:uid="{CDCE59E0-508E-4CBA-AA18-45C1519A1EAF}"/>
    <cellStyle name="Komma 3 2 2 2 2 4_DataSet" xfId="14008" xr:uid="{12C592BF-E1AD-4ADC-A094-A6948F144708}"/>
    <cellStyle name="Komma 3 2 2 2 2 5" xfId="14009" xr:uid="{656F892C-D24D-475A-9BA4-040FCF14B76F}"/>
    <cellStyle name="Komma 3 2 2 2 2 5 2" xfId="14010" xr:uid="{E5C110B2-107B-4976-93C6-7DB99C866783}"/>
    <cellStyle name="Komma 3 2 2 2 2 5_DataSet" xfId="14011" xr:uid="{B7653900-67CC-4A12-9939-10A8F73050BC}"/>
    <cellStyle name="Komma 3 2 2 2 2 6" xfId="14012" xr:uid="{5C68C554-EC66-4131-9C7A-434FFC5CA8AC}"/>
    <cellStyle name="Komma 3 2 2 2 2_DataSet" xfId="14013" xr:uid="{848F5491-99CE-4A88-ACCF-2A2CA3717D1E}"/>
    <cellStyle name="Komma 3 2 2 2 3" xfId="14014" xr:uid="{7F141114-4284-44C9-B3DB-38AEBB1C79FD}"/>
    <cellStyle name="Komma 3 2 2 2 3 2" xfId="14015" xr:uid="{B579900B-C749-426B-97DF-29B62C46793A}"/>
    <cellStyle name="Komma 3 2 2 2 3 2 2" xfId="14016" xr:uid="{1EC7A76E-D42C-43D6-AE5B-0E63FA3AE5A2}"/>
    <cellStyle name="Komma 3 2 2 2 3 2 2 2" xfId="14017" xr:uid="{BB088FB1-252C-44F0-B002-45D4E8B031A9}"/>
    <cellStyle name="Komma 3 2 2 2 3 2 2 2 2" xfId="14018" xr:uid="{DB0EDE82-0F25-4A4D-9386-7668CEB5B407}"/>
    <cellStyle name="Komma 3 2 2 2 3 2 2 2 2 2" xfId="14019" xr:uid="{D23B6599-76A7-40D2-952C-2EABD52675BE}"/>
    <cellStyle name="Komma 3 2 2 2 3 2 2 2 2_DataSet" xfId="14020" xr:uid="{FA943FD8-46D6-4FFB-BC81-8D9E0941BEC4}"/>
    <cellStyle name="Komma 3 2 2 2 3 2 2 2 3" xfId="14021" xr:uid="{8FB36167-AC1F-42AF-B304-62FFFF444644}"/>
    <cellStyle name="Komma 3 2 2 2 3 2 2 2_DataSet" xfId="14022" xr:uid="{E9A7AAE2-F0A8-4C10-9323-939B0BE2F870}"/>
    <cellStyle name="Komma 3 2 2 2 3 2 2 3" xfId="14023" xr:uid="{9AF350EB-731B-43DC-A198-792A9D7572A6}"/>
    <cellStyle name="Komma 3 2 2 2 3 2 2 3 2" xfId="14024" xr:uid="{9E9018BB-5165-404F-97C7-F5CCF50B04DD}"/>
    <cellStyle name="Komma 3 2 2 2 3 2 2 3_DataSet" xfId="14025" xr:uid="{F315A998-776D-462C-8B79-055EB439C78D}"/>
    <cellStyle name="Komma 3 2 2 2 3 2 2 4" xfId="14026" xr:uid="{3C91DE38-4A4E-4258-9820-AFA56699F222}"/>
    <cellStyle name="Komma 3 2 2 2 3 2 2_DataSet" xfId="14027" xr:uid="{2989A4D0-0B8B-4147-9CB4-76FB3CCC79FE}"/>
    <cellStyle name="Komma 3 2 2 2 3 2 3" xfId="14028" xr:uid="{1D446A7D-DF61-4833-B91E-7B041751C5D1}"/>
    <cellStyle name="Komma 3 2 2 2 3 2 3 2" xfId="14029" xr:uid="{AC3FE0E6-9D1C-4F71-9B08-BC1348A9A18D}"/>
    <cellStyle name="Komma 3 2 2 2 3 2 3 2 2" xfId="14030" xr:uid="{21A0FC64-03A4-4CDD-BDC2-73E1745D3E40}"/>
    <cellStyle name="Komma 3 2 2 2 3 2 3 2_DataSet" xfId="14031" xr:uid="{994DCFEF-1D39-46E1-B4AB-D5C7165EDC04}"/>
    <cellStyle name="Komma 3 2 2 2 3 2 3 3" xfId="14032" xr:uid="{123F871F-6991-4C01-9F75-7B758320B695}"/>
    <cellStyle name="Komma 3 2 2 2 3 2 3_DataSet" xfId="14033" xr:uid="{A662FF19-F926-4FCF-AFF1-6C3C7F81AB7D}"/>
    <cellStyle name="Komma 3 2 2 2 3 2 4" xfId="14034" xr:uid="{D0E9323A-E64D-4FB7-8F20-689C3C39001A}"/>
    <cellStyle name="Komma 3 2 2 2 3 2 4 2" xfId="14035" xr:uid="{E12F77A4-3551-4C5C-BE78-0F27B1786F8C}"/>
    <cellStyle name="Komma 3 2 2 2 3 2 4_DataSet" xfId="14036" xr:uid="{7518201C-BBA7-4A86-AC1D-C520E3F29F55}"/>
    <cellStyle name="Komma 3 2 2 2 3 2 5" xfId="14037" xr:uid="{9C15FFA4-F18D-4330-BBF9-721C4F162707}"/>
    <cellStyle name="Komma 3 2 2 2 3 2_DataSet" xfId="14038" xr:uid="{29D9335B-C9D3-4BC4-955D-AC6F059B72BF}"/>
    <cellStyle name="Komma 3 2 2 2 3 3" xfId="14039" xr:uid="{A3DBBB1A-7481-4142-9D5E-B558AC742F1D}"/>
    <cellStyle name="Komma 3 2 2 2 3 3 2" xfId="14040" xr:uid="{F2ED7DB6-0776-4AC4-A10A-C14B9711578E}"/>
    <cellStyle name="Komma 3 2 2 2 3 3 2 2" xfId="14041" xr:uid="{D2B4A200-53CD-4739-A3C8-A22AD267DB10}"/>
    <cellStyle name="Komma 3 2 2 2 3 3 2 2 2" xfId="14042" xr:uid="{C7D1E5CB-7B07-4914-A155-12BF5B6EF2BA}"/>
    <cellStyle name="Komma 3 2 2 2 3 3 2 2_DataSet" xfId="14043" xr:uid="{396AD585-B88B-49C5-B274-93A7A76FEE65}"/>
    <cellStyle name="Komma 3 2 2 2 3 3 2 3" xfId="14044" xr:uid="{F2E4BCEC-FCBF-47AE-9E12-D462ED91426A}"/>
    <cellStyle name="Komma 3 2 2 2 3 3 2_DataSet" xfId="14045" xr:uid="{289479AF-A358-436C-843F-DAF6E72FC150}"/>
    <cellStyle name="Komma 3 2 2 2 3 3 3" xfId="14046" xr:uid="{6E4AEC0C-7EF8-4E35-BAA7-DE18580E2662}"/>
    <cellStyle name="Komma 3 2 2 2 3 3 3 2" xfId="14047" xr:uid="{F7C22EDE-84A2-4372-87CA-399A1DE2B096}"/>
    <cellStyle name="Komma 3 2 2 2 3 3 3_DataSet" xfId="14048" xr:uid="{FB88E748-018F-4B8B-B482-9E61FC12BB18}"/>
    <cellStyle name="Komma 3 2 2 2 3 3 4" xfId="14049" xr:uid="{6BB91903-0815-41E8-AF57-10095B3ED026}"/>
    <cellStyle name="Komma 3 2 2 2 3 3_DataSet" xfId="14050" xr:uid="{7FA3F354-E2F2-41E7-955C-040BBC950F8B}"/>
    <cellStyle name="Komma 3 2 2 2 3 4" xfId="14051" xr:uid="{FC8B0D12-A47E-4C3F-9DE0-DEAB68CCA221}"/>
    <cellStyle name="Komma 3 2 2 2 3 4 2" xfId="14052" xr:uid="{4E6352AC-E274-48F7-B306-3322376FB8AA}"/>
    <cellStyle name="Komma 3 2 2 2 3 4 2 2" xfId="14053" xr:uid="{2A3D2753-B916-4ABA-BDF7-46AD8B131B6B}"/>
    <cellStyle name="Komma 3 2 2 2 3 4 2_DataSet" xfId="14054" xr:uid="{8BDC932B-72F6-4D72-AED9-D3C1A0674C58}"/>
    <cellStyle name="Komma 3 2 2 2 3 4 3" xfId="14055" xr:uid="{9445FA0A-D5F2-4C65-8E91-D465AD1712E9}"/>
    <cellStyle name="Komma 3 2 2 2 3 4_DataSet" xfId="14056" xr:uid="{41FB5567-484F-440F-9489-5C83E2D4B42A}"/>
    <cellStyle name="Komma 3 2 2 2 3 5" xfId="14057" xr:uid="{D876CF41-E12F-47B3-BDB2-4B3F70FD5D97}"/>
    <cellStyle name="Komma 3 2 2 2 3 5 2" xfId="14058" xr:uid="{7BF250FF-B813-4C43-AD79-99EDD44645EB}"/>
    <cellStyle name="Komma 3 2 2 2 3 5_DataSet" xfId="14059" xr:uid="{8152E9E7-EDC4-49B1-8B48-095FE50488A5}"/>
    <cellStyle name="Komma 3 2 2 2 3 6" xfId="14060" xr:uid="{F32877F5-4CD1-4356-897A-FC3A49C1196A}"/>
    <cellStyle name="Komma 3 2 2 2 3_DataSet" xfId="14061" xr:uid="{75AEEC35-A166-4BF5-964F-739935D7C00E}"/>
    <cellStyle name="Komma 3 2 2 2 4" xfId="14062" xr:uid="{FC349864-9BAE-499D-96FA-B08394FA166A}"/>
    <cellStyle name="Komma 3 2 2 2 4 2" xfId="14063" xr:uid="{77F760D9-46C2-433D-B47E-C3C27BBED094}"/>
    <cellStyle name="Komma 3 2 2 2 4 2 2" xfId="14064" xr:uid="{E671F2A4-27DD-4429-BCDE-4227B9884C3F}"/>
    <cellStyle name="Komma 3 2 2 2 4 2 2 2" xfId="14065" xr:uid="{01C4CD2A-559B-4139-ADA2-8E8BD145A57C}"/>
    <cellStyle name="Komma 3 2 2 2 4 2 2 2 2" xfId="14066" xr:uid="{83A1D78C-C5C2-4C54-8F64-5E270425833E}"/>
    <cellStyle name="Komma 3 2 2 2 4 2 2 2_DataSet" xfId="14067" xr:uid="{69C2AE65-A7AD-43C3-A08A-D041960DCA1C}"/>
    <cellStyle name="Komma 3 2 2 2 4 2 2 3" xfId="14068" xr:uid="{B1756242-9733-407C-8928-E3B33BCE1523}"/>
    <cellStyle name="Komma 3 2 2 2 4 2 2_DataSet" xfId="14069" xr:uid="{933493FA-4830-45C1-AE98-A94F86A521B0}"/>
    <cellStyle name="Komma 3 2 2 2 4 2 3" xfId="14070" xr:uid="{96AA7866-C500-4798-85BD-F68771392E87}"/>
    <cellStyle name="Komma 3 2 2 2 4 2 3 2" xfId="14071" xr:uid="{452838E1-6141-49B0-A1F9-47F5869EB77D}"/>
    <cellStyle name="Komma 3 2 2 2 4 2 3_DataSet" xfId="14072" xr:uid="{8CFF8740-0B14-49A9-9587-DF693E67C37B}"/>
    <cellStyle name="Komma 3 2 2 2 4 2 4" xfId="14073" xr:uid="{0ED0FD1C-C471-4FE5-AE16-DFEF91DCB965}"/>
    <cellStyle name="Komma 3 2 2 2 4 2_DataSet" xfId="14074" xr:uid="{F2982E4B-35F2-4F0F-B7AC-91936232E7C0}"/>
    <cellStyle name="Komma 3 2 2 2 4 3" xfId="14075" xr:uid="{954C36E2-C967-49AF-A168-83871A950DE4}"/>
    <cellStyle name="Komma 3 2 2 2 4 3 2" xfId="14076" xr:uid="{33A385F8-639E-4B2B-860C-6A9BBAB8D18D}"/>
    <cellStyle name="Komma 3 2 2 2 4 3 2 2" xfId="14077" xr:uid="{8A89B260-AF07-4F78-BB30-FD48E59D524C}"/>
    <cellStyle name="Komma 3 2 2 2 4 3 2_DataSet" xfId="14078" xr:uid="{1556AB60-2AD7-4133-971D-733BB3E9DA1B}"/>
    <cellStyle name="Komma 3 2 2 2 4 3 3" xfId="14079" xr:uid="{A0719F02-9415-4E04-B687-5812AD846442}"/>
    <cellStyle name="Komma 3 2 2 2 4 3_DataSet" xfId="14080" xr:uid="{7407334D-4334-432F-961A-F33A96980689}"/>
    <cellStyle name="Komma 3 2 2 2 4 4" xfId="14081" xr:uid="{6B0AD1AA-8564-4A7E-A89C-01E26D2C3795}"/>
    <cellStyle name="Komma 3 2 2 2 4 4 2" xfId="14082" xr:uid="{D963984A-5BA9-43C5-AC4F-362CF30A6BEE}"/>
    <cellStyle name="Komma 3 2 2 2 4 4_DataSet" xfId="14083" xr:uid="{13556445-F017-4A37-95A9-142CD9DDA27D}"/>
    <cellStyle name="Komma 3 2 2 2 4 5" xfId="14084" xr:uid="{72706F34-8A52-41FE-9D45-BC1E5E8D1961}"/>
    <cellStyle name="Komma 3 2 2 2 4_DataSet" xfId="14085" xr:uid="{EFC234D2-CF64-4E94-8C54-3C6AF43DB24D}"/>
    <cellStyle name="Komma 3 2 2 2 5" xfId="14086" xr:uid="{49B3201C-4E21-4B25-9245-74F1B0D7A5F0}"/>
    <cellStyle name="Komma 3 2 2 2 5 2" xfId="14087" xr:uid="{456293C8-701C-465B-9C8E-6FA2D458FF7A}"/>
    <cellStyle name="Komma 3 2 2 2 5 2 2" xfId="14088" xr:uid="{62EC02BA-9357-4F76-B256-C756D74034FE}"/>
    <cellStyle name="Komma 3 2 2 2 5 2 2 2" xfId="14089" xr:uid="{446C4207-3064-4416-8703-175D7927618C}"/>
    <cellStyle name="Komma 3 2 2 2 5 2 2_DataSet" xfId="14090" xr:uid="{F995D354-006A-41AB-90E1-E7E5ED1CFB4C}"/>
    <cellStyle name="Komma 3 2 2 2 5 2 3" xfId="14091" xr:uid="{F3346B1D-0D09-44BF-8E8D-FDE9ACA7E2CA}"/>
    <cellStyle name="Komma 3 2 2 2 5 2_DataSet" xfId="14092" xr:uid="{23A4DB5C-47C2-41B1-877E-E8856FE46F7B}"/>
    <cellStyle name="Komma 3 2 2 2 5 3" xfId="14093" xr:uid="{C4EBF560-57F2-47C1-9ACF-C1427503C492}"/>
    <cellStyle name="Komma 3 2 2 2 5 3 2" xfId="14094" xr:uid="{0328766D-DA9A-43CD-A3E5-095F0F2815F2}"/>
    <cellStyle name="Komma 3 2 2 2 5 3_DataSet" xfId="14095" xr:uid="{4E210A61-3F6F-41B0-B8AE-750EAA1BFC54}"/>
    <cellStyle name="Komma 3 2 2 2 5 4" xfId="14096" xr:uid="{E4EBBB4A-D8E2-43FF-A7BA-03B0E82A7757}"/>
    <cellStyle name="Komma 3 2 2 2 5_DataSet" xfId="14097" xr:uid="{86C39CF4-222D-4E18-A998-2939CEBD050C}"/>
    <cellStyle name="Komma 3 2 2 2 6" xfId="14098" xr:uid="{0DE3997C-7E64-41FD-A5D2-DCDD90F7AF3A}"/>
    <cellStyle name="Komma 3 2 2 2 6 2" xfId="14099" xr:uid="{3B6F1694-30E1-4C6D-8D26-65DDF77F29BC}"/>
    <cellStyle name="Komma 3 2 2 2 6 2 2" xfId="14100" xr:uid="{C39B02FF-19F5-46BF-963D-76EF50FEAF79}"/>
    <cellStyle name="Komma 3 2 2 2 6 2_DataSet" xfId="14101" xr:uid="{935BCF98-C5A1-4A57-8404-02088CA976A3}"/>
    <cellStyle name="Komma 3 2 2 2 6 3" xfId="14102" xr:uid="{6E879AA5-8503-4BA5-ACFF-45F025A2AA1F}"/>
    <cellStyle name="Komma 3 2 2 2 6_DataSet" xfId="14103" xr:uid="{AD01294D-3704-4419-9214-C72DF055E781}"/>
    <cellStyle name="Komma 3 2 2 2 7" xfId="14104" xr:uid="{874C35BE-52B1-42A8-90AF-6561E5E8DA8A}"/>
    <cellStyle name="Komma 3 2 2 2 7 2" xfId="14105" xr:uid="{CA43D8C0-D8D8-4B57-9548-1F9E255B2DD5}"/>
    <cellStyle name="Komma 3 2 2 2 7_DataSet" xfId="14106" xr:uid="{FADA619B-C0F2-4D8C-BCCD-F45AD6388E9E}"/>
    <cellStyle name="Komma 3 2 2 2 8" xfId="14107" xr:uid="{A162D1A1-398B-470A-9C46-3D5A8AEB92B2}"/>
    <cellStyle name="Komma 3 2 2 2_DataSet" xfId="14108" xr:uid="{CD8166FB-403F-4DF1-9C11-F97F8FDBF30F}"/>
    <cellStyle name="Komma 3 2 2 3" xfId="14109" xr:uid="{B6DF889A-6CF1-458B-A668-EAD744580D20}"/>
    <cellStyle name="Komma 3 2 2 3 2" xfId="14110" xr:uid="{421B47CE-3B8A-40AF-A6AC-2BF4C966297A}"/>
    <cellStyle name="Komma 3 2 2 3 2 2" xfId="14111" xr:uid="{0BA032C3-181D-4CCE-AD80-F94FEB54E683}"/>
    <cellStyle name="Komma 3 2 2 3 2 2 2" xfId="14112" xr:uid="{709BAE98-E5D0-4AE5-BBB4-7DB245E93FDF}"/>
    <cellStyle name="Komma 3 2 2 3 2 2 2 2" xfId="14113" xr:uid="{F95767ED-54AD-4D49-94EA-274790C7434F}"/>
    <cellStyle name="Komma 3 2 2 3 2 2 2 2 2" xfId="14114" xr:uid="{DF2186E8-70E7-44C5-844D-566F794DF568}"/>
    <cellStyle name="Komma 3 2 2 3 2 2 2 2_DataSet" xfId="14115" xr:uid="{BEF2A28D-2580-4C98-9C75-FA53EE78CD08}"/>
    <cellStyle name="Komma 3 2 2 3 2 2 2 3" xfId="14116" xr:uid="{0FD2D115-5245-40AA-ACD6-C662D060C928}"/>
    <cellStyle name="Komma 3 2 2 3 2 2 2_DataSet" xfId="14117" xr:uid="{208C9E9A-6CD5-4075-AEFE-F12753162A75}"/>
    <cellStyle name="Komma 3 2 2 3 2 2 3" xfId="14118" xr:uid="{A662FD65-7A9D-4636-9D08-F17459334DD9}"/>
    <cellStyle name="Komma 3 2 2 3 2 2 3 2" xfId="14119" xr:uid="{55D08C41-47DF-41D6-8183-178F94C083D8}"/>
    <cellStyle name="Komma 3 2 2 3 2 2 3_DataSet" xfId="14120" xr:uid="{844EE097-6171-4EDA-B4D2-CD46A60B750B}"/>
    <cellStyle name="Komma 3 2 2 3 2 2 4" xfId="14121" xr:uid="{DB559CA0-5F3B-4C4E-848C-7A9C76B5CA7E}"/>
    <cellStyle name="Komma 3 2 2 3 2 2_DataSet" xfId="14122" xr:uid="{CCE33927-DDD8-40BC-9F51-3E1A7993A500}"/>
    <cellStyle name="Komma 3 2 2 3 2 3" xfId="14123" xr:uid="{FE5B144E-37A5-4D98-84F1-0A525EA530F0}"/>
    <cellStyle name="Komma 3 2 2 3 2 3 2" xfId="14124" xr:uid="{0E91D0AB-E508-409A-8945-646F88F726E4}"/>
    <cellStyle name="Komma 3 2 2 3 2 3 2 2" xfId="14125" xr:uid="{0BBA5658-0347-45E9-AAC1-4812CE6FA001}"/>
    <cellStyle name="Komma 3 2 2 3 2 3 2_DataSet" xfId="14126" xr:uid="{0F5B5AFE-4AE4-426E-BC58-A1303371139F}"/>
    <cellStyle name="Komma 3 2 2 3 2 3 3" xfId="14127" xr:uid="{1D0F191E-F287-4D10-8A51-CAFC97A58F42}"/>
    <cellStyle name="Komma 3 2 2 3 2 3_DataSet" xfId="14128" xr:uid="{6DC980EA-6661-4D85-880C-0ABB8DAA25A1}"/>
    <cellStyle name="Komma 3 2 2 3 2 4" xfId="14129" xr:uid="{171DDCD9-8D6E-4D1D-9E9F-873DCBD3090E}"/>
    <cellStyle name="Komma 3 2 2 3 2 4 2" xfId="14130" xr:uid="{9834925C-1D7B-421B-8FE2-5E27EA857D09}"/>
    <cellStyle name="Komma 3 2 2 3 2 4_DataSet" xfId="14131" xr:uid="{2DD179FE-A591-4A5C-B54F-866C12C33880}"/>
    <cellStyle name="Komma 3 2 2 3 2 5" xfId="14132" xr:uid="{71566BFA-BC17-4A7D-AE75-DD3E21FCB7D4}"/>
    <cellStyle name="Komma 3 2 2 3 2_DataSet" xfId="14133" xr:uid="{04842346-D000-44E1-9377-6A5A89414609}"/>
    <cellStyle name="Komma 3 2 2 3 3" xfId="14134" xr:uid="{429AF641-1C02-49D0-861B-AE2E7662117D}"/>
    <cellStyle name="Komma 3 2 2 3 3 2" xfId="14135" xr:uid="{277FA8A1-AB61-499B-98A2-53E98D0A968D}"/>
    <cellStyle name="Komma 3 2 2 3 3 2 2" xfId="14136" xr:uid="{B01DD9DC-776B-4E49-81B6-B984E8549F61}"/>
    <cellStyle name="Komma 3 2 2 3 3 2 2 2" xfId="14137" xr:uid="{F1EB00AD-1B8D-4F72-935A-F1B3E208F6C6}"/>
    <cellStyle name="Komma 3 2 2 3 3 2 2_DataSet" xfId="14138" xr:uid="{E0954983-1524-4B08-BEC2-E0C3F7BB046F}"/>
    <cellStyle name="Komma 3 2 2 3 3 2 3" xfId="14139" xr:uid="{A9543834-D243-4467-9E87-B55BD7594DBF}"/>
    <cellStyle name="Komma 3 2 2 3 3 2_DataSet" xfId="14140" xr:uid="{5048BAB6-A791-483A-B2BE-1AC97A5E00F1}"/>
    <cellStyle name="Komma 3 2 2 3 3 3" xfId="14141" xr:uid="{F5131432-121C-4438-A0C8-DCC6D8933AFE}"/>
    <cellStyle name="Komma 3 2 2 3 3 3 2" xfId="14142" xr:uid="{0992F335-CE10-44A4-8FEB-A8510F1ED453}"/>
    <cellStyle name="Komma 3 2 2 3 3 3_DataSet" xfId="14143" xr:uid="{6CE893DD-3806-4519-B8D9-83ACDA66F721}"/>
    <cellStyle name="Komma 3 2 2 3 3 4" xfId="14144" xr:uid="{2DBB6000-0D32-4D99-8DD2-D645F5901266}"/>
    <cellStyle name="Komma 3 2 2 3 3_DataSet" xfId="14145" xr:uid="{73D0E27D-E4AA-4400-B5EA-0E0B8BA8D092}"/>
    <cellStyle name="Komma 3 2 2 3 4" xfId="14146" xr:uid="{E2D57C57-3840-48DD-A33D-AADF42EE3B89}"/>
    <cellStyle name="Komma 3 2 2 3 4 2" xfId="14147" xr:uid="{51115A54-AE07-47BF-B7F5-A5A6BF77C7ED}"/>
    <cellStyle name="Komma 3 2 2 3 4 2 2" xfId="14148" xr:uid="{3A452240-841F-4AF9-81C6-9585692A4713}"/>
    <cellStyle name="Komma 3 2 2 3 4 2_DataSet" xfId="14149" xr:uid="{F3B0B436-EA5C-4134-8B00-6B1D477CCDE2}"/>
    <cellStyle name="Komma 3 2 2 3 4 3" xfId="14150" xr:uid="{84651B4E-E453-46DB-BA32-39DAB467F46D}"/>
    <cellStyle name="Komma 3 2 2 3 4_DataSet" xfId="14151" xr:uid="{973023AE-1167-404A-80DF-632393F7A154}"/>
    <cellStyle name="Komma 3 2 2 3 5" xfId="14152" xr:uid="{CE5B598A-D30C-4F2E-81F5-3E34DCB8B153}"/>
    <cellStyle name="Komma 3 2 2 3 5 2" xfId="14153" xr:uid="{3EC4CC03-AC84-4C15-86B9-352EE1CBE93E}"/>
    <cellStyle name="Komma 3 2 2 3 5_DataSet" xfId="14154" xr:uid="{F062953A-09F8-4205-A7E3-DAEE846337FA}"/>
    <cellStyle name="Komma 3 2 2 3 6" xfId="14155" xr:uid="{988349BE-58B8-4168-9103-84F9D6F9F84D}"/>
    <cellStyle name="Komma 3 2 2 3_DataSet" xfId="14156" xr:uid="{39031CF5-450C-4DAB-A633-86159CDA59C2}"/>
    <cellStyle name="Komma 3 2 2 4" xfId="14157" xr:uid="{E64EBF9B-2319-41B6-BAFE-3467AF280E5C}"/>
    <cellStyle name="Komma 3 2 2 4 2" xfId="14158" xr:uid="{0419A039-989E-4B05-8689-994AF7070F01}"/>
    <cellStyle name="Komma 3 2 2 4 2 2" xfId="14159" xr:uid="{C7AAA88C-3E66-4C75-B096-4252364222B5}"/>
    <cellStyle name="Komma 3 2 2 4 2 2 2" xfId="14160" xr:uid="{5E3F20E9-8E73-4E50-B108-C0C33CC3FC03}"/>
    <cellStyle name="Komma 3 2 2 4 2 2 2 2" xfId="14161" xr:uid="{75146696-CB88-4140-9973-9AACCB49B136}"/>
    <cellStyle name="Komma 3 2 2 4 2 2 2 2 2" xfId="14162" xr:uid="{F3A12666-5012-413E-8EE5-1DDF76AB1E87}"/>
    <cellStyle name="Komma 3 2 2 4 2 2 2 2_DataSet" xfId="14163" xr:uid="{801FC04F-D6D2-4382-8C28-419620A8A529}"/>
    <cellStyle name="Komma 3 2 2 4 2 2 2 3" xfId="14164" xr:uid="{D2AF24BF-1752-40B4-A577-3D6BD4E6F9D5}"/>
    <cellStyle name="Komma 3 2 2 4 2 2 2_DataSet" xfId="14165" xr:uid="{29B3682E-CCE3-44C7-9D76-4C5C70FF7EFE}"/>
    <cellStyle name="Komma 3 2 2 4 2 2 3" xfId="14166" xr:uid="{7DB00D95-4DA3-425F-ABF5-58F870424AA3}"/>
    <cellStyle name="Komma 3 2 2 4 2 2 3 2" xfId="14167" xr:uid="{2E76B8F5-8E89-402C-A7C8-E5DACE1E9259}"/>
    <cellStyle name="Komma 3 2 2 4 2 2 3_DataSet" xfId="14168" xr:uid="{AAF1303C-046F-4AAD-9394-9AB726E62715}"/>
    <cellStyle name="Komma 3 2 2 4 2 2 4" xfId="14169" xr:uid="{5035D631-4E6A-4830-B7AF-C39C2284B27A}"/>
    <cellStyle name="Komma 3 2 2 4 2 2_DataSet" xfId="14170" xr:uid="{DB2FC8FF-F603-40E1-B8A2-AB7D508B6DCC}"/>
    <cellStyle name="Komma 3 2 2 4 2 3" xfId="14171" xr:uid="{DAAB39A1-7C2E-426A-9476-C381186077B9}"/>
    <cellStyle name="Komma 3 2 2 4 2 3 2" xfId="14172" xr:uid="{6FEDA5E2-4581-49EC-9D6A-77A8535BB874}"/>
    <cellStyle name="Komma 3 2 2 4 2 3 2 2" xfId="14173" xr:uid="{A3695073-47D0-4B3E-A986-803BA14DA757}"/>
    <cellStyle name="Komma 3 2 2 4 2 3 2_DataSet" xfId="14174" xr:uid="{0785F9F9-78C8-4AA5-AD4F-79E84CB0F2E0}"/>
    <cellStyle name="Komma 3 2 2 4 2 3 3" xfId="14175" xr:uid="{7B801042-D211-4FE8-B4BE-5B82DDDF173E}"/>
    <cellStyle name="Komma 3 2 2 4 2 3_DataSet" xfId="14176" xr:uid="{CDAC86B2-5392-43D7-8D4C-D94505F6E041}"/>
    <cellStyle name="Komma 3 2 2 4 2 4" xfId="14177" xr:uid="{214627FD-0C5F-448F-BADE-82F6CA334AD0}"/>
    <cellStyle name="Komma 3 2 2 4 2 4 2" xfId="14178" xr:uid="{D7AC09B9-EAD6-4EFC-BD13-23BD47FFAD16}"/>
    <cellStyle name="Komma 3 2 2 4 2 4_DataSet" xfId="14179" xr:uid="{5F66F54D-2598-4950-B52D-F79DE15F3223}"/>
    <cellStyle name="Komma 3 2 2 4 2 5" xfId="14180" xr:uid="{A2B523EF-EA9F-4588-BB30-31C1B0F02225}"/>
    <cellStyle name="Komma 3 2 2 4 2_DataSet" xfId="14181" xr:uid="{FB7F717C-FBAB-47DF-80EE-29D300B9EC5A}"/>
    <cellStyle name="Komma 3 2 2 4 3" xfId="14182" xr:uid="{5EC65BE2-7DCE-4A7A-828A-7D1349DEB5C4}"/>
    <cellStyle name="Komma 3 2 2 4 3 2" xfId="14183" xr:uid="{10A85AD4-6EDB-4D92-9ED5-53ED1325C509}"/>
    <cellStyle name="Komma 3 2 2 4 3 2 2" xfId="14184" xr:uid="{B3754E9C-1E28-47C7-8168-64AD755EDE62}"/>
    <cellStyle name="Komma 3 2 2 4 3 2 2 2" xfId="14185" xr:uid="{D8E243A3-8865-4741-A2F1-4DFB747DF8A2}"/>
    <cellStyle name="Komma 3 2 2 4 3 2 2_DataSet" xfId="14186" xr:uid="{883BD3EF-AE6E-4DA6-B9E5-3A467ADD018C}"/>
    <cellStyle name="Komma 3 2 2 4 3 2 3" xfId="14187" xr:uid="{400BCCB3-AC48-4F26-9A8F-12AE08CB44FB}"/>
    <cellStyle name="Komma 3 2 2 4 3 2_DataSet" xfId="14188" xr:uid="{6E722E12-FC0D-408E-AD21-5B452F3A0C76}"/>
    <cellStyle name="Komma 3 2 2 4 3 3" xfId="14189" xr:uid="{DDAB0155-FB2D-4AC9-A6AF-C0CB936EDEEE}"/>
    <cellStyle name="Komma 3 2 2 4 3 3 2" xfId="14190" xr:uid="{49A8380E-E944-4B0B-9E83-11E530281BA5}"/>
    <cellStyle name="Komma 3 2 2 4 3 3_DataSet" xfId="14191" xr:uid="{941A33FF-30C8-424D-BD18-226E806C4F4D}"/>
    <cellStyle name="Komma 3 2 2 4 3 4" xfId="14192" xr:uid="{8CFB2F3B-FB50-49C2-BDE9-CD155BD18804}"/>
    <cellStyle name="Komma 3 2 2 4 3_DataSet" xfId="14193" xr:uid="{32B4B0A0-4D8F-443B-B4D6-DA261CA31BC0}"/>
    <cellStyle name="Komma 3 2 2 4 4" xfId="14194" xr:uid="{D497A191-7D1F-400E-AD6C-CF5D02DA1C28}"/>
    <cellStyle name="Komma 3 2 2 4 4 2" xfId="14195" xr:uid="{8769EB76-4D73-403A-9233-1A8D04CCBF42}"/>
    <cellStyle name="Komma 3 2 2 4 4 2 2" xfId="14196" xr:uid="{BFB1F9D2-764A-4D8C-9094-7ACB791D86DB}"/>
    <cellStyle name="Komma 3 2 2 4 4 2_DataSet" xfId="14197" xr:uid="{928B1B7A-D270-49FF-A8AE-855F5C564465}"/>
    <cellStyle name="Komma 3 2 2 4 4 3" xfId="14198" xr:uid="{9B4F3337-DDB5-4D20-AD65-D17C60D91D75}"/>
    <cellStyle name="Komma 3 2 2 4 4_DataSet" xfId="14199" xr:uid="{C041F904-DA7E-40E5-A84D-FAA7B5E23439}"/>
    <cellStyle name="Komma 3 2 2 4 5" xfId="14200" xr:uid="{0D5CC768-22C5-4ECC-A917-D6E1D2F42EC4}"/>
    <cellStyle name="Komma 3 2 2 4 5 2" xfId="14201" xr:uid="{166D9823-0881-47D9-9402-8E292B053661}"/>
    <cellStyle name="Komma 3 2 2 4 5_DataSet" xfId="14202" xr:uid="{122D0DCD-70F6-4071-BDBA-26DD7972FDA8}"/>
    <cellStyle name="Komma 3 2 2 4 6" xfId="14203" xr:uid="{169899FE-7A58-433E-B95E-6EA6D85C5610}"/>
    <cellStyle name="Komma 3 2 2 4_DataSet" xfId="14204" xr:uid="{3E616A1A-81FF-483B-81BF-240470DE96C5}"/>
    <cellStyle name="Komma 3 2 2 5" xfId="14205" xr:uid="{71CCECC4-E06D-4626-B949-1C6B1F14609F}"/>
    <cellStyle name="Komma 3 2 2 5 2" xfId="14206" xr:uid="{621560C8-80DF-40AB-B7AA-1DAF630FA051}"/>
    <cellStyle name="Komma 3 2 2 5 2 2" xfId="14207" xr:uid="{5C928758-9550-47A0-9526-F9CE81A153CF}"/>
    <cellStyle name="Komma 3 2 2 5 2 2 2" xfId="14208" xr:uid="{946BDD23-540A-4896-B58A-1566B4B6F74D}"/>
    <cellStyle name="Komma 3 2 2 5 2 2 2 2" xfId="14209" xr:uid="{7D27433D-7D1C-45CF-830A-251635423ABE}"/>
    <cellStyle name="Komma 3 2 2 5 2 2 2_DataSet" xfId="14210" xr:uid="{D6D98887-DEF3-4CE9-AB83-8544B0FA397F}"/>
    <cellStyle name="Komma 3 2 2 5 2 2 3" xfId="14211" xr:uid="{2D1592F4-FAF0-48F3-8DB5-788227B663C0}"/>
    <cellStyle name="Komma 3 2 2 5 2 2_DataSet" xfId="14212" xr:uid="{18D52981-047A-4C8C-8E8A-7FC762CC42A2}"/>
    <cellStyle name="Komma 3 2 2 5 2 3" xfId="14213" xr:uid="{D8E23BEF-7C64-48A7-8AAD-788CCB39B94C}"/>
    <cellStyle name="Komma 3 2 2 5 2 3 2" xfId="14214" xr:uid="{9AE28AFE-930B-4AA5-94B4-BEC5AA675220}"/>
    <cellStyle name="Komma 3 2 2 5 2 3_DataSet" xfId="14215" xr:uid="{A009E969-68B0-47BC-A5AD-1E0BFE5D7425}"/>
    <cellStyle name="Komma 3 2 2 5 2 4" xfId="14216" xr:uid="{8AA29E4A-C237-48A6-A864-239E2449D583}"/>
    <cellStyle name="Komma 3 2 2 5 2_DataSet" xfId="14217" xr:uid="{A821F43F-03EC-4F77-9753-08242517356C}"/>
    <cellStyle name="Komma 3 2 2 5 3" xfId="14218" xr:uid="{16AC2312-7AF6-4DF4-9ED1-F8D38333B508}"/>
    <cellStyle name="Komma 3 2 2 5 3 2" xfId="14219" xr:uid="{022E2DCA-9152-4A60-86D7-52701F723DD2}"/>
    <cellStyle name="Komma 3 2 2 5 3 2 2" xfId="14220" xr:uid="{8D3A6BAF-7554-4742-8550-1FCB29BF758A}"/>
    <cellStyle name="Komma 3 2 2 5 3 2_DataSet" xfId="14221" xr:uid="{CF0BE41D-511E-47EC-8E93-C72B3F88C8D0}"/>
    <cellStyle name="Komma 3 2 2 5 3 3" xfId="14222" xr:uid="{DFE2110B-78EF-4E19-9FF2-0AF9600F3635}"/>
    <cellStyle name="Komma 3 2 2 5 3_DataSet" xfId="14223" xr:uid="{82111983-8C5E-4A12-BCD5-05D8261D36E7}"/>
    <cellStyle name="Komma 3 2 2 5 4" xfId="14224" xr:uid="{90BD1440-4CFD-4BE9-AC6A-3C91A96FFDA4}"/>
    <cellStyle name="Komma 3 2 2 5 4 2" xfId="14225" xr:uid="{DEC3CA04-EE25-4E94-96DF-D943D179E5A3}"/>
    <cellStyle name="Komma 3 2 2 5 4_DataSet" xfId="14226" xr:uid="{2F031F6F-ABC2-43F6-9CCE-E2DD4FCB5480}"/>
    <cellStyle name="Komma 3 2 2 5 5" xfId="14227" xr:uid="{E760AACA-0719-4519-8C84-7D577FD03F1F}"/>
    <cellStyle name="Komma 3 2 2 5_DataSet" xfId="14228" xr:uid="{51C7BFF1-4C4C-4D2A-A15A-0663E0E1D63B}"/>
    <cellStyle name="Komma 3 2 2 6" xfId="14229" xr:uid="{BE5BC668-BE61-4C72-9699-96B01F00030F}"/>
    <cellStyle name="Komma 3 2 2 6 2" xfId="14230" xr:uid="{A123BD87-0DED-4A4F-B59E-071BD0036E29}"/>
    <cellStyle name="Komma 3 2 2 6 2 2" xfId="14231" xr:uid="{FF69788D-2572-458A-953D-FC1C1FB52A28}"/>
    <cellStyle name="Komma 3 2 2 6 2 2 2" xfId="14232" xr:uid="{5729155C-B247-4D35-BBC9-A60BA3808A58}"/>
    <cellStyle name="Komma 3 2 2 6 2 2_DataSet" xfId="14233" xr:uid="{C53B2BEF-3DA7-4771-9A82-FDA004C27D1D}"/>
    <cellStyle name="Komma 3 2 2 6 2 3" xfId="14234" xr:uid="{78AC750B-36AA-4BB1-9377-BB1A76FBD30B}"/>
    <cellStyle name="Komma 3 2 2 6 2_DataSet" xfId="14235" xr:uid="{8C2A88C2-4C66-46B3-A00C-95A800E4810F}"/>
    <cellStyle name="Komma 3 2 2 6 3" xfId="14236" xr:uid="{96BE8FBE-9864-4F41-964B-259504F548B2}"/>
    <cellStyle name="Komma 3 2 2 6 3 2" xfId="14237" xr:uid="{BE077443-58A9-4E65-80C4-D107767EE320}"/>
    <cellStyle name="Komma 3 2 2 6 3_DataSet" xfId="14238" xr:uid="{24C83AB4-F27B-4951-88E0-26B882918EFC}"/>
    <cellStyle name="Komma 3 2 2 6 4" xfId="14239" xr:uid="{32267932-8444-4E0C-964B-27D026135408}"/>
    <cellStyle name="Komma 3 2 2 6_DataSet" xfId="14240" xr:uid="{390D3467-0A77-4741-A7D4-BCD08BF2FDDE}"/>
    <cellStyle name="Komma 3 2 2 7" xfId="14241" xr:uid="{15FD3C49-2401-4FD5-94AA-78BC3618E86A}"/>
    <cellStyle name="Komma 3 2 2 7 2" xfId="14242" xr:uid="{A685B8ED-6829-411A-B289-23158F46D687}"/>
    <cellStyle name="Komma 3 2 2 7 2 2" xfId="14243" xr:uid="{D15E535C-9BDC-4880-AFEF-5414F51289CC}"/>
    <cellStyle name="Komma 3 2 2 7 2_DataSet" xfId="14244" xr:uid="{75B2B9FB-B264-459A-B731-A30CD899D513}"/>
    <cellStyle name="Komma 3 2 2 7 3" xfId="14245" xr:uid="{130144DA-3FAB-45B2-B8E9-A341F0BA72F9}"/>
    <cellStyle name="Komma 3 2 2 7_DataSet" xfId="14246" xr:uid="{AA12F801-DEBE-43CC-8971-6F71B763561F}"/>
    <cellStyle name="Komma 3 2 2 8" xfId="14247" xr:uid="{63348DCA-55B0-4D2D-9ACD-E4549FF53C9F}"/>
    <cellStyle name="Komma 3 2 2 8 2" xfId="14248" xr:uid="{473BFA45-F4E3-41AB-B916-7AA3D7C94358}"/>
    <cellStyle name="Komma 3 2 2 8_DataSet" xfId="14249" xr:uid="{36E4B3F9-C09E-460E-ADE5-3A95D53E63F9}"/>
    <cellStyle name="Komma 3 2 2 9" xfId="14250" xr:uid="{8CB2F43C-EA4D-48CA-8C8C-FBA361711D93}"/>
    <cellStyle name="Komma 3 2 2_DataSet" xfId="14251" xr:uid="{9397B0C5-7C34-447C-B01A-C620B447C1A0}"/>
    <cellStyle name="Komma 3 2 3" xfId="14252" xr:uid="{CB4ECAE7-46DB-4B65-A995-F2D0CC08E3E8}"/>
    <cellStyle name="Komma 3 2 3 2" xfId="14253" xr:uid="{A91FC592-475E-425F-B6A9-9BA05675864B}"/>
    <cellStyle name="Komma 3 2 3 2 2" xfId="14254" xr:uid="{F4B953E8-FA23-4DEA-8837-0C467BAD43B7}"/>
    <cellStyle name="Komma 3 2 3 2 2 2" xfId="14255" xr:uid="{1B844286-B71B-4EC1-9B8B-A7F06430EA9F}"/>
    <cellStyle name="Komma 3 2 3 2 2 2 2" xfId="14256" xr:uid="{0D756AFF-DDB8-4D77-9FAD-FEDB9FACF297}"/>
    <cellStyle name="Komma 3 2 3 2 2 2 2 2" xfId="14257" xr:uid="{019A0CB9-7E36-447B-A843-CA0083C337AC}"/>
    <cellStyle name="Komma 3 2 3 2 2 2 2 2 2" xfId="14258" xr:uid="{19CE1EC1-5716-4F6F-BDB5-F07AC9A499CD}"/>
    <cellStyle name="Komma 3 2 3 2 2 2 2 2 2 2" xfId="14259" xr:uid="{61249320-D42E-48E9-B59E-351207D0E578}"/>
    <cellStyle name="Komma 3 2 3 2 2 2 2 2 2_DataSet" xfId="14260" xr:uid="{B4CDF73E-D170-4EC0-8A69-41A887C02401}"/>
    <cellStyle name="Komma 3 2 3 2 2 2 2 2 3" xfId="14261" xr:uid="{0542CB27-FBC1-4504-B809-005EA97044D2}"/>
    <cellStyle name="Komma 3 2 3 2 2 2 2 2_DataSet" xfId="14262" xr:uid="{DD28CA2F-CC30-4E3D-AE20-8665DB931A95}"/>
    <cellStyle name="Komma 3 2 3 2 2 2 2 3" xfId="14263" xr:uid="{C6566C01-BFF3-4CB7-9431-915780CFB3BE}"/>
    <cellStyle name="Komma 3 2 3 2 2 2 2 3 2" xfId="14264" xr:uid="{D416636D-2046-4FA3-A580-BC429E68F2C8}"/>
    <cellStyle name="Komma 3 2 3 2 2 2 2 3_DataSet" xfId="14265" xr:uid="{8B275FFB-A991-4C96-BD86-588767D0B72F}"/>
    <cellStyle name="Komma 3 2 3 2 2 2 2 4" xfId="14266" xr:uid="{C25F6AA1-ED68-43D6-98BD-ABA5F2E3F46C}"/>
    <cellStyle name="Komma 3 2 3 2 2 2 2_DataSet" xfId="14267" xr:uid="{846CA09C-10B0-4A51-A793-15BF928628F6}"/>
    <cellStyle name="Komma 3 2 3 2 2 2 3" xfId="14268" xr:uid="{FDB51A4B-90BA-4994-B892-132D89C14F7D}"/>
    <cellStyle name="Komma 3 2 3 2 2 2 3 2" xfId="14269" xr:uid="{B1D6745D-17E3-4DE8-9FED-4D1A6DE9AD1C}"/>
    <cellStyle name="Komma 3 2 3 2 2 2 3 2 2" xfId="14270" xr:uid="{9843E982-CC45-4E31-ADCE-39D606B89435}"/>
    <cellStyle name="Komma 3 2 3 2 2 2 3 2_DataSet" xfId="14271" xr:uid="{FE207918-52CE-491A-BF76-DF34F3AC71AC}"/>
    <cellStyle name="Komma 3 2 3 2 2 2 3 3" xfId="14272" xr:uid="{F1262D39-C53C-4072-A384-FF270039B2F9}"/>
    <cellStyle name="Komma 3 2 3 2 2 2 3_DataSet" xfId="14273" xr:uid="{1598FE70-971F-4F15-94E5-2BDC9E2C9195}"/>
    <cellStyle name="Komma 3 2 3 2 2 2 4" xfId="14274" xr:uid="{2463B541-4572-4B35-8CFD-EDA9E4A2A244}"/>
    <cellStyle name="Komma 3 2 3 2 2 2 4 2" xfId="14275" xr:uid="{D7A3601F-23C9-42A9-978C-B65D76AF04DB}"/>
    <cellStyle name="Komma 3 2 3 2 2 2 4_DataSet" xfId="14276" xr:uid="{FF5FCB73-EB7C-4A4A-A5C9-A46558FACBD4}"/>
    <cellStyle name="Komma 3 2 3 2 2 2 5" xfId="14277" xr:uid="{578D9804-F032-4D14-860C-B4C35C9C451C}"/>
    <cellStyle name="Komma 3 2 3 2 2 2_DataSet" xfId="14278" xr:uid="{76ADB1FD-3693-49F8-8530-534287BF283A}"/>
    <cellStyle name="Komma 3 2 3 2 2 3" xfId="14279" xr:uid="{0C6068A1-E700-45FF-A062-D2ECD963B230}"/>
    <cellStyle name="Komma 3 2 3 2 2 3 2" xfId="14280" xr:uid="{DF7CE04E-E59B-4F18-95D7-243F3BB32474}"/>
    <cellStyle name="Komma 3 2 3 2 2 3 2 2" xfId="14281" xr:uid="{27BCB99D-7872-4BDA-A1BD-188CC6D2EFE5}"/>
    <cellStyle name="Komma 3 2 3 2 2 3 2 2 2" xfId="14282" xr:uid="{90F3980A-0C73-44E0-A7DC-0A7B01036CBC}"/>
    <cellStyle name="Komma 3 2 3 2 2 3 2 2_DataSet" xfId="14283" xr:uid="{D0E22EA2-60FF-4474-829E-D75184D0CA8D}"/>
    <cellStyle name="Komma 3 2 3 2 2 3 2 3" xfId="14284" xr:uid="{3E211D8C-3C87-441F-8847-33502CED25E8}"/>
    <cellStyle name="Komma 3 2 3 2 2 3 2_DataSet" xfId="14285" xr:uid="{B29F9F8E-A325-4E02-B7A9-CBC7EF256B5A}"/>
    <cellStyle name="Komma 3 2 3 2 2 3 3" xfId="14286" xr:uid="{D51572F4-3A02-4C20-8817-C1E9C723CDCF}"/>
    <cellStyle name="Komma 3 2 3 2 2 3 3 2" xfId="14287" xr:uid="{FAEC5BC2-87E7-4726-A27F-C6F6F6474089}"/>
    <cellStyle name="Komma 3 2 3 2 2 3 3_DataSet" xfId="14288" xr:uid="{FA548B9A-90D3-43D7-A420-7E1C2DFEDF52}"/>
    <cellStyle name="Komma 3 2 3 2 2 3 4" xfId="14289" xr:uid="{8F613B6B-93BC-40A2-8D1B-81B19719DBAC}"/>
    <cellStyle name="Komma 3 2 3 2 2 3_DataSet" xfId="14290" xr:uid="{ACE42054-1235-4B80-87DE-CC78D3F2B9DD}"/>
    <cellStyle name="Komma 3 2 3 2 2 4" xfId="14291" xr:uid="{8AACDCEB-10D0-48C0-87F1-99D39F935349}"/>
    <cellStyle name="Komma 3 2 3 2 2 4 2" xfId="14292" xr:uid="{14C7D1E7-D4C7-4EBA-946F-81FCF4C1FA56}"/>
    <cellStyle name="Komma 3 2 3 2 2 4 2 2" xfId="14293" xr:uid="{618D2566-BC7A-46C1-8C08-1A84B1B388F3}"/>
    <cellStyle name="Komma 3 2 3 2 2 4 2_DataSet" xfId="14294" xr:uid="{A05C3C2B-8AE1-4ADA-84A1-C0936074501B}"/>
    <cellStyle name="Komma 3 2 3 2 2 4 3" xfId="14295" xr:uid="{86B6A578-DC0D-4968-A6E0-5BB15D873DF8}"/>
    <cellStyle name="Komma 3 2 3 2 2 4_DataSet" xfId="14296" xr:uid="{A917DF49-FB38-45AC-9A57-64B9BC4ECC84}"/>
    <cellStyle name="Komma 3 2 3 2 2 5" xfId="14297" xr:uid="{6D05249E-9D77-42EC-952F-9D5224775E50}"/>
    <cellStyle name="Komma 3 2 3 2 2 5 2" xfId="14298" xr:uid="{26F81279-F27C-46A6-A9CA-D34D0EFB8DED}"/>
    <cellStyle name="Komma 3 2 3 2 2 5_DataSet" xfId="14299" xr:uid="{974C515B-E4F5-4C9C-8F73-C9730BFDB752}"/>
    <cellStyle name="Komma 3 2 3 2 2 6" xfId="14300" xr:uid="{71725CD3-6C44-4F32-8BAB-BCF25E6F2096}"/>
    <cellStyle name="Komma 3 2 3 2 2_DataSet" xfId="14301" xr:uid="{8DF01142-BD18-4BCD-93F6-05BDA2BE3F40}"/>
    <cellStyle name="Komma 3 2 3 2 3" xfId="14302" xr:uid="{74A1421D-6C92-49A8-B78F-72FBBD76CE61}"/>
    <cellStyle name="Komma 3 2 3 2 3 2" xfId="14303" xr:uid="{8DEF6252-3BB6-47A9-BE5A-E834828566C7}"/>
    <cellStyle name="Komma 3 2 3 2 3 2 2" xfId="14304" xr:uid="{E09B5844-2CF2-4939-8904-99FA49D59C17}"/>
    <cellStyle name="Komma 3 2 3 2 3 2 2 2" xfId="14305" xr:uid="{3436D1C0-8D61-432C-809D-835558206574}"/>
    <cellStyle name="Komma 3 2 3 2 3 2 2 2 2" xfId="14306" xr:uid="{A203CD11-08EE-4BC7-8BE0-E10DD32A8600}"/>
    <cellStyle name="Komma 3 2 3 2 3 2 2 2 2 2" xfId="14307" xr:uid="{FE72B4AD-5F37-41FB-9F77-C5BA315EEB17}"/>
    <cellStyle name="Komma 3 2 3 2 3 2 2 2 2_DataSet" xfId="14308" xr:uid="{8829B8FD-676B-4C5A-B8D2-18A6BFAED9E7}"/>
    <cellStyle name="Komma 3 2 3 2 3 2 2 2 3" xfId="14309" xr:uid="{A571E4C6-FC86-4C4B-90DE-5BDBB2A3E864}"/>
    <cellStyle name="Komma 3 2 3 2 3 2 2 2_DataSet" xfId="14310" xr:uid="{EFDC363B-6A4F-44A2-B3BD-BA6401FA2E67}"/>
    <cellStyle name="Komma 3 2 3 2 3 2 2 3" xfId="14311" xr:uid="{611E154C-51AC-42EA-833D-B08A9411B997}"/>
    <cellStyle name="Komma 3 2 3 2 3 2 2 3 2" xfId="14312" xr:uid="{7DE55985-2C9E-4BA4-9005-9FC17D7993BC}"/>
    <cellStyle name="Komma 3 2 3 2 3 2 2 3_DataSet" xfId="14313" xr:uid="{7240F463-0315-4123-8D40-5A8B79DC5875}"/>
    <cellStyle name="Komma 3 2 3 2 3 2 2 4" xfId="14314" xr:uid="{D2C5A88E-95BD-4ADF-842F-34A4682BECB2}"/>
    <cellStyle name="Komma 3 2 3 2 3 2 2_DataSet" xfId="14315" xr:uid="{6A520656-004F-4EE4-80FE-049103AC1939}"/>
    <cellStyle name="Komma 3 2 3 2 3 2 3" xfId="14316" xr:uid="{C9D18BA3-0667-4D93-A122-2A7FA76A83E3}"/>
    <cellStyle name="Komma 3 2 3 2 3 2 3 2" xfId="14317" xr:uid="{E4126B4A-5D0B-4085-AF90-428D3939862B}"/>
    <cellStyle name="Komma 3 2 3 2 3 2 3 2 2" xfId="14318" xr:uid="{EEDDE515-9E08-4CDD-B3E4-C523684025EB}"/>
    <cellStyle name="Komma 3 2 3 2 3 2 3 2_DataSet" xfId="14319" xr:uid="{A113203D-650A-45F5-A321-94906E9F90F0}"/>
    <cellStyle name="Komma 3 2 3 2 3 2 3 3" xfId="14320" xr:uid="{E3F1F6C5-422E-4F8B-A57A-4F4717FD86A9}"/>
    <cellStyle name="Komma 3 2 3 2 3 2 3_DataSet" xfId="14321" xr:uid="{03ABBE4A-D55A-4436-92EB-E424EA51C2F0}"/>
    <cellStyle name="Komma 3 2 3 2 3 2 4" xfId="14322" xr:uid="{7461E414-6B70-46B9-906A-F5AC80A20A5E}"/>
    <cellStyle name="Komma 3 2 3 2 3 2 4 2" xfId="14323" xr:uid="{D2CC46EB-FA8E-40FF-9698-71EBDA939FBC}"/>
    <cellStyle name="Komma 3 2 3 2 3 2 4_DataSet" xfId="14324" xr:uid="{CBF2EC5C-9CBC-457E-9BBC-2C42EA353481}"/>
    <cellStyle name="Komma 3 2 3 2 3 2 5" xfId="14325" xr:uid="{BF0E6D4F-6C05-43FC-965B-7FA2C7261FC6}"/>
    <cellStyle name="Komma 3 2 3 2 3 2_DataSet" xfId="14326" xr:uid="{80624CB5-08D5-44D5-A4C7-0570BDB8A942}"/>
    <cellStyle name="Komma 3 2 3 2 3 3" xfId="14327" xr:uid="{B3B42A01-AB8D-456D-B601-0FD63287F774}"/>
    <cellStyle name="Komma 3 2 3 2 3 3 2" xfId="14328" xr:uid="{395CCCEE-D9E0-4A46-87F6-D31CDA7D30E5}"/>
    <cellStyle name="Komma 3 2 3 2 3 3 2 2" xfId="14329" xr:uid="{7D7572EC-90EC-48BF-AD69-D12500677189}"/>
    <cellStyle name="Komma 3 2 3 2 3 3 2 2 2" xfId="14330" xr:uid="{850A8F0C-14C7-453C-8505-BD3BF4876434}"/>
    <cellStyle name="Komma 3 2 3 2 3 3 2 2_DataSet" xfId="14331" xr:uid="{F32FFCAE-A18E-49AA-ABB0-9F9F03E33287}"/>
    <cellStyle name="Komma 3 2 3 2 3 3 2 3" xfId="14332" xr:uid="{8F5EAB4B-4422-4F39-9D2E-DD9CBA943789}"/>
    <cellStyle name="Komma 3 2 3 2 3 3 2_DataSet" xfId="14333" xr:uid="{5789E76B-1639-467F-AE1D-15F6991508CF}"/>
    <cellStyle name="Komma 3 2 3 2 3 3 3" xfId="14334" xr:uid="{8F99CC96-B203-446D-8686-A7744E7C6055}"/>
    <cellStyle name="Komma 3 2 3 2 3 3 3 2" xfId="14335" xr:uid="{B2C99226-0C7F-46A1-905D-7B40F2946DD4}"/>
    <cellStyle name="Komma 3 2 3 2 3 3 3_DataSet" xfId="14336" xr:uid="{8B3ED5CB-E50F-4F05-B9BF-34580FF8BE90}"/>
    <cellStyle name="Komma 3 2 3 2 3 3 4" xfId="14337" xr:uid="{6738015D-72DC-4866-9449-EC80DF072672}"/>
    <cellStyle name="Komma 3 2 3 2 3 3_DataSet" xfId="14338" xr:uid="{8C2AD8C6-01EC-4704-8D29-95BC45375D15}"/>
    <cellStyle name="Komma 3 2 3 2 3 4" xfId="14339" xr:uid="{0361432C-70AC-46B1-9B07-94ED13CEB2B1}"/>
    <cellStyle name="Komma 3 2 3 2 3 4 2" xfId="14340" xr:uid="{C6C9E141-1E18-4580-8D4F-60E2AB54D7E2}"/>
    <cellStyle name="Komma 3 2 3 2 3 4 2 2" xfId="14341" xr:uid="{65945056-9D2F-4336-9E2F-C77AFAA6E973}"/>
    <cellStyle name="Komma 3 2 3 2 3 4 2_DataSet" xfId="14342" xr:uid="{ADCD46E9-CAAA-478D-8652-D5F0CF17C87F}"/>
    <cellStyle name="Komma 3 2 3 2 3 4 3" xfId="14343" xr:uid="{6A9FBCAF-7B8A-445D-ADC1-A39E02C1E16B}"/>
    <cellStyle name="Komma 3 2 3 2 3 4_DataSet" xfId="14344" xr:uid="{2B487AAB-F31D-417A-8BCD-FE9C5223D578}"/>
    <cellStyle name="Komma 3 2 3 2 3 5" xfId="14345" xr:uid="{D2FB72DE-E4A3-46C3-AB5A-C720FEEF72A1}"/>
    <cellStyle name="Komma 3 2 3 2 3 5 2" xfId="14346" xr:uid="{23B0E5A2-334A-4A7B-BCD0-3E2B3954992F}"/>
    <cellStyle name="Komma 3 2 3 2 3 5_DataSet" xfId="14347" xr:uid="{9A8363A6-BDBC-4942-9A70-943E3C97C3D2}"/>
    <cellStyle name="Komma 3 2 3 2 3 6" xfId="14348" xr:uid="{3BDF1674-F386-4EA2-AE1A-865063D384CA}"/>
    <cellStyle name="Komma 3 2 3 2 3_DataSet" xfId="14349" xr:uid="{2FFE7BEC-7A2B-4DC8-AD20-F8506BE3E734}"/>
    <cellStyle name="Komma 3 2 3 2 4" xfId="14350" xr:uid="{ED4A5FBB-D3BC-4EE4-90B1-2462A2FC40CD}"/>
    <cellStyle name="Komma 3 2 3 2 4 2" xfId="14351" xr:uid="{D31E3F74-547E-4BDD-92BB-270E17D7BB40}"/>
    <cellStyle name="Komma 3 2 3 2 4 2 2" xfId="14352" xr:uid="{9570DFE6-59D4-4835-B755-A95EDD459402}"/>
    <cellStyle name="Komma 3 2 3 2 4 2 2 2" xfId="14353" xr:uid="{A6E6C14B-E4C3-4042-9D22-A831B03413FC}"/>
    <cellStyle name="Komma 3 2 3 2 4 2 2 2 2" xfId="14354" xr:uid="{24858271-4970-437A-94DF-17A0AD9D804C}"/>
    <cellStyle name="Komma 3 2 3 2 4 2 2 2_DataSet" xfId="14355" xr:uid="{D582B1C6-99B6-48BB-AB20-B09DD2CFD632}"/>
    <cellStyle name="Komma 3 2 3 2 4 2 2 3" xfId="14356" xr:uid="{CAEA3DDC-8420-4A11-888B-C4A3D729439A}"/>
    <cellStyle name="Komma 3 2 3 2 4 2 2_DataSet" xfId="14357" xr:uid="{FA5AEACE-D35F-45BF-8494-6C9CBC963B15}"/>
    <cellStyle name="Komma 3 2 3 2 4 2 3" xfId="14358" xr:uid="{E3C47289-9EDD-4EE8-B803-BF57B74811F5}"/>
    <cellStyle name="Komma 3 2 3 2 4 2 3 2" xfId="14359" xr:uid="{1DB62DB6-0B67-4E74-94C7-548B75AB96F2}"/>
    <cellStyle name="Komma 3 2 3 2 4 2 3_DataSet" xfId="14360" xr:uid="{3DFCA692-9DAD-4401-8441-173BAB214057}"/>
    <cellStyle name="Komma 3 2 3 2 4 2 4" xfId="14361" xr:uid="{04914B9A-945F-4E01-8F7B-C4654EE07F0A}"/>
    <cellStyle name="Komma 3 2 3 2 4 2_DataSet" xfId="14362" xr:uid="{C16015E1-7D0A-4A0D-8655-65F8EFA0A6E6}"/>
    <cellStyle name="Komma 3 2 3 2 4 3" xfId="14363" xr:uid="{B92840A1-0CB7-4457-8E83-FB245BADC7E8}"/>
    <cellStyle name="Komma 3 2 3 2 4 3 2" xfId="14364" xr:uid="{B9091295-AC1B-404A-B8AB-B9DDF0BC065D}"/>
    <cellStyle name="Komma 3 2 3 2 4 3 2 2" xfId="14365" xr:uid="{04CCA55D-F54D-4D12-A12C-AD69A85845F6}"/>
    <cellStyle name="Komma 3 2 3 2 4 3 2_DataSet" xfId="14366" xr:uid="{DDE9B9A2-D46F-4281-9DAB-80A558AF5929}"/>
    <cellStyle name="Komma 3 2 3 2 4 3 3" xfId="14367" xr:uid="{64B3A55C-A544-4C1B-B99F-F095BAA87F49}"/>
    <cellStyle name="Komma 3 2 3 2 4 3_DataSet" xfId="14368" xr:uid="{4CA3271B-0F95-4720-9D22-F4770DB65A56}"/>
    <cellStyle name="Komma 3 2 3 2 4 4" xfId="14369" xr:uid="{7137820D-9F99-493C-929E-068001D1329E}"/>
    <cellStyle name="Komma 3 2 3 2 4 4 2" xfId="14370" xr:uid="{95500B97-FCAC-4C64-9DBF-2CD6E380027C}"/>
    <cellStyle name="Komma 3 2 3 2 4 4_DataSet" xfId="14371" xr:uid="{B353EF59-8096-45F2-8DAA-8B951B92B44A}"/>
    <cellStyle name="Komma 3 2 3 2 4 5" xfId="14372" xr:uid="{194AB6C0-7776-4110-9857-52F3C7A67013}"/>
    <cellStyle name="Komma 3 2 3 2 4_DataSet" xfId="14373" xr:uid="{27AFE4A1-46CD-4D96-88A6-D50AF0515465}"/>
    <cellStyle name="Komma 3 2 3 2 5" xfId="14374" xr:uid="{6468D2D4-E855-45C7-A159-5BB4464E3F37}"/>
    <cellStyle name="Komma 3 2 3 2 5 2" xfId="14375" xr:uid="{689D86B3-B76A-4A48-9C24-4202BF1F32C6}"/>
    <cellStyle name="Komma 3 2 3 2 5 2 2" xfId="14376" xr:uid="{A04E254A-7D6D-47FC-9636-7EC9A77E1316}"/>
    <cellStyle name="Komma 3 2 3 2 5 2 2 2" xfId="14377" xr:uid="{C355E6CF-571B-40AB-BF14-23AC71528E9E}"/>
    <cellStyle name="Komma 3 2 3 2 5 2 2_DataSet" xfId="14378" xr:uid="{3456101A-DD8B-4373-B3B5-3644699BD5C1}"/>
    <cellStyle name="Komma 3 2 3 2 5 2 3" xfId="14379" xr:uid="{139FF687-AFEF-4C84-9CF6-520D2803651C}"/>
    <cellStyle name="Komma 3 2 3 2 5 2_DataSet" xfId="14380" xr:uid="{F12D5249-8F24-4F92-A449-F847883264DB}"/>
    <cellStyle name="Komma 3 2 3 2 5 3" xfId="14381" xr:uid="{B7D311D2-C3A0-4F52-B432-60413889236B}"/>
    <cellStyle name="Komma 3 2 3 2 5 3 2" xfId="14382" xr:uid="{7263AA6D-9293-44BA-A6BD-2C96914ECBB9}"/>
    <cellStyle name="Komma 3 2 3 2 5 3_DataSet" xfId="14383" xr:uid="{2CBEA696-D76F-480D-A451-4E0E00089179}"/>
    <cellStyle name="Komma 3 2 3 2 5 4" xfId="14384" xr:uid="{C280B6D1-1AAE-44C5-9343-2B0A4C18FC52}"/>
    <cellStyle name="Komma 3 2 3 2 5_DataSet" xfId="14385" xr:uid="{563D636E-F83E-452F-B8AA-DD494237D13E}"/>
    <cellStyle name="Komma 3 2 3 2 6" xfId="14386" xr:uid="{CB2F7996-8979-4047-94C0-C0A9572F2181}"/>
    <cellStyle name="Komma 3 2 3 2 6 2" xfId="14387" xr:uid="{540BD2B7-72F5-4776-BBBD-8DF592AE8BB6}"/>
    <cellStyle name="Komma 3 2 3 2 6 2 2" xfId="14388" xr:uid="{34468AA8-BCE5-45D9-97D6-29DBEA400D1E}"/>
    <cellStyle name="Komma 3 2 3 2 6 2_DataSet" xfId="14389" xr:uid="{0EEF9C72-83F6-4D10-9975-45230512B93D}"/>
    <cellStyle name="Komma 3 2 3 2 6 3" xfId="14390" xr:uid="{5C9B9F48-96D7-439A-9A2A-7D779CD78027}"/>
    <cellStyle name="Komma 3 2 3 2 6_DataSet" xfId="14391" xr:uid="{7C867832-CDF1-4821-8F5A-DCE52671C892}"/>
    <cellStyle name="Komma 3 2 3 2 7" xfId="14392" xr:uid="{AF5C9345-7DF2-45CA-B5A2-7943EF577B0D}"/>
    <cellStyle name="Komma 3 2 3 2 7 2" xfId="14393" xr:uid="{7E814E79-F684-428D-A8C1-5180A07507A6}"/>
    <cellStyle name="Komma 3 2 3 2 7_DataSet" xfId="14394" xr:uid="{C3070511-9B85-4E0F-9AB1-DA9F574991FB}"/>
    <cellStyle name="Komma 3 2 3 2 8" xfId="14395" xr:uid="{11111923-C4A5-4ACD-B1A3-8216E28C0155}"/>
    <cellStyle name="Komma 3 2 3 2_DataSet" xfId="14396" xr:uid="{CA27D4FC-0880-4696-95DE-A00B2D1F6754}"/>
    <cellStyle name="Komma 3 2 3 3" xfId="14397" xr:uid="{B21EAAE8-C1D5-4D8F-B75A-614A0E340B2C}"/>
    <cellStyle name="Komma 3 2 3 3 2" xfId="14398" xr:uid="{44747CE1-25CB-4DDC-850E-C7ED76CA5D13}"/>
    <cellStyle name="Komma 3 2 3 3 2 2" xfId="14399" xr:uid="{9A8CB70F-4A62-4651-943F-5063759BF5BC}"/>
    <cellStyle name="Komma 3 2 3 3 2 2 2" xfId="14400" xr:uid="{87B58C46-A5B1-4559-A808-97C244B82DA6}"/>
    <cellStyle name="Komma 3 2 3 3 2 2 2 2" xfId="14401" xr:uid="{E6C1E12E-551B-4FBB-A3D0-6D07362AF088}"/>
    <cellStyle name="Komma 3 2 3 3 2 2 2 2 2" xfId="14402" xr:uid="{A419FFC1-E712-43B9-AD17-2709091011E3}"/>
    <cellStyle name="Komma 3 2 3 3 2 2 2 2_DataSet" xfId="14403" xr:uid="{99EF668B-9AAB-4E36-AD0B-95E7F3FE671C}"/>
    <cellStyle name="Komma 3 2 3 3 2 2 2 3" xfId="14404" xr:uid="{5BCE731F-5685-496C-9F85-E2214F1A2634}"/>
    <cellStyle name="Komma 3 2 3 3 2 2 2_DataSet" xfId="14405" xr:uid="{9C1539C4-0146-48CB-ADF2-7A7EF858DA85}"/>
    <cellStyle name="Komma 3 2 3 3 2 2 3" xfId="14406" xr:uid="{32E5DF3C-E6E5-417D-917F-5690C68464DD}"/>
    <cellStyle name="Komma 3 2 3 3 2 2 3 2" xfId="14407" xr:uid="{9173405C-6E50-4A2A-9658-8B3EB8850792}"/>
    <cellStyle name="Komma 3 2 3 3 2 2 3_DataSet" xfId="14408" xr:uid="{C95F30EA-D4E5-4532-8B3A-4F2802688D30}"/>
    <cellStyle name="Komma 3 2 3 3 2 2 4" xfId="14409" xr:uid="{F03E0412-3E28-4632-8F85-54D62B7E4B75}"/>
    <cellStyle name="Komma 3 2 3 3 2 2_DataSet" xfId="14410" xr:uid="{F1B1EA98-F4A3-4DB2-A58B-0EB328D56E19}"/>
    <cellStyle name="Komma 3 2 3 3 2 3" xfId="14411" xr:uid="{B09F79A8-ADD3-42EA-B1CA-35A0E69DBE6B}"/>
    <cellStyle name="Komma 3 2 3 3 2 3 2" xfId="14412" xr:uid="{22391A45-DFAA-42D8-A108-D4AB49C53100}"/>
    <cellStyle name="Komma 3 2 3 3 2 3 2 2" xfId="14413" xr:uid="{D53386FD-97B9-4D0F-80C8-1033F7943E86}"/>
    <cellStyle name="Komma 3 2 3 3 2 3 2_DataSet" xfId="14414" xr:uid="{B0C5B941-CCB6-4295-AA5D-7840AFC44B1D}"/>
    <cellStyle name="Komma 3 2 3 3 2 3 3" xfId="14415" xr:uid="{1E45CA20-4111-4978-9CCA-3ACD52DA1988}"/>
    <cellStyle name="Komma 3 2 3 3 2 3_DataSet" xfId="14416" xr:uid="{D838513A-AB66-4398-A261-AE9F9424F0BC}"/>
    <cellStyle name="Komma 3 2 3 3 2 4" xfId="14417" xr:uid="{F2F1D262-9B38-479B-AE89-043E812EE9F1}"/>
    <cellStyle name="Komma 3 2 3 3 2 4 2" xfId="14418" xr:uid="{5B475FE2-5A22-4F48-A156-FFE1BEEF00E9}"/>
    <cellStyle name="Komma 3 2 3 3 2 4_DataSet" xfId="14419" xr:uid="{65B860E6-72D0-4BFD-93E2-9C4DDF7D7696}"/>
    <cellStyle name="Komma 3 2 3 3 2 5" xfId="14420" xr:uid="{FC247A2C-26A8-49A6-BE23-343B152B7D3B}"/>
    <cellStyle name="Komma 3 2 3 3 2_DataSet" xfId="14421" xr:uid="{088B7C1E-8F32-4715-A745-5EE2D952F079}"/>
    <cellStyle name="Komma 3 2 3 3 3" xfId="14422" xr:uid="{C6C4D8AF-B455-4B75-9E02-5B7A834E70F6}"/>
    <cellStyle name="Komma 3 2 3 3 3 2" xfId="14423" xr:uid="{4E30FAF1-1A26-4B25-B160-2D8DFDE64889}"/>
    <cellStyle name="Komma 3 2 3 3 3 2 2" xfId="14424" xr:uid="{E098B783-8CDF-4A49-87AB-042233A2FB78}"/>
    <cellStyle name="Komma 3 2 3 3 3 2 2 2" xfId="14425" xr:uid="{9D62F529-F70A-4C14-896D-6044474B5909}"/>
    <cellStyle name="Komma 3 2 3 3 3 2 2_DataSet" xfId="14426" xr:uid="{172462E9-C95F-4802-BF55-EB7C96F58E4B}"/>
    <cellStyle name="Komma 3 2 3 3 3 2 3" xfId="14427" xr:uid="{768161EB-0A3E-4D01-9F01-DDAF9FFCE3C0}"/>
    <cellStyle name="Komma 3 2 3 3 3 2_DataSet" xfId="14428" xr:uid="{C28B279E-84C5-4C29-B9E8-1023943DCFF7}"/>
    <cellStyle name="Komma 3 2 3 3 3 3" xfId="14429" xr:uid="{6E3BADA8-D69C-475F-9594-68AA105E7C64}"/>
    <cellStyle name="Komma 3 2 3 3 3 3 2" xfId="14430" xr:uid="{D8D4094B-D4FB-4696-8F88-155538DD9C2E}"/>
    <cellStyle name="Komma 3 2 3 3 3 3_DataSet" xfId="14431" xr:uid="{52097804-7568-45B8-98F1-DA1C340E3DAE}"/>
    <cellStyle name="Komma 3 2 3 3 3 4" xfId="14432" xr:uid="{C5263309-F857-47A4-80C2-A324C5AA5C9B}"/>
    <cellStyle name="Komma 3 2 3 3 3_DataSet" xfId="14433" xr:uid="{AB9D6B6F-939E-4C64-85AB-132B16B8CCEE}"/>
    <cellStyle name="Komma 3 2 3 3 4" xfId="14434" xr:uid="{09C2CE8F-5054-4783-BAC3-183503B379E6}"/>
    <cellStyle name="Komma 3 2 3 3 4 2" xfId="14435" xr:uid="{BD383137-5AC1-4925-BEA7-659AF7318247}"/>
    <cellStyle name="Komma 3 2 3 3 4 2 2" xfId="14436" xr:uid="{852FF53A-C789-4B59-AC51-6A24B8B07DFF}"/>
    <cellStyle name="Komma 3 2 3 3 4 2_DataSet" xfId="14437" xr:uid="{E750BC03-6BBD-451B-8045-BAD5B58D4D3A}"/>
    <cellStyle name="Komma 3 2 3 3 4 3" xfId="14438" xr:uid="{5153771F-2538-4523-A48D-2AB816432705}"/>
    <cellStyle name="Komma 3 2 3 3 4_DataSet" xfId="14439" xr:uid="{08555C0D-9696-42B8-BCB7-EED3012277A9}"/>
    <cellStyle name="Komma 3 2 3 3 5" xfId="14440" xr:uid="{2A0AE89D-4493-4B8D-A242-5192160791C6}"/>
    <cellStyle name="Komma 3 2 3 3 5 2" xfId="14441" xr:uid="{AA2D73BA-25BD-49F6-9EB9-F50F6E6161B4}"/>
    <cellStyle name="Komma 3 2 3 3 5_DataSet" xfId="14442" xr:uid="{643E46EC-C45D-465E-B12D-EBC963656178}"/>
    <cellStyle name="Komma 3 2 3 3 6" xfId="14443" xr:uid="{41DFB5DB-1878-410D-8C17-8AAA472CBF21}"/>
    <cellStyle name="Komma 3 2 3 3_DataSet" xfId="14444" xr:uid="{FAA588F8-1829-4F14-B20C-B1E123E36C7C}"/>
    <cellStyle name="Komma 3 2 3 4" xfId="14445" xr:uid="{D2D8469A-7D7E-4AFE-8DAB-9FB5B39B2A99}"/>
    <cellStyle name="Komma 3 2 3 4 2" xfId="14446" xr:uid="{012C8D32-6D61-47EA-B523-068D9EBFD1CD}"/>
    <cellStyle name="Komma 3 2 3 4 2 2" xfId="14447" xr:uid="{C4708058-7B78-42B6-81E1-07C7968D0F43}"/>
    <cellStyle name="Komma 3 2 3 4 2 2 2" xfId="14448" xr:uid="{7D45E697-618C-4081-B0C7-FD8BB6216D11}"/>
    <cellStyle name="Komma 3 2 3 4 2 2 2 2" xfId="14449" xr:uid="{73F3A404-F0FC-4198-AA2B-63F7A75B9688}"/>
    <cellStyle name="Komma 3 2 3 4 2 2 2 2 2" xfId="14450" xr:uid="{E1659B6E-14A4-4A72-886A-E44B8A689826}"/>
    <cellStyle name="Komma 3 2 3 4 2 2 2 2_DataSet" xfId="14451" xr:uid="{1D82E487-1DD8-4268-842B-2202FC823DDF}"/>
    <cellStyle name="Komma 3 2 3 4 2 2 2 3" xfId="14452" xr:uid="{4A7441B6-1810-46FE-9DF1-3FF626F01332}"/>
    <cellStyle name="Komma 3 2 3 4 2 2 2_DataSet" xfId="14453" xr:uid="{71D245C9-BF64-4B88-ABCB-1E71789CDECB}"/>
    <cellStyle name="Komma 3 2 3 4 2 2 3" xfId="14454" xr:uid="{3CAB1C83-CFDE-46F3-8B8A-94A270393BAE}"/>
    <cellStyle name="Komma 3 2 3 4 2 2 3 2" xfId="14455" xr:uid="{3D966730-7893-4A6C-8570-131C3E4B013D}"/>
    <cellStyle name="Komma 3 2 3 4 2 2 3_DataSet" xfId="14456" xr:uid="{4F53BA7F-95BD-449E-AE51-8239566DF1BB}"/>
    <cellStyle name="Komma 3 2 3 4 2 2 4" xfId="14457" xr:uid="{7DB70F60-895D-48D8-BD32-18A43C34FD79}"/>
    <cellStyle name="Komma 3 2 3 4 2 2_DataSet" xfId="14458" xr:uid="{14B69495-78CA-414F-AE8A-BBC8A9AF57C5}"/>
    <cellStyle name="Komma 3 2 3 4 2 3" xfId="14459" xr:uid="{B100EBEE-446D-4A49-85CE-2B0FA32A2B67}"/>
    <cellStyle name="Komma 3 2 3 4 2 3 2" xfId="14460" xr:uid="{898DA4C6-ADAE-4A73-BB91-F09103A15CDB}"/>
    <cellStyle name="Komma 3 2 3 4 2 3 2 2" xfId="14461" xr:uid="{3009D45A-61C6-4641-8917-F5B27A43FD1F}"/>
    <cellStyle name="Komma 3 2 3 4 2 3 2_DataSet" xfId="14462" xr:uid="{E961D448-93A1-401C-AE29-C6921C8048B5}"/>
    <cellStyle name="Komma 3 2 3 4 2 3 3" xfId="14463" xr:uid="{B40FE40F-1F71-4AF4-AFD7-BD2B6CD3F9DC}"/>
    <cellStyle name="Komma 3 2 3 4 2 3_DataSet" xfId="14464" xr:uid="{2B7A0415-AB93-4A8A-A3D9-D960F49D3850}"/>
    <cellStyle name="Komma 3 2 3 4 2 4" xfId="14465" xr:uid="{BDE5103D-DD00-434A-8137-1917B5F93615}"/>
    <cellStyle name="Komma 3 2 3 4 2 4 2" xfId="14466" xr:uid="{F9C70796-3587-4CE5-8E95-BE30C2D6BF67}"/>
    <cellStyle name="Komma 3 2 3 4 2 4_DataSet" xfId="14467" xr:uid="{9F010471-4898-4FF0-A220-4BC4F8DC6FA5}"/>
    <cellStyle name="Komma 3 2 3 4 2 5" xfId="14468" xr:uid="{18DC3C54-6B95-4676-B1E8-6D344FA31C58}"/>
    <cellStyle name="Komma 3 2 3 4 2_DataSet" xfId="14469" xr:uid="{9CCEC9DF-BF95-442F-8DB7-FB43A54DEC19}"/>
    <cellStyle name="Komma 3 2 3 4 3" xfId="14470" xr:uid="{14C8989D-029D-4AEC-98ED-4796753C02B4}"/>
    <cellStyle name="Komma 3 2 3 4 3 2" xfId="14471" xr:uid="{5925124D-282D-4A58-A1EE-F54A92B70A97}"/>
    <cellStyle name="Komma 3 2 3 4 3 2 2" xfId="14472" xr:uid="{64D99BBD-A8C0-4833-92AB-224DD61643E2}"/>
    <cellStyle name="Komma 3 2 3 4 3 2 2 2" xfId="14473" xr:uid="{3ECBF358-3FE0-4DF4-A71E-18B213C7DB57}"/>
    <cellStyle name="Komma 3 2 3 4 3 2 2_DataSet" xfId="14474" xr:uid="{41E1E69E-9296-484D-AD46-B061A75A2E3E}"/>
    <cellStyle name="Komma 3 2 3 4 3 2 3" xfId="14475" xr:uid="{FB19480F-F2A0-4FB0-91F0-751A43548EE1}"/>
    <cellStyle name="Komma 3 2 3 4 3 2_DataSet" xfId="14476" xr:uid="{7C41C4C7-7819-44F5-A54B-576C90677655}"/>
    <cellStyle name="Komma 3 2 3 4 3 3" xfId="14477" xr:uid="{61E1A983-98CE-4E7F-821E-916CF5105FB6}"/>
    <cellStyle name="Komma 3 2 3 4 3 3 2" xfId="14478" xr:uid="{07A264D3-7506-4EB8-AAB7-349E12C109FB}"/>
    <cellStyle name="Komma 3 2 3 4 3 3_DataSet" xfId="14479" xr:uid="{AA6BBA04-3873-409E-96E6-8ADC8257CAD0}"/>
    <cellStyle name="Komma 3 2 3 4 3 4" xfId="14480" xr:uid="{6D81FF37-7C95-475D-B103-5290E0B5E1FC}"/>
    <cellStyle name="Komma 3 2 3 4 3_DataSet" xfId="14481" xr:uid="{0916CB3E-AEB3-4461-A67E-B51A99DFD6BB}"/>
    <cellStyle name="Komma 3 2 3 4 4" xfId="14482" xr:uid="{6FC6CE49-E2BF-4732-BB9C-C65CDFDD942B}"/>
    <cellStyle name="Komma 3 2 3 4 4 2" xfId="14483" xr:uid="{E22849D1-6F0C-4C4D-B504-15C3B4348C6B}"/>
    <cellStyle name="Komma 3 2 3 4 4 2 2" xfId="14484" xr:uid="{C9857BE1-7393-4F2A-81AA-CAA74CE13E12}"/>
    <cellStyle name="Komma 3 2 3 4 4 2_DataSet" xfId="14485" xr:uid="{B40D298F-3FF8-4A48-884D-0CC6742369AE}"/>
    <cellStyle name="Komma 3 2 3 4 4 3" xfId="14486" xr:uid="{C8B8F82D-C986-4360-A193-56389C40786A}"/>
    <cellStyle name="Komma 3 2 3 4 4_DataSet" xfId="14487" xr:uid="{D99F38A6-0C27-4E41-817E-9FE40D69D528}"/>
    <cellStyle name="Komma 3 2 3 4 5" xfId="14488" xr:uid="{A934DA90-8EEE-4907-A5C0-155379F22CD3}"/>
    <cellStyle name="Komma 3 2 3 4 5 2" xfId="14489" xr:uid="{6EB319E5-A664-4FB7-AB13-D417560DE5BE}"/>
    <cellStyle name="Komma 3 2 3 4 5_DataSet" xfId="14490" xr:uid="{5290A0EE-4F8F-495E-A708-12E31AED3A6E}"/>
    <cellStyle name="Komma 3 2 3 4 6" xfId="14491" xr:uid="{C4458EDD-794B-4C1D-8A32-8338C5C1D2BA}"/>
    <cellStyle name="Komma 3 2 3 4_DataSet" xfId="14492" xr:uid="{CD9EDCF3-6F9F-4C23-9D7F-6C7C77AD37A5}"/>
    <cellStyle name="Komma 3 2 3 5" xfId="14493" xr:uid="{771B9415-9EAD-4412-AEA8-860E90109422}"/>
    <cellStyle name="Komma 3 2 3 5 2" xfId="14494" xr:uid="{92EE5AD0-E1CA-48C8-92EF-179B69F243AC}"/>
    <cellStyle name="Komma 3 2 3 5 2 2" xfId="14495" xr:uid="{CC2C9493-A1C5-4AD3-B3B1-946EA3D7AA62}"/>
    <cellStyle name="Komma 3 2 3 5 2 2 2" xfId="14496" xr:uid="{D73D0AFE-2F48-4122-A819-DD78D26DA2FF}"/>
    <cellStyle name="Komma 3 2 3 5 2 2 2 2" xfId="14497" xr:uid="{4706FD00-AFE7-4FEE-AF49-556FEB9F1A7F}"/>
    <cellStyle name="Komma 3 2 3 5 2 2 2_DataSet" xfId="14498" xr:uid="{3B88C815-7773-4DD8-8389-993631A9432A}"/>
    <cellStyle name="Komma 3 2 3 5 2 2 3" xfId="14499" xr:uid="{91D8EBBA-BBC9-40A5-AC9F-C87C3B2B7451}"/>
    <cellStyle name="Komma 3 2 3 5 2 2_DataSet" xfId="14500" xr:uid="{4F91A11D-55D6-4E4D-BFBE-681B63AF9283}"/>
    <cellStyle name="Komma 3 2 3 5 2 3" xfId="14501" xr:uid="{AFF7194C-95BF-487C-8D78-B8ED4B705D9B}"/>
    <cellStyle name="Komma 3 2 3 5 2 3 2" xfId="14502" xr:uid="{29DC2B04-949F-47A8-A630-FFBA5DF12900}"/>
    <cellStyle name="Komma 3 2 3 5 2 3_DataSet" xfId="14503" xr:uid="{8B4CB85C-E6E6-4A24-91DB-1BA9EDF23617}"/>
    <cellStyle name="Komma 3 2 3 5 2 4" xfId="14504" xr:uid="{71991820-E50D-4B6B-B5C3-EACDFEF00857}"/>
    <cellStyle name="Komma 3 2 3 5 2_DataSet" xfId="14505" xr:uid="{225A3036-D9B7-49B1-9759-4B9AE0DA7D0E}"/>
    <cellStyle name="Komma 3 2 3 5 3" xfId="14506" xr:uid="{6CE4AC83-0478-41A7-8C1D-18FE5D17BB84}"/>
    <cellStyle name="Komma 3 2 3 5 3 2" xfId="14507" xr:uid="{0B99EF80-97BE-4B07-B0D7-A318081D4641}"/>
    <cellStyle name="Komma 3 2 3 5 3 2 2" xfId="14508" xr:uid="{34EB1FB9-1653-4E61-B6D3-F6C36028E4CF}"/>
    <cellStyle name="Komma 3 2 3 5 3 2_DataSet" xfId="14509" xr:uid="{AF25141D-EE97-4B3F-9A11-B334D2E3D9AF}"/>
    <cellStyle name="Komma 3 2 3 5 3 3" xfId="14510" xr:uid="{8A4DBE9A-683F-45F9-A237-A5531D65F0BA}"/>
    <cellStyle name="Komma 3 2 3 5 3_DataSet" xfId="14511" xr:uid="{2A29EA21-64B0-4ADD-B81E-99CBE734A1B6}"/>
    <cellStyle name="Komma 3 2 3 5 4" xfId="14512" xr:uid="{6611803C-EA20-4301-8D0E-6DFE66F930D9}"/>
    <cellStyle name="Komma 3 2 3 5 4 2" xfId="14513" xr:uid="{2E606B5E-5954-4482-9D05-05A2B91535CC}"/>
    <cellStyle name="Komma 3 2 3 5 4_DataSet" xfId="14514" xr:uid="{A8D2238E-6F81-426D-95FB-E4046C841C7A}"/>
    <cellStyle name="Komma 3 2 3 5 5" xfId="14515" xr:uid="{13302FDA-6454-47B5-B3D9-F10117640D12}"/>
    <cellStyle name="Komma 3 2 3 5_DataSet" xfId="14516" xr:uid="{D903D5B5-26F4-4434-8577-E138B22931F5}"/>
    <cellStyle name="Komma 3 2 3 6" xfId="14517" xr:uid="{A8AF1173-A5C8-4B51-BE58-8ACEF9B992D1}"/>
    <cellStyle name="Komma 3 2 3 6 2" xfId="14518" xr:uid="{A80248A5-FCA9-4079-8BC6-A49868FDEE24}"/>
    <cellStyle name="Komma 3 2 3 6 2 2" xfId="14519" xr:uid="{CB34B927-75D1-48C5-AC0E-01637B6F62F2}"/>
    <cellStyle name="Komma 3 2 3 6 2 2 2" xfId="14520" xr:uid="{3445C0A9-9777-421F-80D5-42F02A53BAFC}"/>
    <cellStyle name="Komma 3 2 3 6 2 2_DataSet" xfId="14521" xr:uid="{02ABB251-EC17-44E9-B71A-3C4DEA7C338D}"/>
    <cellStyle name="Komma 3 2 3 6 2 3" xfId="14522" xr:uid="{3FAB4EB3-7A7A-4F20-862E-6B919C254DA1}"/>
    <cellStyle name="Komma 3 2 3 6 2_DataSet" xfId="14523" xr:uid="{BBC16507-A38B-4505-9607-75C534C9F1B8}"/>
    <cellStyle name="Komma 3 2 3 6 3" xfId="14524" xr:uid="{DC14F08D-4853-477F-815B-25F8BD57C39F}"/>
    <cellStyle name="Komma 3 2 3 6 3 2" xfId="14525" xr:uid="{C787256E-8723-4F0B-ACD4-C1ADFA9739F5}"/>
    <cellStyle name="Komma 3 2 3 6 3_DataSet" xfId="14526" xr:uid="{CE162F96-4E49-4393-B7C7-BEE4A4F07E68}"/>
    <cellStyle name="Komma 3 2 3 6 4" xfId="14527" xr:uid="{8CA930F4-AE4A-4DD4-816C-D38B09D40FCE}"/>
    <cellStyle name="Komma 3 2 3 6_DataSet" xfId="14528" xr:uid="{0C2519DE-1024-47C5-985F-F76225906575}"/>
    <cellStyle name="Komma 3 2 3 7" xfId="14529" xr:uid="{AD261CD3-5A10-4598-A194-97658772B2C2}"/>
    <cellStyle name="Komma 3 2 3 7 2" xfId="14530" xr:uid="{F161603B-16D7-413B-9D91-7801927DE7D2}"/>
    <cellStyle name="Komma 3 2 3 7 2 2" xfId="14531" xr:uid="{9C3C684C-A289-4765-9D5C-54FEC93ACC69}"/>
    <cellStyle name="Komma 3 2 3 7 2_DataSet" xfId="14532" xr:uid="{C5503770-1A57-438A-9521-89AF726D2BB2}"/>
    <cellStyle name="Komma 3 2 3 7 3" xfId="14533" xr:uid="{C67C9571-7BCE-4065-9D7F-7ABF10B5799B}"/>
    <cellStyle name="Komma 3 2 3 7_DataSet" xfId="14534" xr:uid="{B3EE1F04-BF34-498A-939C-C76EA9489900}"/>
    <cellStyle name="Komma 3 2 3 8" xfId="14535" xr:uid="{82E9708B-307F-4805-B785-356C1BB88DDE}"/>
    <cellStyle name="Komma 3 2 3 8 2" xfId="14536" xr:uid="{40A16C0B-CB7E-4CC4-B3A5-C03C5FF4E60B}"/>
    <cellStyle name="Komma 3 2 3 8_DataSet" xfId="14537" xr:uid="{114EAFC2-EA2B-48DB-A1E0-9A53451F6C85}"/>
    <cellStyle name="Komma 3 2 3 9" xfId="14538" xr:uid="{3A16AEAD-7752-43DC-BBFA-6C806CBA36F5}"/>
    <cellStyle name="Komma 3 2 3_DataSet" xfId="14539" xr:uid="{BE035BBB-9450-45A4-AAC9-AB58808AD8B3}"/>
    <cellStyle name="Komma 3 2 4" xfId="14540" xr:uid="{AEBFBA07-0E63-47BB-9F36-DF8D090D98AF}"/>
    <cellStyle name="Komma 3 2 4 2" xfId="14541" xr:uid="{3FEAA50A-F23A-4097-B6AB-6E4A397CDE90}"/>
    <cellStyle name="Komma 3 2 4 2 2" xfId="14542" xr:uid="{87763154-A0B5-4BAF-9FD5-5D957D53FE81}"/>
    <cellStyle name="Komma 3 2 4 2 2 2" xfId="14543" xr:uid="{1B975D9D-3411-4642-B0CC-5C9A4AA83850}"/>
    <cellStyle name="Komma 3 2 4 2 2 2 2" xfId="14544" xr:uid="{97B69529-BECF-4D27-A45A-4E0428CC7D45}"/>
    <cellStyle name="Komma 3 2 4 2 2 2 2 2" xfId="14545" xr:uid="{7BFCFC8C-8629-4093-BDCD-4B5B8E03B241}"/>
    <cellStyle name="Komma 3 2 4 2 2 2 2 2 2" xfId="14546" xr:uid="{22CD006B-E766-4ECA-8AB8-B557D48F45FC}"/>
    <cellStyle name="Komma 3 2 4 2 2 2 2 2_DataSet" xfId="14547" xr:uid="{68C0605C-C726-4D82-80D4-13058F1AF919}"/>
    <cellStyle name="Komma 3 2 4 2 2 2 2 3" xfId="14548" xr:uid="{F3A0E2BA-5B4D-4372-865A-9B3FB52300E6}"/>
    <cellStyle name="Komma 3 2 4 2 2 2 2_DataSet" xfId="14549" xr:uid="{D62D39AB-DA1E-4111-A59C-F661730BADBC}"/>
    <cellStyle name="Komma 3 2 4 2 2 2 3" xfId="14550" xr:uid="{9ED48A7D-2CC5-43A4-8B91-E5FC93D35A65}"/>
    <cellStyle name="Komma 3 2 4 2 2 2 3 2" xfId="14551" xr:uid="{58DB247E-81DD-49C5-BFAE-8B0BD80BC47B}"/>
    <cellStyle name="Komma 3 2 4 2 2 2 3_DataSet" xfId="14552" xr:uid="{A62D0598-820D-4CA4-AE69-68ECFAABA9E2}"/>
    <cellStyle name="Komma 3 2 4 2 2 2 4" xfId="14553" xr:uid="{5E6920F7-1740-4ED4-8FF9-319AE4ACDA7D}"/>
    <cellStyle name="Komma 3 2 4 2 2 2_DataSet" xfId="14554" xr:uid="{31ABBA4C-EAEC-4260-8B30-D0B5AE077CC6}"/>
    <cellStyle name="Komma 3 2 4 2 2 3" xfId="14555" xr:uid="{904CD424-7FCA-457B-A89A-C111DFD45A60}"/>
    <cellStyle name="Komma 3 2 4 2 2 3 2" xfId="14556" xr:uid="{EDAF0E09-0E91-44CF-8CBE-D5FE825179F1}"/>
    <cellStyle name="Komma 3 2 4 2 2 3 2 2" xfId="14557" xr:uid="{D8A926B2-AE23-4FFE-97A1-80D49E797ACF}"/>
    <cellStyle name="Komma 3 2 4 2 2 3 2_DataSet" xfId="14558" xr:uid="{31B4A547-F490-40C1-9BEE-D072E3825148}"/>
    <cellStyle name="Komma 3 2 4 2 2 3 3" xfId="14559" xr:uid="{23CC7A14-883E-480A-BE8E-4612C8980BE2}"/>
    <cellStyle name="Komma 3 2 4 2 2 3_DataSet" xfId="14560" xr:uid="{D8921315-6DFC-4F9F-9D13-E91C75ECE054}"/>
    <cellStyle name="Komma 3 2 4 2 2 4" xfId="14561" xr:uid="{E41B3BB8-5CB2-4BBA-9587-135EEBDFD0F5}"/>
    <cellStyle name="Komma 3 2 4 2 2 4 2" xfId="14562" xr:uid="{45398EB2-3742-44B2-94EE-D79A0163CA1D}"/>
    <cellStyle name="Komma 3 2 4 2 2 4_DataSet" xfId="14563" xr:uid="{7B91CA0E-3626-4B76-BE21-51753398DE5C}"/>
    <cellStyle name="Komma 3 2 4 2 2 5" xfId="14564" xr:uid="{FEA70770-9E19-462E-AB8D-4029F8312DE5}"/>
    <cellStyle name="Komma 3 2 4 2 2_DataSet" xfId="14565" xr:uid="{0F963D6A-74AB-4271-A22A-CB17E5CA5701}"/>
    <cellStyle name="Komma 3 2 4 2 3" xfId="14566" xr:uid="{B71B6A1A-7BD9-4566-AA02-01EAE9479937}"/>
    <cellStyle name="Komma 3 2 4 2 3 2" xfId="14567" xr:uid="{25406572-058C-45E9-AE57-E77A2DD2AAC0}"/>
    <cellStyle name="Komma 3 2 4 2 3 2 2" xfId="14568" xr:uid="{388B8ACA-0363-479B-B341-C950AAB18C3E}"/>
    <cellStyle name="Komma 3 2 4 2 3 2 2 2" xfId="14569" xr:uid="{503AA9D5-13A9-43A5-964D-01FBDE9F65E4}"/>
    <cellStyle name="Komma 3 2 4 2 3 2 2_DataSet" xfId="14570" xr:uid="{773454B8-43E6-41B8-AFD3-1434687797F1}"/>
    <cellStyle name="Komma 3 2 4 2 3 2 3" xfId="14571" xr:uid="{3AA9B87B-3DBB-4BEF-8D74-63AA14CF1748}"/>
    <cellStyle name="Komma 3 2 4 2 3 2_DataSet" xfId="14572" xr:uid="{E33DDC6A-F093-4768-959F-769E1B1E79E4}"/>
    <cellStyle name="Komma 3 2 4 2 3 3" xfId="14573" xr:uid="{098A3181-176A-4F07-91BE-47F79C0F802F}"/>
    <cellStyle name="Komma 3 2 4 2 3 3 2" xfId="14574" xr:uid="{23DA9F3D-7BC1-44A8-A5CF-C8CED4FB1CF2}"/>
    <cellStyle name="Komma 3 2 4 2 3 3_DataSet" xfId="14575" xr:uid="{5B25E8C7-3CBB-4E85-B7BC-1D44C6A31317}"/>
    <cellStyle name="Komma 3 2 4 2 3 4" xfId="14576" xr:uid="{4B9CC019-B204-43DB-B0DD-2750D1639865}"/>
    <cellStyle name="Komma 3 2 4 2 3_DataSet" xfId="14577" xr:uid="{03FC1FFA-6D7B-4C91-8C33-C9038C2D9053}"/>
    <cellStyle name="Komma 3 2 4 2 4" xfId="14578" xr:uid="{88C7BA72-15E7-4A1F-ADF6-14EBB964B6DE}"/>
    <cellStyle name="Komma 3 2 4 2 4 2" xfId="14579" xr:uid="{DA00D5E9-E49C-4BED-A8EB-0437E6F3F2BC}"/>
    <cellStyle name="Komma 3 2 4 2 4 2 2" xfId="14580" xr:uid="{0F29ED38-62AA-4EDB-8BA7-E2CDB6C910F7}"/>
    <cellStyle name="Komma 3 2 4 2 4 2_DataSet" xfId="14581" xr:uid="{C0A68D1A-11AF-4561-8587-F081A7CB46D0}"/>
    <cellStyle name="Komma 3 2 4 2 4 3" xfId="14582" xr:uid="{1255DD0A-2F7C-46E2-AA60-8E873A0185DE}"/>
    <cellStyle name="Komma 3 2 4 2 4_DataSet" xfId="14583" xr:uid="{F0B5CBB6-1873-4C4A-969C-0D2D76460E20}"/>
    <cellStyle name="Komma 3 2 4 2 5" xfId="14584" xr:uid="{9FB355C2-3478-4B2D-9200-47E2FEB24624}"/>
    <cellStyle name="Komma 3 2 4 2 5 2" xfId="14585" xr:uid="{416A3F44-DE1E-4C53-AF74-A6BE2FE9A6F0}"/>
    <cellStyle name="Komma 3 2 4 2 5_DataSet" xfId="14586" xr:uid="{8010D6AE-CB93-4615-87F3-A2601C856B49}"/>
    <cellStyle name="Komma 3 2 4 2 6" xfId="14587" xr:uid="{ECC7292D-2456-40E5-B274-8B3D50C2F500}"/>
    <cellStyle name="Komma 3 2 4 2_DataSet" xfId="14588" xr:uid="{2D9B12C5-AF92-4A75-88B8-18D314E33961}"/>
    <cellStyle name="Komma 3 2 4 3" xfId="14589" xr:uid="{9E56CD74-7BBB-48CA-9399-5B56C38BBB20}"/>
    <cellStyle name="Komma 3 2 4 3 2" xfId="14590" xr:uid="{7F8BFCEB-94BB-40A4-B03D-EDA274B3C202}"/>
    <cellStyle name="Komma 3 2 4 3 2 2" xfId="14591" xr:uid="{0D17654D-52D3-41BD-BB38-732AE4FA75AF}"/>
    <cellStyle name="Komma 3 2 4 3 2 2 2" xfId="14592" xr:uid="{43E561CD-EC2A-4DFE-ABEF-B5DCA7EFD69C}"/>
    <cellStyle name="Komma 3 2 4 3 2 2 2 2" xfId="14593" xr:uid="{9A52B448-FA24-4084-8EC4-8CD15470A61C}"/>
    <cellStyle name="Komma 3 2 4 3 2 2 2 2 2" xfId="14594" xr:uid="{2F5649BC-BC7D-48AF-BD86-7998EB82F12B}"/>
    <cellStyle name="Komma 3 2 4 3 2 2 2 2_DataSet" xfId="14595" xr:uid="{F1DEAB17-0461-4E10-9817-E9D23B5F78D1}"/>
    <cellStyle name="Komma 3 2 4 3 2 2 2 3" xfId="14596" xr:uid="{023280BB-504C-4093-BF6C-6E1232C128C5}"/>
    <cellStyle name="Komma 3 2 4 3 2 2 2_DataSet" xfId="14597" xr:uid="{2DFA3873-E23B-40B4-B378-9CDF60A8A929}"/>
    <cellStyle name="Komma 3 2 4 3 2 2 3" xfId="14598" xr:uid="{8703ABBA-BD08-43FE-8389-E1497B78F595}"/>
    <cellStyle name="Komma 3 2 4 3 2 2 3 2" xfId="14599" xr:uid="{A0E52254-566E-44E5-93D3-E8FFDA4A4851}"/>
    <cellStyle name="Komma 3 2 4 3 2 2 3_DataSet" xfId="14600" xr:uid="{8677DD96-5DA6-4E5C-B4DA-A0127F6016B6}"/>
    <cellStyle name="Komma 3 2 4 3 2 2 4" xfId="14601" xr:uid="{CA1A5A53-394D-4F3C-800F-063FD4DBB7A3}"/>
    <cellStyle name="Komma 3 2 4 3 2 2_DataSet" xfId="14602" xr:uid="{66DB5F5F-41AB-4487-BBE7-5FC38B52F055}"/>
    <cellStyle name="Komma 3 2 4 3 2 3" xfId="14603" xr:uid="{43609888-ECC0-46EC-A598-E0026041E013}"/>
    <cellStyle name="Komma 3 2 4 3 2 3 2" xfId="14604" xr:uid="{4D5223F7-5A31-4ED6-9833-E57706A75BE2}"/>
    <cellStyle name="Komma 3 2 4 3 2 3 2 2" xfId="14605" xr:uid="{3C7D34BE-7286-4EE5-9171-7AD443FE1CA9}"/>
    <cellStyle name="Komma 3 2 4 3 2 3 2_DataSet" xfId="14606" xr:uid="{10512953-4AF0-41EE-B6F2-E523299677C9}"/>
    <cellStyle name="Komma 3 2 4 3 2 3 3" xfId="14607" xr:uid="{FEA30ED5-E3F9-4A65-AA24-2E368688BE9C}"/>
    <cellStyle name="Komma 3 2 4 3 2 3_DataSet" xfId="14608" xr:uid="{92E9A15F-6FA9-4731-8452-41353436D178}"/>
    <cellStyle name="Komma 3 2 4 3 2 4" xfId="14609" xr:uid="{B46F9F3A-9317-4EDD-8F4C-75FE8F011F2D}"/>
    <cellStyle name="Komma 3 2 4 3 2 4 2" xfId="14610" xr:uid="{06693201-3365-4717-932B-FFDFDEDD112F}"/>
    <cellStyle name="Komma 3 2 4 3 2 4_DataSet" xfId="14611" xr:uid="{84B23720-2AC6-4A0F-82E1-E4C351A3BA46}"/>
    <cellStyle name="Komma 3 2 4 3 2 5" xfId="14612" xr:uid="{A7C56DE9-57EB-4AD5-A163-89D0B33A93AD}"/>
    <cellStyle name="Komma 3 2 4 3 2_DataSet" xfId="14613" xr:uid="{0BC3E52A-901C-471F-8FFB-D07DE4299626}"/>
    <cellStyle name="Komma 3 2 4 3 3" xfId="14614" xr:uid="{82771ECB-83AD-4977-A371-FFBA27060BA6}"/>
    <cellStyle name="Komma 3 2 4 3 3 2" xfId="14615" xr:uid="{3F354B1B-5CFD-4FCB-81ED-4C5D85E1458E}"/>
    <cellStyle name="Komma 3 2 4 3 3 2 2" xfId="14616" xr:uid="{183E2BD7-ABC5-43E5-BDE1-056537BEE3C7}"/>
    <cellStyle name="Komma 3 2 4 3 3 2 2 2" xfId="14617" xr:uid="{B68DD6FF-5260-4C0A-A170-B5C4E5A74FBE}"/>
    <cellStyle name="Komma 3 2 4 3 3 2 2_DataSet" xfId="14618" xr:uid="{B8F8E5D4-6BF6-43E2-B08E-0216005ADC0B}"/>
    <cellStyle name="Komma 3 2 4 3 3 2 3" xfId="14619" xr:uid="{7352D2ED-45E6-4FB5-9D0C-C0B538DC0E94}"/>
    <cellStyle name="Komma 3 2 4 3 3 2_DataSet" xfId="14620" xr:uid="{34600E6E-10E1-4204-9A32-BB6AEFB2A28C}"/>
    <cellStyle name="Komma 3 2 4 3 3 3" xfId="14621" xr:uid="{11B45C93-E36A-4A9B-B738-FFCAE1ED84D0}"/>
    <cellStyle name="Komma 3 2 4 3 3 3 2" xfId="14622" xr:uid="{C92B6989-3E90-4922-8679-D8662208275F}"/>
    <cellStyle name="Komma 3 2 4 3 3 3_DataSet" xfId="14623" xr:uid="{B835E41B-2B09-4EA9-8180-F2B8F298F761}"/>
    <cellStyle name="Komma 3 2 4 3 3 4" xfId="14624" xr:uid="{620A9A5A-BED0-48D9-8C31-4A508905EB84}"/>
    <cellStyle name="Komma 3 2 4 3 3_DataSet" xfId="14625" xr:uid="{AFB522A5-42C0-444D-A0D6-3122DCE59721}"/>
    <cellStyle name="Komma 3 2 4 3 4" xfId="14626" xr:uid="{6CB93D14-A68A-491C-AD23-6D84F8554BCF}"/>
    <cellStyle name="Komma 3 2 4 3 4 2" xfId="14627" xr:uid="{39500EE7-CFDE-4A72-BF0C-25D93FB75A41}"/>
    <cellStyle name="Komma 3 2 4 3 4 2 2" xfId="14628" xr:uid="{249FE6D3-1288-4139-938C-AF1B7F2D45FA}"/>
    <cellStyle name="Komma 3 2 4 3 4 2_DataSet" xfId="14629" xr:uid="{ABFCCD66-1263-4122-9C7C-6E28E0D3B249}"/>
    <cellStyle name="Komma 3 2 4 3 4 3" xfId="14630" xr:uid="{DCA78A92-FAA5-4E80-900C-4C0715CB37EC}"/>
    <cellStyle name="Komma 3 2 4 3 4_DataSet" xfId="14631" xr:uid="{A0411529-BDD4-49AB-BA01-42981AEC3BF7}"/>
    <cellStyle name="Komma 3 2 4 3 5" xfId="14632" xr:uid="{507B7042-9F50-414E-9F18-701CCD3ECCBA}"/>
    <cellStyle name="Komma 3 2 4 3 5 2" xfId="14633" xr:uid="{48306294-430B-47FE-9B47-33357F51205C}"/>
    <cellStyle name="Komma 3 2 4 3 5_DataSet" xfId="14634" xr:uid="{337B207F-1B5C-4F11-A9F4-10909F38DBB0}"/>
    <cellStyle name="Komma 3 2 4 3 6" xfId="14635" xr:uid="{393FEBBC-0B11-4A60-AE2A-4BCA8727ABA4}"/>
    <cellStyle name="Komma 3 2 4 3_DataSet" xfId="14636" xr:uid="{A527DCFE-E7BA-4B6B-B4EA-30097EE5E1D4}"/>
    <cellStyle name="Komma 3 2 4 4" xfId="14637" xr:uid="{B4A5E0D6-2148-4CF4-AA9A-185AE795D905}"/>
    <cellStyle name="Komma 3 2 4 4 2" xfId="14638" xr:uid="{5104DB53-E03A-4B23-9699-84A03623B8A8}"/>
    <cellStyle name="Komma 3 2 4 4 2 2" xfId="14639" xr:uid="{C9D08767-5F62-405F-B804-A2C135EC83FA}"/>
    <cellStyle name="Komma 3 2 4 4 2 2 2" xfId="14640" xr:uid="{C02127FD-0082-401B-93F4-A338A24E4220}"/>
    <cellStyle name="Komma 3 2 4 4 2 2 2 2" xfId="14641" xr:uid="{00DF56B4-029F-4555-B4E2-6D3390A7A6D0}"/>
    <cellStyle name="Komma 3 2 4 4 2 2 2_DataSet" xfId="14642" xr:uid="{F2A73D86-3BEE-4197-BD20-1B9CE7DD163F}"/>
    <cellStyle name="Komma 3 2 4 4 2 2 3" xfId="14643" xr:uid="{C9D66DBA-4AAB-4726-B9E2-1D6CF7845FCA}"/>
    <cellStyle name="Komma 3 2 4 4 2 2_DataSet" xfId="14644" xr:uid="{AB918753-4369-40E0-A871-1C3DEECD5D90}"/>
    <cellStyle name="Komma 3 2 4 4 2 3" xfId="14645" xr:uid="{3B843FD7-1FBB-4C12-BD6B-D84BC8514D97}"/>
    <cellStyle name="Komma 3 2 4 4 2 3 2" xfId="14646" xr:uid="{D79C7B9E-3188-48BF-A547-6AC2369075D1}"/>
    <cellStyle name="Komma 3 2 4 4 2 3_DataSet" xfId="14647" xr:uid="{40227351-0684-478A-B427-3BA8F7C918E2}"/>
    <cellStyle name="Komma 3 2 4 4 2 4" xfId="14648" xr:uid="{13A94EF1-1CAD-4025-8FB6-2CD3C55865FA}"/>
    <cellStyle name="Komma 3 2 4 4 2_DataSet" xfId="14649" xr:uid="{6293DA1F-ED5A-4AC2-93A9-D15D1298F144}"/>
    <cellStyle name="Komma 3 2 4 4 3" xfId="14650" xr:uid="{CE4BC2C3-D4B1-4AD8-8362-25FD5F9C0F01}"/>
    <cellStyle name="Komma 3 2 4 4 3 2" xfId="14651" xr:uid="{5075826F-AB56-405D-ACC0-EB99BEE59AC3}"/>
    <cellStyle name="Komma 3 2 4 4 3 2 2" xfId="14652" xr:uid="{3C75D7B2-0C18-4363-82C8-4C26DF9B94A8}"/>
    <cellStyle name="Komma 3 2 4 4 3 2_DataSet" xfId="14653" xr:uid="{DF955FF5-F212-4659-BF4B-301E2C3B579A}"/>
    <cellStyle name="Komma 3 2 4 4 3 3" xfId="14654" xr:uid="{A17842A3-A416-48F2-83AF-53DA0DBF2A22}"/>
    <cellStyle name="Komma 3 2 4 4 3_DataSet" xfId="14655" xr:uid="{91B270D8-7BAA-4B31-A831-AF4CE7128781}"/>
    <cellStyle name="Komma 3 2 4 4 4" xfId="14656" xr:uid="{39825008-766F-4B16-B8A6-6FF6D66D555C}"/>
    <cellStyle name="Komma 3 2 4 4 4 2" xfId="14657" xr:uid="{9A658C58-9328-4E59-8F53-2CB859C2B048}"/>
    <cellStyle name="Komma 3 2 4 4 4_DataSet" xfId="14658" xr:uid="{E029383F-8507-4CB3-80E5-B11E06197C4A}"/>
    <cellStyle name="Komma 3 2 4 4 5" xfId="14659" xr:uid="{23735067-D163-4B23-AC7F-0183789F15B5}"/>
    <cellStyle name="Komma 3 2 4 4_DataSet" xfId="14660" xr:uid="{857E624C-D0F4-4B1C-A36D-143C255B199D}"/>
    <cellStyle name="Komma 3 2 4 5" xfId="14661" xr:uid="{3B17E876-2B33-4901-AE1F-9132F9A8FBE5}"/>
    <cellStyle name="Komma 3 2 4 5 2" xfId="14662" xr:uid="{2AF1019E-17EE-40A1-A3BC-60ED637474AF}"/>
    <cellStyle name="Komma 3 2 4 5 2 2" xfId="14663" xr:uid="{E89B14D7-D698-4072-892A-589AED7C9116}"/>
    <cellStyle name="Komma 3 2 4 5 2 2 2" xfId="14664" xr:uid="{65603A40-EACA-4281-93F0-8147501CD29B}"/>
    <cellStyle name="Komma 3 2 4 5 2 2_DataSet" xfId="14665" xr:uid="{167359F1-6285-47C3-A274-BAFE7B0D1930}"/>
    <cellStyle name="Komma 3 2 4 5 2 3" xfId="14666" xr:uid="{0663B1C0-EA24-4999-A04F-9AC46B806400}"/>
    <cellStyle name="Komma 3 2 4 5 2_DataSet" xfId="14667" xr:uid="{3FAD788A-FE3E-40A0-B2F6-1070E0420EC1}"/>
    <cellStyle name="Komma 3 2 4 5 3" xfId="14668" xr:uid="{667CA136-77D1-4880-B23F-601D32183E4B}"/>
    <cellStyle name="Komma 3 2 4 5 3 2" xfId="14669" xr:uid="{51710143-55B9-4F5F-9C92-8E6505B902C0}"/>
    <cellStyle name="Komma 3 2 4 5 3_DataSet" xfId="14670" xr:uid="{F2F4F474-2AF3-4EE7-9B49-7F7B3F593902}"/>
    <cellStyle name="Komma 3 2 4 5 4" xfId="14671" xr:uid="{C2E75D30-009E-4381-83E5-3A7FD98786F0}"/>
    <cellStyle name="Komma 3 2 4 5_DataSet" xfId="14672" xr:uid="{B39C1FDB-BA9F-41C2-9113-DF8C145EB522}"/>
    <cellStyle name="Komma 3 2 4 6" xfId="14673" xr:uid="{AD3990AC-0FE3-4162-836C-225C800BA0DD}"/>
    <cellStyle name="Komma 3 2 4 6 2" xfId="14674" xr:uid="{E4F31F4E-04CD-40E5-95EA-E8526620E8A0}"/>
    <cellStyle name="Komma 3 2 4 6 2 2" xfId="14675" xr:uid="{7A53E0CC-E304-456A-A4CC-1C69517E40A3}"/>
    <cellStyle name="Komma 3 2 4 6 2_DataSet" xfId="14676" xr:uid="{104541E0-1E98-4364-89DE-2BD664999939}"/>
    <cellStyle name="Komma 3 2 4 6 3" xfId="14677" xr:uid="{D655CCE3-434E-475D-AB7E-19B6B4093CCB}"/>
    <cellStyle name="Komma 3 2 4 6_DataSet" xfId="14678" xr:uid="{8B3A0C6B-B69B-4EC0-811E-400BDB0F520A}"/>
    <cellStyle name="Komma 3 2 4 7" xfId="14679" xr:uid="{2127E8AC-3851-4DD9-9E51-B413E3FB5FC7}"/>
    <cellStyle name="Komma 3 2 4 7 2" xfId="14680" xr:uid="{14322750-AE5E-4C50-83BD-67685107F10F}"/>
    <cellStyle name="Komma 3 2 4 7_DataSet" xfId="14681" xr:uid="{C3B153E5-97B1-4BC6-AC6D-B60183A4817F}"/>
    <cellStyle name="Komma 3 2 4 8" xfId="14682" xr:uid="{9B859A04-0E27-430F-85B8-222D5713D861}"/>
    <cellStyle name="Komma 3 2 4_DataSet" xfId="14683" xr:uid="{8F03727D-D3D4-412F-83C4-58136F189FF3}"/>
    <cellStyle name="Komma 3 2 5" xfId="14684" xr:uid="{43AAD417-6F9F-4822-94FC-659F4ECAAEB6}"/>
    <cellStyle name="Komma 3 2 5 2" xfId="14685" xr:uid="{FEADF2FF-1E96-4192-83DC-E56F99014F00}"/>
    <cellStyle name="Komma 3 2 5 2 2" xfId="14686" xr:uid="{9837A310-5C1F-4B6E-A087-74667BEF2C2A}"/>
    <cellStyle name="Komma 3 2 5 2 2 2" xfId="14687" xr:uid="{60A18FB7-E395-4107-BDA4-528FF939E9CF}"/>
    <cellStyle name="Komma 3 2 5 2 2 2 2" xfId="14688" xr:uid="{C9352B9F-1675-4F4C-B41C-F06C83A33710}"/>
    <cellStyle name="Komma 3 2 5 2 2 2 2 2" xfId="14689" xr:uid="{8DC22BA9-818E-4476-94F9-10B7291864CD}"/>
    <cellStyle name="Komma 3 2 5 2 2 2 2 2 2" xfId="14690" xr:uid="{3AD9C018-4B15-40C0-8DAB-BAAB540BAB76}"/>
    <cellStyle name="Komma 3 2 5 2 2 2 2 2_DataSet" xfId="14691" xr:uid="{2B1FE4DC-77D0-4EE5-9ACF-76D70E55CBDE}"/>
    <cellStyle name="Komma 3 2 5 2 2 2 2 3" xfId="14692" xr:uid="{0B04F014-7668-4BF5-B6B3-B03AB8E20E60}"/>
    <cellStyle name="Komma 3 2 5 2 2 2 2_DataSet" xfId="14693" xr:uid="{27D9D78C-3B6A-4CB8-832A-6A08250DF297}"/>
    <cellStyle name="Komma 3 2 5 2 2 2 3" xfId="14694" xr:uid="{C6867B07-7DAD-4C1E-9ADD-0B65C8444FAA}"/>
    <cellStyle name="Komma 3 2 5 2 2 2 3 2" xfId="14695" xr:uid="{D89860E7-94EE-4923-B61C-FFA1FD69E5D5}"/>
    <cellStyle name="Komma 3 2 5 2 2 2 3_DataSet" xfId="14696" xr:uid="{2670D0B6-068C-4358-8BC3-37C604661F9B}"/>
    <cellStyle name="Komma 3 2 5 2 2 2 4" xfId="14697" xr:uid="{C73E24A7-A382-4696-B780-ACA6B312AD9F}"/>
    <cellStyle name="Komma 3 2 5 2 2 2_DataSet" xfId="14698" xr:uid="{7A7AD893-E8A0-4B58-A8C2-9881463ABA05}"/>
    <cellStyle name="Komma 3 2 5 2 2 3" xfId="14699" xr:uid="{5F7F6359-4E52-47CF-B8E0-17E98243D97D}"/>
    <cellStyle name="Komma 3 2 5 2 2 3 2" xfId="14700" xr:uid="{2649F406-D139-4F4C-8386-66950CD31B78}"/>
    <cellStyle name="Komma 3 2 5 2 2 3 2 2" xfId="14701" xr:uid="{7AF75C71-484F-4EE2-88E8-2D78DF1CC543}"/>
    <cellStyle name="Komma 3 2 5 2 2 3 2_DataSet" xfId="14702" xr:uid="{260D6FAD-29BF-4F6D-A72B-B296829E04AD}"/>
    <cellStyle name="Komma 3 2 5 2 2 3 3" xfId="14703" xr:uid="{571E3D66-5286-4EAC-9D38-74737821DF23}"/>
    <cellStyle name="Komma 3 2 5 2 2 3_DataSet" xfId="14704" xr:uid="{492D400C-F211-40CE-9724-D8982263C8DC}"/>
    <cellStyle name="Komma 3 2 5 2 2 4" xfId="14705" xr:uid="{7EDF40EA-D209-4276-9E38-326CB039DB27}"/>
    <cellStyle name="Komma 3 2 5 2 2 4 2" xfId="14706" xr:uid="{D081F2D0-973E-4E64-AC85-795994B8E947}"/>
    <cellStyle name="Komma 3 2 5 2 2 4_DataSet" xfId="14707" xr:uid="{EE177C40-A67C-40BE-860B-AC09F30B548E}"/>
    <cellStyle name="Komma 3 2 5 2 2 5" xfId="14708" xr:uid="{5A7043EF-4CDD-4EF3-A6A0-7C4186C24CED}"/>
    <cellStyle name="Komma 3 2 5 2 2_DataSet" xfId="14709" xr:uid="{B6B15FD0-4B1D-4999-ADFB-21191FC296DE}"/>
    <cellStyle name="Komma 3 2 5 2 3" xfId="14710" xr:uid="{6E0A12BE-185B-4A60-84BC-5FB3540271DC}"/>
    <cellStyle name="Komma 3 2 5 2 3 2" xfId="14711" xr:uid="{2DC9BB73-145F-4DE3-B0B5-7F894B9ADCD6}"/>
    <cellStyle name="Komma 3 2 5 2 3 2 2" xfId="14712" xr:uid="{AE0172A9-1395-4DA1-826F-8FBD2AE2D46F}"/>
    <cellStyle name="Komma 3 2 5 2 3 2 2 2" xfId="14713" xr:uid="{1042DC39-987A-4EE1-A653-420E72DDC875}"/>
    <cellStyle name="Komma 3 2 5 2 3 2 2_DataSet" xfId="14714" xr:uid="{21DA2F0E-0FDD-4DFB-B7DB-8482865995FC}"/>
    <cellStyle name="Komma 3 2 5 2 3 2 3" xfId="14715" xr:uid="{8823A71B-DF6E-45AC-AF2B-192D07E2FDCF}"/>
    <cellStyle name="Komma 3 2 5 2 3 2_DataSet" xfId="14716" xr:uid="{47ACB6CB-9AC0-4DB4-A628-DA2B79948F09}"/>
    <cellStyle name="Komma 3 2 5 2 3 3" xfId="14717" xr:uid="{FD8D43F2-DCD4-4C4B-AB95-B9E53158B902}"/>
    <cellStyle name="Komma 3 2 5 2 3 3 2" xfId="14718" xr:uid="{35064C31-580F-4C10-B235-1B2F892DF98C}"/>
    <cellStyle name="Komma 3 2 5 2 3 3_DataSet" xfId="14719" xr:uid="{E1018AF2-5C7F-439D-89ED-2DDAE3B73C15}"/>
    <cellStyle name="Komma 3 2 5 2 3 4" xfId="14720" xr:uid="{79241600-1B73-4760-84FB-E41569818D5A}"/>
    <cellStyle name="Komma 3 2 5 2 3_DataSet" xfId="14721" xr:uid="{C0DBEF0C-4A5F-4429-ABBC-40996C9ABDBF}"/>
    <cellStyle name="Komma 3 2 5 2 4" xfId="14722" xr:uid="{A646139C-5510-4268-81E6-3C74A26AA005}"/>
    <cellStyle name="Komma 3 2 5 2 4 2" xfId="14723" xr:uid="{746ECFB1-AFC5-4C1C-B598-3268FC2590CD}"/>
    <cellStyle name="Komma 3 2 5 2 4 2 2" xfId="14724" xr:uid="{1B4117C8-B46F-4CA3-AC44-65ECE12E8485}"/>
    <cellStyle name="Komma 3 2 5 2 4 2_DataSet" xfId="14725" xr:uid="{C8E8FC3C-7181-4439-A09A-44A47AD11216}"/>
    <cellStyle name="Komma 3 2 5 2 4 3" xfId="14726" xr:uid="{B5E843BC-88DB-40F3-9842-926E3830B389}"/>
    <cellStyle name="Komma 3 2 5 2 4_DataSet" xfId="14727" xr:uid="{EA3454AE-87AD-4DC8-9E5C-BE268E70B63E}"/>
    <cellStyle name="Komma 3 2 5 2 5" xfId="14728" xr:uid="{1EAAFACF-2C8A-4761-BC33-635BC804A56F}"/>
    <cellStyle name="Komma 3 2 5 2 5 2" xfId="14729" xr:uid="{2DF6C72F-939D-4C0E-9888-291CF03BEB94}"/>
    <cellStyle name="Komma 3 2 5 2 5_DataSet" xfId="14730" xr:uid="{3AFEFF85-B065-493F-A710-2AF2ECDA387A}"/>
    <cellStyle name="Komma 3 2 5 2 6" xfId="14731" xr:uid="{96619786-425F-4156-927E-EC7B9B54AF83}"/>
    <cellStyle name="Komma 3 2 5 2_DataSet" xfId="14732" xr:uid="{DCC9A724-6736-4EB9-9858-ECC3398AA5D9}"/>
    <cellStyle name="Komma 3 2 5 3" xfId="14733" xr:uid="{0CB20FDC-C399-4CFB-9977-6F05D0F93D47}"/>
    <cellStyle name="Komma 3 2 5 3 2" xfId="14734" xr:uid="{EB02C13E-FF62-493D-A420-2889A86AE269}"/>
    <cellStyle name="Komma 3 2 5 3 2 2" xfId="14735" xr:uid="{08156A47-C575-4AAA-8A30-1F1234AB07AA}"/>
    <cellStyle name="Komma 3 2 5 3 2 2 2" xfId="14736" xr:uid="{A75ED3F3-4F91-461E-9DBA-A23AF77BD4C3}"/>
    <cellStyle name="Komma 3 2 5 3 2 2 2 2" xfId="14737" xr:uid="{38302E67-25F5-4998-B038-565645DB3DF1}"/>
    <cellStyle name="Komma 3 2 5 3 2 2 2 2 2" xfId="14738" xr:uid="{0F64579A-92AC-49CE-8EA1-8EDD7372CABD}"/>
    <cellStyle name="Komma 3 2 5 3 2 2 2 2_DataSet" xfId="14739" xr:uid="{D21616CB-F089-416F-A3E1-C7A033B60D65}"/>
    <cellStyle name="Komma 3 2 5 3 2 2 2 3" xfId="14740" xr:uid="{FE15F758-BFCB-4B75-9CA4-7474FA4F5038}"/>
    <cellStyle name="Komma 3 2 5 3 2 2 2_DataSet" xfId="14741" xr:uid="{1BA2D938-CFE1-41DE-B6D9-07B36C163E5F}"/>
    <cellStyle name="Komma 3 2 5 3 2 2 3" xfId="14742" xr:uid="{F1DE38C9-D6BF-40D4-A41C-0F487BEC1726}"/>
    <cellStyle name="Komma 3 2 5 3 2 2 3 2" xfId="14743" xr:uid="{AD73D9C0-A36F-49BF-A362-AC4B30055F56}"/>
    <cellStyle name="Komma 3 2 5 3 2 2 3_DataSet" xfId="14744" xr:uid="{D67A3F25-ABFD-40FB-B828-87A331236A48}"/>
    <cellStyle name="Komma 3 2 5 3 2 2 4" xfId="14745" xr:uid="{542F1447-AE2F-4ED7-93BC-4309021D4333}"/>
    <cellStyle name="Komma 3 2 5 3 2 2_DataSet" xfId="14746" xr:uid="{D44E49F5-CBF0-43AA-BA96-BD8F6E14F3BC}"/>
    <cellStyle name="Komma 3 2 5 3 2 3" xfId="14747" xr:uid="{3A0CEDD5-D0FD-477B-841D-62CE0E236CEB}"/>
    <cellStyle name="Komma 3 2 5 3 2 3 2" xfId="14748" xr:uid="{34E7367C-14C2-485F-B48E-AD6E96DA9322}"/>
    <cellStyle name="Komma 3 2 5 3 2 3 2 2" xfId="14749" xr:uid="{8F69F16D-3655-47D9-9FAB-55B8D2B631B8}"/>
    <cellStyle name="Komma 3 2 5 3 2 3 2_DataSet" xfId="14750" xr:uid="{1185AE54-116C-49FF-9AEB-13ABE42FED57}"/>
    <cellStyle name="Komma 3 2 5 3 2 3 3" xfId="14751" xr:uid="{E9BC4EE2-D9E4-4FDE-B249-476F494FE657}"/>
    <cellStyle name="Komma 3 2 5 3 2 3_DataSet" xfId="14752" xr:uid="{BDE7D1EF-0971-4DC9-97F6-37146211CA10}"/>
    <cellStyle name="Komma 3 2 5 3 2 4" xfId="14753" xr:uid="{BF29F7D1-4102-4495-95AB-D2CB579A26E3}"/>
    <cellStyle name="Komma 3 2 5 3 2 4 2" xfId="14754" xr:uid="{35BEB0C3-3F76-4E62-B8B7-E41407E3574F}"/>
    <cellStyle name="Komma 3 2 5 3 2 4_DataSet" xfId="14755" xr:uid="{C218CB7F-C4A5-49A4-B7BF-82852E12E587}"/>
    <cellStyle name="Komma 3 2 5 3 2 5" xfId="14756" xr:uid="{73E78CDC-4C09-462A-9C93-4C10358462E9}"/>
    <cellStyle name="Komma 3 2 5 3 2_DataSet" xfId="14757" xr:uid="{2502B37A-23E9-4A56-86C1-9899F72EE0BE}"/>
    <cellStyle name="Komma 3 2 5 3 3" xfId="14758" xr:uid="{9CADAC2D-05EB-410B-99EE-42D26015B60B}"/>
    <cellStyle name="Komma 3 2 5 3 3 2" xfId="14759" xr:uid="{5F87E67B-7E4B-4C3C-A62A-9D51155BCF0D}"/>
    <cellStyle name="Komma 3 2 5 3 3 2 2" xfId="14760" xr:uid="{D5AB2BA0-C814-477A-A72A-1D86639897A0}"/>
    <cellStyle name="Komma 3 2 5 3 3 2 2 2" xfId="14761" xr:uid="{0A92A13A-BFEF-4C13-B215-91215E8F9CFB}"/>
    <cellStyle name="Komma 3 2 5 3 3 2 2_DataSet" xfId="14762" xr:uid="{7581F8F7-EF88-4D3C-986F-B51D8BA0E9F7}"/>
    <cellStyle name="Komma 3 2 5 3 3 2 3" xfId="14763" xr:uid="{2AD517FB-E2F1-4A1B-8E57-FF7F007F2AED}"/>
    <cellStyle name="Komma 3 2 5 3 3 2_DataSet" xfId="14764" xr:uid="{0AB67B67-10DF-4EB9-A1CB-F61B0BC75252}"/>
    <cellStyle name="Komma 3 2 5 3 3 3" xfId="14765" xr:uid="{46FF5F85-8399-405F-B1D2-EFA94950CA5F}"/>
    <cellStyle name="Komma 3 2 5 3 3 3 2" xfId="14766" xr:uid="{F23FD83A-FF5D-4DAC-A41B-8170FE2D6315}"/>
    <cellStyle name="Komma 3 2 5 3 3 3_DataSet" xfId="14767" xr:uid="{FA450B03-2EA0-41F7-AD48-D056D3D13F63}"/>
    <cellStyle name="Komma 3 2 5 3 3 4" xfId="14768" xr:uid="{86068478-59EE-4771-9B25-41B58652F823}"/>
    <cellStyle name="Komma 3 2 5 3 3_DataSet" xfId="14769" xr:uid="{D408D568-4964-416B-B03B-9AE61CEA4DAD}"/>
    <cellStyle name="Komma 3 2 5 3 4" xfId="14770" xr:uid="{69AD56FF-F97E-4186-B58E-7B85FFF5B6E4}"/>
    <cellStyle name="Komma 3 2 5 3 4 2" xfId="14771" xr:uid="{0824FFE5-99EC-48D3-AB71-3DCBDE8E3019}"/>
    <cellStyle name="Komma 3 2 5 3 4 2 2" xfId="14772" xr:uid="{DE8D77EC-D6A0-42E1-8037-BFB9A9669304}"/>
    <cellStyle name="Komma 3 2 5 3 4 2_DataSet" xfId="14773" xr:uid="{FFCD0044-ABA0-470B-B91B-D71E9E58BC0F}"/>
    <cellStyle name="Komma 3 2 5 3 4 3" xfId="14774" xr:uid="{B44DC7B6-595F-45F3-BA6E-E26F1A70EA5B}"/>
    <cellStyle name="Komma 3 2 5 3 4_DataSet" xfId="14775" xr:uid="{25FD1933-1E2D-43ED-B559-60F211646A4A}"/>
    <cellStyle name="Komma 3 2 5 3 5" xfId="14776" xr:uid="{22AA5BFC-D282-46D8-AE75-26A2FC8CB0E8}"/>
    <cellStyle name="Komma 3 2 5 3 5 2" xfId="14777" xr:uid="{C46F4BE5-9E1B-498A-952E-6ED9B2AB950A}"/>
    <cellStyle name="Komma 3 2 5 3 5_DataSet" xfId="14778" xr:uid="{7EC4F853-E599-47D2-9D7B-80A3109625F3}"/>
    <cellStyle name="Komma 3 2 5 3 6" xfId="14779" xr:uid="{23E77851-C6F0-40EF-A75B-A4C129904F7B}"/>
    <cellStyle name="Komma 3 2 5 3_DataSet" xfId="14780" xr:uid="{F30135D1-A46B-4D94-A74D-A9A87208491F}"/>
    <cellStyle name="Komma 3 2 5 4" xfId="14781" xr:uid="{7CDB6C0D-5420-4766-B370-55499936EDA7}"/>
    <cellStyle name="Komma 3 2 5 4 2" xfId="14782" xr:uid="{BAF65022-5D97-4E15-913A-F8AD76588BD3}"/>
    <cellStyle name="Komma 3 2 5 4 2 2" xfId="14783" xr:uid="{6C749D6E-F55F-45AC-90BA-55EB7D5950F2}"/>
    <cellStyle name="Komma 3 2 5 4 2 2 2" xfId="14784" xr:uid="{1F47D00A-0290-4DC9-B5D7-D88E734755CE}"/>
    <cellStyle name="Komma 3 2 5 4 2 2 2 2" xfId="14785" xr:uid="{55C9F3C6-EAFA-4EDD-986E-ACF71B7F04FA}"/>
    <cellStyle name="Komma 3 2 5 4 2 2 2_DataSet" xfId="14786" xr:uid="{2D896D44-BF91-4317-AC97-B186314FBB97}"/>
    <cellStyle name="Komma 3 2 5 4 2 2 3" xfId="14787" xr:uid="{6A5C51B3-222A-41B7-BB98-8B54B4356BAD}"/>
    <cellStyle name="Komma 3 2 5 4 2 2_DataSet" xfId="14788" xr:uid="{333C5013-24AA-41E0-9035-66C0783914C0}"/>
    <cellStyle name="Komma 3 2 5 4 2 3" xfId="14789" xr:uid="{A1D406BC-E807-4F04-BCC0-543F499E2D65}"/>
    <cellStyle name="Komma 3 2 5 4 2 3 2" xfId="14790" xr:uid="{EF032562-8C1E-4E70-8BC4-671A9F78E90E}"/>
    <cellStyle name="Komma 3 2 5 4 2 3_DataSet" xfId="14791" xr:uid="{778C3A35-8DAF-4C26-B67B-45E83D1AFB0D}"/>
    <cellStyle name="Komma 3 2 5 4 2 4" xfId="14792" xr:uid="{8AECFF4A-DE48-4BF2-BD59-E737216A8818}"/>
    <cellStyle name="Komma 3 2 5 4 2_DataSet" xfId="14793" xr:uid="{5A0A4041-DB63-4A0A-B243-00031CF71662}"/>
    <cellStyle name="Komma 3 2 5 4 3" xfId="14794" xr:uid="{8658C24A-5D65-4897-83AF-DECD1E85B604}"/>
    <cellStyle name="Komma 3 2 5 4 3 2" xfId="14795" xr:uid="{511BF270-4426-49E8-8531-52E857B2FD0B}"/>
    <cellStyle name="Komma 3 2 5 4 3 2 2" xfId="14796" xr:uid="{3840499A-8508-47E0-898A-C3BA4B0E485A}"/>
    <cellStyle name="Komma 3 2 5 4 3 2_DataSet" xfId="14797" xr:uid="{8D3EAC91-D76E-4CCA-A498-053CD6B825CC}"/>
    <cellStyle name="Komma 3 2 5 4 3 3" xfId="14798" xr:uid="{61496765-F0AB-49A3-9718-4DC5AD522853}"/>
    <cellStyle name="Komma 3 2 5 4 3_DataSet" xfId="14799" xr:uid="{FDC4669A-9511-4881-A816-A648191D0082}"/>
    <cellStyle name="Komma 3 2 5 4 4" xfId="14800" xr:uid="{122455D8-BA34-4830-8559-957A7397BCD2}"/>
    <cellStyle name="Komma 3 2 5 4 4 2" xfId="14801" xr:uid="{F889773F-BACE-40ED-A888-6490413E8801}"/>
    <cellStyle name="Komma 3 2 5 4 4_DataSet" xfId="14802" xr:uid="{DB39C903-CC62-4F0A-85B3-876C6631E0CD}"/>
    <cellStyle name="Komma 3 2 5 4 5" xfId="14803" xr:uid="{F384277E-354A-4A4D-AE85-92F806D7F1B2}"/>
    <cellStyle name="Komma 3 2 5 4_DataSet" xfId="14804" xr:uid="{B7D7883B-9E0D-4582-AE9D-15DE461C014E}"/>
    <cellStyle name="Komma 3 2 5 5" xfId="14805" xr:uid="{A2E8070F-F0CB-4513-863D-A9D502D85E2F}"/>
    <cellStyle name="Komma 3 2 5 5 2" xfId="14806" xr:uid="{6E4724E0-8D13-4A99-A38E-2AE104CCE09A}"/>
    <cellStyle name="Komma 3 2 5 5 2 2" xfId="14807" xr:uid="{1D64F60A-3D40-40F5-A462-FEB8B3560135}"/>
    <cellStyle name="Komma 3 2 5 5 2 2 2" xfId="14808" xr:uid="{CC78809E-FAE0-4B79-BB2C-EC6A5F2EAFEF}"/>
    <cellStyle name="Komma 3 2 5 5 2 2_DataSet" xfId="14809" xr:uid="{B7D3A402-B270-4ED2-B6D5-BF0CF735BBC8}"/>
    <cellStyle name="Komma 3 2 5 5 2 3" xfId="14810" xr:uid="{4080D732-8C9D-4B8A-9FEC-620B20695A7C}"/>
    <cellStyle name="Komma 3 2 5 5 2_DataSet" xfId="14811" xr:uid="{264AFD33-4791-4FBE-97AF-A7CAC6F1A795}"/>
    <cellStyle name="Komma 3 2 5 5 3" xfId="14812" xr:uid="{A773CD43-0ECE-4858-B76D-3ED6A7AE488D}"/>
    <cellStyle name="Komma 3 2 5 5 3 2" xfId="14813" xr:uid="{A8277A8E-267A-435A-B2C3-3F144A4BD7C0}"/>
    <cellStyle name="Komma 3 2 5 5 3_DataSet" xfId="14814" xr:uid="{089B8208-5BA0-4FBA-AFC4-C4A1F5401634}"/>
    <cellStyle name="Komma 3 2 5 5 4" xfId="14815" xr:uid="{36B25295-4515-4F14-AF44-AFCC5DB84ECA}"/>
    <cellStyle name="Komma 3 2 5 5_DataSet" xfId="14816" xr:uid="{B1089440-B500-4471-8DCE-4AC8E4BC848A}"/>
    <cellStyle name="Komma 3 2 5 6" xfId="14817" xr:uid="{A0406E72-A9E8-4C22-B84A-E5EDCA5C882B}"/>
    <cellStyle name="Komma 3 2 5 6 2" xfId="14818" xr:uid="{8C618548-A7B4-4011-836A-9CDA30CC8F88}"/>
    <cellStyle name="Komma 3 2 5 6 2 2" xfId="14819" xr:uid="{EEF48151-0D6C-42B9-A1FC-475C61705147}"/>
    <cellStyle name="Komma 3 2 5 6 2_DataSet" xfId="14820" xr:uid="{B571B6AD-4ADF-4BB4-9DE3-BDE3D2D52F19}"/>
    <cellStyle name="Komma 3 2 5 6 3" xfId="14821" xr:uid="{0B86F4E5-7F30-4AC7-8716-5272FD74BA3A}"/>
    <cellStyle name="Komma 3 2 5 6_DataSet" xfId="14822" xr:uid="{4C784242-33DD-429D-ABBE-18056C4643DE}"/>
    <cellStyle name="Komma 3 2 5 7" xfId="14823" xr:uid="{A3DE4AEC-649D-4CBB-BB97-EB5C277054CF}"/>
    <cellStyle name="Komma 3 2 5 7 2" xfId="14824" xr:uid="{391E2183-1234-4FCF-B5A4-4FF3FADE1F79}"/>
    <cellStyle name="Komma 3 2 5 7_DataSet" xfId="14825" xr:uid="{D95EC0B9-17A4-48BF-A295-C5B7758D9294}"/>
    <cellStyle name="Komma 3 2 5 8" xfId="14826" xr:uid="{7085ED39-A0B5-4CF0-8F28-1A829C847BB8}"/>
    <cellStyle name="Komma 3 2 5_DataSet" xfId="14827" xr:uid="{7BA28467-52F2-4604-92C2-C60AE64E219E}"/>
    <cellStyle name="Komma 3 2 6" xfId="14828" xr:uid="{908331A3-A938-458E-9FF9-976A5281EEFD}"/>
    <cellStyle name="Komma 3 2 6 2" xfId="14829" xr:uid="{AEF21300-4404-4AA2-8D96-04C5400008C8}"/>
    <cellStyle name="Komma 3 2 6 2 2" xfId="14830" xr:uid="{7A0520BA-F163-44F0-8BDE-DB95015E009C}"/>
    <cellStyle name="Komma 3 2 6 2 2 2" xfId="14831" xr:uid="{E5078EDB-482C-4A30-85E9-2CD2C2E715A1}"/>
    <cellStyle name="Komma 3 2 6 2 2 2 2" xfId="14832" xr:uid="{E24B463D-8272-4F99-B39A-DC76B1F195A7}"/>
    <cellStyle name="Komma 3 2 6 2 2 2 2 2" xfId="14833" xr:uid="{938D75E6-752E-440B-8642-C6D56BCDA605}"/>
    <cellStyle name="Komma 3 2 6 2 2 2 2_DataSet" xfId="14834" xr:uid="{D2CA3939-BB3A-4860-B830-279B99D5A0BF}"/>
    <cellStyle name="Komma 3 2 6 2 2 2 3" xfId="14835" xr:uid="{1B8B9276-FCC1-485E-B783-812E7367E74F}"/>
    <cellStyle name="Komma 3 2 6 2 2 2_DataSet" xfId="14836" xr:uid="{16E4972D-4B9B-41A5-9660-273D95E36535}"/>
    <cellStyle name="Komma 3 2 6 2 2 3" xfId="14837" xr:uid="{4DD333B6-D3E3-415D-8D4B-13AA634B060E}"/>
    <cellStyle name="Komma 3 2 6 2 2 3 2" xfId="14838" xr:uid="{B1BE328E-5F1B-441C-95BE-63AE708EA352}"/>
    <cellStyle name="Komma 3 2 6 2 2 3_DataSet" xfId="14839" xr:uid="{E62CD552-E1E7-484C-9F38-82770D1379FF}"/>
    <cellStyle name="Komma 3 2 6 2 2 4" xfId="14840" xr:uid="{2EB32975-4156-4CA3-9EEE-8D49F4C244FF}"/>
    <cellStyle name="Komma 3 2 6 2 2_DataSet" xfId="14841" xr:uid="{03AB810F-CD7C-49DE-BE97-0E9A96B18B48}"/>
    <cellStyle name="Komma 3 2 6 2 3" xfId="14842" xr:uid="{EC5C3143-88AF-4AA3-BC94-7351BACE4F70}"/>
    <cellStyle name="Komma 3 2 6 2 3 2" xfId="14843" xr:uid="{FBEF4437-AEF5-42E5-96CF-F04040F805C6}"/>
    <cellStyle name="Komma 3 2 6 2 3 2 2" xfId="14844" xr:uid="{5C94C8A0-73C3-4FAD-9565-283C0BA0F2BA}"/>
    <cellStyle name="Komma 3 2 6 2 3 2_DataSet" xfId="14845" xr:uid="{C7759CCA-80D6-4395-BD2E-BEC2E0976EF7}"/>
    <cellStyle name="Komma 3 2 6 2 3 3" xfId="14846" xr:uid="{5E26FD28-5714-4276-8709-D80480F321FE}"/>
    <cellStyle name="Komma 3 2 6 2 3_DataSet" xfId="14847" xr:uid="{9034538F-02E0-418D-949F-818A135C47B1}"/>
    <cellStyle name="Komma 3 2 6 2 4" xfId="14848" xr:uid="{0405FBA0-8EC3-49B9-83B0-1050B1E3EF66}"/>
    <cellStyle name="Komma 3 2 6 2 4 2" xfId="14849" xr:uid="{E4FB0CBA-9E0F-44EA-A46F-9EB3003197F3}"/>
    <cellStyle name="Komma 3 2 6 2 4_DataSet" xfId="14850" xr:uid="{FA0E6100-85B3-4BB7-9846-2FE6A72FE875}"/>
    <cellStyle name="Komma 3 2 6 2 5" xfId="14851" xr:uid="{CF3E797A-7AC4-4390-A794-C66DA4498D90}"/>
    <cellStyle name="Komma 3 2 6 2_DataSet" xfId="14852" xr:uid="{66FC1665-E43E-4288-90BC-1928E8DCF61B}"/>
    <cellStyle name="Komma 3 2 6 3" xfId="14853" xr:uid="{B5AB29DE-37BF-4026-895A-4437E02FBA45}"/>
    <cellStyle name="Komma 3 2 6 3 2" xfId="14854" xr:uid="{E3F0E1B0-0525-426A-B603-0D7C58AF57BF}"/>
    <cellStyle name="Komma 3 2 6 3 2 2" xfId="14855" xr:uid="{BA5B729A-F852-4E77-A9E4-874576F64B50}"/>
    <cellStyle name="Komma 3 2 6 3 2 2 2" xfId="14856" xr:uid="{F03BC005-EB44-465D-9713-7C32A9C2A66F}"/>
    <cellStyle name="Komma 3 2 6 3 2 2_DataSet" xfId="14857" xr:uid="{7641564F-62F5-4A8D-A59C-E4D30B5B404E}"/>
    <cellStyle name="Komma 3 2 6 3 2 3" xfId="14858" xr:uid="{09832B32-D583-4B2F-B366-A71B073C283C}"/>
    <cellStyle name="Komma 3 2 6 3 2_DataSet" xfId="14859" xr:uid="{83C3ABFD-ADC2-4884-82CA-42C7854DFA8C}"/>
    <cellStyle name="Komma 3 2 6 3 3" xfId="14860" xr:uid="{82BB1B9F-1362-4137-8FB3-CFAF4A7D9C9C}"/>
    <cellStyle name="Komma 3 2 6 3 3 2" xfId="14861" xr:uid="{E1061CDF-3280-4E64-93C2-A3700304DD16}"/>
    <cellStyle name="Komma 3 2 6 3 3_DataSet" xfId="14862" xr:uid="{06C6AB0D-FD08-498A-A61B-87BB31C3109F}"/>
    <cellStyle name="Komma 3 2 6 3 4" xfId="14863" xr:uid="{FE285BCA-14B3-40AE-9277-CAB5912BA7C4}"/>
    <cellStyle name="Komma 3 2 6 3_DataSet" xfId="14864" xr:uid="{73BCC4B0-C638-4232-B315-D986172EE6EA}"/>
    <cellStyle name="Komma 3 2 6 4" xfId="14865" xr:uid="{3AB1B40A-4F72-4118-8C86-9BF314CEB45F}"/>
    <cellStyle name="Komma 3 2 6 4 2" xfId="14866" xr:uid="{C76FF95F-EFA5-4728-8228-AD5094681B72}"/>
    <cellStyle name="Komma 3 2 6 4 2 2" xfId="14867" xr:uid="{508D275D-0C5B-4F36-86FF-763D672103FB}"/>
    <cellStyle name="Komma 3 2 6 4 2_DataSet" xfId="14868" xr:uid="{E51A4FE5-12FA-486B-A057-4CD4375FFD45}"/>
    <cellStyle name="Komma 3 2 6 4 3" xfId="14869" xr:uid="{F8BAD2B4-AA82-4CE6-8E51-23CBB1DAA81A}"/>
    <cellStyle name="Komma 3 2 6 4_DataSet" xfId="14870" xr:uid="{72B5D43B-A783-43DE-9459-FB378F699347}"/>
    <cellStyle name="Komma 3 2 6 5" xfId="14871" xr:uid="{DF159191-4509-409C-985F-98D0D46D0A58}"/>
    <cellStyle name="Komma 3 2 6 5 2" xfId="14872" xr:uid="{B15807F3-9E88-46E4-963B-AA3F6D5D3482}"/>
    <cellStyle name="Komma 3 2 6 5_DataSet" xfId="14873" xr:uid="{02E8C9FB-2311-4D53-8C8D-7F1851B12008}"/>
    <cellStyle name="Komma 3 2 6 6" xfId="14874" xr:uid="{86F7CD22-C76A-4C51-B583-D2E174B7770C}"/>
    <cellStyle name="Komma 3 2 6_DataSet" xfId="14875" xr:uid="{B4C402B1-FD35-481B-BD16-D6C0A3DED6BE}"/>
    <cellStyle name="Komma 3 2 7" xfId="14876" xr:uid="{62AF9CB7-E1FE-4A89-B2EE-7F7A05274800}"/>
    <cellStyle name="Komma 3 2 7 2" xfId="14877" xr:uid="{A5F2B949-8485-4279-8973-D58D6EAA670D}"/>
    <cellStyle name="Komma 3 2 7 2 2" xfId="14878" xr:uid="{FFB4DB37-F5F3-4CDC-B20E-2ED0B3AEA18D}"/>
    <cellStyle name="Komma 3 2 7 2 2 2" xfId="14879" xr:uid="{BD7634D2-40FA-4426-BE6C-80B0557BEA32}"/>
    <cellStyle name="Komma 3 2 7 2 2 2 2" xfId="14880" xr:uid="{E3E66F8C-DF4F-405D-B5A1-6094EA74988B}"/>
    <cellStyle name="Komma 3 2 7 2 2 2 2 2" xfId="14881" xr:uid="{89398E37-4628-44F4-920F-1DC94C5C63DD}"/>
    <cellStyle name="Komma 3 2 7 2 2 2 2_DataSet" xfId="14882" xr:uid="{D80E83E4-03A5-4D97-ADAD-2F5791DF8C29}"/>
    <cellStyle name="Komma 3 2 7 2 2 2 3" xfId="14883" xr:uid="{0293913F-B333-457E-B0E8-2C70E7425EE5}"/>
    <cellStyle name="Komma 3 2 7 2 2 2_DataSet" xfId="14884" xr:uid="{73E0E170-3987-4645-A9E6-64AB37C8472D}"/>
    <cellStyle name="Komma 3 2 7 2 2 3" xfId="14885" xr:uid="{1B062EB0-D9AD-4C89-AAB4-2127ABA385BB}"/>
    <cellStyle name="Komma 3 2 7 2 2 3 2" xfId="14886" xr:uid="{19933871-4F17-4A00-8E28-7D6502DF720D}"/>
    <cellStyle name="Komma 3 2 7 2 2 3_DataSet" xfId="14887" xr:uid="{B0CB1B9F-D706-4EB8-AE2C-0540593D4214}"/>
    <cellStyle name="Komma 3 2 7 2 2 4" xfId="14888" xr:uid="{88E3E34A-694F-4221-92C3-9955800ABC0A}"/>
    <cellStyle name="Komma 3 2 7 2 2_DataSet" xfId="14889" xr:uid="{E4B5C1C0-663B-489E-B85E-A4CF098D2F42}"/>
    <cellStyle name="Komma 3 2 7 2 3" xfId="14890" xr:uid="{ACFC6D48-B1FD-4AA8-9580-D04F1035CDCF}"/>
    <cellStyle name="Komma 3 2 7 2 3 2" xfId="14891" xr:uid="{A0DAF028-BD1B-4670-9930-AA90AE02B420}"/>
    <cellStyle name="Komma 3 2 7 2 3 2 2" xfId="14892" xr:uid="{A92ED33E-FE9B-4630-B43C-7D38922E314C}"/>
    <cellStyle name="Komma 3 2 7 2 3 2_DataSet" xfId="14893" xr:uid="{BC6C4B29-093D-4EDF-BF85-72755647EEA5}"/>
    <cellStyle name="Komma 3 2 7 2 3 3" xfId="14894" xr:uid="{A927DF00-8557-49D4-8971-A19AEE741993}"/>
    <cellStyle name="Komma 3 2 7 2 3_DataSet" xfId="14895" xr:uid="{D78BAD14-D8E4-4251-AE4B-C2496571073B}"/>
    <cellStyle name="Komma 3 2 7 2 4" xfId="14896" xr:uid="{610F119C-BE97-4EF9-BB4F-F75775598240}"/>
    <cellStyle name="Komma 3 2 7 2 4 2" xfId="14897" xr:uid="{10219603-237C-4CF1-8D54-1A53CB8C5BD8}"/>
    <cellStyle name="Komma 3 2 7 2 4_DataSet" xfId="14898" xr:uid="{C075C3D1-0B8E-4CD1-9334-2F34955B4911}"/>
    <cellStyle name="Komma 3 2 7 2 5" xfId="14899" xr:uid="{D2E35C79-0972-43D5-B5E8-5FE3E9F95045}"/>
    <cellStyle name="Komma 3 2 7 2_DataSet" xfId="14900" xr:uid="{4E71D6A7-C18F-41EE-924B-EE633619C6A7}"/>
    <cellStyle name="Komma 3 2 7 3" xfId="14901" xr:uid="{D2506CF1-0B4B-40FD-8E57-AB25C22E1242}"/>
    <cellStyle name="Komma 3 2 7 3 2" xfId="14902" xr:uid="{510CB4AD-93A3-4799-9A34-B2670C22F50F}"/>
    <cellStyle name="Komma 3 2 7 3 2 2" xfId="14903" xr:uid="{432D76A3-2538-4063-A2DC-071ACBFEC963}"/>
    <cellStyle name="Komma 3 2 7 3 2 2 2" xfId="14904" xr:uid="{5E3F8B50-3959-478E-B8BC-CCD6EA074EA2}"/>
    <cellStyle name="Komma 3 2 7 3 2 2_DataSet" xfId="14905" xr:uid="{0BF0C6F6-731F-4D58-999B-6F1E91E896FB}"/>
    <cellStyle name="Komma 3 2 7 3 2 3" xfId="14906" xr:uid="{1895EEA9-C342-4F0C-8F43-C8D2BFEF688B}"/>
    <cellStyle name="Komma 3 2 7 3 2_DataSet" xfId="14907" xr:uid="{FC5DBA83-AECB-4927-8521-B4AF1786048D}"/>
    <cellStyle name="Komma 3 2 7 3 3" xfId="14908" xr:uid="{FD845618-072C-4CE8-9B46-86915A300BD2}"/>
    <cellStyle name="Komma 3 2 7 3 3 2" xfId="14909" xr:uid="{3E61365D-F567-4893-B90D-85D493A58463}"/>
    <cellStyle name="Komma 3 2 7 3 3_DataSet" xfId="14910" xr:uid="{2CA11C4F-7A2A-401E-8A80-B02DDFA19208}"/>
    <cellStyle name="Komma 3 2 7 3 4" xfId="14911" xr:uid="{A3CCEECD-AB56-4BB3-8961-0C8B4D9675D7}"/>
    <cellStyle name="Komma 3 2 7 3_DataSet" xfId="14912" xr:uid="{13A97528-5736-4516-A2E3-5349E8A52004}"/>
    <cellStyle name="Komma 3 2 7 4" xfId="14913" xr:uid="{08A781B0-48D6-4A74-94B7-1884EEE23885}"/>
    <cellStyle name="Komma 3 2 7 4 2" xfId="14914" xr:uid="{72754908-C4ED-443B-83C5-20464A5374BC}"/>
    <cellStyle name="Komma 3 2 7 4 2 2" xfId="14915" xr:uid="{20337DEC-7947-46FD-B4D1-EA7EBD1A2892}"/>
    <cellStyle name="Komma 3 2 7 4 2_DataSet" xfId="14916" xr:uid="{79E8E589-A358-4694-8DF2-05E2E614ACAF}"/>
    <cellStyle name="Komma 3 2 7 4 3" xfId="14917" xr:uid="{97E3F284-13B9-4271-A7A6-54B2CEB7A93C}"/>
    <cellStyle name="Komma 3 2 7 4_DataSet" xfId="14918" xr:uid="{20BD4098-7696-467D-97A9-BEEAD6960237}"/>
    <cellStyle name="Komma 3 2 7 5" xfId="14919" xr:uid="{2C2E7D36-DA4C-4FA1-9758-A864E0C5B3FE}"/>
    <cellStyle name="Komma 3 2 7 5 2" xfId="14920" xr:uid="{739D9FC4-14BE-4B68-AFF3-01650B0838DE}"/>
    <cellStyle name="Komma 3 2 7 5_DataSet" xfId="14921" xr:uid="{C1E5AB1A-2F94-42A1-8D0C-5A022A1FB0BD}"/>
    <cellStyle name="Komma 3 2 7 6" xfId="14922" xr:uid="{7E9ED9BC-1BB3-426F-8CF6-623EC81DE101}"/>
    <cellStyle name="Komma 3 2 7_DataSet" xfId="14923" xr:uid="{78B82771-8CCF-4C36-AA03-18EA307F52A1}"/>
    <cellStyle name="Komma 3 2 8" xfId="14924" xr:uid="{3F6EB0B6-FF66-4ECA-9514-BC2D2AC8E180}"/>
    <cellStyle name="Komma 3 2 8 2" xfId="14925" xr:uid="{3EFDE3B9-B535-4F50-9690-D70653A774BF}"/>
    <cellStyle name="Komma 3 2 8 2 2" xfId="14926" xr:uid="{7EC2470D-E4E3-49AE-8247-040376C11E8A}"/>
    <cellStyle name="Komma 3 2 8 2 2 2" xfId="14927" xr:uid="{AA79D19A-0784-4C10-A574-8DD9246BC88D}"/>
    <cellStyle name="Komma 3 2 8 2 2 2 2" xfId="14928" xr:uid="{B6901076-5CF8-4C1A-91DE-E038299130CD}"/>
    <cellStyle name="Komma 3 2 8 2 2 2 2 2" xfId="14929" xr:uid="{299D644F-AF0E-446C-BE52-E1B818CCAC44}"/>
    <cellStyle name="Komma 3 2 8 2 2 2 2_DataSet" xfId="14930" xr:uid="{90D63DD8-CA2F-42AD-8815-03F9D0CC0E8A}"/>
    <cellStyle name="Komma 3 2 8 2 2 2 3" xfId="14931" xr:uid="{F6C7FAD1-1933-4E07-93B9-622A9091E0EE}"/>
    <cellStyle name="Komma 3 2 8 2 2 2_DataSet" xfId="14932" xr:uid="{119CAFCE-C172-4297-9231-575075BAF66B}"/>
    <cellStyle name="Komma 3 2 8 2 2 3" xfId="14933" xr:uid="{C8BACFCD-FCCE-449A-BFCE-59F6283DB1C8}"/>
    <cellStyle name="Komma 3 2 8 2 2 3 2" xfId="14934" xr:uid="{599F865D-6948-4098-9E9E-5CC84A53B2CB}"/>
    <cellStyle name="Komma 3 2 8 2 2 3_DataSet" xfId="14935" xr:uid="{6C7409EF-F6C5-46C2-88E1-5E555A7EA521}"/>
    <cellStyle name="Komma 3 2 8 2 2 4" xfId="14936" xr:uid="{ABA1D56E-ADC1-46F6-AAED-9779269E833E}"/>
    <cellStyle name="Komma 3 2 8 2 2_DataSet" xfId="14937" xr:uid="{86A07725-C1CF-4B98-B6EB-72D2B3A924BA}"/>
    <cellStyle name="Komma 3 2 8 2 3" xfId="14938" xr:uid="{BD111C55-B8F3-4996-AE23-5B019A8BBE9A}"/>
    <cellStyle name="Komma 3 2 8 2 3 2" xfId="14939" xr:uid="{904C5BA9-0D3D-4A48-B38E-7D0AF6746B31}"/>
    <cellStyle name="Komma 3 2 8 2 3 2 2" xfId="14940" xr:uid="{6E194E51-4612-423B-90D8-EE3428CE414A}"/>
    <cellStyle name="Komma 3 2 8 2 3 2_DataSet" xfId="14941" xr:uid="{0B0B794D-C5FE-468A-B6B6-EB370ED71596}"/>
    <cellStyle name="Komma 3 2 8 2 3 3" xfId="14942" xr:uid="{1E11D305-8E82-4F0A-8DE5-799911F6D9CB}"/>
    <cellStyle name="Komma 3 2 8 2 3_DataSet" xfId="14943" xr:uid="{ECC09D1E-A139-4E06-9334-765FAB16533E}"/>
    <cellStyle name="Komma 3 2 8 2 4" xfId="14944" xr:uid="{5D077677-D57B-4706-98FD-3B5169E1D94F}"/>
    <cellStyle name="Komma 3 2 8 2 4 2" xfId="14945" xr:uid="{286CED18-B4B3-44E4-9C14-52E59AE3DEBE}"/>
    <cellStyle name="Komma 3 2 8 2 4_DataSet" xfId="14946" xr:uid="{D0F60DA2-48A3-4625-993B-CF4765B9CFB1}"/>
    <cellStyle name="Komma 3 2 8 2 5" xfId="14947" xr:uid="{AAECBD3E-24E7-4D9B-A9A5-F9692CF49D85}"/>
    <cellStyle name="Komma 3 2 8 2_DataSet" xfId="14948" xr:uid="{9492A9E2-943F-4D38-9D35-736B2B8D5C01}"/>
    <cellStyle name="Komma 3 2 8 3" xfId="14949" xr:uid="{F3C331AD-94E0-4C8E-9FD7-2B2CBD39D463}"/>
    <cellStyle name="Komma 3 2 8 3 2" xfId="14950" xr:uid="{77787A82-324D-473A-9F17-CCF82606351E}"/>
    <cellStyle name="Komma 3 2 8 3 2 2" xfId="14951" xr:uid="{BF8707BA-D6E5-48DA-80DD-DADB3034680C}"/>
    <cellStyle name="Komma 3 2 8 3 2 2 2" xfId="14952" xr:uid="{406D732F-D345-46A3-BDE3-490F420932BA}"/>
    <cellStyle name="Komma 3 2 8 3 2 2_DataSet" xfId="14953" xr:uid="{4F88D37D-C843-4554-9124-D8B99BB7930D}"/>
    <cellStyle name="Komma 3 2 8 3 2 3" xfId="14954" xr:uid="{158D392B-4FEB-47C8-B63D-43D05F6078A0}"/>
    <cellStyle name="Komma 3 2 8 3 2_DataSet" xfId="14955" xr:uid="{EBC34781-27BB-499B-B677-EB09CD15310C}"/>
    <cellStyle name="Komma 3 2 8 3 3" xfId="14956" xr:uid="{AFD20119-8F9F-47DC-B0DF-FF86C20BEF30}"/>
    <cellStyle name="Komma 3 2 8 3 3 2" xfId="14957" xr:uid="{663CCEB8-662B-4C5F-B157-C91B302EA987}"/>
    <cellStyle name="Komma 3 2 8 3 3_DataSet" xfId="14958" xr:uid="{A165947E-D93A-47E0-A860-706168975906}"/>
    <cellStyle name="Komma 3 2 8 3 4" xfId="14959" xr:uid="{9C160033-EDCD-4C49-B84B-496CCB931EFE}"/>
    <cellStyle name="Komma 3 2 8 3_DataSet" xfId="14960" xr:uid="{7831FF75-C3ED-40D2-B46C-D1281050B76D}"/>
    <cellStyle name="Komma 3 2 8 4" xfId="14961" xr:uid="{8F483C75-5FE0-47FE-A512-59ADF54A5044}"/>
    <cellStyle name="Komma 3 2 8 4 2" xfId="14962" xr:uid="{A687B76A-E7E0-46D5-93D4-837D15A8EB83}"/>
    <cellStyle name="Komma 3 2 8 4 2 2" xfId="14963" xr:uid="{33A3CE07-65E9-4173-B9A8-90A01777FE1F}"/>
    <cellStyle name="Komma 3 2 8 4 2_DataSet" xfId="14964" xr:uid="{A6DC01AC-CF6B-4FCE-8AB4-5E8FAB21A679}"/>
    <cellStyle name="Komma 3 2 8 4 3" xfId="14965" xr:uid="{1A39E5C6-800A-4F18-86CD-E25A91F7381C}"/>
    <cellStyle name="Komma 3 2 8 4_DataSet" xfId="14966" xr:uid="{F3D6C962-E4E2-4E06-BCDC-39CF778DDDBC}"/>
    <cellStyle name="Komma 3 2 8 5" xfId="14967" xr:uid="{9F87EDF0-899B-459D-88C2-D03DDF14E77A}"/>
    <cellStyle name="Komma 3 2 8 5 2" xfId="14968" xr:uid="{D60167F8-1646-4CDC-BCFF-6CAD647C0BCE}"/>
    <cellStyle name="Komma 3 2 8 5_DataSet" xfId="14969" xr:uid="{E7755524-94FD-4BC5-BB6B-655BD54ED8DC}"/>
    <cellStyle name="Komma 3 2 8 6" xfId="14970" xr:uid="{22966358-A6B7-409E-B2B6-4BCAFF1ED24E}"/>
    <cellStyle name="Komma 3 2 8_DataSet" xfId="14971" xr:uid="{FABABC6E-8F05-4376-BB7C-FC21EA9297D9}"/>
    <cellStyle name="Komma 3 2 9" xfId="14972" xr:uid="{9EACA675-CC5A-48CC-8A38-7C7CA7FCEB1A}"/>
    <cellStyle name="Komma 3 2 9 2" xfId="14973" xr:uid="{290B825D-DC41-4414-91FC-B10F9979C5B5}"/>
    <cellStyle name="Komma 3 2 9 2 2" xfId="14974" xr:uid="{48882CC3-6E31-4477-8FE9-A24F70930BC9}"/>
    <cellStyle name="Komma 3 2 9 2 2 2" xfId="14975" xr:uid="{86027CB6-5808-476C-82DA-5E4FD04B2E27}"/>
    <cellStyle name="Komma 3 2 9 2 2 2 2" xfId="14976" xr:uid="{F41710A7-F9B1-4F52-ADD8-D9BB74141517}"/>
    <cellStyle name="Komma 3 2 9 2 2 2_DataSet" xfId="14977" xr:uid="{E0655053-49FD-4376-8761-EE99FFAD19A4}"/>
    <cellStyle name="Komma 3 2 9 2 2 3" xfId="14978" xr:uid="{9B19B0E1-E1CE-4145-8675-68C76C4F4333}"/>
    <cellStyle name="Komma 3 2 9 2 2_DataSet" xfId="14979" xr:uid="{E32696B8-6424-483D-9BB8-19B37FBE2A30}"/>
    <cellStyle name="Komma 3 2 9 2 3" xfId="14980" xr:uid="{4074D1C4-724C-4605-BE3B-D150DBA48D74}"/>
    <cellStyle name="Komma 3 2 9 2 3 2" xfId="14981" xr:uid="{E34173C9-EDC4-48ED-95CB-19479C640E7C}"/>
    <cellStyle name="Komma 3 2 9 2 3_DataSet" xfId="14982" xr:uid="{C3895578-710A-46B2-B4F1-397CAF7AB220}"/>
    <cellStyle name="Komma 3 2 9 2 4" xfId="14983" xr:uid="{3BF99680-B2AC-443C-96CA-174C89E23E5A}"/>
    <cellStyle name="Komma 3 2 9 2_DataSet" xfId="14984" xr:uid="{1EE24FD2-9810-4F03-838D-FA3342FDBC12}"/>
    <cellStyle name="Komma 3 2 9 3" xfId="14985" xr:uid="{E2A972F2-5B09-4D28-85C8-F379D8596BF1}"/>
    <cellStyle name="Komma 3 2 9 3 2" xfId="14986" xr:uid="{1EE40154-2F89-4BAF-A9E5-08AFFC742491}"/>
    <cellStyle name="Komma 3 2 9 3 2 2" xfId="14987" xr:uid="{364605C1-760A-4E03-89AA-D5C1A6DC98EE}"/>
    <cellStyle name="Komma 3 2 9 3 2_DataSet" xfId="14988" xr:uid="{FFA114B9-A871-4592-89A6-4A93F7047D0B}"/>
    <cellStyle name="Komma 3 2 9 3 3" xfId="14989" xr:uid="{8372F29A-364B-44DF-8E92-0BD263F72FB7}"/>
    <cellStyle name="Komma 3 2 9 3_DataSet" xfId="14990" xr:uid="{E17D3081-71F5-4595-99FB-386F3A68C0B0}"/>
    <cellStyle name="Komma 3 2 9 4" xfId="14991" xr:uid="{95F4DEF6-7BFF-448E-9903-EC3B394BFCEC}"/>
    <cellStyle name="Komma 3 2 9 4 2" xfId="14992" xr:uid="{9CA22AAD-A743-4CEF-859D-E512187893A5}"/>
    <cellStyle name="Komma 3 2 9 4_DataSet" xfId="14993" xr:uid="{5FE48933-533C-4429-887F-1B906208C00E}"/>
    <cellStyle name="Komma 3 2 9 5" xfId="14994" xr:uid="{FC980B0B-B120-486A-80DB-AC77BE42338E}"/>
    <cellStyle name="Komma 3 2 9_DataSet" xfId="14995" xr:uid="{F3DBCF41-7C93-4020-AA30-2297A780402D}"/>
    <cellStyle name="Komma 3 2_DataSet" xfId="14996" xr:uid="{891CCD76-62D1-485F-B74C-BB32A8F7C0A1}"/>
    <cellStyle name="Komma 3 3" xfId="14997" xr:uid="{DF700502-A98A-42AF-9A62-79A93B89AE8D}"/>
    <cellStyle name="Komma 3 3 2" xfId="14998" xr:uid="{8138AACC-7F06-4AAB-BD74-D5A64DBD3664}"/>
    <cellStyle name="Komma 3 3 2 2" xfId="14999" xr:uid="{B99A302C-B256-444C-9D9F-1681A2E7307F}"/>
    <cellStyle name="Komma 3 3 2 2 2" xfId="15000" xr:uid="{95ABA191-3C83-4ED2-BC2A-1420B31C0B34}"/>
    <cellStyle name="Komma 3 3 2 2 2 2" xfId="15001" xr:uid="{53910DF0-0B7E-477C-AEC1-E2B16F211798}"/>
    <cellStyle name="Komma 3 3 2 2 2 2 2" xfId="15002" xr:uid="{C07626C3-07B2-4962-ACA3-C3DBAC448551}"/>
    <cellStyle name="Komma 3 3 2 2 2 2 2 2" xfId="15003" xr:uid="{15770A46-9EC3-43F7-B5DF-4709F869710A}"/>
    <cellStyle name="Komma 3 3 2 2 2 2 2 2 2" xfId="15004" xr:uid="{08DEBFC6-C758-4E02-A4FD-A6968975C596}"/>
    <cellStyle name="Komma 3 3 2 2 2 2 2 2_DataSet" xfId="15005" xr:uid="{5A8B5C04-9E45-4A89-88DE-9CF3AC04FDC5}"/>
    <cellStyle name="Komma 3 3 2 2 2 2 2 3" xfId="15006" xr:uid="{069BD837-D8A4-4BBB-A097-742E536E0F86}"/>
    <cellStyle name="Komma 3 3 2 2 2 2 2_DataSet" xfId="15007" xr:uid="{44D760EF-4651-4312-B504-661D1C0CBB6C}"/>
    <cellStyle name="Komma 3 3 2 2 2 2 3" xfId="15008" xr:uid="{3F453A69-54D3-4CAA-856F-71412C33196D}"/>
    <cellStyle name="Komma 3 3 2 2 2 2 3 2" xfId="15009" xr:uid="{E02E28ED-0081-43C4-A97F-AEC0D72555D2}"/>
    <cellStyle name="Komma 3 3 2 2 2 2 3_DataSet" xfId="15010" xr:uid="{6CD413C9-E97B-4901-9BE7-329BF22A2E3D}"/>
    <cellStyle name="Komma 3 3 2 2 2 2 4" xfId="15011" xr:uid="{AC258239-2078-4D24-B41D-E344B47C3F57}"/>
    <cellStyle name="Komma 3 3 2 2 2 2_DataSet" xfId="15012" xr:uid="{7AE97493-9518-4FC2-9E2E-66036218B13F}"/>
    <cellStyle name="Komma 3 3 2 2 2 3" xfId="15013" xr:uid="{8ECEE55D-A551-485B-8EBD-03E8C43568F0}"/>
    <cellStyle name="Komma 3 3 2 2 2 3 2" xfId="15014" xr:uid="{7674DDFC-A8B9-4D2D-BB17-F55BFAF24A68}"/>
    <cellStyle name="Komma 3 3 2 2 2 3 2 2" xfId="15015" xr:uid="{1FAA7017-5C1D-4378-8D67-4C6755995A4E}"/>
    <cellStyle name="Komma 3 3 2 2 2 3 2_DataSet" xfId="15016" xr:uid="{0FA12931-2CE2-4531-A587-F88FCC613A92}"/>
    <cellStyle name="Komma 3 3 2 2 2 3 3" xfId="15017" xr:uid="{2F56EF2C-5F9C-4432-BC86-15EC9347DD51}"/>
    <cellStyle name="Komma 3 3 2 2 2 3_DataSet" xfId="15018" xr:uid="{251DE745-1A92-4B98-A52D-D7B19FF4AF9F}"/>
    <cellStyle name="Komma 3 3 2 2 2 4" xfId="15019" xr:uid="{CEE46EAD-EC2A-43D7-820D-35B61EDC246F}"/>
    <cellStyle name="Komma 3 3 2 2 2 4 2" xfId="15020" xr:uid="{0F5E9FA5-C0D0-4EAC-A1EB-D6FD1E6C1E4D}"/>
    <cellStyle name="Komma 3 3 2 2 2 4_DataSet" xfId="15021" xr:uid="{F4339311-1C5A-4AAF-B899-D38AD82390A7}"/>
    <cellStyle name="Komma 3 3 2 2 2 5" xfId="15022" xr:uid="{16AD0F17-E362-4850-808A-55C4C7B2FFF0}"/>
    <cellStyle name="Komma 3 3 2 2 2_DataSet" xfId="15023" xr:uid="{791A4902-F71F-4E6A-8840-9F581AEE3639}"/>
    <cellStyle name="Komma 3 3 2 2 3" xfId="15024" xr:uid="{DA7360AC-C1B3-48D6-8263-5D7CC2B02CDC}"/>
    <cellStyle name="Komma 3 3 2 2 3 2" xfId="15025" xr:uid="{D952FF39-1D64-430B-8A05-36888946F3C2}"/>
    <cellStyle name="Komma 3 3 2 2 3 2 2" xfId="15026" xr:uid="{FB654883-B896-4BA9-B2AE-7856B90A0A8D}"/>
    <cellStyle name="Komma 3 3 2 2 3 2 2 2" xfId="15027" xr:uid="{770EC26A-C422-4441-AE6A-A68CA1FEA7BB}"/>
    <cellStyle name="Komma 3 3 2 2 3 2 2_DataSet" xfId="15028" xr:uid="{D60CA106-629C-43BF-B2AF-C632B0693A7E}"/>
    <cellStyle name="Komma 3 3 2 2 3 2 3" xfId="15029" xr:uid="{637C430A-CF22-478F-AFCE-02736BDBBC0B}"/>
    <cellStyle name="Komma 3 3 2 2 3 2_DataSet" xfId="15030" xr:uid="{56CEF8AE-530F-4F01-BDF4-120C353A0599}"/>
    <cellStyle name="Komma 3 3 2 2 3 3" xfId="15031" xr:uid="{D0A977CE-A7CA-418C-BB0C-F054349AFBCC}"/>
    <cellStyle name="Komma 3 3 2 2 3 3 2" xfId="15032" xr:uid="{AE7CAD43-5E53-4B59-989E-28C2AB3689B4}"/>
    <cellStyle name="Komma 3 3 2 2 3 3_DataSet" xfId="15033" xr:uid="{183C6AEA-3547-4D65-9DB6-C890F2B9FD58}"/>
    <cellStyle name="Komma 3 3 2 2 3 4" xfId="15034" xr:uid="{AA5618DE-24AC-4AC6-90A7-8545AB67A11B}"/>
    <cellStyle name="Komma 3 3 2 2 3_DataSet" xfId="15035" xr:uid="{19CB5F55-63A3-415F-B94A-E1E646D711A8}"/>
    <cellStyle name="Komma 3 3 2 2 4" xfId="15036" xr:uid="{569233E1-CD4C-4627-A588-2DE791D6453D}"/>
    <cellStyle name="Komma 3 3 2 2 4 2" xfId="15037" xr:uid="{F7E436A9-E6CA-4C65-95B0-11DAE4ADFAA7}"/>
    <cellStyle name="Komma 3 3 2 2 4 2 2" xfId="15038" xr:uid="{A88311D9-3C90-4996-B455-51236AABCC98}"/>
    <cellStyle name="Komma 3 3 2 2 4 2_DataSet" xfId="15039" xr:uid="{F7DFA165-5B8B-48CF-A6B4-396133ED923B}"/>
    <cellStyle name="Komma 3 3 2 2 4 3" xfId="15040" xr:uid="{7BC08E5D-76A0-4B20-AE93-5E340E26E814}"/>
    <cellStyle name="Komma 3 3 2 2 4_DataSet" xfId="15041" xr:uid="{F57981B2-A9F8-4813-A6EE-33CBED8D3475}"/>
    <cellStyle name="Komma 3 3 2 2 5" xfId="15042" xr:uid="{DCBCA46A-7C20-4386-B189-D64DF47E8E8A}"/>
    <cellStyle name="Komma 3 3 2 2 5 2" xfId="15043" xr:uid="{48415738-A26C-424D-B05E-2E7AC1A94AC5}"/>
    <cellStyle name="Komma 3 3 2 2 5_DataSet" xfId="15044" xr:uid="{9E684E18-535C-425A-81E0-8E5FB1C507A6}"/>
    <cellStyle name="Komma 3 3 2 2 6" xfId="15045" xr:uid="{F837EF4D-2C90-491B-9E0D-40536CB5B418}"/>
    <cellStyle name="Komma 3 3 2 2_DataSet" xfId="15046" xr:uid="{99D4C478-7F06-447A-9572-8154093CFB0C}"/>
    <cellStyle name="Komma 3 3 2 3" xfId="15047" xr:uid="{B5EED5EE-D6F3-41B7-BA87-DBC52C0BF331}"/>
    <cellStyle name="Komma 3 3 2 3 2" xfId="15048" xr:uid="{408E9EEC-B521-4B39-97F3-6B803BF74D1F}"/>
    <cellStyle name="Komma 3 3 2 3 2 2" xfId="15049" xr:uid="{DE5C1038-A30E-4213-BEAF-2673536FBF19}"/>
    <cellStyle name="Komma 3 3 2 3 2 2 2" xfId="15050" xr:uid="{43FD9A8C-6DDE-4D9B-9548-8458D20011DB}"/>
    <cellStyle name="Komma 3 3 2 3 2 2 2 2" xfId="15051" xr:uid="{E47EF23F-D327-4D3C-8248-877D40BE3FD4}"/>
    <cellStyle name="Komma 3 3 2 3 2 2 2 2 2" xfId="15052" xr:uid="{0D49CFCE-2D04-4872-8E5C-8C4F612B561B}"/>
    <cellStyle name="Komma 3 3 2 3 2 2 2 2_DataSet" xfId="15053" xr:uid="{09EA6995-9922-4FF5-A58D-BFAF0AD73E62}"/>
    <cellStyle name="Komma 3 3 2 3 2 2 2 3" xfId="15054" xr:uid="{843BCD6B-E4C6-42BD-83A4-8E6861D468E8}"/>
    <cellStyle name="Komma 3 3 2 3 2 2 2_DataSet" xfId="15055" xr:uid="{D487F6D2-4BC8-40C3-B09D-6DFB6204DE29}"/>
    <cellStyle name="Komma 3 3 2 3 2 2 3" xfId="15056" xr:uid="{41FD6A34-F94A-4679-9A61-01140CA388E7}"/>
    <cellStyle name="Komma 3 3 2 3 2 2 3 2" xfId="15057" xr:uid="{6DB784FF-A1DE-42D6-ADD6-EA8BA04F8B24}"/>
    <cellStyle name="Komma 3 3 2 3 2 2 3_DataSet" xfId="15058" xr:uid="{466C8BD3-EDB4-4184-A314-9AC5349B8E52}"/>
    <cellStyle name="Komma 3 3 2 3 2 2 4" xfId="15059" xr:uid="{0FAFD7D2-DF2D-49F2-B23B-5E5FD3867B69}"/>
    <cellStyle name="Komma 3 3 2 3 2 2_DataSet" xfId="15060" xr:uid="{C9FF6116-3072-4352-ACE0-91D155D891BC}"/>
    <cellStyle name="Komma 3 3 2 3 2 3" xfId="15061" xr:uid="{F3B628E0-E789-4D53-B831-2E2FF8E62DAE}"/>
    <cellStyle name="Komma 3 3 2 3 2 3 2" xfId="15062" xr:uid="{384F6674-AA9A-439D-B62B-EA75FB266602}"/>
    <cellStyle name="Komma 3 3 2 3 2 3 2 2" xfId="15063" xr:uid="{7851AA28-FAB7-4D4A-8AC1-B74E053165D1}"/>
    <cellStyle name="Komma 3 3 2 3 2 3 2_DataSet" xfId="15064" xr:uid="{3898E765-3F56-4642-985C-13480A07806B}"/>
    <cellStyle name="Komma 3 3 2 3 2 3 3" xfId="15065" xr:uid="{AB15FF91-0D8F-44ED-AA6F-BA782D80D443}"/>
    <cellStyle name="Komma 3 3 2 3 2 3_DataSet" xfId="15066" xr:uid="{4033D77F-F385-474C-A0F3-D6C1DFE6F375}"/>
    <cellStyle name="Komma 3 3 2 3 2 4" xfId="15067" xr:uid="{EC9A99CF-A42E-4E9A-8C1E-F58A917856A5}"/>
    <cellStyle name="Komma 3 3 2 3 2 4 2" xfId="15068" xr:uid="{5D7F33CD-45B5-4E69-B65C-B3B6E8BB111E}"/>
    <cellStyle name="Komma 3 3 2 3 2 4_DataSet" xfId="15069" xr:uid="{7D8F6B8C-A9CA-4357-98A8-1F467F8F2040}"/>
    <cellStyle name="Komma 3 3 2 3 2 5" xfId="15070" xr:uid="{B8CABE1F-435B-48DB-AFC5-26207CD356A8}"/>
    <cellStyle name="Komma 3 3 2 3 2_DataSet" xfId="15071" xr:uid="{B6609645-4A34-411E-BFA0-213D64A537EC}"/>
    <cellStyle name="Komma 3 3 2 3 3" xfId="15072" xr:uid="{0F878AC7-BF66-4C9D-B67B-716575F3CAAD}"/>
    <cellStyle name="Komma 3 3 2 3 3 2" xfId="15073" xr:uid="{454A041E-4CBF-498A-A4A8-C0ED22FCD7ED}"/>
    <cellStyle name="Komma 3 3 2 3 3 2 2" xfId="15074" xr:uid="{4EB5C34A-79AD-461E-89D2-EB54F4421AFF}"/>
    <cellStyle name="Komma 3 3 2 3 3 2 2 2" xfId="15075" xr:uid="{E1D2F583-9103-4D99-A053-E1672DB45E20}"/>
    <cellStyle name="Komma 3 3 2 3 3 2 2_DataSet" xfId="15076" xr:uid="{84C8DA6C-2C05-45FE-ACAF-F7DE9EACA01C}"/>
    <cellStyle name="Komma 3 3 2 3 3 2 3" xfId="15077" xr:uid="{89F84D01-3308-49E3-83C6-6EDA413C3859}"/>
    <cellStyle name="Komma 3 3 2 3 3 2_DataSet" xfId="15078" xr:uid="{7EFB5FA2-B741-49A7-B36A-1E25F1B2D719}"/>
    <cellStyle name="Komma 3 3 2 3 3 3" xfId="15079" xr:uid="{E4EE35BB-8401-422C-A49B-2064B4E81E99}"/>
    <cellStyle name="Komma 3 3 2 3 3 3 2" xfId="15080" xr:uid="{4CAC1ED0-9C4F-4870-BEE5-686E162783C4}"/>
    <cellStyle name="Komma 3 3 2 3 3 3_DataSet" xfId="15081" xr:uid="{8C9AA9D9-9DB1-44AC-96E6-20F9441215AD}"/>
    <cellStyle name="Komma 3 3 2 3 3 4" xfId="15082" xr:uid="{0B69E709-EB92-40DD-8AC6-90C2C2D8BEAE}"/>
    <cellStyle name="Komma 3 3 2 3 3_DataSet" xfId="15083" xr:uid="{74B1ADD4-208A-42ED-9E51-EB47E716748A}"/>
    <cellStyle name="Komma 3 3 2 3 4" xfId="15084" xr:uid="{A2C0EAEB-8EB0-4E51-92A8-81650843CAF4}"/>
    <cellStyle name="Komma 3 3 2 3 4 2" xfId="15085" xr:uid="{F8D8CB04-13E7-48E4-A625-7211C1AD3B2C}"/>
    <cellStyle name="Komma 3 3 2 3 4 2 2" xfId="15086" xr:uid="{DE92D776-F93E-415F-BDE9-E3F30B1DC74E}"/>
    <cellStyle name="Komma 3 3 2 3 4 2_DataSet" xfId="15087" xr:uid="{BC92E47D-6950-4442-A0F1-B15FA49B4D20}"/>
    <cellStyle name="Komma 3 3 2 3 4 3" xfId="15088" xr:uid="{47DCB266-B68B-41D6-9F6C-7F38E400EF43}"/>
    <cellStyle name="Komma 3 3 2 3 4_DataSet" xfId="15089" xr:uid="{DE4F6101-1F48-4EAA-ABB8-3E23638854BB}"/>
    <cellStyle name="Komma 3 3 2 3 5" xfId="15090" xr:uid="{7863C597-B86E-49B2-926E-381F5FEEDA0A}"/>
    <cellStyle name="Komma 3 3 2 3 5 2" xfId="15091" xr:uid="{C5C2CA3C-C73B-4917-B83C-D505104619C0}"/>
    <cellStyle name="Komma 3 3 2 3 5_DataSet" xfId="15092" xr:uid="{545F60CD-8412-4841-9C48-BFAD582D498E}"/>
    <cellStyle name="Komma 3 3 2 3 6" xfId="15093" xr:uid="{E597D820-51AF-441C-9498-9D860CDBA8FC}"/>
    <cellStyle name="Komma 3 3 2 3_DataSet" xfId="15094" xr:uid="{829C161B-0C3B-422A-8F1F-A52F082E2F0F}"/>
    <cellStyle name="Komma 3 3 2 4" xfId="15095" xr:uid="{16123721-98BB-4C5F-B36B-3BEADE4748B8}"/>
    <cellStyle name="Komma 3 3 2 4 2" xfId="15096" xr:uid="{1B4C3B3A-845B-4567-BF12-79B7F8014BB7}"/>
    <cellStyle name="Komma 3 3 2 4 2 2" xfId="15097" xr:uid="{72C55AC5-13A5-4FC5-A997-B4317D45899D}"/>
    <cellStyle name="Komma 3 3 2 4 2 2 2" xfId="15098" xr:uid="{C33F7E5C-20DF-45D4-9907-310F1D040AC4}"/>
    <cellStyle name="Komma 3 3 2 4 2 2 2 2" xfId="15099" xr:uid="{A64B5190-6A4A-4B49-AE8B-7FA798448902}"/>
    <cellStyle name="Komma 3 3 2 4 2 2 2_DataSet" xfId="15100" xr:uid="{E26B6092-94CF-4639-BF65-6A50175B8129}"/>
    <cellStyle name="Komma 3 3 2 4 2 2 3" xfId="15101" xr:uid="{0A517790-7174-4833-B94D-CA136F1432AE}"/>
    <cellStyle name="Komma 3 3 2 4 2 2_DataSet" xfId="15102" xr:uid="{D77EB785-7105-47B2-A9F2-B89A02C60DDD}"/>
    <cellStyle name="Komma 3 3 2 4 2 3" xfId="15103" xr:uid="{5E7351A5-C08F-4AD3-9424-A983D4006F7B}"/>
    <cellStyle name="Komma 3 3 2 4 2 3 2" xfId="15104" xr:uid="{3BC0CCDF-FFD4-4B65-9CB0-3963F8C41FD7}"/>
    <cellStyle name="Komma 3 3 2 4 2 3_DataSet" xfId="15105" xr:uid="{5E0C25E6-5F7D-433F-94FB-C19B6DE66682}"/>
    <cellStyle name="Komma 3 3 2 4 2 4" xfId="15106" xr:uid="{3B3898CA-2B6C-4609-B6EA-A3D11C9EE27D}"/>
    <cellStyle name="Komma 3 3 2 4 2_DataSet" xfId="15107" xr:uid="{9124D8A5-7802-41BD-BBAF-96F8564DFBC9}"/>
    <cellStyle name="Komma 3 3 2 4 3" xfId="15108" xr:uid="{91B363E3-8E1A-4906-A141-25400890F746}"/>
    <cellStyle name="Komma 3 3 2 4 3 2" xfId="15109" xr:uid="{26F67418-8260-4B6B-9FDB-B598AF0248AB}"/>
    <cellStyle name="Komma 3 3 2 4 3 2 2" xfId="15110" xr:uid="{AD51793C-86A4-43B4-AD00-0BB87E2A8185}"/>
    <cellStyle name="Komma 3 3 2 4 3 2_DataSet" xfId="15111" xr:uid="{07B44C3C-5652-4FBF-B269-FFE8FB721FF1}"/>
    <cellStyle name="Komma 3 3 2 4 3 3" xfId="15112" xr:uid="{EF49EC13-4ED1-4111-8B05-31BC33CAB8F3}"/>
    <cellStyle name="Komma 3 3 2 4 3_DataSet" xfId="15113" xr:uid="{7A288E65-FE04-436B-8693-EA2EF5FF35C8}"/>
    <cellStyle name="Komma 3 3 2 4 4" xfId="15114" xr:uid="{17D4C2A2-C50B-4557-A652-2BAB7C4AD3D8}"/>
    <cellStyle name="Komma 3 3 2 4 4 2" xfId="15115" xr:uid="{4363332E-46D8-408A-AB8F-B5EEF4C0C988}"/>
    <cellStyle name="Komma 3 3 2 4 4_DataSet" xfId="15116" xr:uid="{B68584F3-8F70-448A-A651-943552E5D680}"/>
    <cellStyle name="Komma 3 3 2 4 5" xfId="15117" xr:uid="{D166AC6A-277D-430F-978A-C90382C36FF4}"/>
    <cellStyle name="Komma 3 3 2 4_DataSet" xfId="15118" xr:uid="{1332DF4D-3856-452D-9F26-CD11E4EB55FC}"/>
    <cellStyle name="Komma 3 3 2 5" xfId="15119" xr:uid="{E3C8FE80-9F03-4BAE-B94B-FD501379531B}"/>
    <cellStyle name="Komma 3 3 2 5 2" xfId="15120" xr:uid="{6E897FDB-64D3-484F-827E-B875847835E5}"/>
    <cellStyle name="Komma 3 3 2 5 2 2" xfId="15121" xr:uid="{5F360265-7B7B-4D8F-A0B1-8DDC9CDFFE56}"/>
    <cellStyle name="Komma 3 3 2 5 2 2 2" xfId="15122" xr:uid="{AB2E56C8-7339-4EAE-8BB1-0A7AAFEC9BD5}"/>
    <cellStyle name="Komma 3 3 2 5 2 2_DataSet" xfId="15123" xr:uid="{F69D8EDB-4DDD-4318-B23C-9A7C9575929C}"/>
    <cellStyle name="Komma 3 3 2 5 2 3" xfId="15124" xr:uid="{DADE6E75-BFFC-490E-BEFE-8AEA09805EF0}"/>
    <cellStyle name="Komma 3 3 2 5 2_DataSet" xfId="15125" xr:uid="{AFC444B3-3047-43E2-B679-BFEC4CF97D65}"/>
    <cellStyle name="Komma 3 3 2 5 3" xfId="15126" xr:uid="{48FC8E82-8829-481F-B4A4-2DE3F881EC43}"/>
    <cellStyle name="Komma 3 3 2 5 3 2" xfId="15127" xr:uid="{920FB203-3866-47B4-94A2-E5F544549156}"/>
    <cellStyle name="Komma 3 3 2 5 3_DataSet" xfId="15128" xr:uid="{5B3D31C0-DBFC-418B-9139-5391C32389CC}"/>
    <cellStyle name="Komma 3 3 2 5 4" xfId="15129" xr:uid="{BFD03EFA-1E4C-4704-881F-9AABCE2B5B81}"/>
    <cellStyle name="Komma 3 3 2 5_DataSet" xfId="15130" xr:uid="{5CD31A09-532E-47D0-99A0-965050446C6D}"/>
    <cellStyle name="Komma 3 3 2 6" xfId="15131" xr:uid="{FC13CDAF-FF11-4B05-A656-340141006285}"/>
    <cellStyle name="Komma 3 3 2 6 2" xfId="15132" xr:uid="{B99930F5-EBB2-40C2-BED2-836CCFE87CA4}"/>
    <cellStyle name="Komma 3 3 2 6 2 2" xfId="15133" xr:uid="{A817DB7D-A6EE-4FC8-9D57-D1A62B8C38C3}"/>
    <cellStyle name="Komma 3 3 2 6 2_DataSet" xfId="15134" xr:uid="{BFD55323-F624-4842-97D9-60B156B205B8}"/>
    <cellStyle name="Komma 3 3 2 6 3" xfId="15135" xr:uid="{2BC47225-F07C-4601-9900-129DB3F5690D}"/>
    <cellStyle name="Komma 3 3 2 6_DataSet" xfId="15136" xr:uid="{E4AFFA11-132A-472F-BEE9-47CF095B1233}"/>
    <cellStyle name="Komma 3 3 2 7" xfId="15137" xr:uid="{808864BB-8E0B-44BD-AF84-F6183FCE2EAD}"/>
    <cellStyle name="Komma 3 3 2 7 2" xfId="15138" xr:uid="{D4EAA30D-0A85-4813-AFFF-B41012AAA0FB}"/>
    <cellStyle name="Komma 3 3 2 7_DataSet" xfId="15139" xr:uid="{A0240F44-755A-498A-98E5-EA390FE5E94D}"/>
    <cellStyle name="Komma 3 3 2 8" xfId="15140" xr:uid="{C6D34FC9-B688-4D0D-A2E5-463B3C29D10F}"/>
    <cellStyle name="Komma 3 3 2_DataSet" xfId="15141" xr:uid="{D1EAC600-827C-4C17-B0A1-BB047291FF8A}"/>
    <cellStyle name="Komma 3 3 3" xfId="15142" xr:uid="{B2B9F17F-35A0-4EBC-B92D-594356902379}"/>
    <cellStyle name="Komma 3 3 3 2" xfId="15143" xr:uid="{8CC51626-F8AB-47C3-AFEB-5414541536FC}"/>
    <cellStyle name="Komma 3 3 3 2 2" xfId="15144" xr:uid="{B6B9A44C-A3BB-41B2-BA00-13E6252721C2}"/>
    <cellStyle name="Komma 3 3 3 2 2 2" xfId="15145" xr:uid="{5452C40E-0354-4A17-BE8B-4C54322BCA38}"/>
    <cellStyle name="Komma 3 3 3 2 2 2 2" xfId="15146" xr:uid="{B4011A6F-69DF-49A9-BD6C-D5039CE21080}"/>
    <cellStyle name="Komma 3 3 3 2 2 2 2 2" xfId="15147" xr:uid="{1E8284B7-CFED-4F38-B17E-F9675E9C7ED2}"/>
    <cellStyle name="Komma 3 3 3 2 2 2 2_DataSet" xfId="15148" xr:uid="{28D10162-0A95-42BB-B195-7F4887333EE2}"/>
    <cellStyle name="Komma 3 3 3 2 2 2 3" xfId="15149" xr:uid="{E2FCF7EE-AC8F-412D-926F-D3D1D36B92E7}"/>
    <cellStyle name="Komma 3 3 3 2 2 2_DataSet" xfId="15150" xr:uid="{265D72E6-AE25-4991-B610-BFF5AEBD4BF3}"/>
    <cellStyle name="Komma 3 3 3 2 2 3" xfId="15151" xr:uid="{422C74AA-D8C2-4AB6-9CCC-6D964F450595}"/>
    <cellStyle name="Komma 3 3 3 2 2 3 2" xfId="15152" xr:uid="{07B45630-A2D8-4F0E-B0C0-496F68EB1026}"/>
    <cellStyle name="Komma 3 3 3 2 2 3_DataSet" xfId="15153" xr:uid="{1FC8AD20-48A0-4C0C-BF2B-3C090DD5052D}"/>
    <cellStyle name="Komma 3 3 3 2 2 4" xfId="15154" xr:uid="{17C70DC5-6929-492F-AAB3-F437145CB1EE}"/>
    <cellStyle name="Komma 3 3 3 2 2_DataSet" xfId="15155" xr:uid="{C135A173-CF40-47CA-9B7C-553E5DA4C695}"/>
    <cellStyle name="Komma 3 3 3 2 3" xfId="15156" xr:uid="{EA9F87F4-116C-443F-8A94-63CC8409EB5C}"/>
    <cellStyle name="Komma 3 3 3 2 3 2" xfId="15157" xr:uid="{1A1B3FF2-566A-430C-B082-4D4BC9087D5E}"/>
    <cellStyle name="Komma 3 3 3 2 3 2 2" xfId="15158" xr:uid="{B1351A6A-6C75-4FE0-ABDA-E9A2ADE9E3D6}"/>
    <cellStyle name="Komma 3 3 3 2 3 2_DataSet" xfId="15159" xr:uid="{83C2D685-1815-436C-90ED-92BECE30218F}"/>
    <cellStyle name="Komma 3 3 3 2 3 3" xfId="15160" xr:uid="{9458E804-28CE-48DA-B7EC-55FAFAE14D99}"/>
    <cellStyle name="Komma 3 3 3 2 3_DataSet" xfId="15161" xr:uid="{19688CB6-39B9-4696-BAD4-C9886319E6E6}"/>
    <cellStyle name="Komma 3 3 3 2 4" xfId="15162" xr:uid="{B1400377-BA58-4CF8-8AC9-521E32A6AD59}"/>
    <cellStyle name="Komma 3 3 3 2 4 2" xfId="15163" xr:uid="{876EA0E0-1ADF-418D-B29F-B9CA5CB022E4}"/>
    <cellStyle name="Komma 3 3 3 2 4_DataSet" xfId="15164" xr:uid="{49ADB7A2-3EFA-442B-B22F-D0885E0CE7F1}"/>
    <cellStyle name="Komma 3 3 3 2 5" xfId="15165" xr:uid="{711C1149-B86C-4264-84F6-027428B254A2}"/>
    <cellStyle name="Komma 3 3 3 2_DataSet" xfId="15166" xr:uid="{A86CC274-FEE9-4086-8462-E88165E8A2C8}"/>
    <cellStyle name="Komma 3 3 3 3" xfId="15167" xr:uid="{A3E10DD9-D230-47A7-B1E9-4B398FF60EB0}"/>
    <cellStyle name="Komma 3 3 3 3 2" xfId="15168" xr:uid="{194F961A-5C22-4FBD-900A-382B8226FC2B}"/>
    <cellStyle name="Komma 3 3 3 3 2 2" xfId="15169" xr:uid="{F56E7AB6-F866-4ABA-928D-4C7A014D9EF6}"/>
    <cellStyle name="Komma 3 3 3 3 2 2 2" xfId="15170" xr:uid="{ADB7D862-81C0-4413-A457-456A112AB9B8}"/>
    <cellStyle name="Komma 3 3 3 3 2 2_DataSet" xfId="15171" xr:uid="{A8C8B78F-FB07-44C6-BB70-39AE0A36321F}"/>
    <cellStyle name="Komma 3 3 3 3 2 3" xfId="15172" xr:uid="{94D927CE-5756-4917-BC15-00D1E766C121}"/>
    <cellStyle name="Komma 3 3 3 3 2_DataSet" xfId="15173" xr:uid="{87A8EDE7-0E78-4414-8A69-C023EB74F75C}"/>
    <cellStyle name="Komma 3 3 3 3 3" xfId="15174" xr:uid="{C1CC0170-C95C-4746-A396-5D2D268E697B}"/>
    <cellStyle name="Komma 3 3 3 3 3 2" xfId="15175" xr:uid="{1F129315-0564-4B4B-BE0E-42BA468724B2}"/>
    <cellStyle name="Komma 3 3 3 3 3_DataSet" xfId="15176" xr:uid="{B1A39E0E-33E1-4111-9FE4-AAE1E676DE35}"/>
    <cellStyle name="Komma 3 3 3 3 4" xfId="15177" xr:uid="{DAEB385E-E240-4C93-B2F3-FFC0DFA9839B}"/>
    <cellStyle name="Komma 3 3 3 3_DataSet" xfId="15178" xr:uid="{9A61A201-7797-4706-B337-BE6547911CDB}"/>
    <cellStyle name="Komma 3 3 3 4" xfId="15179" xr:uid="{969096E0-611E-482A-B479-497B30B66F4F}"/>
    <cellStyle name="Komma 3 3 3 4 2" xfId="15180" xr:uid="{D91330DD-9031-43E2-B11E-D2CA3119C6B9}"/>
    <cellStyle name="Komma 3 3 3 4 2 2" xfId="15181" xr:uid="{26BA7F2A-490F-48B4-AA56-F5323ACA3535}"/>
    <cellStyle name="Komma 3 3 3 4 2_DataSet" xfId="15182" xr:uid="{47BDCBE3-61E1-413A-83D5-78DAD13E3466}"/>
    <cellStyle name="Komma 3 3 3 4 3" xfId="15183" xr:uid="{C87D0308-279C-42E7-B553-95AB70DEE1FA}"/>
    <cellStyle name="Komma 3 3 3 4_DataSet" xfId="15184" xr:uid="{E1EDFB3F-0DBD-497F-BF8D-9E686379F75D}"/>
    <cellStyle name="Komma 3 3 3 5" xfId="15185" xr:uid="{D5262BFB-1176-4054-9542-B49637D91517}"/>
    <cellStyle name="Komma 3 3 3 5 2" xfId="15186" xr:uid="{FF1A1D45-5725-4B71-97DC-0852508ED2A5}"/>
    <cellStyle name="Komma 3 3 3 5_DataSet" xfId="15187" xr:uid="{9A68A27F-C85C-4AD9-8380-FF89800E7AE9}"/>
    <cellStyle name="Komma 3 3 3 6" xfId="15188" xr:uid="{B28066AC-DB86-4AD4-98E9-2CC063EA8A1B}"/>
    <cellStyle name="Komma 3 3 3_DataSet" xfId="15189" xr:uid="{8C8429EB-54EA-4F3D-9EA2-1FFA99A48B70}"/>
    <cellStyle name="Komma 3 3 4" xfId="15190" xr:uid="{01FF09E5-CE22-436E-AEAE-39D79B9C43AC}"/>
    <cellStyle name="Komma 3 3 4 2" xfId="15191" xr:uid="{1589ECA9-5039-4377-B615-E84FD1C00C0D}"/>
    <cellStyle name="Komma 3 3 4 2 2" xfId="15192" xr:uid="{0A9F5D49-3332-4B7E-94EC-82C9B712FE76}"/>
    <cellStyle name="Komma 3 3 4 2 2 2" xfId="15193" xr:uid="{6C2E42E6-E190-458A-BE24-DCF62CDEAF60}"/>
    <cellStyle name="Komma 3 3 4 2 2 2 2" xfId="15194" xr:uid="{A7F4C59B-6663-4862-B95C-534B66DC1FEC}"/>
    <cellStyle name="Komma 3 3 4 2 2 2 2 2" xfId="15195" xr:uid="{F8CF383E-E0C3-4D45-B672-4833369A7E04}"/>
    <cellStyle name="Komma 3 3 4 2 2 2 2_DataSet" xfId="15196" xr:uid="{0802F544-66DA-44E5-A923-5CEB3F7D95B6}"/>
    <cellStyle name="Komma 3 3 4 2 2 2 3" xfId="15197" xr:uid="{D065A17B-E3CB-4423-86F1-B90C8CB10A62}"/>
    <cellStyle name="Komma 3 3 4 2 2 2_DataSet" xfId="15198" xr:uid="{8E9965F6-671D-4979-98BC-2129D57BA293}"/>
    <cellStyle name="Komma 3 3 4 2 2 3" xfId="15199" xr:uid="{1A4BFF99-0D7A-466A-B723-3CF878C75239}"/>
    <cellStyle name="Komma 3 3 4 2 2 3 2" xfId="15200" xr:uid="{F1D84029-4FEE-474E-A850-608A950B3B9B}"/>
    <cellStyle name="Komma 3 3 4 2 2 3_DataSet" xfId="15201" xr:uid="{BC3B8B33-3134-4ED4-9576-45A10AED64E7}"/>
    <cellStyle name="Komma 3 3 4 2 2 4" xfId="15202" xr:uid="{CED0D879-5D2C-4BCA-BEE9-55634F62C658}"/>
    <cellStyle name="Komma 3 3 4 2 2_DataSet" xfId="15203" xr:uid="{1D03ADD3-561B-4143-B9C4-C9529CE75ADB}"/>
    <cellStyle name="Komma 3 3 4 2 3" xfId="15204" xr:uid="{777752FE-E8CF-41BB-852B-224E5E0F7AA3}"/>
    <cellStyle name="Komma 3 3 4 2 3 2" xfId="15205" xr:uid="{64970586-1FB1-4C22-BE37-08E35CB9CB01}"/>
    <cellStyle name="Komma 3 3 4 2 3 2 2" xfId="15206" xr:uid="{46869A7D-812E-4B16-85F1-9B12859F8509}"/>
    <cellStyle name="Komma 3 3 4 2 3 2_DataSet" xfId="15207" xr:uid="{1C07DE96-8772-4AED-924F-6F52D3D3FE01}"/>
    <cellStyle name="Komma 3 3 4 2 3 3" xfId="15208" xr:uid="{2E5F6EFB-1284-4C04-948B-35F61203C1E4}"/>
    <cellStyle name="Komma 3 3 4 2 3_DataSet" xfId="15209" xr:uid="{3A7371FB-EC23-4B6E-8A7E-467ABBC82B55}"/>
    <cellStyle name="Komma 3 3 4 2 4" xfId="15210" xr:uid="{2566180A-EF54-43A0-B097-4992B52E5E4B}"/>
    <cellStyle name="Komma 3 3 4 2 4 2" xfId="15211" xr:uid="{F2CA2954-4B78-4569-BFFA-8F000F65323F}"/>
    <cellStyle name="Komma 3 3 4 2 4_DataSet" xfId="15212" xr:uid="{22D9D775-A57D-4AD7-97E9-69B2FE1B34F5}"/>
    <cellStyle name="Komma 3 3 4 2 5" xfId="15213" xr:uid="{3E454FF5-4CD4-4BDE-88B4-7DB669C64333}"/>
    <cellStyle name="Komma 3 3 4 2_DataSet" xfId="15214" xr:uid="{DE09A71B-FFE8-4F2F-9A45-28DC149E0067}"/>
    <cellStyle name="Komma 3 3 4 3" xfId="15215" xr:uid="{45E67660-075E-4E1D-9653-AB4C7D701447}"/>
    <cellStyle name="Komma 3 3 4 3 2" xfId="15216" xr:uid="{415C175C-72BF-4488-8785-E361CDA2BE6B}"/>
    <cellStyle name="Komma 3 3 4 3 2 2" xfId="15217" xr:uid="{3B687C8B-00F8-45C4-B0A9-96CE8B8D83F2}"/>
    <cellStyle name="Komma 3 3 4 3 2 2 2" xfId="15218" xr:uid="{E53D5C18-3C1C-4CCE-A084-4F7F1DA5C092}"/>
    <cellStyle name="Komma 3 3 4 3 2 2_DataSet" xfId="15219" xr:uid="{AA0E21CC-5A2B-41B1-B91A-BE8F5BD36574}"/>
    <cellStyle name="Komma 3 3 4 3 2 3" xfId="15220" xr:uid="{C0F5BB8D-9A7B-4C00-886F-076235522FE9}"/>
    <cellStyle name="Komma 3 3 4 3 2_DataSet" xfId="15221" xr:uid="{632C7ED3-521A-4285-BA1E-3BD20D54803F}"/>
    <cellStyle name="Komma 3 3 4 3 3" xfId="15222" xr:uid="{82C06472-FD56-4CC8-81BB-76E32FC0FA4F}"/>
    <cellStyle name="Komma 3 3 4 3 3 2" xfId="15223" xr:uid="{31717A92-AF99-4802-AB0C-67B9DDD8C642}"/>
    <cellStyle name="Komma 3 3 4 3 3_DataSet" xfId="15224" xr:uid="{D6E5F0BF-F448-4FD6-9ACC-7D1E0BB37EAC}"/>
    <cellStyle name="Komma 3 3 4 3 4" xfId="15225" xr:uid="{F0D22C33-8B78-4443-88C4-F35248546DB6}"/>
    <cellStyle name="Komma 3 3 4 3_DataSet" xfId="15226" xr:uid="{9CAFF45C-ED40-4548-A65A-38430D395CA9}"/>
    <cellStyle name="Komma 3 3 4 4" xfId="15227" xr:uid="{B7626BD2-7C3C-4AF9-8DC6-41C183EEFBCD}"/>
    <cellStyle name="Komma 3 3 4 4 2" xfId="15228" xr:uid="{C62C1405-5C88-42C6-A605-3FE62ABCA0A1}"/>
    <cellStyle name="Komma 3 3 4 4 2 2" xfId="15229" xr:uid="{0153544B-93C3-4593-8DAD-37D9384DDD8C}"/>
    <cellStyle name="Komma 3 3 4 4 2_DataSet" xfId="15230" xr:uid="{76346C76-6663-4702-8AA9-C6260326957F}"/>
    <cellStyle name="Komma 3 3 4 4 3" xfId="15231" xr:uid="{1FF8AA4A-E9C6-4A98-B0FD-BBF6D1591057}"/>
    <cellStyle name="Komma 3 3 4 4_DataSet" xfId="15232" xr:uid="{B061D4B6-FDA8-4F2B-9F9B-5A09DDAF9D87}"/>
    <cellStyle name="Komma 3 3 4 5" xfId="15233" xr:uid="{B37F030A-16C4-4A50-B408-9D0D75B95468}"/>
    <cellStyle name="Komma 3 3 4 5 2" xfId="15234" xr:uid="{0A76D3F2-C66D-4162-A7BB-B2D69246D579}"/>
    <cellStyle name="Komma 3 3 4 5_DataSet" xfId="15235" xr:uid="{4ED0F171-14A8-4BC4-A58C-74FE40382075}"/>
    <cellStyle name="Komma 3 3 4 6" xfId="15236" xr:uid="{ACF730F3-3307-475D-8299-F995B81D095E}"/>
    <cellStyle name="Komma 3 3 4_DataSet" xfId="15237" xr:uid="{94ED31EB-ED0B-4799-B8CF-EB8BF0DE78D7}"/>
    <cellStyle name="Komma 3 3 5" xfId="15238" xr:uid="{837B015A-2BFC-4B2F-9E0E-A2A42B7CEB5F}"/>
    <cellStyle name="Komma 3 3 5 2" xfId="15239" xr:uid="{E5E52488-6A9E-434F-847B-91CD90AA9C66}"/>
    <cellStyle name="Komma 3 3 5 2 2" xfId="15240" xr:uid="{76061120-F33B-47CC-B2C6-E332C0A36C2B}"/>
    <cellStyle name="Komma 3 3 5 2 2 2" xfId="15241" xr:uid="{ADE58633-E810-4C9C-8242-10010B8B3E53}"/>
    <cellStyle name="Komma 3 3 5 2 2 2 2" xfId="15242" xr:uid="{136FE191-6CA1-4F89-BD9B-528AF3A4AF67}"/>
    <cellStyle name="Komma 3 3 5 2 2 2_DataSet" xfId="15243" xr:uid="{38278572-E366-49BE-A1AE-818F8993C269}"/>
    <cellStyle name="Komma 3 3 5 2 2 3" xfId="15244" xr:uid="{702C06E0-C19A-469D-9A03-C87494BAAFD5}"/>
    <cellStyle name="Komma 3 3 5 2 2_DataSet" xfId="15245" xr:uid="{95E2E09E-B223-4FD5-A820-14F677BEB621}"/>
    <cellStyle name="Komma 3 3 5 2 3" xfId="15246" xr:uid="{109F26D7-A448-4113-864E-33B8E7DC9EF9}"/>
    <cellStyle name="Komma 3 3 5 2 3 2" xfId="15247" xr:uid="{9865037F-3F25-4992-852E-89B05EE9304B}"/>
    <cellStyle name="Komma 3 3 5 2 3_DataSet" xfId="15248" xr:uid="{C1007D36-02C9-445B-8B55-5284D8C3219C}"/>
    <cellStyle name="Komma 3 3 5 2 4" xfId="15249" xr:uid="{29D0A5A5-EDF6-4F28-A4DC-FEE6F73875B3}"/>
    <cellStyle name="Komma 3 3 5 2_DataSet" xfId="15250" xr:uid="{E563FD36-9BF6-42EC-B42C-1093B361BCE1}"/>
    <cellStyle name="Komma 3 3 5 3" xfId="15251" xr:uid="{44830247-9F97-4B51-BEEB-02F818AE0FB3}"/>
    <cellStyle name="Komma 3 3 5 3 2" xfId="15252" xr:uid="{DD321B03-BA98-4DF1-B138-3D94A4E244B1}"/>
    <cellStyle name="Komma 3 3 5 3 2 2" xfId="15253" xr:uid="{82C089E0-7C97-46AD-9D24-B0E11FD58CE4}"/>
    <cellStyle name="Komma 3 3 5 3 2_DataSet" xfId="15254" xr:uid="{A890A306-88E2-4AD2-95D4-75465036987D}"/>
    <cellStyle name="Komma 3 3 5 3 3" xfId="15255" xr:uid="{06714D78-C051-44AB-A452-CA2B977A6726}"/>
    <cellStyle name="Komma 3 3 5 3_DataSet" xfId="15256" xr:uid="{978CAEA8-9196-449E-874A-DA5DF4F0D572}"/>
    <cellStyle name="Komma 3 3 5 4" xfId="15257" xr:uid="{D458D018-3199-41CE-A724-9D5943944F8E}"/>
    <cellStyle name="Komma 3 3 5 4 2" xfId="15258" xr:uid="{6AC326CA-4C19-4B09-8348-FD44202B8C28}"/>
    <cellStyle name="Komma 3 3 5 4_DataSet" xfId="15259" xr:uid="{12CC1D3F-8E41-4D96-A790-E83E9D173D59}"/>
    <cellStyle name="Komma 3 3 5 5" xfId="15260" xr:uid="{8CAC213B-B610-4531-9052-6EB882728F71}"/>
    <cellStyle name="Komma 3 3 5_DataSet" xfId="15261" xr:uid="{454BD287-231A-4643-9C1F-B7B80A332F25}"/>
    <cellStyle name="Komma 3 3 6" xfId="15262" xr:uid="{152EAFD9-AD8C-4B54-9A10-F94B18F449AC}"/>
    <cellStyle name="Komma 3 3 6 2" xfId="15263" xr:uid="{B6248934-379A-4A6F-8182-AD7371C6E090}"/>
    <cellStyle name="Komma 3 3 6 2 2" xfId="15264" xr:uid="{57C19BD8-3BD3-4C61-A217-F5A2DC0F971D}"/>
    <cellStyle name="Komma 3 3 6 2 2 2" xfId="15265" xr:uid="{02D23A7C-4491-4EFA-ACAB-005DDACDD8AD}"/>
    <cellStyle name="Komma 3 3 6 2 2_DataSet" xfId="15266" xr:uid="{3A7F1A01-FEA6-4991-9125-8C42DB4F293E}"/>
    <cellStyle name="Komma 3 3 6 2 3" xfId="15267" xr:uid="{5ECF1F54-0B0E-4715-B2FD-97D63C2D8D4E}"/>
    <cellStyle name="Komma 3 3 6 2_DataSet" xfId="15268" xr:uid="{3CA27102-D71A-4D65-B841-ABAF5A7DAC7F}"/>
    <cellStyle name="Komma 3 3 6 3" xfId="15269" xr:uid="{557B7E45-17A9-49A9-9637-8D76C9E36408}"/>
    <cellStyle name="Komma 3 3 6 3 2" xfId="15270" xr:uid="{9762E37C-518B-443C-BC5F-F50952E73C1B}"/>
    <cellStyle name="Komma 3 3 6 3_DataSet" xfId="15271" xr:uid="{D3552297-25FF-4105-8520-4DF064411489}"/>
    <cellStyle name="Komma 3 3 6 4" xfId="15272" xr:uid="{54FBC585-173A-4FFB-93F4-56150EBA8712}"/>
    <cellStyle name="Komma 3 3 6_DataSet" xfId="15273" xr:uid="{1227137B-34C1-40C8-9199-B56D6FE7DDBF}"/>
    <cellStyle name="Komma 3 3 7" xfId="15274" xr:uid="{9D4638A1-09A7-4E0C-A042-A8249B155F53}"/>
    <cellStyle name="Komma 3 3 7 2" xfId="15275" xr:uid="{B78EA647-3EE7-4AF3-B3F5-B7E9B70F77C2}"/>
    <cellStyle name="Komma 3 3 7 2 2" xfId="15276" xr:uid="{8A8183AD-6163-4C9E-B250-7BC371450733}"/>
    <cellStyle name="Komma 3 3 7 2_DataSet" xfId="15277" xr:uid="{067CB139-3AC1-4E8C-989F-E14C48BDA5E7}"/>
    <cellStyle name="Komma 3 3 7 3" xfId="15278" xr:uid="{3BA2D986-AE50-4F46-A8BF-CED8D8B9B7C5}"/>
    <cellStyle name="Komma 3 3 7_DataSet" xfId="15279" xr:uid="{44D11F44-C343-4063-9D7A-4743DDED9A4F}"/>
    <cellStyle name="Komma 3 3 8" xfId="15280" xr:uid="{81CFC885-1B31-42D4-97A0-39D33254CBCD}"/>
    <cellStyle name="Komma 3 3 8 2" xfId="15281" xr:uid="{FD6C4984-DF8B-48B3-9EE7-C252AD7C2486}"/>
    <cellStyle name="Komma 3 3 8_DataSet" xfId="15282" xr:uid="{8AAAD520-C46D-4531-BEAF-7D8164AC88BA}"/>
    <cellStyle name="Komma 3 3 9" xfId="15283" xr:uid="{8733D771-C185-438A-A04F-F08355297577}"/>
    <cellStyle name="Komma 3 3_DataSet" xfId="15284" xr:uid="{B3EFAAB0-3F60-44A2-B08F-B8F549EB508A}"/>
    <cellStyle name="Komma 3 4" xfId="15285" xr:uid="{6006C565-42F2-4B31-BFAF-63F1F3AB3FF1}"/>
    <cellStyle name="Komma 3 4 2" xfId="15286" xr:uid="{ECBF81F4-6A2B-4344-AAC2-DCAF126A5029}"/>
    <cellStyle name="Komma 3 4 2 2" xfId="15287" xr:uid="{358EDB4E-A4CA-4EC3-95CF-42E3259F7E91}"/>
    <cellStyle name="Komma 3 4 2 2 2" xfId="15288" xr:uid="{951B5D55-83B2-4952-B202-5F25B7E2CF6C}"/>
    <cellStyle name="Komma 3 4 2 2 2 2" xfId="15289" xr:uid="{679A9E1E-B9D1-4D0F-BEC2-4C5AE4BA6BFC}"/>
    <cellStyle name="Komma 3 4 2 2 2 2 2" xfId="15290" xr:uid="{24F62466-50C1-4D7F-8609-C59379579AE1}"/>
    <cellStyle name="Komma 3 4 2 2 2 2 2 2" xfId="15291" xr:uid="{C152FFB3-EE80-4435-8A8B-DF66DF39FA24}"/>
    <cellStyle name="Komma 3 4 2 2 2 2 2 2 2" xfId="15292" xr:uid="{F37D49CF-282C-4702-954C-D4899D101736}"/>
    <cellStyle name="Komma 3 4 2 2 2 2 2 2_DataSet" xfId="15293" xr:uid="{F67D6C45-9D2B-4D08-87A7-3C67E59D8244}"/>
    <cellStyle name="Komma 3 4 2 2 2 2 2 3" xfId="15294" xr:uid="{0B06484E-C59B-4570-ABCA-FEE069DA14E8}"/>
    <cellStyle name="Komma 3 4 2 2 2 2 2_DataSet" xfId="15295" xr:uid="{26304B45-1167-4731-9D31-A6F15AF8B009}"/>
    <cellStyle name="Komma 3 4 2 2 2 2 3" xfId="15296" xr:uid="{E39E7472-538E-40B2-A3A4-A5F6DAEB747C}"/>
    <cellStyle name="Komma 3 4 2 2 2 2 3 2" xfId="15297" xr:uid="{A8332670-1EF3-4555-BD40-660072F06657}"/>
    <cellStyle name="Komma 3 4 2 2 2 2 3_DataSet" xfId="15298" xr:uid="{A6BC5C51-6F34-4521-917C-C05FE8BD6DA2}"/>
    <cellStyle name="Komma 3 4 2 2 2 2 4" xfId="15299" xr:uid="{ABCB8CE3-302E-496B-8F73-9956BEDE53E4}"/>
    <cellStyle name="Komma 3 4 2 2 2 2_DataSet" xfId="15300" xr:uid="{E9F48813-A2A4-4DD8-8968-A50C4E44643E}"/>
    <cellStyle name="Komma 3 4 2 2 2 3" xfId="15301" xr:uid="{4A58AA24-48D0-42DC-A28F-D6BFACE0A29A}"/>
    <cellStyle name="Komma 3 4 2 2 2 3 2" xfId="15302" xr:uid="{9D1496A1-CC94-4053-9D11-9EC41A919D8C}"/>
    <cellStyle name="Komma 3 4 2 2 2 3 2 2" xfId="15303" xr:uid="{8992D8CC-30CD-4813-8B8E-655FE0274B17}"/>
    <cellStyle name="Komma 3 4 2 2 2 3 2_DataSet" xfId="15304" xr:uid="{C6DA145D-4606-42C8-8F16-EFA240D3A6D7}"/>
    <cellStyle name="Komma 3 4 2 2 2 3 3" xfId="15305" xr:uid="{B618125F-F6D3-42D3-9380-D3FCEAB4BD87}"/>
    <cellStyle name="Komma 3 4 2 2 2 3_DataSet" xfId="15306" xr:uid="{8ED704A0-FBBD-474F-B3E0-C6CFFB30B05E}"/>
    <cellStyle name="Komma 3 4 2 2 2 4" xfId="15307" xr:uid="{2CC85B45-8334-4DC2-86C1-60D2419D5F11}"/>
    <cellStyle name="Komma 3 4 2 2 2 4 2" xfId="15308" xr:uid="{0AE4491C-988C-4CC3-BBA6-9EBFCE5BC736}"/>
    <cellStyle name="Komma 3 4 2 2 2 4_DataSet" xfId="15309" xr:uid="{B2F9474E-55EA-46BA-A59C-C427567734B0}"/>
    <cellStyle name="Komma 3 4 2 2 2 5" xfId="15310" xr:uid="{ADAE0A8B-8C25-4516-B270-4EC73DB0B8C0}"/>
    <cellStyle name="Komma 3 4 2 2 2_DataSet" xfId="15311" xr:uid="{D3D50338-A7A6-4CB7-9165-73872631B2CD}"/>
    <cellStyle name="Komma 3 4 2 2 3" xfId="15312" xr:uid="{890D475A-ACD3-4BCA-8B98-C8C5B997E96B}"/>
    <cellStyle name="Komma 3 4 2 2 3 2" xfId="15313" xr:uid="{71E928EE-31F1-41C9-9A6E-B2CA3CC16FBA}"/>
    <cellStyle name="Komma 3 4 2 2 3 2 2" xfId="15314" xr:uid="{4EA7FF59-1AB4-496E-8C49-6FF1FCE32B44}"/>
    <cellStyle name="Komma 3 4 2 2 3 2 2 2" xfId="15315" xr:uid="{A0DE1064-E264-470D-B2E9-29D110F15438}"/>
    <cellStyle name="Komma 3 4 2 2 3 2 2_DataSet" xfId="15316" xr:uid="{EDD95859-2F38-4C87-94F2-E0D922001DBA}"/>
    <cellStyle name="Komma 3 4 2 2 3 2 3" xfId="15317" xr:uid="{C73B01AC-BFE6-4824-A687-786CC3C714BA}"/>
    <cellStyle name="Komma 3 4 2 2 3 2_DataSet" xfId="15318" xr:uid="{F2DF36E7-C944-43BA-AABF-3BF984491698}"/>
    <cellStyle name="Komma 3 4 2 2 3 3" xfId="15319" xr:uid="{A3E38E2D-00CB-40A7-92EF-7D56843B535E}"/>
    <cellStyle name="Komma 3 4 2 2 3 3 2" xfId="15320" xr:uid="{2A9F25E6-DC5B-40CF-B9C7-0CD3A9FE9437}"/>
    <cellStyle name="Komma 3 4 2 2 3 3_DataSet" xfId="15321" xr:uid="{CEBADDFB-D954-41CD-94E2-AFF5A74171C0}"/>
    <cellStyle name="Komma 3 4 2 2 3 4" xfId="15322" xr:uid="{68134CA9-8EDE-4531-93BD-41FB926E2155}"/>
    <cellStyle name="Komma 3 4 2 2 3_DataSet" xfId="15323" xr:uid="{1BDF50F3-98D5-4660-BD4D-C8BC9321DECD}"/>
    <cellStyle name="Komma 3 4 2 2 4" xfId="15324" xr:uid="{18ADAF4B-F92A-4C44-8B0E-C100AA4FBDD1}"/>
    <cellStyle name="Komma 3 4 2 2 4 2" xfId="15325" xr:uid="{DA80A0CA-70D1-43BA-B6DB-66920187518C}"/>
    <cellStyle name="Komma 3 4 2 2 4 2 2" xfId="15326" xr:uid="{F7313DC4-E439-4EA4-B05E-AD614B0148A2}"/>
    <cellStyle name="Komma 3 4 2 2 4 2_DataSet" xfId="15327" xr:uid="{2D61D229-EA64-4F8D-B7B0-5D9DD07D22FF}"/>
    <cellStyle name="Komma 3 4 2 2 4 3" xfId="15328" xr:uid="{3FC30CD5-9716-442A-B374-41375D03BB1D}"/>
    <cellStyle name="Komma 3 4 2 2 4_DataSet" xfId="15329" xr:uid="{55579DCA-C556-44B7-A50F-82F3636A85DE}"/>
    <cellStyle name="Komma 3 4 2 2 5" xfId="15330" xr:uid="{6ED2DB69-6F39-4A11-9E6C-E0032FE736B8}"/>
    <cellStyle name="Komma 3 4 2 2 5 2" xfId="15331" xr:uid="{6BB0BD60-8748-4881-A9AB-CCB1CCE6083E}"/>
    <cellStyle name="Komma 3 4 2 2 5_DataSet" xfId="15332" xr:uid="{8C029A02-AC5B-444F-929D-FEB46F06BE4D}"/>
    <cellStyle name="Komma 3 4 2 2 6" xfId="15333" xr:uid="{C890DF8B-8E40-4026-923C-D86890519811}"/>
    <cellStyle name="Komma 3 4 2 2_DataSet" xfId="15334" xr:uid="{DC3F349E-C4B7-4F32-A679-74DA97209B0A}"/>
    <cellStyle name="Komma 3 4 2 3" xfId="15335" xr:uid="{D3AC8F7B-ADB9-4AB1-A11F-CF2D70767813}"/>
    <cellStyle name="Komma 3 4 2 3 2" xfId="15336" xr:uid="{8A578E5B-66DA-4670-8AC9-BFC551F419BE}"/>
    <cellStyle name="Komma 3 4 2 3 2 2" xfId="15337" xr:uid="{83EAB700-FFD9-4EA6-BB73-881F9B621E18}"/>
    <cellStyle name="Komma 3 4 2 3 2 2 2" xfId="15338" xr:uid="{62A3C0C8-733E-4043-A50B-BCE3697F181A}"/>
    <cellStyle name="Komma 3 4 2 3 2 2 2 2" xfId="15339" xr:uid="{E873FFB6-379E-48B2-8735-6E48D9AE5B03}"/>
    <cellStyle name="Komma 3 4 2 3 2 2 2 2 2" xfId="15340" xr:uid="{15493304-4F91-43BA-98D3-A78DC150C9CF}"/>
    <cellStyle name="Komma 3 4 2 3 2 2 2 2_DataSet" xfId="15341" xr:uid="{64F7E35B-8545-4135-81C3-39DF67D0B75A}"/>
    <cellStyle name="Komma 3 4 2 3 2 2 2 3" xfId="15342" xr:uid="{7C943A8D-9073-46EC-92ED-BA7863646660}"/>
    <cellStyle name="Komma 3 4 2 3 2 2 2_DataSet" xfId="15343" xr:uid="{09186E41-A1D7-4937-8526-DD1C54114A15}"/>
    <cellStyle name="Komma 3 4 2 3 2 2 3" xfId="15344" xr:uid="{8C353D10-FBEE-43BB-86CA-D2244852ACDC}"/>
    <cellStyle name="Komma 3 4 2 3 2 2 3 2" xfId="15345" xr:uid="{8484B009-472C-473D-A543-7FD8D9DF0100}"/>
    <cellStyle name="Komma 3 4 2 3 2 2 3_DataSet" xfId="15346" xr:uid="{AC9924A8-0F47-4990-B46D-BE1E1595EB75}"/>
    <cellStyle name="Komma 3 4 2 3 2 2 4" xfId="15347" xr:uid="{22CA9848-8D7B-40DD-AD23-402C91613D3C}"/>
    <cellStyle name="Komma 3 4 2 3 2 2_DataSet" xfId="15348" xr:uid="{59C9C0D0-E61C-4AF1-9F44-0229F3389BC1}"/>
    <cellStyle name="Komma 3 4 2 3 2 3" xfId="15349" xr:uid="{A721AD9B-41E6-4C7C-A23F-BA5173A4FE01}"/>
    <cellStyle name="Komma 3 4 2 3 2 3 2" xfId="15350" xr:uid="{43874878-D0AC-4D53-B625-A822EC9E88CA}"/>
    <cellStyle name="Komma 3 4 2 3 2 3 2 2" xfId="15351" xr:uid="{957764ED-7A42-489D-8233-0D6444B42430}"/>
    <cellStyle name="Komma 3 4 2 3 2 3 2_DataSet" xfId="15352" xr:uid="{70BBA29F-1790-46DC-A84C-D3359DE880FC}"/>
    <cellStyle name="Komma 3 4 2 3 2 3 3" xfId="15353" xr:uid="{1949CDEF-59CE-4B07-92D4-4F1582044298}"/>
    <cellStyle name="Komma 3 4 2 3 2 3_DataSet" xfId="15354" xr:uid="{54DF7EB5-712D-42A6-9F69-61D483182128}"/>
    <cellStyle name="Komma 3 4 2 3 2 4" xfId="15355" xr:uid="{9EB6F69C-A63F-407F-9695-DBDCD63AAAD6}"/>
    <cellStyle name="Komma 3 4 2 3 2 4 2" xfId="15356" xr:uid="{859F28DA-3087-467A-BE5B-471CC70419FC}"/>
    <cellStyle name="Komma 3 4 2 3 2 4_DataSet" xfId="15357" xr:uid="{3CD6EAC8-5B00-475E-B3B3-4C187A540059}"/>
    <cellStyle name="Komma 3 4 2 3 2 5" xfId="15358" xr:uid="{BF4FEF50-F2A4-44B1-A128-96506705BC42}"/>
    <cellStyle name="Komma 3 4 2 3 2_DataSet" xfId="15359" xr:uid="{24F40C20-01E2-42F6-9E22-5171F01EAB1D}"/>
    <cellStyle name="Komma 3 4 2 3 3" xfId="15360" xr:uid="{657F1B3E-5C03-4411-9F63-C9682F3F5585}"/>
    <cellStyle name="Komma 3 4 2 3 3 2" xfId="15361" xr:uid="{9FF84D9B-9BF9-4D09-BBD4-D466DA6A5BAC}"/>
    <cellStyle name="Komma 3 4 2 3 3 2 2" xfId="15362" xr:uid="{7043CFC6-57E7-457A-8248-D2AEC862C053}"/>
    <cellStyle name="Komma 3 4 2 3 3 2 2 2" xfId="15363" xr:uid="{8907BA88-0B41-4709-A7B5-09A393EAC388}"/>
    <cellStyle name="Komma 3 4 2 3 3 2 2_DataSet" xfId="15364" xr:uid="{E37BA5B1-69FE-4482-A8BE-8BDE4EFAC973}"/>
    <cellStyle name="Komma 3 4 2 3 3 2 3" xfId="15365" xr:uid="{D88FACBF-9F85-4489-A8DC-BA88ED929669}"/>
    <cellStyle name="Komma 3 4 2 3 3 2_DataSet" xfId="15366" xr:uid="{7B00A6D9-472F-4FBE-8936-E37460E01D0E}"/>
    <cellStyle name="Komma 3 4 2 3 3 3" xfId="15367" xr:uid="{2AD0B737-19A6-429B-9F94-B0933AB217F2}"/>
    <cellStyle name="Komma 3 4 2 3 3 3 2" xfId="15368" xr:uid="{CB675042-360B-4F62-AC74-F892C35EA74E}"/>
    <cellStyle name="Komma 3 4 2 3 3 3_DataSet" xfId="15369" xr:uid="{15B61B13-F6E7-4E2C-8FE1-D0CD71C136D6}"/>
    <cellStyle name="Komma 3 4 2 3 3 4" xfId="15370" xr:uid="{26225FA1-3CFA-4284-BC2B-D979B0A193D5}"/>
    <cellStyle name="Komma 3 4 2 3 3_DataSet" xfId="15371" xr:uid="{6EB970C7-E6AA-4D73-99FB-E38380C58E5C}"/>
    <cellStyle name="Komma 3 4 2 3 4" xfId="15372" xr:uid="{266ADA2C-C0CD-4C6A-A974-7DB4C0E6F7F7}"/>
    <cellStyle name="Komma 3 4 2 3 4 2" xfId="15373" xr:uid="{6718DB24-60E7-43EB-AADD-E446572DB164}"/>
    <cellStyle name="Komma 3 4 2 3 4 2 2" xfId="15374" xr:uid="{B255D15C-FE1C-4012-A009-0E6D8202F51B}"/>
    <cellStyle name="Komma 3 4 2 3 4 2_DataSet" xfId="15375" xr:uid="{5C804521-A882-4558-A9F4-19300AA07966}"/>
    <cellStyle name="Komma 3 4 2 3 4 3" xfId="15376" xr:uid="{86828228-A13C-486B-941D-B74822D2C609}"/>
    <cellStyle name="Komma 3 4 2 3 4_DataSet" xfId="15377" xr:uid="{D0EBC019-9458-4204-A528-F8ED5E97D947}"/>
    <cellStyle name="Komma 3 4 2 3 5" xfId="15378" xr:uid="{B7D47D24-EE85-4091-8E31-4D8C80AFF05D}"/>
    <cellStyle name="Komma 3 4 2 3 5 2" xfId="15379" xr:uid="{1B9E708D-20BB-42E1-93F6-89196765990F}"/>
    <cellStyle name="Komma 3 4 2 3 5_DataSet" xfId="15380" xr:uid="{CDA71CD1-3B46-438D-937A-47DE0DEC94FD}"/>
    <cellStyle name="Komma 3 4 2 3 6" xfId="15381" xr:uid="{D162ABC9-2982-477F-B253-A1562EA9081F}"/>
    <cellStyle name="Komma 3 4 2 3_DataSet" xfId="15382" xr:uid="{FA0D744B-6161-4D7A-80C4-ACD51545DC5E}"/>
    <cellStyle name="Komma 3 4 2 4" xfId="15383" xr:uid="{D0321A28-A616-4905-AEEA-B6F4688CE3C8}"/>
    <cellStyle name="Komma 3 4 2 4 2" xfId="15384" xr:uid="{F34AECF6-4F7D-4F18-8B7E-4FD435BB4A8A}"/>
    <cellStyle name="Komma 3 4 2 4 2 2" xfId="15385" xr:uid="{398D7213-A74E-44F1-9749-4D5D7A99F044}"/>
    <cellStyle name="Komma 3 4 2 4 2 2 2" xfId="15386" xr:uid="{B94C605F-FCAC-4991-8867-1466D478C31E}"/>
    <cellStyle name="Komma 3 4 2 4 2 2 2 2" xfId="15387" xr:uid="{65DD6B1C-B952-413F-9390-2012969B5602}"/>
    <cellStyle name="Komma 3 4 2 4 2 2 2_DataSet" xfId="15388" xr:uid="{D9BC2445-9E13-4BFA-A5CF-71FC1469D177}"/>
    <cellStyle name="Komma 3 4 2 4 2 2 3" xfId="15389" xr:uid="{D522B6B9-FF86-452B-A0A1-99D5461B033C}"/>
    <cellStyle name="Komma 3 4 2 4 2 2_DataSet" xfId="15390" xr:uid="{D469F36B-9426-4307-AF47-9B83B000DABA}"/>
    <cellStyle name="Komma 3 4 2 4 2 3" xfId="15391" xr:uid="{E178801A-1CC7-4AE8-8B94-A109CD1BB2F9}"/>
    <cellStyle name="Komma 3 4 2 4 2 3 2" xfId="15392" xr:uid="{5B6C3F67-CAD1-465E-A3C5-68A9B8FC2298}"/>
    <cellStyle name="Komma 3 4 2 4 2 3_DataSet" xfId="15393" xr:uid="{A87AAECE-4932-445B-AFCC-CAC6D2321EA4}"/>
    <cellStyle name="Komma 3 4 2 4 2 4" xfId="15394" xr:uid="{5470F1CF-EFEA-4294-B873-FB84C2E94A8A}"/>
    <cellStyle name="Komma 3 4 2 4 2_DataSet" xfId="15395" xr:uid="{4C048612-F79D-432B-A9DC-A2958F3E425B}"/>
    <cellStyle name="Komma 3 4 2 4 3" xfId="15396" xr:uid="{F02B85F2-C505-40E7-9B85-214AFD8A3EA3}"/>
    <cellStyle name="Komma 3 4 2 4 3 2" xfId="15397" xr:uid="{09D6404E-873C-4EFF-B529-9FB1BF19965E}"/>
    <cellStyle name="Komma 3 4 2 4 3 2 2" xfId="15398" xr:uid="{E139F63A-0A40-45ED-8658-73E76C94E0D2}"/>
    <cellStyle name="Komma 3 4 2 4 3 2_DataSet" xfId="15399" xr:uid="{CA231F3C-996E-4B7F-B216-F69E49D72F1C}"/>
    <cellStyle name="Komma 3 4 2 4 3 3" xfId="15400" xr:uid="{D65E14A5-50DE-4A91-9B67-61A3B1D0D317}"/>
    <cellStyle name="Komma 3 4 2 4 3_DataSet" xfId="15401" xr:uid="{86E787FA-692E-4ADE-B9DF-CDBD2FAE7EA6}"/>
    <cellStyle name="Komma 3 4 2 4 4" xfId="15402" xr:uid="{2320B2D4-DD7C-4F5A-880A-D6155BC3B24E}"/>
    <cellStyle name="Komma 3 4 2 4 4 2" xfId="15403" xr:uid="{5A3981A9-34EF-4648-86DF-0DDDADF2060C}"/>
    <cellStyle name="Komma 3 4 2 4 4_DataSet" xfId="15404" xr:uid="{A6D029F0-CE87-41A0-B98B-4B56524594B5}"/>
    <cellStyle name="Komma 3 4 2 4 5" xfId="15405" xr:uid="{A5897805-7F8F-4261-8F69-B6C95CABCCF3}"/>
    <cellStyle name="Komma 3 4 2 4_DataSet" xfId="15406" xr:uid="{3C89AE53-1A08-4E83-B305-02CD5EA99394}"/>
    <cellStyle name="Komma 3 4 2 5" xfId="15407" xr:uid="{4C53ADFB-26F9-434A-80C6-17BEAD068021}"/>
    <cellStyle name="Komma 3 4 2 5 2" xfId="15408" xr:uid="{8359A58B-D962-4037-BDAF-4A13C811C2F5}"/>
    <cellStyle name="Komma 3 4 2 5 2 2" xfId="15409" xr:uid="{7DBDCBF9-8FE6-4B2F-899A-4595B75958A8}"/>
    <cellStyle name="Komma 3 4 2 5 2 2 2" xfId="15410" xr:uid="{F9DB6A51-2E26-4C92-9733-9E0A131C4899}"/>
    <cellStyle name="Komma 3 4 2 5 2 2_DataSet" xfId="15411" xr:uid="{873681B4-6E63-4AAF-9C65-1DE7D9852F8A}"/>
    <cellStyle name="Komma 3 4 2 5 2 3" xfId="15412" xr:uid="{092E759C-ADDD-4580-9663-D1B7C29B32E5}"/>
    <cellStyle name="Komma 3 4 2 5 2_DataSet" xfId="15413" xr:uid="{66D46D04-5042-4495-8C4A-F9E7684C2960}"/>
    <cellStyle name="Komma 3 4 2 5 3" xfId="15414" xr:uid="{DAA86BA3-4C6E-40E2-8683-302CECC7A48B}"/>
    <cellStyle name="Komma 3 4 2 5 3 2" xfId="15415" xr:uid="{F27819A9-B046-4340-9271-FD566A257825}"/>
    <cellStyle name="Komma 3 4 2 5 3_DataSet" xfId="15416" xr:uid="{1473034C-FC92-4D90-93EF-6BED6A3C7701}"/>
    <cellStyle name="Komma 3 4 2 5 4" xfId="15417" xr:uid="{FAC7CFB2-34DF-4252-97D2-D228F77C507C}"/>
    <cellStyle name="Komma 3 4 2 5_DataSet" xfId="15418" xr:uid="{808FFFC9-FCBC-4BF2-B2E2-BA442FD32A18}"/>
    <cellStyle name="Komma 3 4 2 6" xfId="15419" xr:uid="{15BD4BCC-9A9C-4E27-A2DC-004FE83E1CE7}"/>
    <cellStyle name="Komma 3 4 2 6 2" xfId="15420" xr:uid="{18804A7A-A287-4CEC-AD33-99FA9687AB89}"/>
    <cellStyle name="Komma 3 4 2 6 2 2" xfId="15421" xr:uid="{589318AE-46B2-41CF-960B-06D738756D84}"/>
    <cellStyle name="Komma 3 4 2 6 2_DataSet" xfId="15422" xr:uid="{9E30CC13-56D6-4F7B-9D09-9C7683A502B6}"/>
    <cellStyle name="Komma 3 4 2 6 3" xfId="15423" xr:uid="{37FF3B5C-5755-4AB8-B4FE-482E50301A67}"/>
    <cellStyle name="Komma 3 4 2 6_DataSet" xfId="15424" xr:uid="{F39354B6-0571-49A4-AE49-049425100326}"/>
    <cellStyle name="Komma 3 4 2 7" xfId="15425" xr:uid="{293AC7E3-9F54-4F09-8D36-252AE921685C}"/>
    <cellStyle name="Komma 3 4 2 7 2" xfId="15426" xr:uid="{0010D01E-4F5B-4FAA-8CD3-869172A2D8E0}"/>
    <cellStyle name="Komma 3 4 2 7_DataSet" xfId="15427" xr:uid="{429768ED-2F26-4C62-98FE-4ABD4900E743}"/>
    <cellStyle name="Komma 3 4 2 8" xfId="15428" xr:uid="{FA9A7102-108C-4889-80FB-8783D066C7FA}"/>
    <cellStyle name="Komma 3 4 2_DataSet" xfId="15429" xr:uid="{05759E6B-A471-4666-A9EB-4559ED19F7A0}"/>
    <cellStyle name="Komma 3 4 3" xfId="15430" xr:uid="{2A6D170C-8600-4FC9-A543-18A98A7552CC}"/>
    <cellStyle name="Komma 3 4 3 2" xfId="15431" xr:uid="{97DF36CD-226E-4BB2-A54F-99FC57A0543D}"/>
    <cellStyle name="Komma 3 4 3 2 2" xfId="15432" xr:uid="{4FFE4420-BEE6-45BA-ACF9-55134D63565F}"/>
    <cellStyle name="Komma 3 4 3 2 2 2" xfId="15433" xr:uid="{537F86AF-EB32-4BC4-8371-7F4D9B649E86}"/>
    <cellStyle name="Komma 3 4 3 2 2 2 2" xfId="15434" xr:uid="{D75DD8C8-4EC5-413D-9C38-8095B91D7BDE}"/>
    <cellStyle name="Komma 3 4 3 2 2 2 2 2" xfId="15435" xr:uid="{33A76988-95AD-4499-916C-F0105729D6E6}"/>
    <cellStyle name="Komma 3 4 3 2 2 2 2_DataSet" xfId="15436" xr:uid="{0A38050E-FF32-4032-B6AE-ABD6DC58FC19}"/>
    <cellStyle name="Komma 3 4 3 2 2 2 3" xfId="15437" xr:uid="{36E6B273-0871-41A2-ACFA-504C75162BF9}"/>
    <cellStyle name="Komma 3 4 3 2 2 2_DataSet" xfId="15438" xr:uid="{8FE89506-7006-4033-B1F4-6AB0D3C70720}"/>
    <cellStyle name="Komma 3 4 3 2 2 3" xfId="15439" xr:uid="{4A24BBFD-2FBC-4B7E-AD3B-D54C461D23B0}"/>
    <cellStyle name="Komma 3 4 3 2 2 3 2" xfId="15440" xr:uid="{997BEFE3-31F2-4034-B126-537C1996B8B9}"/>
    <cellStyle name="Komma 3 4 3 2 2 3_DataSet" xfId="15441" xr:uid="{53661F13-97BE-4EB3-B2CC-32F566065939}"/>
    <cellStyle name="Komma 3 4 3 2 2 4" xfId="15442" xr:uid="{D555F157-5E11-457B-AB68-0167CAA66E63}"/>
    <cellStyle name="Komma 3 4 3 2 2_DataSet" xfId="15443" xr:uid="{2E744208-DA6A-4A47-AA30-CE57E5CDEF76}"/>
    <cellStyle name="Komma 3 4 3 2 3" xfId="15444" xr:uid="{6B7F7868-0B26-4869-9C20-07B8BAAD098A}"/>
    <cellStyle name="Komma 3 4 3 2 3 2" xfId="15445" xr:uid="{663C54D4-0D3E-4C38-93F2-4278553AF032}"/>
    <cellStyle name="Komma 3 4 3 2 3 2 2" xfId="15446" xr:uid="{C1369C24-4BCE-48CD-AD45-CE5F5B2C524D}"/>
    <cellStyle name="Komma 3 4 3 2 3 2_DataSet" xfId="15447" xr:uid="{909F0068-CCC4-416F-AACF-25DF35AC6A65}"/>
    <cellStyle name="Komma 3 4 3 2 3 3" xfId="15448" xr:uid="{4D2F2511-3753-430A-8BA2-08E1247051F6}"/>
    <cellStyle name="Komma 3 4 3 2 3_DataSet" xfId="15449" xr:uid="{0DA3B5CF-C8F9-42D7-9B95-511AD6966D55}"/>
    <cellStyle name="Komma 3 4 3 2 4" xfId="15450" xr:uid="{61F2C6DD-3D7D-4607-AA9E-B812EB79B2C2}"/>
    <cellStyle name="Komma 3 4 3 2 4 2" xfId="15451" xr:uid="{B345E259-1AED-4619-9877-AD45761EFDED}"/>
    <cellStyle name="Komma 3 4 3 2 4_DataSet" xfId="15452" xr:uid="{AE24B06F-DCD5-4ADB-9944-1E6C6451761A}"/>
    <cellStyle name="Komma 3 4 3 2 5" xfId="15453" xr:uid="{2C09A3B3-4261-4A31-B470-E05EEB5F10EC}"/>
    <cellStyle name="Komma 3 4 3 2_DataSet" xfId="15454" xr:uid="{092B5ABA-B1A8-4505-9CB1-A8F7EBAB9371}"/>
    <cellStyle name="Komma 3 4 3 3" xfId="15455" xr:uid="{277D66F7-19CD-466E-BA97-1E349E35DDC0}"/>
    <cellStyle name="Komma 3 4 3 3 2" xfId="15456" xr:uid="{1AA8B082-6F5A-4E20-92E3-9E75C1AA341F}"/>
    <cellStyle name="Komma 3 4 3 3 2 2" xfId="15457" xr:uid="{4191BBE4-CF3C-4EEA-BDBC-8E25859001BD}"/>
    <cellStyle name="Komma 3 4 3 3 2 2 2" xfId="15458" xr:uid="{93029CB0-4C90-4FED-8B16-4FD9C8891A4A}"/>
    <cellStyle name="Komma 3 4 3 3 2 2_DataSet" xfId="15459" xr:uid="{FA831080-5D1E-486B-A354-0DB54930B7A8}"/>
    <cellStyle name="Komma 3 4 3 3 2 3" xfId="15460" xr:uid="{1CC2CD20-B00F-4243-83D2-A1E47C603E8A}"/>
    <cellStyle name="Komma 3 4 3 3 2_DataSet" xfId="15461" xr:uid="{37D4ED97-04EA-42C3-9884-4C4BEDDFC918}"/>
    <cellStyle name="Komma 3 4 3 3 3" xfId="15462" xr:uid="{4004E623-60A9-47EA-B0AA-9B4135979795}"/>
    <cellStyle name="Komma 3 4 3 3 3 2" xfId="15463" xr:uid="{40238C0F-4920-4EEB-B54F-B4DEEA640EEE}"/>
    <cellStyle name="Komma 3 4 3 3 3_DataSet" xfId="15464" xr:uid="{C7A966F9-484E-427E-A5B0-BF358F417C6A}"/>
    <cellStyle name="Komma 3 4 3 3 4" xfId="15465" xr:uid="{CF4D0453-472E-419B-8DD6-99EEE31D790A}"/>
    <cellStyle name="Komma 3 4 3 3_DataSet" xfId="15466" xr:uid="{2BDB3910-0698-436F-813A-CFB0318AF22F}"/>
    <cellStyle name="Komma 3 4 3 4" xfId="15467" xr:uid="{8FDBB071-EE8E-4CDA-96B5-46FA7B6ED9E2}"/>
    <cellStyle name="Komma 3 4 3 4 2" xfId="15468" xr:uid="{422FAF77-F01F-4C80-AC6A-1C9A9390AB03}"/>
    <cellStyle name="Komma 3 4 3 4 2 2" xfId="15469" xr:uid="{6C450EA0-B356-47E1-ABCC-9840DC99D3B9}"/>
    <cellStyle name="Komma 3 4 3 4 2_DataSet" xfId="15470" xr:uid="{B14409B9-0730-4B3A-A4C0-0DF53F1D87B9}"/>
    <cellStyle name="Komma 3 4 3 4 3" xfId="15471" xr:uid="{EEF7EFC7-6050-4E21-B494-AD8B5A4D051A}"/>
    <cellStyle name="Komma 3 4 3 4_DataSet" xfId="15472" xr:uid="{D1BCEAC4-ADC8-4D5E-BA5B-279320855CD2}"/>
    <cellStyle name="Komma 3 4 3 5" xfId="15473" xr:uid="{478E251D-609B-4AF5-A549-15DC296CE9B9}"/>
    <cellStyle name="Komma 3 4 3 5 2" xfId="15474" xr:uid="{498EADB7-DE7A-4CCB-A919-0F32BEC560E7}"/>
    <cellStyle name="Komma 3 4 3 5_DataSet" xfId="15475" xr:uid="{A4EEBF60-5002-495B-9D82-ADE5FC54B48A}"/>
    <cellStyle name="Komma 3 4 3 6" xfId="15476" xr:uid="{A637A781-B029-40AC-B9BC-FE223828F108}"/>
    <cellStyle name="Komma 3 4 3_DataSet" xfId="15477" xr:uid="{5AF2AF5D-A758-411A-AA6D-8CA9B050DADE}"/>
    <cellStyle name="Komma 3 4 4" xfId="15478" xr:uid="{66DAA143-9758-4EA0-9EDB-8FEEB5A384D3}"/>
    <cellStyle name="Komma 3 4 4 2" xfId="15479" xr:uid="{91A5A311-93AB-46E5-9A69-99C5BA7ECC5C}"/>
    <cellStyle name="Komma 3 4 4 2 2" xfId="15480" xr:uid="{423640C7-1467-46C5-BD58-AF9EAF2BEE1B}"/>
    <cellStyle name="Komma 3 4 4 2 2 2" xfId="15481" xr:uid="{86BEFD7E-8A97-4B52-8A10-7DD8E3F5E8DC}"/>
    <cellStyle name="Komma 3 4 4 2 2 2 2" xfId="15482" xr:uid="{CB5255D0-7B87-449E-A9EE-43EE7B8AE63C}"/>
    <cellStyle name="Komma 3 4 4 2 2 2 2 2" xfId="15483" xr:uid="{F6BE38B0-9BB9-4795-B615-4AD5D44BE79B}"/>
    <cellStyle name="Komma 3 4 4 2 2 2 2_DataSet" xfId="15484" xr:uid="{C482FCB5-AD77-4320-818A-A823A8E1BAEB}"/>
    <cellStyle name="Komma 3 4 4 2 2 2 3" xfId="15485" xr:uid="{4C000245-6DE4-4C2B-A878-269D81E5CE6A}"/>
    <cellStyle name="Komma 3 4 4 2 2 2_DataSet" xfId="15486" xr:uid="{7351FD35-9E6E-45CB-BE8C-D62DD143D597}"/>
    <cellStyle name="Komma 3 4 4 2 2 3" xfId="15487" xr:uid="{458B2427-1D56-4435-BF91-306B4AEDC743}"/>
    <cellStyle name="Komma 3 4 4 2 2 3 2" xfId="15488" xr:uid="{AFA7E681-A8A9-4342-9EF5-2BB6178F2E80}"/>
    <cellStyle name="Komma 3 4 4 2 2 3_DataSet" xfId="15489" xr:uid="{4F76E909-13DE-4EB7-B55A-0959F13B5D02}"/>
    <cellStyle name="Komma 3 4 4 2 2 4" xfId="15490" xr:uid="{E1BE213C-0FBC-4AA4-A578-EB990557F650}"/>
    <cellStyle name="Komma 3 4 4 2 2_DataSet" xfId="15491" xr:uid="{E21B9D7D-1CD4-4224-AE4D-7033BAD8A0EF}"/>
    <cellStyle name="Komma 3 4 4 2 3" xfId="15492" xr:uid="{639D3735-DB78-4B52-9A1D-8922599CDB9A}"/>
    <cellStyle name="Komma 3 4 4 2 3 2" xfId="15493" xr:uid="{6B8D1994-2FA6-42C6-8992-B8D04027AE5C}"/>
    <cellStyle name="Komma 3 4 4 2 3 2 2" xfId="15494" xr:uid="{32FBC2FA-68BC-4A6D-A99F-70405774FCF5}"/>
    <cellStyle name="Komma 3 4 4 2 3 2_DataSet" xfId="15495" xr:uid="{5A8BC037-C433-4F62-85B8-963138DE0B9C}"/>
    <cellStyle name="Komma 3 4 4 2 3 3" xfId="15496" xr:uid="{854369F0-F1E7-43ED-B8E0-9CB3AE42650F}"/>
    <cellStyle name="Komma 3 4 4 2 3_DataSet" xfId="15497" xr:uid="{D22D83F9-567F-43DC-90FF-D6D6F4A43F82}"/>
    <cellStyle name="Komma 3 4 4 2 4" xfId="15498" xr:uid="{0CB839A3-98D1-47DC-86D8-2CB2FD24DF09}"/>
    <cellStyle name="Komma 3 4 4 2 4 2" xfId="15499" xr:uid="{07BB1816-3DF9-4532-954D-72D1714C5869}"/>
    <cellStyle name="Komma 3 4 4 2 4_DataSet" xfId="15500" xr:uid="{5FC12FB5-44B1-4177-8185-A3B62D4F561C}"/>
    <cellStyle name="Komma 3 4 4 2 5" xfId="15501" xr:uid="{C629E85B-779E-4053-9C28-38C6D6B92C32}"/>
    <cellStyle name="Komma 3 4 4 2_DataSet" xfId="15502" xr:uid="{D17A2A5E-0B95-42E5-B29C-A0FFC7217FF7}"/>
    <cellStyle name="Komma 3 4 4 3" xfId="15503" xr:uid="{A01982F6-6CC5-4894-9F1A-A3D65CC21F4A}"/>
    <cellStyle name="Komma 3 4 4 3 2" xfId="15504" xr:uid="{C0116D37-E108-48B4-831D-7E8A2074E81E}"/>
    <cellStyle name="Komma 3 4 4 3 2 2" xfId="15505" xr:uid="{A7DE0132-96C9-48D2-9E29-A41870D36E44}"/>
    <cellStyle name="Komma 3 4 4 3 2 2 2" xfId="15506" xr:uid="{4D849615-48CE-45B2-A1FE-87F2790A761A}"/>
    <cellStyle name="Komma 3 4 4 3 2 2_DataSet" xfId="15507" xr:uid="{6ECE8707-7BF9-4CBD-AECE-49FCF11528B8}"/>
    <cellStyle name="Komma 3 4 4 3 2 3" xfId="15508" xr:uid="{F9098591-D62F-463A-B6B5-130ECF4C1262}"/>
    <cellStyle name="Komma 3 4 4 3 2_DataSet" xfId="15509" xr:uid="{B336C16C-E38A-4F69-8ED4-8468387B1E58}"/>
    <cellStyle name="Komma 3 4 4 3 3" xfId="15510" xr:uid="{A5EE735B-37AC-4AFC-8C1F-12FB68FFF2D8}"/>
    <cellStyle name="Komma 3 4 4 3 3 2" xfId="15511" xr:uid="{30A2E23A-5B6F-4574-8613-F89BB3FEB039}"/>
    <cellStyle name="Komma 3 4 4 3 3_DataSet" xfId="15512" xr:uid="{E896A067-4623-4245-B90B-D88CD78F964A}"/>
    <cellStyle name="Komma 3 4 4 3 4" xfId="15513" xr:uid="{D8AA735D-09E8-4D00-922D-55BA86FBCC7B}"/>
    <cellStyle name="Komma 3 4 4 3_DataSet" xfId="15514" xr:uid="{4211D3B1-1F7A-49E6-8AE1-FAB1B94999CE}"/>
    <cellStyle name="Komma 3 4 4 4" xfId="15515" xr:uid="{0379030A-C94E-4CD0-83C2-CB0E605F3DD8}"/>
    <cellStyle name="Komma 3 4 4 4 2" xfId="15516" xr:uid="{69E74710-C051-48E7-BF80-7E1A3AC29794}"/>
    <cellStyle name="Komma 3 4 4 4 2 2" xfId="15517" xr:uid="{DDC28C22-5F7C-46AA-BEB9-C05F4C884723}"/>
    <cellStyle name="Komma 3 4 4 4 2_DataSet" xfId="15518" xr:uid="{33A23054-6A39-47FF-BD2F-8E620E0282B9}"/>
    <cellStyle name="Komma 3 4 4 4 3" xfId="15519" xr:uid="{F963F182-A3BB-4A18-871B-01A1ED2F1902}"/>
    <cellStyle name="Komma 3 4 4 4_DataSet" xfId="15520" xr:uid="{EF171BAD-AA63-4F85-A4EE-9AD2D10881C3}"/>
    <cellStyle name="Komma 3 4 4 5" xfId="15521" xr:uid="{0C3F36E7-C184-430A-817D-6794DCFB6329}"/>
    <cellStyle name="Komma 3 4 4 5 2" xfId="15522" xr:uid="{81F9F487-6FC7-4A98-9B69-C128C7118AB7}"/>
    <cellStyle name="Komma 3 4 4 5_DataSet" xfId="15523" xr:uid="{D71201DC-66B2-4AA1-A958-14626ACCF0A2}"/>
    <cellStyle name="Komma 3 4 4 6" xfId="15524" xr:uid="{D770A0F4-1545-4162-AD33-C67920B26065}"/>
    <cellStyle name="Komma 3 4 4_DataSet" xfId="15525" xr:uid="{2A46A06B-5F4E-42D1-98D3-6B4CBA11E300}"/>
    <cellStyle name="Komma 3 4 5" xfId="15526" xr:uid="{745C484C-D9C9-4F39-A492-7A6613568DB4}"/>
    <cellStyle name="Komma 3 4 5 2" xfId="15527" xr:uid="{97756A15-7825-49A4-9F40-2C2139410269}"/>
    <cellStyle name="Komma 3 4 5 2 2" xfId="15528" xr:uid="{0D36F476-10A0-488A-B5ED-E7399C026535}"/>
    <cellStyle name="Komma 3 4 5 2 2 2" xfId="15529" xr:uid="{6351C837-EC4F-4FB2-9856-13E11ADA8215}"/>
    <cellStyle name="Komma 3 4 5 2 2 2 2" xfId="15530" xr:uid="{38FFBDA2-65BF-451D-BD40-59ED25045F1F}"/>
    <cellStyle name="Komma 3 4 5 2 2 2_DataSet" xfId="15531" xr:uid="{4C661244-C1B9-436C-AFCB-3B83509A4301}"/>
    <cellStyle name="Komma 3 4 5 2 2 3" xfId="15532" xr:uid="{37B1434E-CC73-40B9-A7CD-73D4EC603EC2}"/>
    <cellStyle name="Komma 3 4 5 2 2_DataSet" xfId="15533" xr:uid="{E546C861-88B5-45FF-9E6F-F58E12190A10}"/>
    <cellStyle name="Komma 3 4 5 2 3" xfId="15534" xr:uid="{3E11197A-6FD9-45F5-A55E-79FEBA4B07B6}"/>
    <cellStyle name="Komma 3 4 5 2 3 2" xfId="15535" xr:uid="{CD447130-35FF-4112-93F1-5F9EDE9FA5AE}"/>
    <cellStyle name="Komma 3 4 5 2 3_DataSet" xfId="15536" xr:uid="{3AD9CFCB-79D8-48F5-9D3A-F8075A034BA5}"/>
    <cellStyle name="Komma 3 4 5 2 4" xfId="15537" xr:uid="{4CBA81BC-16E0-4114-9DBE-7D230D9434EA}"/>
    <cellStyle name="Komma 3 4 5 2_DataSet" xfId="15538" xr:uid="{92CCD116-56A7-4192-A638-BA6385E38307}"/>
    <cellStyle name="Komma 3 4 5 3" xfId="15539" xr:uid="{57629876-B108-49B6-BCD3-58E033B10A5C}"/>
    <cellStyle name="Komma 3 4 5 3 2" xfId="15540" xr:uid="{53D32E75-0834-4A2F-AC31-D64DC3A95DCF}"/>
    <cellStyle name="Komma 3 4 5 3 2 2" xfId="15541" xr:uid="{23EF93DB-D30D-49A1-8803-645859C3102E}"/>
    <cellStyle name="Komma 3 4 5 3 2_DataSet" xfId="15542" xr:uid="{9728E694-7B44-489D-96A7-AE360221E601}"/>
    <cellStyle name="Komma 3 4 5 3 3" xfId="15543" xr:uid="{847B7C23-974E-4D31-9385-EC32E3B36C36}"/>
    <cellStyle name="Komma 3 4 5 3_DataSet" xfId="15544" xr:uid="{53D6B855-A66B-448C-98A5-CA3BA14DA8F2}"/>
    <cellStyle name="Komma 3 4 5 4" xfId="15545" xr:uid="{EEAA4005-85F5-4C5D-8145-226E5F4E55CD}"/>
    <cellStyle name="Komma 3 4 5 4 2" xfId="15546" xr:uid="{153B56B8-0D95-40BE-86E1-1C8C84854BAC}"/>
    <cellStyle name="Komma 3 4 5 4_DataSet" xfId="15547" xr:uid="{EE6894C7-B8DC-4838-A548-CCBBD9BBB407}"/>
    <cellStyle name="Komma 3 4 5 5" xfId="15548" xr:uid="{5C4247CF-4020-46A6-8442-BF44282EB887}"/>
    <cellStyle name="Komma 3 4 5_DataSet" xfId="15549" xr:uid="{50CD3055-AADB-4167-B17D-B1F408621941}"/>
    <cellStyle name="Komma 3 4 6" xfId="15550" xr:uid="{70D6DC00-7123-401D-917D-7B14D51832D5}"/>
    <cellStyle name="Komma 3 4 6 2" xfId="15551" xr:uid="{0B97339F-4CF0-4489-AA1E-3B8B0A026404}"/>
    <cellStyle name="Komma 3 4 6 2 2" xfId="15552" xr:uid="{A5804F90-8950-498A-9CDF-A7625AA61410}"/>
    <cellStyle name="Komma 3 4 6 2 2 2" xfId="15553" xr:uid="{E68A0466-CA7C-49A5-ACD9-59B4257FFA82}"/>
    <cellStyle name="Komma 3 4 6 2 2_DataSet" xfId="15554" xr:uid="{B095DB52-1AE8-4517-80F5-9E6402424C2D}"/>
    <cellStyle name="Komma 3 4 6 2 3" xfId="15555" xr:uid="{63A6536B-34DB-4DD3-8A00-ADD3155C5DF0}"/>
    <cellStyle name="Komma 3 4 6 2_DataSet" xfId="15556" xr:uid="{2A27C8C5-4B87-48D4-A015-BC0144BDC44D}"/>
    <cellStyle name="Komma 3 4 6 3" xfId="15557" xr:uid="{2455190A-CFD4-484C-9801-14D5D3CB57C4}"/>
    <cellStyle name="Komma 3 4 6 3 2" xfId="15558" xr:uid="{56E5E30E-92C6-45F4-9DB4-46AFD26DA758}"/>
    <cellStyle name="Komma 3 4 6 3_DataSet" xfId="15559" xr:uid="{A4CAE923-2500-4C59-B5AF-5A0734B4CCBB}"/>
    <cellStyle name="Komma 3 4 6 4" xfId="15560" xr:uid="{B562B832-8474-48B9-BBF5-7B850D953781}"/>
    <cellStyle name="Komma 3 4 6_DataSet" xfId="15561" xr:uid="{C3CF26B2-D413-4228-8BCD-31D073BFEBA4}"/>
    <cellStyle name="Komma 3 4 7" xfId="15562" xr:uid="{DE549622-B460-4C04-8D5D-7854044429B6}"/>
    <cellStyle name="Komma 3 4 7 2" xfId="15563" xr:uid="{3DA786AF-1C81-47C0-937E-DC484A5FFA49}"/>
    <cellStyle name="Komma 3 4 7 2 2" xfId="15564" xr:uid="{7C924E66-6BDA-4773-9867-9CFB58859007}"/>
    <cellStyle name="Komma 3 4 7 2_DataSet" xfId="15565" xr:uid="{73FC63C2-E9E7-4C4E-9AC9-006B4F581B38}"/>
    <cellStyle name="Komma 3 4 7 3" xfId="15566" xr:uid="{7F2F7484-FAF2-499D-8E52-648B3DB2255C}"/>
    <cellStyle name="Komma 3 4 7_DataSet" xfId="15567" xr:uid="{C53669E6-80E1-4C1E-971E-CA740290DDAB}"/>
    <cellStyle name="Komma 3 4 8" xfId="15568" xr:uid="{F03C0261-F356-43BA-89E1-02114BA3449E}"/>
    <cellStyle name="Komma 3 4 8 2" xfId="15569" xr:uid="{69C1A2CC-5F76-4778-961D-E568CB78797C}"/>
    <cellStyle name="Komma 3 4 8_DataSet" xfId="15570" xr:uid="{AAE0AC9A-C00E-4C0E-8A4E-A13D0FC3519E}"/>
    <cellStyle name="Komma 3 4 9" xfId="15571" xr:uid="{02C147AB-B895-476D-8D63-D0739526A53C}"/>
    <cellStyle name="Komma 3 4_DataSet" xfId="15572" xr:uid="{3F634A45-1AE4-47E9-8B3F-E56E640F0843}"/>
    <cellStyle name="Komma 3 5" xfId="15573" xr:uid="{BCF68CEF-9ED0-4D01-A738-6208CB308A9F}"/>
    <cellStyle name="Komma 3 5 2" xfId="15574" xr:uid="{F8D6A0A5-2F5A-4089-B5A7-F2E7B3DE34DF}"/>
    <cellStyle name="Komma 3 5 2 2" xfId="15575" xr:uid="{F8104DCB-4AAA-459F-ADAC-7295CC43346D}"/>
    <cellStyle name="Komma 3 5 2 2 2" xfId="15576" xr:uid="{9E2AD280-5D19-4DA1-B2D4-53AC0B4F645E}"/>
    <cellStyle name="Komma 3 5 2 2 2 2" xfId="15577" xr:uid="{EAB4A73C-9BC2-4BCF-84E2-2A268E8E7FB1}"/>
    <cellStyle name="Komma 3 5 2 2 2 2 2" xfId="15578" xr:uid="{C20980A9-6010-4726-8240-306362B6321E}"/>
    <cellStyle name="Komma 3 5 2 2 2 2 2 2" xfId="15579" xr:uid="{5793120F-2A1A-41A3-8CAE-29CB436F4BCF}"/>
    <cellStyle name="Komma 3 5 2 2 2 2 2 2 2" xfId="15580" xr:uid="{B9EC402F-A1CF-4161-A42A-D6C5A08695CE}"/>
    <cellStyle name="Komma 3 5 2 2 2 2 2 2_DataSet" xfId="15581" xr:uid="{0A32A3E9-1D42-4F2D-AA62-0F1C157F7509}"/>
    <cellStyle name="Komma 3 5 2 2 2 2 2 3" xfId="15582" xr:uid="{2E7767B0-358F-4334-A445-2A8624FA6197}"/>
    <cellStyle name="Komma 3 5 2 2 2 2 2_DataSet" xfId="15583" xr:uid="{37FD04C3-3941-44BD-ACD1-010E0F031C38}"/>
    <cellStyle name="Komma 3 5 2 2 2 2 3" xfId="15584" xr:uid="{2B2D5046-85AF-4F12-ACF5-493D6416B4DD}"/>
    <cellStyle name="Komma 3 5 2 2 2 2 3 2" xfId="15585" xr:uid="{C89D93E3-3A93-435D-900B-8BA911F6F2A6}"/>
    <cellStyle name="Komma 3 5 2 2 2 2 3_DataSet" xfId="15586" xr:uid="{40E10287-2A69-4FFF-BBD2-94EAABCCBF14}"/>
    <cellStyle name="Komma 3 5 2 2 2 2 4" xfId="15587" xr:uid="{22EB5309-D1DB-41D6-93BF-8BF0FFA9CC71}"/>
    <cellStyle name="Komma 3 5 2 2 2 2_DataSet" xfId="15588" xr:uid="{61695B79-6B15-4120-BCE3-7F18036ADE46}"/>
    <cellStyle name="Komma 3 5 2 2 2 3" xfId="15589" xr:uid="{C745E2CE-0AAC-4E4C-B3EB-DB1D6CE775F9}"/>
    <cellStyle name="Komma 3 5 2 2 2 3 2" xfId="15590" xr:uid="{B2737D39-BCB8-4DD0-9315-0EB179CBC1A3}"/>
    <cellStyle name="Komma 3 5 2 2 2 3 2 2" xfId="15591" xr:uid="{B1D69DD7-FD6C-4325-BAF1-95D12155CD5B}"/>
    <cellStyle name="Komma 3 5 2 2 2 3 2_DataSet" xfId="15592" xr:uid="{1FB750AA-717D-42DF-9045-DF76B143A57C}"/>
    <cellStyle name="Komma 3 5 2 2 2 3 3" xfId="15593" xr:uid="{7EE55083-46E7-430B-AC25-B32A5C8238C9}"/>
    <cellStyle name="Komma 3 5 2 2 2 3_DataSet" xfId="15594" xr:uid="{58E533A9-81B7-4014-AD80-93CA0FB7478A}"/>
    <cellStyle name="Komma 3 5 2 2 2 4" xfId="15595" xr:uid="{37DC7F3E-3569-4DAA-B739-805F17E5E57F}"/>
    <cellStyle name="Komma 3 5 2 2 2 4 2" xfId="15596" xr:uid="{3575718A-01B5-4386-90A7-83AF6D7FCAC1}"/>
    <cellStyle name="Komma 3 5 2 2 2 4_DataSet" xfId="15597" xr:uid="{3AB5D005-BF66-4333-A536-9090A1B7D706}"/>
    <cellStyle name="Komma 3 5 2 2 2 5" xfId="15598" xr:uid="{5E04EBF6-1F8E-4EFC-AE78-24510F74F7E9}"/>
    <cellStyle name="Komma 3 5 2 2 2_DataSet" xfId="15599" xr:uid="{79277450-788F-4587-A655-488DC381B487}"/>
    <cellStyle name="Komma 3 5 2 2 3" xfId="15600" xr:uid="{07ABF86E-C590-463E-8831-5D8F6CFCC623}"/>
    <cellStyle name="Komma 3 5 2 2 3 2" xfId="15601" xr:uid="{1A5B31E1-0373-4D05-B9FF-0D7452CF32CF}"/>
    <cellStyle name="Komma 3 5 2 2 3 2 2" xfId="15602" xr:uid="{4A324B2C-4A43-4D42-BD2C-FEBB72B31073}"/>
    <cellStyle name="Komma 3 5 2 2 3 2 2 2" xfId="15603" xr:uid="{6718671B-FC95-47C0-BA1F-EBF791726076}"/>
    <cellStyle name="Komma 3 5 2 2 3 2 2_DataSet" xfId="15604" xr:uid="{69B23CCA-5771-450A-A410-0550C3B8CE96}"/>
    <cellStyle name="Komma 3 5 2 2 3 2 3" xfId="15605" xr:uid="{7AA549AB-09C0-432C-9608-6486E72E73EB}"/>
    <cellStyle name="Komma 3 5 2 2 3 2_DataSet" xfId="15606" xr:uid="{42647F0A-BFF4-4B82-9B5E-4356549D31AE}"/>
    <cellStyle name="Komma 3 5 2 2 3 3" xfId="15607" xr:uid="{7DCA4726-9E3E-4A89-B626-BFAD77D138BE}"/>
    <cellStyle name="Komma 3 5 2 2 3 3 2" xfId="15608" xr:uid="{689FF3D0-B62F-41F4-827B-2B66F52F7220}"/>
    <cellStyle name="Komma 3 5 2 2 3 3_DataSet" xfId="15609" xr:uid="{996D9CBE-D53C-4EC1-8FA8-FF1DEEBBDC29}"/>
    <cellStyle name="Komma 3 5 2 2 3 4" xfId="15610" xr:uid="{7833CC73-CEE5-474F-96F3-03EEFCF2FE36}"/>
    <cellStyle name="Komma 3 5 2 2 3_DataSet" xfId="15611" xr:uid="{2105A2DB-A4AA-4987-80D3-4562BC25E0A3}"/>
    <cellStyle name="Komma 3 5 2 2 4" xfId="15612" xr:uid="{2A518189-4922-43BF-A89E-89B84A66F31B}"/>
    <cellStyle name="Komma 3 5 2 2 4 2" xfId="15613" xr:uid="{39D9C270-4561-4291-AFF0-56074D85B899}"/>
    <cellStyle name="Komma 3 5 2 2 4 2 2" xfId="15614" xr:uid="{04A77D53-DEC5-48BC-9C75-AC2666A5B48D}"/>
    <cellStyle name="Komma 3 5 2 2 4 2_DataSet" xfId="15615" xr:uid="{D2BC3A7B-A294-4B95-ACE8-3F52B2099773}"/>
    <cellStyle name="Komma 3 5 2 2 4 3" xfId="15616" xr:uid="{F13594F0-BDB7-454C-A97C-DDFDF0295A26}"/>
    <cellStyle name="Komma 3 5 2 2 4_DataSet" xfId="15617" xr:uid="{7BB562E8-6AFD-4DF9-825F-28D90E32AC67}"/>
    <cellStyle name="Komma 3 5 2 2 5" xfId="15618" xr:uid="{91F8BFEF-AD58-4CF3-B4FA-9C551578D6E7}"/>
    <cellStyle name="Komma 3 5 2 2 5 2" xfId="15619" xr:uid="{648DE3A5-3147-4EB8-BBA8-F78E70DF17FC}"/>
    <cellStyle name="Komma 3 5 2 2 5_DataSet" xfId="15620" xr:uid="{DE6556B5-6CDE-4DD9-BF1E-DEE3B6F5EF47}"/>
    <cellStyle name="Komma 3 5 2 2 6" xfId="15621" xr:uid="{B95C5DD5-1D73-4274-9D48-EAF27A152CD5}"/>
    <cellStyle name="Komma 3 5 2 2_DataSet" xfId="15622" xr:uid="{91F308E0-0B13-4738-A06C-784E1616A43B}"/>
    <cellStyle name="Komma 3 5 2 3" xfId="15623" xr:uid="{F9EBDD4E-2648-4B01-B099-7D6C2BCCF86E}"/>
    <cellStyle name="Komma 3 5 2 3 2" xfId="15624" xr:uid="{F06B62AC-AA9D-4F68-BBB6-64659E423CBF}"/>
    <cellStyle name="Komma 3 5 2 3 2 2" xfId="15625" xr:uid="{49F30912-6C30-4874-8DD7-939197742E31}"/>
    <cellStyle name="Komma 3 5 2 3 2 2 2" xfId="15626" xr:uid="{1F11BCCF-52EB-41BD-AD66-2BDA3EA2C7A4}"/>
    <cellStyle name="Komma 3 5 2 3 2 2 2 2" xfId="15627" xr:uid="{48DB7CCC-F943-4A8F-A2C2-5DC0DAF16244}"/>
    <cellStyle name="Komma 3 5 2 3 2 2 2 2 2" xfId="15628" xr:uid="{46E5FBE9-F686-431E-A771-926A5883495D}"/>
    <cellStyle name="Komma 3 5 2 3 2 2 2 2_DataSet" xfId="15629" xr:uid="{8F2A1635-162D-4616-B81D-384444895582}"/>
    <cellStyle name="Komma 3 5 2 3 2 2 2 3" xfId="15630" xr:uid="{610007CE-57C3-4544-8CB7-019B61D1B88D}"/>
    <cellStyle name="Komma 3 5 2 3 2 2 2_DataSet" xfId="15631" xr:uid="{1DF59C26-63A7-47C2-B4BF-741175A89155}"/>
    <cellStyle name="Komma 3 5 2 3 2 2 3" xfId="15632" xr:uid="{EC5BEAC7-8616-4D81-B0D0-1C175503C92E}"/>
    <cellStyle name="Komma 3 5 2 3 2 2 3 2" xfId="15633" xr:uid="{F06FEAEF-F5A8-4EBA-A6B9-DE4B0E2E14B7}"/>
    <cellStyle name="Komma 3 5 2 3 2 2 3_DataSet" xfId="15634" xr:uid="{14242BA3-1398-4AEF-9D49-69530EA79D6A}"/>
    <cellStyle name="Komma 3 5 2 3 2 2 4" xfId="15635" xr:uid="{9D59C34D-C6AE-4DA7-85EE-0E7E5014E6E5}"/>
    <cellStyle name="Komma 3 5 2 3 2 2_DataSet" xfId="15636" xr:uid="{72274A81-A3D7-4834-93CD-78EA5696C51F}"/>
    <cellStyle name="Komma 3 5 2 3 2 3" xfId="15637" xr:uid="{FD03B4F4-D678-4E29-8F04-B9FD461226CC}"/>
    <cellStyle name="Komma 3 5 2 3 2 3 2" xfId="15638" xr:uid="{3F7C3A02-BAB3-4946-A1EE-5129B8CB4C51}"/>
    <cellStyle name="Komma 3 5 2 3 2 3 2 2" xfId="15639" xr:uid="{2201F25D-87CF-4780-A0F8-408C57FD6034}"/>
    <cellStyle name="Komma 3 5 2 3 2 3 2_DataSet" xfId="15640" xr:uid="{23C080E8-6418-41C5-8D3E-F2DFAB91C666}"/>
    <cellStyle name="Komma 3 5 2 3 2 3 3" xfId="15641" xr:uid="{E046DC5E-CF33-4724-A457-925027AD78BE}"/>
    <cellStyle name="Komma 3 5 2 3 2 3_DataSet" xfId="15642" xr:uid="{18CC8F62-42FB-4962-94ED-DDCD9A40D6BB}"/>
    <cellStyle name="Komma 3 5 2 3 2 4" xfId="15643" xr:uid="{07BCD59D-D795-47EA-9D65-54FF37C820C8}"/>
    <cellStyle name="Komma 3 5 2 3 2 4 2" xfId="15644" xr:uid="{BE85589B-52A3-46A0-9D74-8FD7EA87BD7B}"/>
    <cellStyle name="Komma 3 5 2 3 2 4_DataSet" xfId="15645" xr:uid="{60E6C318-DE68-4701-ABAA-DF0DF983DA10}"/>
    <cellStyle name="Komma 3 5 2 3 2 5" xfId="15646" xr:uid="{FD65EE0A-D534-4688-92FE-3BDCB2A6FC58}"/>
    <cellStyle name="Komma 3 5 2 3 2_DataSet" xfId="15647" xr:uid="{A8BE64AC-772F-4AA9-9D05-8A11BB30E74C}"/>
    <cellStyle name="Komma 3 5 2 3 3" xfId="15648" xr:uid="{3C27222D-C9BD-4A7B-8137-24A8C9DC40C3}"/>
    <cellStyle name="Komma 3 5 2 3 3 2" xfId="15649" xr:uid="{D7487A37-D0D4-46C1-8D34-AB52CCC5CC5E}"/>
    <cellStyle name="Komma 3 5 2 3 3 2 2" xfId="15650" xr:uid="{BD36AB16-3A16-4D20-A14E-C7B84B6F86D8}"/>
    <cellStyle name="Komma 3 5 2 3 3 2 2 2" xfId="15651" xr:uid="{D5454427-9A73-4BD0-A6EA-83CF711DC23A}"/>
    <cellStyle name="Komma 3 5 2 3 3 2 2_DataSet" xfId="15652" xr:uid="{29939091-D354-41DE-A4F2-7864B821FFC9}"/>
    <cellStyle name="Komma 3 5 2 3 3 2 3" xfId="15653" xr:uid="{E0F6DA29-D20E-46A1-8553-C56821CA45EF}"/>
    <cellStyle name="Komma 3 5 2 3 3 2_DataSet" xfId="15654" xr:uid="{B9E48938-BA8E-4051-84DA-AAECA83ABFB9}"/>
    <cellStyle name="Komma 3 5 2 3 3 3" xfId="15655" xr:uid="{111751B4-97AC-42BE-8915-C60B0BCE1561}"/>
    <cellStyle name="Komma 3 5 2 3 3 3 2" xfId="15656" xr:uid="{70B3231D-D896-485E-9D0D-F703D5C0AD77}"/>
    <cellStyle name="Komma 3 5 2 3 3 3_DataSet" xfId="15657" xr:uid="{66577882-F5F6-457B-8949-F77BFAA5864F}"/>
    <cellStyle name="Komma 3 5 2 3 3 4" xfId="15658" xr:uid="{BF4A0D09-5C80-4A53-B1F9-789CD46CC9F6}"/>
    <cellStyle name="Komma 3 5 2 3 3_DataSet" xfId="15659" xr:uid="{520A07D6-5C6C-4D71-9C97-D11BAACE564A}"/>
    <cellStyle name="Komma 3 5 2 3 4" xfId="15660" xr:uid="{4C802125-B18A-4A6C-94BF-CB1A4E85EED0}"/>
    <cellStyle name="Komma 3 5 2 3 4 2" xfId="15661" xr:uid="{14124860-90D8-4A53-B7FD-C7F9D1CFE03A}"/>
    <cellStyle name="Komma 3 5 2 3 4 2 2" xfId="15662" xr:uid="{ED739796-09F0-4378-B612-03DCC987ACCB}"/>
    <cellStyle name="Komma 3 5 2 3 4 2_DataSet" xfId="15663" xr:uid="{36A48271-4D86-47AD-9917-89F0C517121A}"/>
    <cellStyle name="Komma 3 5 2 3 4 3" xfId="15664" xr:uid="{BD150774-68BB-4029-A1D3-29C99524A1CC}"/>
    <cellStyle name="Komma 3 5 2 3 4_DataSet" xfId="15665" xr:uid="{46142900-2639-4476-BCF8-E9C7D70BCC0F}"/>
    <cellStyle name="Komma 3 5 2 3 5" xfId="15666" xr:uid="{DD4AF059-528A-4491-92F9-0EFCD418B3FF}"/>
    <cellStyle name="Komma 3 5 2 3 5 2" xfId="15667" xr:uid="{81C787C5-5C4E-4D53-8748-87F9EA4F6DB7}"/>
    <cellStyle name="Komma 3 5 2 3 5_DataSet" xfId="15668" xr:uid="{7C1C3203-47C6-4CDE-8652-2650B943EDAC}"/>
    <cellStyle name="Komma 3 5 2 3 6" xfId="15669" xr:uid="{754C130D-BAB9-4273-9018-ED2706AF895A}"/>
    <cellStyle name="Komma 3 5 2 3_DataSet" xfId="15670" xr:uid="{2EC488F9-4EBA-4252-8CC8-44E09F279E17}"/>
    <cellStyle name="Komma 3 5 2 4" xfId="15671" xr:uid="{464F4984-92EB-403A-BF67-B51C318C6910}"/>
    <cellStyle name="Komma 3 5 2 4 2" xfId="15672" xr:uid="{13D5DFE9-7AAD-4B68-AC98-20DA2BB06677}"/>
    <cellStyle name="Komma 3 5 2 4 2 2" xfId="15673" xr:uid="{A97C9992-6A30-4F22-A40C-F3D8E5DB9BBE}"/>
    <cellStyle name="Komma 3 5 2 4 2 2 2" xfId="15674" xr:uid="{5AFE4B45-FF47-46E0-9EB2-6CCDA5059BC4}"/>
    <cellStyle name="Komma 3 5 2 4 2 2 2 2" xfId="15675" xr:uid="{F685F3FA-1407-4876-9108-30F017B16D79}"/>
    <cellStyle name="Komma 3 5 2 4 2 2 2_DataSet" xfId="15676" xr:uid="{7603F790-3413-4652-B800-D1EF6E3E03FC}"/>
    <cellStyle name="Komma 3 5 2 4 2 2 3" xfId="15677" xr:uid="{2C489958-A576-4BFC-864F-19D996FB62C5}"/>
    <cellStyle name="Komma 3 5 2 4 2 2_DataSet" xfId="15678" xr:uid="{8F489BFD-4F34-4FC8-949B-0B49D13DA709}"/>
    <cellStyle name="Komma 3 5 2 4 2 3" xfId="15679" xr:uid="{36A3632F-8315-493B-A050-78D3F224281A}"/>
    <cellStyle name="Komma 3 5 2 4 2 3 2" xfId="15680" xr:uid="{E3C87E29-91C2-46DA-97E6-DA224447BA37}"/>
    <cellStyle name="Komma 3 5 2 4 2 3_DataSet" xfId="15681" xr:uid="{47454A6E-91AA-43EA-BA41-D049E69AEB3E}"/>
    <cellStyle name="Komma 3 5 2 4 2 4" xfId="15682" xr:uid="{6577FB18-C62B-40FB-83A2-EB4A25E74E2A}"/>
    <cellStyle name="Komma 3 5 2 4 2_DataSet" xfId="15683" xr:uid="{E0A827DB-D19F-488C-99BF-9ECD4CAD369D}"/>
    <cellStyle name="Komma 3 5 2 4 3" xfId="15684" xr:uid="{3FBB5BAB-39D4-4EC9-8B5D-236C3A8AC8B0}"/>
    <cellStyle name="Komma 3 5 2 4 3 2" xfId="15685" xr:uid="{C9A61D36-40F8-48F1-BF7E-DF39D9BBAB6D}"/>
    <cellStyle name="Komma 3 5 2 4 3 2 2" xfId="15686" xr:uid="{4403774A-780B-404B-98FC-5470DA115B12}"/>
    <cellStyle name="Komma 3 5 2 4 3 2_DataSet" xfId="15687" xr:uid="{BC62FCA7-2DBC-4474-8DD9-226ABD6241CD}"/>
    <cellStyle name="Komma 3 5 2 4 3 3" xfId="15688" xr:uid="{92D21B2B-526E-424D-B6C8-764A93D7E50A}"/>
    <cellStyle name="Komma 3 5 2 4 3_DataSet" xfId="15689" xr:uid="{CECE05D8-4310-4AEF-A17C-E24B6EA97E52}"/>
    <cellStyle name="Komma 3 5 2 4 4" xfId="15690" xr:uid="{F550BD88-5980-40E1-BB72-30878B1DA5DE}"/>
    <cellStyle name="Komma 3 5 2 4 4 2" xfId="15691" xr:uid="{CC1DFE90-228A-42BA-8903-62157B2E92E2}"/>
    <cellStyle name="Komma 3 5 2 4 4_DataSet" xfId="15692" xr:uid="{37B8815A-0330-417C-AB15-50E2B68914C7}"/>
    <cellStyle name="Komma 3 5 2 4 5" xfId="15693" xr:uid="{6448F914-1A7D-4578-97F4-03D39FFDE311}"/>
    <cellStyle name="Komma 3 5 2 4_DataSet" xfId="15694" xr:uid="{C07BCF1F-B63F-44F2-B04A-79BAD953F008}"/>
    <cellStyle name="Komma 3 5 2 5" xfId="15695" xr:uid="{FB3596B9-26D8-47C3-8846-0B40411A21BE}"/>
    <cellStyle name="Komma 3 5 2 5 2" xfId="15696" xr:uid="{2AF35558-53C0-4591-A2BA-58A87BD055FA}"/>
    <cellStyle name="Komma 3 5 2 5 2 2" xfId="15697" xr:uid="{4FE2D03E-7DDB-4E9A-A04C-F939380C9476}"/>
    <cellStyle name="Komma 3 5 2 5 2 2 2" xfId="15698" xr:uid="{D22DCDC5-107D-45BA-ADA5-84370314DE50}"/>
    <cellStyle name="Komma 3 5 2 5 2 2_DataSet" xfId="15699" xr:uid="{E3582230-2E49-4A4E-A847-30F18A27AAA4}"/>
    <cellStyle name="Komma 3 5 2 5 2 3" xfId="15700" xr:uid="{FD61D60A-E2C3-4870-BC08-7EE1801099C1}"/>
    <cellStyle name="Komma 3 5 2 5 2_DataSet" xfId="15701" xr:uid="{2C4CC0AF-9C6A-41CA-91CA-73A8774EC2FF}"/>
    <cellStyle name="Komma 3 5 2 5 3" xfId="15702" xr:uid="{2E562413-8B25-42CC-8C16-81B01473583E}"/>
    <cellStyle name="Komma 3 5 2 5 3 2" xfId="15703" xr:uid="{D10EA391-1061-4701-87F9-1F02E201940B}"/>
    <cellStyle name="Komma 3 5 2 5 3_DataSet" xfId="15704" xr:uid="{F9034976-5B4F-4803-819E-8C127F7E3221}"/>
    <cellStyle name="Komma 3 5 2 5 4" xfId="15705" xr:uid="{27F11098-9FEC-4A1F-BABE-21160583ABA0}"/>
    <cellStyle name="Komma 3 5 2 5_DataSet" xfId="15706" xr:uid="{FE99F3D4-D93C-4096-8645-93524B5979F2}"/>
    <cellStyle name="Komma 3 5 2 6" xfId="15707" xr:uid="{A947CB0B-BE32-473B-8EAF-A4BC9E135542}"/>
    <cellStyle name="Komma 3 5 2 6 2" xfId="15708" xr:uid="{FF0AC4AD-17AC-4DAB-8EAA-F715421DFF47}"/>
    <cellStyle name="Komma 3 5 2 6 2 2" xfId="15709" xr:uid="{0422D9BB-FA49-41F6-A488-6EDB087B8501}"/>
    <cellStyle name="Komma 3 5 2 6 2_DataSet" xfId="15710" xr:uid="{F435417F-B47C-49A3-8E3B-654B4083BF05}"/>
    <cellStyle name="Komma 3 5 2 6 3" xfId="15711" xr:uid="{7354AEDC-1D8B-4EEF-94DC-6946B079D8B4}"/>
    <cellStyle name="Komma 3 5 2 6_DataSet" xfId="15712" xr:uid="{7404FA5B-8E41-4D24-8593-0F020B1A3E5D}"/>
    <cellStyle name="Komma 3 5 2 7" xfId="15713" xr:uid="{5899046C-5484-4647-986E-508B95AA3502}"/>
    <cellStyle name="Komma 3 5 2 7 2" xfId="15714" xr:uid="{CF56A47B-EE7E-4AF8-807A-8D2647F6DBB8}"/>
    <cellStyle name="Komma 3 5 2 7_DataSet" xfId="15715" xr:uid="{FF32F851-FF34-410D-8988-197F81199F41}"/>
    <cellStyle name="Komma 3 5 2 8" xfId="15716" xr:uid="{15D413D2-FD0B-4379-A0CF-7775642355D8}"/>
    <cellStyle name="Komma 3 5 2_DataSet" xfId="15717" xr:uid="{0247E165-6133-411D-BCAC-B5A5EFE3FBF2}"/>
    <cellStyle name="Komma 3 5 3" xfId="15718" xr:uid="{74BF7856-0005-4E06-A2AC-E2D7FF45E8F8}"/>
    <cellStyle name="Komma 3 5 3 2" xfId="15719" xr:uid="{22C46CA3-6C39-4C5C-B096-03862A5B973B}"/>
    <cellStyle name="Komma 3 5 3 2 2" xfId="15720" xr:uid="{89B4E9B5-D369-4A03-B939-7DFEB1894E95}"/>
    <cellStyle name="Komma 3 5 3 2 2 2" xfId="15721" xr:uid="{FF37AACF-3900-4C69-8F56-CF6F7CD704D6}"/>
    <cellStyle name="Komma 3 5 3 2 2 2 2" xfId="15722" xr:uid="{A766E93D-6F48-4437-BA2D-8C5F46361E80}"/>
    <cellStyle name="Komma 3 5 3 2 2 2 2 2" xfId="15723" xr:uid="{DB9BC5D1-022A-4407-927D-CC54D646D7A4}"/>
    <cellStyle name="Komma 3 5 3 2 2 2 2_DataSet" xfId="15724" xr:uid="{A27D6B29-D2FA-410C-A778-D53658E806F6}"/>
    <cellStyle name="Komma 3 5 3 2 2 2 3" xfId="15725" xr:uid="{39C520B3-DF8D-4B92-93F8-E3B0FDD68D11}"/>
    <cellStyle name="Komma 3 5 3 2 2 2_DataSet" xfId="15726" xr:uid="{5B403FB5-AD7F-404F-BF94-E7FA5DF521F1}"/>
    <cellStyle name="Komma 3 5 3 2 2 3" xfId="15727" xr:uid="{68CD3820-1628-4890-BE96-BEB878D3B7D8}"/>
    <cellStyle name="Komma 3 5 3 2 2 3 2" xfId="15728" xr:uid="{CFE49B1F-208B-41ED-8D4C-F2FF332402F1}"/>
    <cellStyle name="Komma 3 5 3 2 2 3_DataSet" xfId="15729" xr:uid="{6617BCB6-BA8E-4CB7-9B8F-2B047E58B44D}"/>
    <cellStyle name="Komma 3 5 3 2 2 4" xfId="15730" xr:uid="{6A5335A0-A632-4C93-879B-E1DCCFB426B8}"/>
    <cellStyle name="Komma 3 5 3 2 2_DataSet" xfId="15731" xr:uid="{84662245-E831-4536-8F77-55E4B64657A8}"/>
    <cellStyle name="Komma 3 5 3 2 3" xfId="15732" xr:uid="{E871CA1E-9738-4A6B-9BDE-D63AAE5FA478}"/>
    <cellStyle name="Komma 3 5 3 2 3 2" xfId="15733" xr:uid="{C9CB92A5-0743-4AEA-9B33-37C88E76C556}"/>
    <cellStyle name="Komma 3 5 3 2 3 2 2" xfId="15734" xr:uid="{B0AF9A8B-4B53-4349-8A4B-ACDD19EBCC98}"/>
    <cellStyle name="Komma 3 5 3 2 3 2_DataSet" xfId="15735" xr:uid="{A2B1B3ED-4D2A-4472-833E-6A6F76EB4852}"/>
    <cellStyle name="Komma 3 5 3 2 3 3" xfId="15736" xr:uid="{E30D0C40-70F7-423A-AF3D-E58B5CCD528A}"/>
    <cellStyle name="Komma 3 5 3 2 3_DataSet" xfId="15737" xr:uid="{C226CA9D-47AD-439E-8E67-2A99629C17B4}"/>
    <cellStyle name="Komma 3 5 3 2 4" xfId="15738" xr:uid="{3D4CB654-2EA9-4AF0-BC3D-05C1FD2E4B50}"/>
    <cellStyle name="Komma 3 5 3 2 4 2" xfId="15739" xr:uid="{8CA93DBB-92FF-4555-8691-6F75308B950D}"/>
    <cellStyle name="Komma 3 5 3 2 4_DataSet" xfId="15740" xr:uid="{84685DC4-6C5F-4091-8595-9D6D4D088510}"/>
    <cellStyle name="Komma 3 5 3 2 5" xfId="15741" xr:uid="{3712A04A-1179-483E-A4B9-B1E5EE12B40C}"/>
    <cellStyle name="Komma 3 5 3 2_DataSet" xfId="15742" xr:uid="{C3A1D265-0537-49D9-A83B-0E40580202C4}"/>
    <cellStyle name="Komma 3 5 3 3" xfId="15743" xr:uid="{E8170F85-3027-4A5D-A768-D45A549592FC}"/>
    <cellStyle name="Komma 3 5 3 3 2" xfId="15744" xr:uid="{85579873-5505-4113-9472-F1FFA55DEF20}"/>
    <cellStyle name="Komma 3 5 3 3 2 2" xfId="15745" xr:uid="{0B1795ED-2006-47FF-9392-8FB607465AD3}"/>
    <cellStyle name="Komma 3 5 3 3 2 2 2" xfId="15746" xr:uid="{11F4F79E-901E-4D54-851D-E6AA97016094}"/>
    <cellStyle name="Komma 3 5 3 3 2 2_DataSet" xfId="15747" xr:uid="{7B80B63C-CBDB-4C1A-94E1-F894DA7153B8}"/>
    <cellStyle name="Komma 3 5 3 3 2 3" xfId="15748" xr:uid="{5397D367-AC3E-4162-8E41-EC15A23FB2B9}"/>
    <cellStyle name="Komma 3 5 3 3 2_DataSet" xfId="15749" xr:uid="{D1A06DFF-F8CE-4177-A2B3-1D43C8B81D9B}"/>
    <cellStyle name="Komma 3 5 3 3 3" xfId="15750" xr:uid="{BA1D7F27-AFEF-4C58-9E6F-ACC67E4EFF48}"/>
    <cellStyle name="Komma 3 5 3 3 3 2" xfId="15751" xr:uid="{B7E9EF73-D1BB-4EF1-806B-47FAC96C8A9B}"/>
    <cellStyle name="Komma 3 5 3 3 3_DataSet" xfId="15752" xr:uid="{305D9C85-A8DC-4585-9B96-B3428E2DA132}"/>
    <cellStyle name="Komma 3 5 3 3 4" xfId="15753" xr:uid="{C5AE965B-7DCE-4FB8-B824-0D2D797B1F20}"/>
    <cellStyle name="Komma 3 5 3 3_DataSet" xfId="15754" xr:uid="{F428C8A6-73D7-4F9E-A01A-D5E06A2A016B}"/>
    <cellStyle name="Komma 3 5 3 4" xfId="15755" xr:uid="{0D96ABEE-C463-44E9-8AA0-7931A0C57A4D}"/>
    <cellStyle name="Komma 3 5 3 4 2" xfId="15756" xr:uid="{EDD85A02-776C-4451-8B8A-2E4C69D330A6}"/>
    <cellStyle name="Komma 3 5 3 4 2 2" xfId="15757" xr:uid="{905AD387-1D70-49C5-B675-727B9B8DCC1E}"/>
    <cellStyle name="Komma 3 5 3 4 2_DataSet" xfId="15758" xr:uid="{37D2DB8D-8B57-4552-8D9A-24222790DD3A}"/>
    <cellStyle name="Komma 3 5 3 4 3" xfId="15759" xr:uid="{722E9BDB-4CD2-4E5A-A870-02C71272BEB2}"/>
    <cellStyle name="Komma 3 5 3 4_DataSet" xfId="15760" xr:uid="{7AB5DB31-B1D9-4CE0-BE16-EE2B23C0DEF3}"/>
    <cellStyle name="Komma 3 5 3 5" xfId="15761" xr:uid="{FC3A19B7-ACAC-4EDE-BB49-81A167A64CCE}"/>
    <cellStyle name="Komma 3 5 3 5 2" xfId="15762" xr:uid="{18101A92-E9EA-4513-ACAC-AB5BAF6E2CA2}"/>
    <cellStyle name="Komma 3 5 3 5_DataSet" xfId="15763" xr:uid="{36CCAA28-71BC-49B6-8847-5FB7234064B4}"/>
    <cellStyle name="Komma 3 5 3 6" xfId="15764" xr:uid="{A9AF9432-7FCA-4DD7-9070-3D85D2928AE7}"/>
    <cellStyle name="Komma 3 5 3_DataSet" xfId="15765" xr:uid="{4B2BF5FF-034F-4BF5-A4B3-792333F5CC87}"/>
    <cellStyle name="Komma 3 5 4" xfId="15766" xr:uid="{9A13A08F-BF7C-40F7-A92E-4DFB3B5A5403}"/>
    <cellStyle name="Komma 3 5 4 2" xfId="15767" xr:uid="{EA022792-C391-4C46-A3F9-B35F9EE4B43F}"/>
    <cellStyle name="Komma 3 5 4 2 2" xfId="15768" xr:uid="{B11DDA63-20EE-4275-8135-47C01076F961}"/>
    <cellStyle name="Komma 3 5 4 2 2 2" xfId="15769" xr:uid="{1E22CC50-21A9-464B-B763-10B0F5246F1B}"/>
    <cellStyle name="Komma 3 5 4 2 2 2 2" xfId="15770" xr:uid="{1780D989-ACA7-4AF4-A91F-9651278F481B}"/>
    <cellStyle name="Komma 3 5 4 2 2 2 2 2" xfId="15771" xr:uid="{21AF237B-AA50-48FD-B992-DDD1A4923767}"/>
    <cellStyle name="Komma 3 5 4 2 2 2 2_DataSet" xfId="15772" xr:uid="{61886CA3-71C8-4571-BBAE-1EB6F7B1BA4A}"/>
    <cellStyle name="Komma 3 5 4 2 2 2 3" xfId="15773" xr:uid="{3CCD3268-0AA7-49A6-B69F-3844C153CD51}"/>
    <cellStyle name="Komma 3 5 4 2 2 2_DataSet" xfId="15774" xr:uid="{60851031-0A67-46D6-B228-E0A20E357791}"/>
    <cellStyle name="Komma 3 5 4 2 2 3" xfId="15775" xr:uid="{A9315A01-1A12-437C-BE23-A68A96FD302A}"/>
    <cellStyle name="Komma 3 5 4 2 2 3 2" xfId="15776" xr:uid="{CE5D76D2-AAB9-4A02-81EA-B8E500ADA631}"/>
    <cellStyle name="Komma 3 5 4 2 2 3_DataSet" xfId="15777" xr:uid="{F942275E-F8B1-4212-A681-4D0554ABCEDC}"/>
    <cellStyle name="Komma 3 5 4 2 2 4" xfId="15778" xr:uid="{AED4DC60-E6B7-42B1-8A87-59CD3844FFD7}"/>
    <cellStyle name="Komma 3 5 4 2 2_DataSet" xfId="15779" xr:uid="{591CC0CE-6B89-4977-B633-A544505A9B6D}"/>
    <cellStyle name="Komma 3 5 4 2 3" xfId="15780" xr:uid="{8652B72E-F032-4D91-862D-E8377C934B6C}"/>
    <cellStyle name="Komma 3 5 4 2 3 2" xfId="15781" xr:uid="{3A83B26D-460B-4D23-9188-7E29BE6EE2E1}"/>
    <cellStyle name="Komma 3 5 4 2 3 2 2" xfId="15782" xr:uid="{CE2AE4A5-E884-4482-9774-06E318FFD7CF}"/>
    <cellStyle name="Komma 3 5 4 2 3 2_DataSet" xfId="15783" xr:uid="{A38DBD3D-454D-47C2-B911-0F7AAAA3CC28}"/>
    <cellStyle name="Komma 3 5 4 2 3 3" xfId="15784" xr:uid="{F4DD790E-60DE-4503-86A9-E0418F9E2829}"/>
    <cellStyle name="Komma 3 5 4 2 3_DataSet" xfId="15785" xr:uid="{79CBFD6F-1ED1-4F11-A84A-DE14558CCD53}"/>
    <cellStyle name="Komma 3 5 4 2 4" xfId="15786" xr:uid="{9EC09ECD-87E6-4388-BB32-3E3F4B1D8740}"/>
    <cellStyle name="Komma 3 5 4 2 4 2" xfId="15787" xr:uid="{59A57C2F-F250-45C2-9842-29809E157C3F}"/>
    <cellStyle name="Komma 3 5 4 2 4_DataSet" xfId="15788" xr:uid="{6F77E7F1-0EE2-496B-B677-988EAF1256F8}"/>
    <cellStyle name="Komma 3 5 4 2 5" xfId="15789" xr:uid="{E5B28077-02EA-4EE4-A634-06D1C9078323}"/>
    <cellStyle name="Komma 3 5 4 2_DataSet" xfId="15790" xr:uid="{E4429944-5FCD-45BA-9EC3-58D03BE10561}"/>
    <cellStyle name="Komma 3 5 4 3" xfId="15791" xr:uid="{E422038D-CA22-410C-999E-A4DE00960EB5}"/>
    <cellStyle name="Komma 3 5 4 3 2" xfId="15792" xr:uid="{7858B21A-2819-40CB-81B4-F95D32D97333}"/>
    <cellStyle name="Komma 3 5 4 3 2 2" xfId="15793" xr:uid="{2196E4FE-9A73-4D1F-8FFD-CF4A8B145509}"/>
    <cellStyle name="Komma 3 5 4 3 2 2 2" xfId="15794" xr:uid="{1A0CEC51-1D20-478E-BA45-7943DA106DE4}"/>
    <cellStyle name="Komma 3 5 4 3 2 2_DataSet" xfId="15795" xr:uid="{D00ED3E3-0D3D-4473-9665-B007F7940B21}"/>
    <cellStyle name="Komma 3 5 4 3 2 3" xfId="15796" xr:uid="{DAEC10C6-80CF-4DE7-BD90-BD29D345D494}"/>
    <cellStyle name="Komma 3 5 4 3 2_DataSet" xfId="15797" xr:uid="{A43A4E64-A416-47F0-A5E2-38C7728BBD29}"/>
    <cellStyle name="Komma 3 5 4 3 3" xfId="15798" xr:uid="{738B0541-DC3D-44DE-B389-F9C28855B40A}"/>
    <cellStyle name="Komma 3 5 4 3 3 2" xfId="15799" xr:uid="{93721B6A-5ED6-4E96-89B2-552DE25418EF}"/>
    <cellStyle name="Komma 3 5 4 3 3_DataSet" xfId="15800" xr:uid="{A732A858-56C2-4FA0-B95A-656C591DD1B5}"/>
    <cellStyle name="Komma 3 5 4 3 4" xfId="15801" xr:uid="{379F8F4D-ED02-45BC-B39E-0C1C8AAAEB11}"/>
    <cellStyle name="Komma 3 5 4 3_DataSet" xfId="15802" xr:uid="{2E2D8F28-0DBF-4E7F-8FFC-2570D9813CEE}"/>
    <cellStyle name="Komma 3 5 4 4" xfId="15803" xr:uid="{5E66DA64-4F5C-4A1F-B9DD-14390E7E0D32}"/>
    <cellStyle name="Komma 3 5 4 4 2" xfId="15804" xr:uid="{548AADBA-BC70-470F-AEFA-440C2CAF2E15}"/>
    <cellStyle name="Komma 3 5 4 4 2 2" xfId="15805" xr:uid="{7BAFA70D-D01A-497E-B746-D071958B762D}"/>
    <cellStyle name="Komma 3 5 4 4 2_DataSet" xfId="15806" xr:uid="{A88FBF26-A526-4183-9E99-6D72C0513523}"/>
    <cellStyle name="Komma 3 5 4 4 3" xfId="15807" xr:uid="{38D5093E-6E99-44B8-A5B0-8C0CEB506CB1}"/>
    <cellStyle name="Komma 3 5 4 4_DataSet" xfId="15808" xr:uid="{708F79D6-9246-41AD-B17A-F26CC73404FF}"/>
    <cellStyle name="Komma 3 5 4 5" xfId="15809" xr:uid="{43C184F3-DFE8-4A1F-B0B1-E650EE5DB009}"/>
    <cellStyle name="Komma 3 5 4 5 2" xfId="15810" xr:uid="{D3BA82E3-7EB2-4468-8FA4-DAEB6213C93C}"/>
    <cellStyle name="Komma 3 5 4 5_DataSet" xfId="15811" xr:uid="{DA4CCD30-E44F-454A-92DC-FFB3C7AA2EC0}"/>
    <cellStyle name="Komma 3 5 4 6" xfId="15812" xr:uid="{21C95941-A25F-4A20-AD1F-31B04E2F67EA}"/>
    <cellStyle name="Komma 3 5 4_DataSet" xfId="15813" xr:uid="{E7FEF7A3-EAD0-4FF4-A77C-51567DBF9FB5}"/>
    <cellStyle name="Komma 3 5 5" xfId="15814" xr:uid="{90455E88-6741-4931-B3D2-3E5E00744E83}"/>
    <cellStyle name="Komma 3 5 5 2" xfId="15815" xr:uid="{167DD283-E9F6-44BF-902E-0D2451F36EBE}"/>
    <cellStyle name="Komma 3 5 5 2 2" xfId="15816" xr:uid="{4F714CCA-1724-4A05-9C4A-D613F0EADDB1}"/>
    <cellStyle name="Komma 3 5 5 2 2 2" xfId="15817" xr:uid="{B9216965-F21E-453D-B2D5-8B76F7A44C2D}"/>
    <cellStyle name="Komma 3 5 5 2 2 2 2" xfId="15818" xr:uid="{AA1B0A2D-2A17-4A82-A8EB-70BC8046EA66}"/>
    <cellStyle name="Komma 3 5 5 2 2 2_DataSet" xfId="15819" xr:uid="{8E93BCD6-6A9F-4D25-98CD-899E483646EC}"/>
    <cellStyle name="Komma 3 5 5 2 2 3" xfId="15820" xr:uid="{B6BB004C-1F08-46B8-B9EF-E2CE9658EBAB}"/>
    <cellStyle name="Komma 3 5 5 2 2_DataSet" xfId="15821" xr:uid="{003ADC88-3E8A-453F-A7BC-952D82BDF1B3}"/>
    <cellStyle name="Komma 3 5 5 2 3" xfId="15822" xr:uid="{FC2AD5D2-E870-40C0-9EFE-CBDBC028FE83}"/>
    <cellStyle name="Komma 3 5 5 2 3 2" xfId="15823" xr:uid="{EC3B9D84-EC28-4448-A0B0-55CD52F4988E}"/>
    <cellStyle name="Komma 3 5 5 2 3_DataSet" xfId="15824" xr:uid="{A3B977C1-E9CA-481F-8B83-D8992BAF88CC}"/>
    <cellStyle name="Komma 3 5 5 2 4" xfId="15825" xr:uid="{A267FE1C-3C30-465E-A13D-5DCDA87CA9E9}"/>
    <cellStyle name="Komma 3 5 5 2_DataSet" xfId="15826" xr:uid="{0C1CFAE0-B5D4-44A2-912E-B7EADE5708C5}"/>
    <cellStyle name="Komma 3 5 5 3" xfId="15827" xr:uid="{728CCDCE-740E-46B9-9E04-D69BE7AF2709}"/>
    <cellStyle name="Komma 3 5 5 3 2" xfId="15828" xr:uid="{4B69C867-723F-450F-BC5C-3BBAE0A71E75}"/>
    <cellStyle name="Komma 3 5 5 3 2 2" xfId="15829" xr:uid="{E7DEBF1B-773D-4CD4-A61C-17E48BABD7AB}"/>
    <cellStyle name="Komma 3 5 5 3 2_DataSet" xfId="15830" xr:uid="{6E56C8F3-172F-47F2-828A-72F282F7195C}"/>
    <cellStyle name="Komma 3 5 5 3 3" xfId="15831" xr:uid="{9044E6AF-A95D-4265-B816-53A7550AA3B8}"/>
    <cellStyle name="Komma 3 5 5 3_DataSet" xfId="15832" xr:uid="{6D4707BD-30EA-43E2-AAED-43DEB4981B50}"/>
    <cellStyle name="Komma 3 5 5 4" xfId="15833" xr:uid="{17112715-7045-4533-9316-800951005D93}"/>
    <cellStyle name="Komma 3 5 5 4 2" xfId="15834" xr:uid="{C0039C8B-AED9-4488-AB6F-C1D503AE53AB}"/>
    <cellStyle name="Komma 3 5 5 4_DataSet" xfId="15835" xr:uid="{75B191CD-B3BB-416E-AE03-CD8CCCC5859D}"/>
    <cellStyle name="Komma 3 5 5 5" xfId="15836" xr:uid="{3108DA2F-70EB-4751-8986-0938D910D114}"/>
    <cellStyle name="Komma 3 5 5_DataSet" xfId="15837" xr:uid="{B218A9A9-6395-4FC2-987D-AF76470B0E1D}"/>
    <cellStyle name="Komma 3 5 6" xfId="15838" xr:uid="{6C7A9E06-3E69-4EDC-9DD0-D5F7BEB7CE16}"/>
    <cellStyle name="Komma 3 5 6 2" xfId="15839" xr:uid="{3F052789-30B8-4A01-A173-9C240DF2AB95}"/>
    <cellStyle name="Komma 3 5 6 2 2" xfId="15840" xr:uid="{86808350-9A9B-44F4-964D-4CD563FBC2D7}"/>
    <cellStyle name="Komma 3 5 6 2 2 2" xfId="15841" xr:uid="{D1171942-9B1C-4CB6-8C52-CAB14B7C5727}"/>
    <cellStyle name="Komma 3 5 6 2 2_DataSet" xfId="15842" xr:uid="{D8A70192-9528-434F-A9CC-4C6B2F1723E0}"/>
    <cellStyle name="Komma 3 5 6 2 3" xfId="15843" xr:uid="{0FA86E35-419B-4758-B0B6-C3CB5FBC2946}"/>
    <cellStyle name="Komma 3 5 6 2_DataSet" xfId="15844" xr:uid="{78589A6F-1446-4A73-ABAC-94AEF237BA31}"/>
    <cellStyle name="Komma 3 5 6 3" xfId="15845" xr:uid="{05A0E307-6397-421C-92CB-B5EDC79A48C9}"/>
    <cellStyle name="Komma 3 5 6 3 2" xfId="15846" xr:uid="{EF34B992-12A6-47AB-AC3C-20FB89D219EC}"/>
    <cellStyle name="Komma 3 5 6 3_DataSet" xfId="15847" xr:uid="{5F4DFA67-4B8B-4D08-9A51-7AA5C03F05D0}"/>
    <cellStyle name="Komma 3 5 6 4" xfId="15848" xr:uid="{CBDE2F9B-D9AA-4678-9221-EC8BE1D433B6}"/>
    <cellStyle name="Komma 3 5 6_DataSet" xfId="15849" xr:uid="{76BF6F23-6D85-4ED4-8311-AE2AB57CA475}"/>
    <cellStyle name="Komma 3 5 7" xfId="15850" xr:uid="{9BFCD9DD-A95D-4633-9D1C-357189149A2E}"/>
    <cellStyle name="Komma 3 5 7 2" xfId="15851" xr:uid="{940F7663-194B-46EA-9966-7EA419CF02EE}"/>
    <cellStyle name="Komma 3 5 7 2 2" xfId="15852" xr:uid="{61B9C5DD-5919-4456-AC27-C585034286BB}"/>
    <cellStyle name="Komma 3 5 7 2_DataSet" xfId="15853" xr:uid="{FDF618BA-0B2B-44F9-BA5D-5C2B6F448185}"/>
    <cellStyle name="Komma 3 5 7 3" xfId="15854" xr:uid="{788BB438-6636-4A3E-A5D2-B736538DC2F0}"/>
    <cellStyle name="Komma 3 5 7_DataSet" xfId="15855" xr:uid="{BD8E06DB-4547-47F6-B739-0BF13CD6EF64}"/>
    <cellStyle name="Komma 3 5 8" xfId="15856" xr:uid="{1666CDF4-9F6F-4041-BEEB-CF20C34E8B8C}"/>
    <cellStyle name="Komma 3 5 8 2" xfId="15857" xr:uid="{092048D6-30BC-454E-B129-798BD97DDE4D}"/>
    <cellStyle name="Komma 3 5 8_DataSet" xfId="15858" xr:uid="{993C55D5-BCAF-482A-B20F-4CF785C4967F}"/>
    <cellStyle name="Komma 3 5 9" xfId="15859" xr:uid="{071494CB-6DBD-4520-8522-5BE9D5A46303}"/>
    <cellStyle name="Komma 3 5_DataSet" xfId="15860" xr:uid="{0E8516DE-EA00-43F1-A8B8-BD77A9076DB1}"/>
    <cellStyle name="Komma 3 6" xfId="15861" xr:uid="{12971E3D-98E4-4185-ACC2-46716796C357}"/>
    <cellStyle name="Komma 3 6 2" xfId="15862" xr:uid="{0507C876-B7A9-4DC7-99D2-EDDBD4B74D66}"/>
    <cellStyle name="Komma 3 6 2 2" xfId="15863" xr:uid="{F6CFE0F1-38C8-4954-A24C-61EA628B2BA2}"/>
    <cellStyle name="Komma 3 6 2 2 2" xfId="15864" xr:uid="{6F0859BE-3804-40BE-A8D0-1CCF03103EB8}"/>
    <cellStyle name="Komma 3 6 2 2 2 2" xfId="15865" xr:uid="{94A3A0CA-83A1-4AE2-8ACD-D0959002FC4B}"/>
    <cellStyle name="Komma 3 6 2 2 2 2 2" xfId="15866" xr:uid="{2607F8CF-1D70-497D-9CD7-238A1F94DF96}"/>
    <cellStyle name="Komma 3 6 2 2 2 2 2 2" xfId="15867" xr:uid="{9BFC7CCA-2875-42C5-922E-329E948817FA}"/>
    <cellStyle name="Komma 3 6 2 2 2 2 2_DataSet" xfId="15868" xr:uid="{CDCBAB6D-A64C-4374-B3B8-749F7B0DA8D5}"/>
    <cellStyle name="Komma 3 6 2 2 2 2 3" xfId="15869" xr:uid="{50DAEF20-9B92-4F5D-81FD-C33793CA6C38}"/>
    <cellStyle name="Komma 3 6 2 2 2 2_DataSet" xfId="15870" xr:uid="{1C9B6EE9-BA57-4148-88F9-0BF56F1D902F}"/>
    <cellStyle name="Komma 3 6 2 2 2 3" xfId="15871" xr:uid="{4395C07D-02E6-4FD9-9AE8-30A9D9C02161}"/>
    <cellStyle name="Komma 3 6 2 2 2 3 2" xfId="15872" xr:uid="{CB33AD07-86B0-425E-B0CE-39BE9AE57964}"/>
    <cellStyle name="Komma 3 6 2 2 2 3_DataSet" xfId="15873" xr:uid="{5B48E0B1-4EB6-4ED5-A329-C92DC230FE1F}"/>
    <cellStyle name="Komma 3 6 2 2 2 4" xfId="15874" xr:uid="{850A8B51-29A9-48B1-AFA7-1956E579DE07}"/>
    <cellStyle name="Komma 3 6 2 2 2_DataSet" xfId="15875" xr:uid="{628B2A92-933A-4919-A54E-616073921C83}"/>
    <cellStyle name="Komma 3 6 2 2 3" xfId="15876" xr:uid="{124871DA-C0B4-4482-BFD0-7A200CF15E7B}"/>
    <cellStyle name="Komma 3 6 2 2 3 2" xfId="15877" xr:uid="{69F66519-4FBC-4F53-B2BC-2C362AE5F9BE}"/>
    <cellStyle name="Komma 3 6 2 2 3 2 2" xfId="15878" xr:uid="{62C750E3-4EDF-475A-B02D-CD18319E6AB3}"/>
    <cellStyle name="Komma 3 6 2 2 3 2_DataSet" xfId="15879" xr:uid="{7387094F-F8E2-4244-90E4-418141B9FF17}"/>
    <cellStyle name="Komma 3 6 2 2 3 3" xfId="15880" xr:uid="{D1ED0BA9-815D-4138-A341-C4299C921E6C}"/>
    <cellStyle name="Komma 3 6 2 2 3_DataSet" xfId="15881" xr:uid="{061595F8-1225-47A0-A769-B58C180E292D}"/>
    <cellStyle name="Komma 3 6 2 2 4" xfId="15882" xr:uid="{BAF71A1B-098F-4886-9483-C2E7AFF4046E}"/>
    <cellStyle name="Komma 3 6 2 2 4 2" xfId="15883" xr:uid="{D257DC61-CE9C-40A4-9510-E1A9D463F1DA}"/>
    <cellStyle name="Komma 3 6 2 2 4_DataSet" xfId="15884" xr:uid="{1732DF07-37FE-426F-8DC2-694909C250DA}"/>
    <cellStyle name="Komma 3 6 2 2 5" xfId="15885" xr:uid="{0D97F314-C1D4-43C6-B914-E257BF729E2C}"/>
    <cellStyle name="Komma 3 6 2 2_DataSet" xfId="15886" xr:uid="{0FBE6613-515D-40F4-B501-9CAC46307A98}"/>
    <cellStyle name="Komma 3 6 2 3" xfId="15887" xr:uid="{3D469D6F-0E85-48D5-852D-29E5C52ADC5B}"/>
    <cellStyle name="Komma 3 6 2 3 2" xfId="15888" xr:uid="{8F7C9D6E-869B-4237-8670-91AEBB90B589}"/>
    <cellStyle name="Komma 3 6 2 3 2 2" xfId="15889" xr:uid="{D3E622E6-4407-409E-844A-85FB6C0B831C}"/>
    <cellStyle name="Komma 3 6 2 3 2 2 2" xfId="15890" xr:uid="{DEFEE635-9C57-4478-AE77-E49263309F6B}"/>
    <cellStyle name="Komma 3 6 2 3 2 2_DataSet" xfId="15891" xr:uid="{16D4D000-AB69-48EA-B251-D180250B4264}"/>
    <cellStyle name="Komma 3 6 2 3 2 3" xfId="15892" xr:uid="{0F652B36-EC5E-4ADC-8AD6-8C702694FD87}"/>
    <cellStyle name="Komma 3 6 2 3 2_DataSet" xfId="15893" xr:uid="{5FDE1EF3-2C3D-467B-BCEF-2DE105580928}"/>
    <cellStyle name="Komma 3 6 2 3 3" xfId="15894" xr:uid="{3C8EF728-628C-41FB-AC44-CCD6B7C58374}"/>
    <cellStyle name="Komma 3 6 2 3 3 2" xfId="15895" xr:uid="{35A468A8-41BE-43FA-8BFB-42E7809A4026}"/>
    <cellStyle name="Komma 3 6 2 3 3_DataSet" xfId="15896" xr:uid="{C9D529DE-C58B-4969-A917-280D534225E5}"/>
    <cellStyle name="Komma 3 6 2 3 4" xfId="15897" xr:uid="{65DE1059-E440-40D2-82D1-1C28103AE229}"/>
    <cellStyle name="Komma 3 6 2 3_DataSet" xfId="15898" xr:uid="{7985546D-5122-4CCE-89EC-7350CBF85380}"/>
    <cellStyle name="Komma 3 6 2 4" xfId="15899" xr:uid="{0A7FC6EE-C68E-44B7-AC58-6CF2552F4E11}"/>
    <cellStyle name="Komma 3 6 2 4 2" xfId="15900" xr:uid="{964E43F7-1A7E-4131-BCEB-07574E245376}"/>
    <cellStyle name="Komma 3 6 2 4 2 2" xfId="15901" xr:uid="{152D7A78-14B5-40C4-9EDD-C56CD40086CE}"/>
    <cellStyle name="Komma 3 6 2 4 2_DataSet" xfId="15902" xr:uid="{6371168A-26A5-4DF0-8F7D-16CD221A05DE}"/>
    <cellStyle name="Komma 3 6 2 4 3" xfId="15903" xr:uid="{9CFB558C-7D17-42D5-BB72-12E6DE4FA7A5}"/>
    <cellStyle name="Komma 3 6 2 4_DataSet" xfId="15904" xr:uid="{D09F7D1A-F152-4692-8C3A-D3C2A88580BD}"/>
    <cellStyle name="Komma 3 6 2 5" xfId="15905" xr:uid="{FDAB3515-3B53-449F-AD34-5B87BD7B0978}"/>
    <cellStyle name="Komma 3 6 2 5 2" xfId="15906" xr:uid="{2CA78953-DF1D-4BD4-B226-D154B9E5CD65}"/>
    <cellStyle name="Komma 3 6 2 5_DataSet" xfId="15907" xr:uid="{ECCD7552-64FF-432E-BF36-0E3B0F45DBD7}"/>
    <cellStyle name="Komma 3 6 2 6" xfId="15908" xr:uid="{885E289F-2282-46C5-AE70-F20B439CB030}"/>
    <cellStyle name="Komma 3 6 2_DataSet" xfId="15909" xr:uid="{5A20D5EB-BA9F-4A03-B439-41EFE60EF3D5}"/>
    <cellStyle name="Komma 3 6 3" xfId="15910" xr:uid="{75FCE834-E7B2-41A4-BFE7-FC6E312082B8}"/>
    <cellStyle name="Komma 3 6 3 2" xfId="15911" xr:uid="{0DCA3382-EA98-49DC-9059-7F8813BB6342}"/>
    <cellStyle name="Komma 3 6 3 2 2" xfId="15912" xr:uid="{AF761F4F-32A5-49AE-8C77-A74065B74E08}"/>
    <cellStyle name="Komma 3 6 3 2 2 2" xfId="15913" xr:uid="{206622EA-AD5C-459F-A7C1-2008406278E4}"/>
    <cellStyle name="Komma 3 6 3 2 2 2 2" xfId="15914" xr:uid="{5D225B1E-02DD-4CC1-A5BE-38FBAF445AE2}"/>
    <cellStyle name="Komma 3 6 3 2 2 2 2 2" xfId="15915" xr:uid="{926AF722-F64E-43E1-8A05-56902525B5FE}"/>
    <cellStyle name="Komma 3 6 3 2 2 2 2_DataSet" xfId="15916" xr:uid="{329CDD71-97F6-487F-9D91-27D186AEAA4C}"/>
    <cellStyle name="Komma 3 6 3 2 2 2 3" xfId="15917" xr:uid="{9A60ACF4-42FE-431F-9F95-A381C625DFFC}"/>
    <cellStyle name="Komma 3 6 3 2 2 2_DataSet" xfId="15918" xr:uid="{44742E56-48E3-47D8-B9CD-49699A28AA93}"/>
    <cellStyle name="Komma 3 6 3 2 2 3" xfId="15919" xr:uid="{ED23371C-FEBE-4094-8B41-594A15F28520}"/>
    <cellStyle name="Komma 3 6 3 2 2 3 2" xfId="15920" xr:uid="{EC603977-D21B-4CA4-A842-C42CF7FED14E}"/>
    <cellStyle name="Komma 3 6 3 2 2 3_DataSet" xfId="15921" xr:uid="{E9389B54-993E-4D5E-8FB5-551A3A5AC2A0}"/>
    <cellStyle name="Komma 3 6 3 2 2 4" xfId="15922" xr:uid="{7E578EDD-C936-414C-AD27-34A4F4A93F73}"/>
    <cellStyle name="Komma 3 6 3 2 2_DataSet" xfId="15923" xr:uid="{8A3BEC96-04ED-47E9-880B-DD710B0D3E28}"/>
    <cellStyle name="Komma 3 6 3 2 3" xfId="15924" xr:uid="{757004F5-F74F-4DF2-8607-15FF5EE5A07D}"/>
    <cellStyle name="Komma 3 6 3 2 3 2" xfId="15925" xr:uid="{F627C3BF-AC48-4891-BF2A-7056F78565C4}"/>
    <cellStyle name="Komma 3 6 3 2 3 2 2" xfId="15926" xr:uid="{7568523D-2E43-4516-A39C-0B08F371AC54}"/>
    <cellStyle name="Komma 3 6 3 2 3 2_DataSet" xfId="15927" xr:uid="{2DDD88E8-FAAF-448B-9D93-4BFD7B48260B}"/>
    <cellStyle name="Komma 3 6 3 2 3 3" xfId="15928" xr:uid="{ED9E09ED-5A1A-4C10-852F-BB566AF8B293}"/>
    <cellStyle name="Komma 3 6 3 2 3_DataSet" xfId="15929" xr:uid="{6FA47F71-5552-44AC-812F-F1F6133202F6}"/>
    <cellStyle name="Komma 3 6 3 2 4" xfId="15930" xr:uid="{14E60DB7-92E2-4924-8934-C9F857FA4FC9}"/>
    <cellStyle name="Komma 3 6 3 2 4 2" xfId="15931" xr:uid="{E57D5EAE-11D7-4066-A5F6-3CA306DA88A8}"/>
    <cellStyle name="Komma 3 6 3 2 4_DataSet" xfId="15932" xr:uid="{E2621CDF-0CAF-46F2-B2DD-2BA2643071BF}"/>
    <cellStyle name="Komma 3 6 3 2 5" xfId="15933" xr:uid="{3045F3C5-A46F-4112-A595-475FDE319EEB}"/>
    <cellStyle name="Komma 3 6 3 2_DataSet" xfId="15934" xr:uid="{504B16DE-6299-409F-A8B1-570C05FFF6C9}"/>
    <cellStyle name="Komma 3 6 3 3" xfId="15935" xr:uid="{7497796A-5502-4714-825B-DF4162C434B0}"/>
    <cellStyle name="Komma 3 6 3 3 2" xfId="15936" xr:uid="{71B8F869-1D4E-49C1-9D5F-78A3FBCFB00F}"/>
    <cellStyle name="Komma 3 6 3 3 2 2" xfId="15937" xr:uid="{C0282043-18EB-4215-8C0A-182BE30B5175}"/>
    <cellStyle name="Komma 3 6 3 3 2 2 2" xfId="15938" xr:uid="{286E8BC3-8F20-4F3E-8D2B-5E6A73255E4C}"/>
    <cellStyle name="Komma 3 6 3 3 2 2_DataSet" xfId="15939" xr:uid="{0A2E6057-F7B1-428A-9D1B-D2B019A10F99}"/>
    <cellStyle name="Komma 3 6 3 3 2 3" xfId="15940" xr:uid="{132B8D82-6240-4F54-B603-E46FEC88AE77}"/>
    <cellStyle name="Komma 3 6 3 3 2_DataSet" xfId="15941" xr:uid="{EEE9A838-3E54-4B80-9C76-553CD4E3317E}"/>
    <cellStyle name="Komma 3 6 3 3 3" xfId="15942" xr:uid="{22916A08-BD7A-47AD-9EC4-5FEF652A26B2}"/>
    <cellStyle name="Komma 3 6 3 3 3 2" xfId="15943" xr:uid="{A644C0EC-ACB3-4746-950B-1FF693A07628}"/>
    <cellStyle name="Komma 3 6 3 3 3_DataSet" xfId="15944" xr:uid="{80060BAB-A923-4913-BBD9-463A5B083DDE}"/>
    <cellStyle name="Komma 3 6 3 3 4" xfId="15945" xr:uid="{CE8A7CEF-7B60-4EC4-907A-C1BB303D3CC6}"/>
    <cellStyle name="Komma 3 6 3 3_DataSet" xfId="15946" xr:uid="{EC0910C4-F4B6-4D09-B3E1-A499128FDA0F}"/>
    <cellStyle name="Komma 3 6 3 4" xfId="15947" xr:uid="{974C60BD-ABDE-48BE-AB0C-EA138DB71D14}"/>
    <cellStyle name="Komma 3 6 3 4 2" xfId="15948" xr:uid="{DC18051A-15FA-4BDD-9AD2-86124FCA9BFE}"/>
    <cellStyle name="Komma 3 6 3 4 2 2" xfId="15949" xr:uid="{7EE0D46F-56FB-4646-8187-7B51DF378606}"/>
    <cellStyle name="Komma 3 6 3 4 2_DataSet" xfId="15950" xr:uid="{3D6791D9-3CF2-4645-86AD-DF95361B72D0}"/>
    <cellStyle name="Komma 3 6 3 4 3" xfId="15951" xr:uid="{DA1AC1C3-3E66-4DA7-ABC4-C07DD0140108}"/>
    <cellStyle name="Komma 3 6 3 4_DataSet" xfId="15952" xr:uid="{B7FE613B-6001-423F-9A77-C6A957C6383E}"/>
    <cellStyle name="Komma 3 6 3 5" xfId="15953" xr:uid="{F681D8DA-7E40-4F10-BCFE-B550E5058CEF}"/>
    <cellStyle name="Komma 3 6 3 5 2" xfId="15954" xr:uid="{0924CF6D-7E6A-4666-A8B0-F83D7BFA19A0}"/>
    <cellStyle name="Komma 3 6 3 5_DataSet" xfId="15955" xr:uid="{BCAFFB48-9453-4FBC-983D-C1666969D467}"/>
    <cellStyle name="Komma 3 6 3 6" xfId="15956" xr:uid="{BD3CABD9-2EFE-469F-B969-125887E5C836}"/>
    <cellStyle name="Komma 3 6 3_DataSet" xfId="15957" xr:uid="{8EC8C0A3-7AA9-466B-AB7C-83BB0B937E67}"/>
    <cellStyle name="Komma 3 6 4" xfId="15958" xr:uid="{B6B9E74B-1624-4085-A4E1-201C3F709230}"/>
    <cellStyle name="Komma 3 6 4 2" xfId="15959" xr:uid="{C6C2BB59-EBD8-4936-BE38-BE4EF636B709}"/>
    <cellStyle name="Komma 3 6 4 2 2" xfId="15960" xr:uid="{96BB2752-4D5D-4461-954F-7B096C53F98C}"/>
    <cellStyle name="Komma 3 6 4 2 2 2" xfId="15961" xr:uid="{F8C1C1F8-E666-46B8-9604-967EE04908C5}"/>
    <cellStyle name="Komma 3 6 4 2 2 2 2" xfId="15962" xr:uid="{2E891A6D-0A7E-4A5C-9772-771280BE4493}"/>
    <cellStyle name="Komma 3 6 4 2 2 2_DataSet" xfId="15963" xr:uid="{1247A4A5-6A6F-4BBB-BA6C-B0F83B8813E0}"/>
    <cellStyle name="Komma 3 6 4 2 2 3" xfId="15964" xr:uid="{82ED8FC4-DB8E-4287-93AF-8AF18BB5BDD3}"/>
    <cellStyle name="Komma 3 6 4 2 2_DataSet" xfId="15965" xr:uid="{CCCB0733-658A-4A8B-AED6-45317A423190}"/>
    <cellStyle name="Komma 3 6 4 2 3" xfId="15966" xr:uid="{FF20D6B7-B000-4188-852D-D5E0B88F5292}"/>
    <cellStyle name="Komma 3 6 4 2 3 2" xfId="15967" xr:uid="{750F12ED-40E7-4C74-BE38-51D1E9549C61}"/>
    <cellStyle name="Komma 3 6 4 2 3_DataSet" xfId="15968" xr:uid="{690C359F-1F8E-4D55-9021-65E7F81CC15B}"/>
    <cellStyle name="Komma 3 6 4 2 4" xfId="15969" xr:uid="{1BDD489B-CC9B-426A-B8C4-59E1BD2F541C}"/>
    <cellStyle name="Komma 3 6 4 2_DataSet" xfId="15970" xr:uid="{487EAF3A-BDD8-40B9-AF42-B7DD99F4BBA4}"/>
    <cellStyle name="Komma 3 6 4 3" xfId="15971" xr:uid="{C5BE962C-4F72-417B-83BE-1725983CE551}"/>
    <cellStyle name="Komma 3 6 4 3 2" xfId="15972" xr:uid="{CF65F86E-D903-4138-A711-9A8581C83804}"/>
    <cellStyle name="Komma 3 6 4 3 2 2" xfId="15973" xr:uid="{14D6218F-D6E6-41F2-8E9D-E4A6ECDF4164}"/>
    <cellStyle name="Komma 3 6 4 3 2_DataSet" xfId="15974" xr:uid="{3578D27E-F070-4A12-9E65-0EE8591F5E05}"/>
    <cellStyle name="Komma 3 6 4 3 3" xfId="15975" xr:uid="{BE144AF6-3D8B-48DF-95AE-76EFA2EECB84}"/>
    <cellStyle name="Komma 3 6 4 3_DataSet" xfId="15976" xr:uid="{1F9CE572-FBA5-41F8-869A-8DE233F45733}"/>
    <cellStyle name="Komma 3 6 4 4" xfId="15977" xr:uid="{57FC5189-AB45-43D2-959E-7059028C393E}"/>
    <cellStyle name="Komma 3 6 4 4 2" xfId="15978" xr:uid="{31EBB3BB-D899-4B3A-9D6B-D79989626FFD}"/>
    <cellStyle name="Komma 3 6 4 4_DataSet" xfId="15979" xr:uid="{812F0D25-F5F8-4401-B21A-1B2E21C9541D}"/>
    <cellStyle name="Komma 3 6 4 5" xfId="15980" xr:uid="{69C673A2-26AC-4C46-AD48-B25B463217E9}"/>
    <cellStyle name="Komma 3 6 4_DataSet" xfId="15981" xr:uid="{E7CF73FA-6232-4BE4-98A4-4E8497D67B67}"/>
    <cellStyle name="Komma 3 6 5" xfId="15982" xr:uid="{26D79C93-5D55-44D8-8ECE-F06EBBEECE6F}"/>
    <cellStyle name="Komma 3 6 5 2" xfId="15983" xr:uid="{36BD7A7C-8BED-421A-A4D0-D63E12890144}"/>
    <cellStyle name="Komma 3 6 5 2 2" xfId="15984" xr:uid="{4D2D92E9-5627-4225-B923-B4589B12004F}"/>
    <cellStyle name="Komma 3 6 5 2 2 2" xfId="15985" xr:uid="{A5588AE9-C71B-45E7-90D9-93B8E43446C4}"/>
    <cellStyle name="Komma 3 6 5 2 2_DataSet" xfId="15986" xr:uid="{BC98467A-369B-4B26-8AA5-DF68093D4DBA}"/>
    <cellStyle name="Komma 3 6 5 2 3" xfId="15987" xr:uid="{C4A87F2B-CD69-4802-ADCC-6612F1B02CD7}"/>
    <cellStyle name="Komma 3 6 5 2_DataSet" xfId="15988" xr:uid="{E73CEA49-BA8F-484D-A3AD-185F4C4C28FA}"/>
    <cellStyle name="Komma 3 6 5 3" xfId="15989" xr:uid="{460C0AD0-30FF-437F-9A05-76F2917D2C92}"/>
    <cellStyle name="Komma 3 6 5 3 2" xfId="15990" xr:uid="{6443465C-1006-4963-9043-D719B66C8B13}"/>
    <cellStyle name="Komma 3 6 5 3_DataSet" xfId="15991" xr:uid="{0E707284-90B2-4CD3-BBC2-F94D353FB7CB}"/>
    <cellStyle name="Komma 3 6 5 4" xfId="15992" xr:uid="{78447E40-6635-4CCF-8464-6BB147F1473E}"/>
    <cellStyle name="Komma 3 6 5_DataSet" xfId="15993" xr:uid="{3DF8315A-3040-4E1E-9640-B9D2A7449349}"/>
    <cellStyle name="Komma 3 6 6" xfId="15994" xr:uid="{3E3C54E1-2ABF-418D-85FF-5363D7119B3D}"/>
    <cellStyle name="Komma 3 6 6 2" xfId="15995" xr:uid="{638AB97C-AC0B-43BE-B912-B4A89731E0F7}"/>
    <cellStyle name="Komma 3 6 6 2 2" xfId="15996" xr:uid="{0E6A05EA-457F-4219-AA6E-6983A15D864E}"/>
    <cellStyle name="Komma 3 6 6 2_DataSet" xfId="15997" xr:uid="{1ED1434C-A14B-4299-9ED5-90EF60444103}"/>
    <cellStyle name="Komma 3 6 6 3" xfId="15998" xr:uid="{774C8FC8-5B35-4BEE-A811-907F916ECB75}"/>
    <cellStyle name="Komma 3 6 6_DataSet" xfId="15999" xr:uid="{FA5101A0-E0E1-4CD1-9747-865BFACE619E}"/>
    <cellStyle name="Komma 3 6 7" xfId="16000" xr:uid="{60A209CF-8CE0-476B-A82C-49BF725FD107}"/>
    <cellStyle name="Komma 3 6 7 2" xfId="16001" xr:uid="{DAC7CEEF-AFFC-4A94-AFBE-2768D6F5F285}"/>
    <cellStyle name="Komma 3 6 7_DataSet" xfId="16002" xr:uid="{A0A7D0BF-02CF-4293-8BE2-AEE14523146D}"/>
    <cellStyle name="Komma 3 6 8" xfId="16003" xr:uid="{F62CCCE2-B51A-4829-B197-9F6D5CCC755A}"/>
    <cellStyle name="Komma 3 6_DataSet" xfId="16004" xr:uid="{23694931-7693-4C10-A025-F14452785400}"/>
    <cellStyle name="Komma 3 7" xfId="16005" xr:uid="{19D9A735-EB93-4AF8-A218-B9AC70650B74}"/>
    <cellStyle name="Komma 3 7 2" xfId="16006" xr:uid="{B06F06FC-A76F-413A-91C0-4CB6468FE21D}"/>
    <cellStyle name="Komma 3 7 2 2" xfId="16007" xr:uid="{146C5C41-2302-4318-99EA-5FDE0EAD2347}"/>
    <cellStyle name="Komma 3 7 2 2 2" xfId="16008" xr:uid="{C58C0AE6-DBAE-4C2A-B9D3-0A47324C065C}"/>
    <cellStyle name="Komma 3 7 2 2 2 2" xfId="16009" xr:uid="{96264774-2435-44B6-9C31-C5A8F1BF57B0}"/>
    <cellStyle name="Komma 3 7 2 2 2 2 2" xfId="16010" xr:uid="{225B9C4B-F2BC-447C-A2DC-82E7A036FFFE}"/>
    <cellStyle name="Komma 3 7 2 2 2 2 2 2" xfId="16011" xr:uid="{BA62B6C0-79E6-48A0-8470-785031C499B9}"/>
    <cellStyle name="Komma 3 7 2 2 2 2 2_DataSet" xfId="16012" xr:uid="{28BA3081-D166-42C6-86AC-B748EB074280}"/>
    <cellStyle name="Komma 3 7 2 2 2 2 3" xfId="16013" xr:uid="{1BC8EF42-4B2E-4C7E-B884-99E5C71580E0}"/>
    <cellStyle name="Komma 3 7 2 2 2 2_DataSet" xfId="16014" xr:uid="{658FA66D-3F69-420A-81D9-C848FFC0B573}"/>
    <cellStyle name="Komma 3 7 2 2 2 3" xfId="16015" xr:uid="{34F2D319-0F39-4B1C-96F1-9858CA7DB847}"/>
    <cellStyle name="Komma 3 7 2 2 2 3 2" xfId="16016" xr:uid="{0C52B6A7-0350-4C90-8322-AAD4E56B5C45}"/>
    <cellStyle name="Komma 3 7 2 2 2 3_DataSet" xfId="16017" xr:uid="{20F5A684-59AE-47E3-BAE2-79DE8DFB1DBF}"/>
    <cellStyle name="Komma 3 7 2 2 2 4" xfId="16018" xr:uid="{651C812C-216C-4F7D-B321-8FF22B3EE1BA}"/>
    <cellStyle name="Komma 3 7 2 2 2_DataSet" xfId="16019" xr:uid="{307AA78B-AEBA-4BAB-8A15-226E77B2B128}"/>
    <cellStyle name="Komma 3 7 2 2 3" xfId="16020" xr:uid="{B1BD0C46-0316-4A95-98BD-C5C6B0646C3C}"/>
    <cellStyle name="Komma 3 7 2 2 3 2" xfId="16021" xr:uid="{1AD2A136-68D4-4F9F-BE20-4712538FF8F0}"/>
    <cellStyle name="Komma 3 7 2 2 3 2 2" xfId="16022" xr:uid="{0432D493-AFA3-4953-BC32-9024272DB2C4}"/>
    <cellStyle name="Komma 3 7 2 2 3 2_DataSet" xfId="16023" xr:uid="{C40378DC-5ACA-4917-B80D-E5F87444DA8E}"/>
    <cellStyle name="Komma 3 7 2 2 3 3" xfId="16024" xr:uid="{3C17626B-3B9D-47CF-895F-0157AD71E569}"/>
    <cellStyle name="Komma 3 7 2 2 3_DataSet" xfId="16025" xr:uid="{20359BD1-F79B-4E09-9A28-8843F6831B90}"/>
    <cellStyle name="Komma 3 7 2 2 4" xfId="16026" xr:uid="{CC6F03F9-6242-4E29-B7D0-5C03E3A4D401}"/>
    <cellStyle name="Komma 3 7 2 2 4 2" xfId="16027" xr:uid="{A97FB1A1-5F27-4DC7-8E8E-F1CF8962E2B7}"/>
    <cellStyle name="Komma 3 7 2 2 4_DataSet" xfId="16028" xr:uid="{A59C2ED2-4D01-4255-9880-C3E93750A866}"/>
    <cellStyle name="Komma 3 7 2 2 5" xfId="16029" xr:uid="{DA2BA47C-0DED-4392-8A24-D85CE722C26B}"/>
    <cellStyle name="Komma 3 7 2 2_DataSet" xfId="16030" xr:uid="{0AEC6CAA-613C-4FA9-9A48-590737D64847}"/>
    <cellStyle name="Komma 3 7 2 3" xfId="16031" xr:uid="{4764C3D6-A418-4F8C-BF77-7A8277D092FB}"/>
    <cellStyle name="Komma 3 7 2 3 2" xfId="16032" xr:uid="{97745795-15C5-4A8B-80F2-4A2449529169}"/>
    <cellStyle name="Komma 3 7 2 3 2 2" xfId="16033" xr:uid="{CF07E324-DE59-44E8-A090-9224FAE0506D}"/>
    <cellStyle name="Komma 3 7 2 3 2 2 2" xfId="16034" xr:uid="{EC52F550-795F-4CC0-BABF-1713F6F2070A}"/>
    <cellStyle name="Komma 3 7 2 3 2 2_DataSet" xfId="16035" xr:uid="{93E30177-9476-47E5-9189-E5221D5E161B}"/>
    <cellStyle name="Komma 3 7 2 3 2 3" xfId="16036" xr:uid="{94FFC702-9F62-4231-B7A1-23509EF6F92E}"/>
    <cellStyle name="Komma 3 7 2 3 2_DataSet" xfId="16037" xr:uid="{A4F315D3-88F5-41F9-AC07-7F3BFC54C9EB}"/>
    <cellStyle name="Komma 3 7 2 3 3" xfId="16038" xr:uid="{4A55DF02-BF3E-4976-89DA-F1AF2DF63E99}"/>
    <cellStyle name="Komma 3 7 2 3 3 2" xfId="16039" xr:uid="{1FD04044-2E31-4B1E-90EC-52AB4126AC5E}"/>
    <cellStyle name="Komma 3 7 2 3 3_DataSet" xfId="16040" xr:uid="{9FE69899-E7CA-4095-82E2-A0FD18E6B6E4}"/>
    <cellStyle name="Komma 3 7 2 3 4" xfId="16041" xr:uid="{0A05C4F6-04E0-46C2-B5DD-752C1AFF38BB}"/>
    <cellStyle name="Komma 3 7 2 3_DataSet" xfId="16042" xr:uid="{98513656-F03D-4F30-A3B8-203472E4B097}"/>
    <cellStyle name="Komma 3 7 2 4" xfId="16043" xr:uid="{D658D3EE-C732-485F-B6EF-D92E7C0780EA}"/>
    <cellStyle name="Komma 3 7 2 4 2" xfId="16044" xr:uid="{A60C2DCD-61F6-4774-BE1B-708DED2BED05}"/>
    <cellStyle name="Komma 3 7 2 4 2 2" xfId="16045" xr:uid="{D9E16152-2827-4D4F-8166-4B0170ACFF82}"/>
    <cellStyle name="Komma 3 7 2 4 2_DataSet" xfId="16046" xr:uid="{0EAB17C1-1DDC-41DD-AC9A-C792E8CC44CF}"/>
    <cellStyle name="Komma 3 7 2 4 3" xfId="16047" xr:uid="{A194B5AD-988E-4273-BA32-0D72C86990CD}"/>
    <cellStyle name="Komma 3 7 2 4_DataSet" xfId="16048" xr:uid="{52E3A2FE-2D31-49DA-B1E6-39BF13386AD1}"/>
    <cellStyle name="Komma 3 7 2 5" xfId="16049" xr:uid="{7E70DF9C-B440-4163-BD7C-D933D4E3B323}"/>
    <cellStyle name="Komma 3 7 2 5 2" xfId="16050" xr:uid="{55C4A9A6-33D9-4435-A081-215090E0049F}"/>
    <cellStyle name="Komma 3 7 2 5_DataSet" xfId="16051" xr:uid="{0063C204-D667-4547-9A19-28F69B771F62}"/>
    <cellStyle name="Komma 3 7 2 6" xfId="16052" xr:uid="{122C77EE-0EC2-4A73-97C1-D723AC7C43BB}"/>
    <cellStyle name="Komma 3 7 2_DataSet" xfId="16053" xr:uid="{B44F59BA-7D4E-443A-B6BB-243051BF6922}"/>
    <cellStyle name="Komma 3 7 3" xfId="16054" xr:uid="{222542DB-F8D2-4812-A5D7-A838DD551B9D}"/>
    <cellStyle name="Komma 3 7 3 2" xfId="16055" xr:uid="{E1F5B4CC-EB7A-4212-85D5-094DFE58E16B}"/>
    <cellStyle name="Komma 3 7 3 2 2" xfId="16056" xr:uid="{8D5B7ADE-2F6D-4506-A5DC-53FFC8E894AE}"/>
    <cellStyle name="Komma 3 7 3 2 2 2" xfId="16057" xr:uid="{ED0EDD2E-C874-4B1B-B07C-4D7E58D23A8E}"/>
    <cellStyle name="Komma 3 7 3 2 2 2 2" xfId="16058" xr:uid="{6CFE4DF1-DCE7-48E7-9BE3-EED9391FF40B}"/>
    <cellStyle name="Komma 3 7 3 2 2 2 2 2" xfId="16059" xr:uid="{29EB156E-66CE-4862-9644-5C5039F82CD5}"/>
    <cellStyle name="Komma 3 7 3 2 2 2 2_DataSet" xfId="16060" xr:uid="{316841C1-13FD-46D3-85A5-F030EE260BFF}"/>
    <cellStyle name="Komma 3 7 3 2 2 2 3" xfId="16061" xr:uid="{9DF56274-0423-4059-80A7-F0A1145A30C6}"/>
    <cellStyle name="Komma 3 7 3 2 2 2_DataSet" xfId="16062" xr:uid="{AF2A4A30-8FA8-40F0-9DC8-4D3D6EFD591F}"/>
    <cellStyle name="Komma 3 7 3 2 2 3" xfId="16063" xr:uid="{90974BF1-3EC6-4835-A5C7-4499BF83FDC6}"/>
    <cellStyle name="Komma 3 7 3 2 2 3 2" xfId="16064" xr:uid="{84F64065-7D3D-445B-AD95-9E71B81970FD}"/>
    <cellStyle name="Komma 3 7 3 2 2 3_DataSet" xfId="16065" xr:uid="{11B56853-D335-40B3-AD73-03D4F3A0E21F}"/>
    <cellStyle name="Komma 3 7 3 2 2 4" xfId="16066" xr:uid="{F66B0E5D-8DFE-42F3-9A70-34F358D520F8}"/>
    <cellStyle name="Komma 3 7 3 2 2_DataSet" xfId="16067" xr:uid="{A5EE39EB-9B18-4FDE-B156-F10428555D92}"/>
    <cellStyle name="Komma 3 7 3 2 3" xfId="16068" xr:uid="{E7CDC21E-60D5-4E23-A407-CEF4C5930E44}"/>
    <cellStyle name="Komma 3 7 3 2 3 2" xfId="16069" xr:uid="{115A8FE1-CFD5-47E4-AAC8-AD5F26BA70BA}"/>
    <cellStyle name="Komma 3 7 3 2 3 2 2" xfId="16070" xr:uid="{E74039E7-F560-4CC6-9887-470D06ABA054}"/>
    <cellStyle name="Komma 3 7 3 2 3 2_DataSet" xfId="16071" xr:uid="{5D6FBB62-339D-4259-989E-A612BAB14EE4}"/>
    <cellStyle name="Komma 3 7 3 2 3 3" xfId="16072" xr:uid="{5EDF3336-1286-4FF4-842D-E60EA74E1202}"/>
    <cellStyle name="Komma 3 7 3 2 3_DataSet" xfId="16073" xr:uid="{541542F5-BA79-4185-88EE-5EBD2B83C5D3}"/>
    <cellStyle name="Komma 3 7 3 2 4" xfId="16074" xr:uid="{0EF10613-BED4-4FDC-B3F2-923A2035E5EB}"/>
    <cellStyle name="Komma 3 7 3 2 4 2" xfId="16075" xr:uid="{0AFC6BDA-7AFF-4D20-98D2-30CBADD47D45}"/>
    <cellStyle name="Komma 3 7 3 2 4_DataSet" xfId="16076" xr:uid="{BE89A22F-D441-4EEF-8C87-D2DC947882D9}"/>
    <cellStyle name="Komma 3 7 3 2 5" xfId="16077" xr:uid="{616243DA-F215-4C4F-BEB3-9949D6912A17}"/>
    <cellStyle name="Komma 3 7 3 2_DataSet" xfId="16078" xr:uid="{B4B543DA-E8E5-4E87-A9FC-CBBD315C082B}"/>
    <cellStyle name="Komma 3 7 3 3" xfId="16079" xr:uid="{1D09E632-7CBF-4ED4-B05C-B9267A414384}"/>
    <cellStyle name="Komma 3 7 3 3 2" xfId="16080" xr:uid="{51CC2FC9-37E7-4E88-BC9F-40A0F4729EC7}"/>
    <cellStyle name="Komma 3 7 3 3 2 2" xfId="16081" xr:uid="{720FABED-D8C8-4257-A979-E6ADD3DAF60D}"/>
    <cellStyle name="Komma 3 7 3 3 2 2 2" xfId="16082" xr:uid="{D9DFE210-5278-41D1-8571-2FEBB290DFCE}"/>
    <cellStyle name="Komma 3 7 3 3 2 2_DataSet" xfId="16083" xr:uid="{9B1B686F-886E-4BB2-811D-9E3F4E05F73A}"/>
    <cellStyle name="Komma 3 7 3 3 2 3" xfId="16084" xr:uid="{C518EDD3-E245-4E94-8CB5-8D4541AFE944}"/>
    <cellStyle name="Komma 3 7 3 3 2_DataSet" xfId="16085" xr:uid="{BDD9C624-0B2B-45BD-89B8-9D48D481D8B7}"/>
    <cellStyle name="Komma 3 7 3 3 3" xfId="16086" xr:uid="{40B65BC0-1BAA-4576-AA36-2B1DBE70522E}"/>
    <cellStyle name="Komma 3 7 3 3 3 2" xfId="16087" xr:uid="{5A44CAB3-BDE5-451E-88FC-8CBF83ED6F55}"/>
    <cellStyle name="Komma 3 7 3 3 3_DataSet" xfId="16088" xr:uid="{7926BA7A-F9C9-46B4-8F9D-D5BECF3E9D12}"/>
    <cellStyle name="Komma 3 7 3 3 4" xfId="16089" xr:uid="{B3836C32-9E49-4CBD-A397-213D1BB40F8D}"/>
    <cellStyle name="Komma 3 7 3 3_DataSet" xfId="16090" xr:uid="{DBB835A1-1A99-47C8-8143-C8AA2157381D}"/>
    <cellStyle name="Komma 3 7 3 4" xfId="16091" xr:uid="{F19DEA85-5AF1-48E3-BF33-64CA5D5E4F20}"/>
    <cellStyle name="Komma 3 7 3 4 2" xfId="16092" xr:uid="{D4B17B87-D143-4D64-97ED-06F904B63E28}"/>
    <cellStyle name="Komma 3 7 3 4 2 2" xfId="16093" xr:uid="{9C7D4FA1-7B0C-45F2-AB27-28D20C0C1AFF}"/>
    <cellStyle name="Komma 3 7 3 4 2_DataSet" xfId="16094" xr:uid="{D63719A2-FA8E-4336-9823-E794DD28C304}"/>
    <cellStyle name="Komma 3 7 3 4 3" xfId="16095" xr:uid="{45221F8A-8751-4F7B-8F2B-E4400D32DA66}"/>
    <cellStyle name="Komma 3 7 3 4_DataSet" xfId="16096" xr:uid="{A341F9F7-056C-4335-A582-932136FC7530}"/>
    <cellStyle name="Komma 3 7 3 5" xfId="16097" xr:uid="{55A4C045-14CE-4048-9A35-A8E5B29ED896}"/>
    <cellStyle name="Komma 3 7 3 5 2" xfId="16098" xr:uid="{3A6C72D9-5E49-441E-B465-857CF23393A4}"/>
    <cellStyle name="Komma 3 7 3 5_DataSet" xfId="16099" xr:uid="{B77797E3-3B75-4D8B-BDD5-7AB8E7E5957B}"/>
    <cellStyle name="Komma 3 7 3 6" xfId="16100" xr:uid="{93A02F31-870F-475A-A12D-D4AFB7D5BE85}"/>
    <cellStyle name="Komma 3 7 3_DataSet" xfId="16101" xr:uid="{FE40C541-2FAD-4EA8-A67E-91B80D18EB22}"/>
    <cellStyle name="Komma 3 7 4" xfId="16102" xr:uid="{E7BEE4DC-E48C-4AAC-8B2C-351BB2122109}"/>
    <cellStyle name="Komma 3 7 4 2" xfId="16103" xr:uid="{EDA9F155-755A-4213-BD4F-4EE3C05A44D9}"/>
    <cellStyle name="Komma 3 7 4 2 2" xfId="16104" xr:uid="{AD40D98F-F37C-423D-B925-3F05638774C2}"/>
    <cellStyle name="Komma 3 7 4 2 2 2" xfId="16105" xr:uid="{B6E9286A-09B7-47F1-B88E-9CE1E7CEB7CB}"/>
    <cellStyle name="Komma 3 7 4 2 2 2 2" xfId="16106" xr:uid="{53FCA51D-E0D3-433C-A263-8D2969C50B54}"/>
    <cellStyle name="Komma 3 7 4 2 2 2_DataSet" xfId="16107" xr:uid="{0C9898A1-AD02-4E96-8CEA-5F0FE61D893D}"/>
    <cellStyle name="Komma 3 7 4 2 2 3" xfId="16108" xr:uid="{20D567DD-F516-4262-91B9-9915AB0C007F}"/>
    <cellStyle name="Komma 3 7 4 2 2_DataSet" xfId="16109" xr:uid="{95D42643-F679-4DCA-ADB8-C2BA483CFFC7}"/>
    <cellStyle name="Komma 3 7 4 2 3" xfId="16110" xr:uid="{D0686010-E8D7-43A4-A103-251FC3B2CBC1}"/>
    <cellStyle name="Komma 3 7 4 2 3 2" xfId="16111" xr:uid="{EE3A13D2-388B-4201-8564-A045A081C6E1}"/>
    <cellStyle name="Komma 3 7 4 2 3_DataSet" xfId="16112" xr:uid="{CCC5C5EF-3C9E-4FC0-95EF-B0920EE5E5B9}"/>
    <cellStyle name="Komma 3 7 4 2 4" xfId="16113" xr:uid="{7A910F04-3901-4236-955D-BBFDBDB45CF9}"/>
    <cellStyle name="Komma 3 7 4 2_DataSet" xfId="16114" xr:uid="{3F0B1D3F-8330-4E49-87C8-0205A8D20B7E}"/>
    <cellStyle name="Komma 3 7 4 3" xfId="16115" xr:uid="{A001A066-6F36-43CD-B9AF-6BC21660F1BB}"/>
    <cellStyle name="Komma 3 7 4 3 2" xfId="16116" xr:uid="{75859A38-A5E3-475B-B87B-E532AAE31444}"/>
    <cellStyle name="Komma 3 7 4 3 2 2" xfId="16117" xr:uid="{7999CBB7-D47D-4F9F-B0C7-A6C8649CEEE6}"/>
    <cellStyle name="Komma 3 7 4 3 2_DataSet" xfId="16118" xr:uid="{1B2FC23B-D34D-416A-9EBA-FB8024F119B3}"/>
    <cellStyle name="Komma 3 7 4 3 3" xfId="16119" xr:uid="{391F84AF-9FCE-440B-ADCE-A1C7C318913B}"/>
    <cellStyle name="Komma 3 7 4 3_DataSet" xfId="16120" xr:uid="{8E599FEF-6162-4574-9C18-4A92AD360CEB}"/>
    <cellStyle name="Komma 3 7 4 4" xfId="16121" xr:uid="{663BB550-1719-4507-8B68-6CC9519B1AFF}"/>
    <cellStyle name="Komma 3 7 4 4 2" xfId="16122" xr:uid="{BDDA1EF8-4D70-44CF-A671-121D722A92AD}"/>
    <cellStyle name="Komma 3 7 4 4_DataSet" xfId="16123" xr:uid="{D877BFC0-E77B-44D6-B01D-050B35CF82A3}"/>
    <cellStyle name="Komma 3 7 4 5" xfId="16124" xr:uid="{3131D23A-1A79-47E8-AA56-62CF4E5B5151}"/>
    <cellStyle name="Komma 3 7 4_DataSet" xfId="16125" xr:uid="{6564E7A5-D763-4819-8472-567263DB8511}"/>
    <cellStyle name="Komma 3 7 5" xfId="16126" xr:uid="{7C91349F-77A1-40F6-9FC0-E25E6301E956}"/>
    <cellStyle name="Komma 3 7 5 2" xfId="16127" xr:uid="{43807CCD-1803-45E7-86E3-74D6D60AA063}"/>
    <cellStyle name="Komma 3 7 5 2 2" xfId="16128" xr:uid="{EC68E6A0-A344-4375-927C-19D80CD485E9}"/>
    <cellStyle name="Komma 3 7 5 2 2 2" xfId="16129" xr:uid="{B905E8EC-FD30-4B79-9541-71B150458B6A}"/>
    <cellStyle name="Komma 3 7 5 2 2_DataSet" xfId="16130" xr:uid="{42923A77-AAD6-40B8-89A9-968A7047D46F}"/>
    <cellStyle name="Komma 3 7 5 2 3" xfId="16131" xr:uid="{2931C796-20F4-49B2-BA51-D21D322A5D7C}"/>
    <cellStyle name="Komma 3 7 5 2_DataSet" xfId="16132" xr:uid="{D08034B2-38F9-4B9C-AE6C-12DCD1D715ED}"/>
    <cellStyle name="Komma 3 7 5 3" xfId="16133" xr:uid="{2A78ED61-0B46-420F-B61B-BD4435296A22}"/>
    <cellStyle name="Komma 3 7 5 3 2" xfId="16134" xr:uid="{64AB34CE-294F-42D8-A10F-DAF8FC3E4420}"/>
    <cellStyle name="Komma 3 7 5 3_DataSet" xfId="16135" xr:uid="{1C17809A-9F8F-4784-865A-3B7484CA0C2B}"/>
    <cellStyle name="Komma 3 7 5 4" xfId="16136" xr:uid="{BE9B3480-B48E-4257-B1D9-83F407EC44B0}"/>
    <cellStyle name="Komma 3 7 5_DataSet" xfId="16137" xr:uid="{C20010CD-4A9D-49D8-9775-E1D242440772}"/>
    <cellStyle name="Komma 3 7 6" xfId="16138" xr:uid="{069488E9-38DE-4529-9F13-92328B847BCB}"/>
    <cellStyle name="Komma 3 7 6 2" xfId="16139" xr:uid="{9E97A4E9-5FFF-4481-952E-653E716F0F2F}"/>
    <cellStyle name="Komma 3 7 6 2 2" xfId="16140" xr:uid="{3CD9193F-F663-43F0-8F35-C8D33329F9FB}"/>
    <cellStyle name="Komma 3 7 6 2_DataSet" xfId="16141" xr:uid="{E6333588-7DF8-46C2-BA43-148967AE042A}"/>
    <cellStyle name="Komma 3 7 6 3" xfId="16142" xr:uid="{0F436478-1EB8-4D03-853E-562954D299AD}"/>
    <cellStyle name="Komma 3 7 6_DataSet" xfId="16143" xr:uid="{54B4AE85-97C3-49DF-9351-E62934D17AED}"/>
    <cellStyle name="Komma 3 7 7" xfId="16144" xr:uid="{57179B4B-E891-4D18-8629-3E6E114D6906}"/>
    <cellStyle name="Komma 3 7 7 2" xfId="16145" xr:uid="{95BB19BD-DE2A-4E21-A0E4-949992C9FE14}"/>
    <cellStyle name="Komma 3 7 7_DataSet" xfId="16146" xr:uid="{8100E889-9836-40DE-A482-BA8A050ECF21}"/>
    <cellStyle name="Komma 3 7 8" xfId="16147" xr:uid="{D1D013FE-7235-46C3-A113-12A66BD3600C}"/>
    <cellStyle name="Komma 3 7_DataSet" xfId="16148" xr:uid="{3E71E800-D1A7-472C-8BB0-E28D544CC492}"/>
    <cellStyle name="Komma 3 8" xfId="16149" xr:uid="{B4471906-4073-4723-9115-129A92BA2CC6}"/>
    <cellStyle name="Komma 3 8 2" xfId="16150" xr:uid="{80BAEFF5-856D-4890-9537-7A8192727AD6}"/>
    <cellStyle name="Komma 3 8 2 2" xfId="16151" xr:uid="{89D15333-33EA-4BC0-86D9-E7C41462EBD1}"/>
    <cellStyle name="Komma 3 8 2 2 2" xfId="16152" xr:uid="{9AD75B90-C8D8-4B36-A2A7-095E92088411}"/>
    <cellStyle name="Komma 3 8 2 2 2 2" xfId="16153" xr:uid="{F0952BD2-A618-4B46-98A4-4A4444D0814F}"/>
    <cellStyle name="Komma 3 8 2 2 2 2 2" xfId="16154" xr:uid="{481BB34A-9E18-4890-B054-D34C72A17EAC}"/>
    <cellStyle name="Komma 3 8 2 2 2 2_DataSet" xfId="16155" xr:uid="{6A960D53-E524-439B-80AC-0AAC8455E588}"/>
    <cellStyle name="Komma 3 8 2 2 2 3" xfId="16156" xr:uid="{3196AF12-43C1-4602-BE7F-17CC616009AF}"/>
    <cellStyle name="Komma 3 8 2 2 2_DataSet" xfId="16157" xr:uid="{8257B34F-FA4D-4391-98D5-C0BDA9100744}"/>
    <cellStyle name="Komma 3 8 2 2 3" xfId="16158" xr:uid="{AB2B653E-C8E0-4DC9-AAA0-7E02A3DE00CF}"/>
    <cellStyle name="Komma 3 8 2 2 3 2" xfId="16159" xr:uid="{5A4EC128-8405-425C-A281-73F889523F05}"/>
    <cellStyle name="Komma 3 8 2 2 3_DataSet" xfId="16160" xr:uid="{84B8EEC2-BA0B-4F86-BDFA-F5BB7C134B34}"/>
    <cellStyle name="Komma 3 8 2 2 4" xfId="16161" xr:uid="{4C442E1F-CC4E-4CC5-9220-94F23108A972}"/>
    <cellStyle name="Komma 3 8 2 2_DataSet" xfId="16162" xr:uid="{348ACAFF-DB2C-4603-99C2-B498A2B4026D}"/>
    <cellStyle name="Komma 3 8 2 3" xfId="16163" xr:uid="{53409E98-7099-4393-9736-9B74CBE0D6AB}"/>
    <cellStyle name="Komma 3 8 2 3 2" xfId="16164" xr:uid="{24C38C27-ADBE-4A14-AC56-06DB8B7872FE}"/>
    <cellStyle name="Komma 3 8 2 3 2 2" xfId="16165" xr:uid="{C6522859-0D46-4E86-80D5-CC74DB43A9C4}"/>
    <cellStyle name="Komma 3 8 2 3 2_DataSet" xfId="16166" xr:uid="{DDF36C25-472A-4FFE-AA81-17D70F5F19D9}"/>
    <cellStyle name="Komma 3 8 2 3 3" xfId="16167" xr:uid="{BB2FA08C-54A1-46C9-BE37-23D32B355397}"/>
    <cellStyle name="Komma 3 8 2 3_DataSet" xfId="16168" xr:uid="{FAA05595-F8EA-4F6B-8935-ADFFDBD92F05}"/>
    <cellStyle name="Komma 3 8 2 4" xfId="16169" xr:uid="{F06056B7-EB7C-498A-9BBA-B2A46E625005}"/>
    <cellStyle name="Komma 3 8 2 4 2" xfId="16170" xr:uid="{6280739C-E2EE-4CE3-B9BD-C817B663886D}"/>
    <cellStyle name="Komma 3 8 2 4_DataSet" xfId="16171" xr:uid="{AAB77D6A-D5E6-4AD5-B018-CE7A4140539A}"/>
    <cellStyle name="Komma 3 8 2 5" xfId="16172" xr:uid="{8A0138AD-E7DB-4247-83C5-FE90769D64F3}"/>
    <cellStyle name="Komma 3 8 2_DataSet" xfId="16173" xr:uid="{AFD98BD0-4727-4647-B696-0B4DA85A7FA2}"/>
    <cellStyle name="Komma 3 8 3" xfId="16174" xr:uid="{40F869FC-FD63-426F-B0BA-2F4168431C89}"/>
    <cellStyle name="Komma 3 8 3 2" xfId="16175" xr:uid="{36EF9933-2F86-4380-8D37-FB6B94CC3267}"/>
    <cellStyle name="Komma 3 8 3 2 2" xfId="16176" xr:uid="{42E41AC6-BE8C-4BEE-AD89-327FE5618D19}"/>
    <cellStyle name="Komma 3 8 3 2 2 2" xfId="16177" xr:uid="{939ACC93-84C9-489D-9825-5E360BFC1689}"/>
    <cellStyle name="Komma 3 8 3 2 2_DataSet" xfId="16178" xr:uid="{DF9E2F05-89B4-471E-AE92-F6D616B5ACB1}"/>
    <cellStyle name="Komma 3 8 3 2 3" xfId="16179" xr:uid="{696B82DC-D9FA-42DB-9C18-C8286931DF6D}"/>
    <cellStyle name="Komma 3 8 3 2_DataSet" xfId="16180" xr:uid="{AB405848-AC7F-4A34-A9C6-D3909697887E}"/>
    <cellStyle name="Komma 3 8 3 3" xfId="16181" xr:uid="{D98BE56C-26D3-4699-8D4E-FAE9E7977843}"/>
    <cellStyle name="Komma 3 8 3 3 2" xfId="16182" xr:uid="{7CCC4343-7256-43DE-B90E-0817273E1862}"/>
    <cellStyle name="Komma 3 8 3 3_DataSet" xfId="16183" xr:uid="{01555F7A-E2E2-43D0-A121-148BFAADB49D}"/>
    <cellStyle name="Komma 3 8 3 4" xfId="16184" xr:uid="{8BD57967-9735-48E7-ABF1-5F3732A173E8}"/>
    <cellStyle name="Komma 3 8 3_DataSet" xfId="16185" xr:uid="{01E6AE77-5979-4E0E-A711-AE3541529929}"/>
    <cellStyle name="Komma 3 8 4" xfId="16186" xr:uid="{B1732FEA-859D-41BD-A4E0-8B088EC87ED1}"/>
    <cellStyle name="Komma 3 8 4 2" xfId="16187" xr:uid="{C3D1EDBA-4F83-4893-A30A-3360F1FBB3CB}"/>
    <cellStyle name="Komma 3 8 4 2 2" xfId="16188" xr:uid="{B8180365-BFA3-4F3F-8CF8-9C69616C68AD}"/>
    <cellStyle name="Komma 3 8 4 2_DataSet" xfId="16189" xr:uid="{20385D81-6630-459B-A9BB-1429DB79F316}"/>
    <cellStyle name="Komma 3 8 4 3" xfId="16190" xr:uid="{E01225D1-4CD3-4B4C-84FE-9714244D92BF}"/>
    <cellStyle name="Komma 3 8 4_DataSet" xfId="16191" xr:uid="{38023A9B-D629-4462-B648-F4AA8D82D6E6}"/>
    <cellStyle name="Komma 3 8 5" xfId="16192" xr:uid="{A6E15355-0207-4A04-A921-4035F152C126}"/>
    <cellStyle name="Komma 3 8 5 2" xfId="16193" xr:uid="{C0D68255-6ADE-44AF-8261-1CE00E7B8C72}"/>
    <cellStyle name="Komma 3 8 5_DataSet" xfId="16194" xr:uid="{E7792FA2-8C8D-43E2-8030-F53D711212DD}"/>
    <cellStyle name="Komma 3 8 6" xfId="16195" xr:uid="{21302ADD-DBB2-4899-8908-9FC019213B5A}"/>
    <cellStyle name="Komma 3 8_DataSet" xfId="16196" xr:uid="{09D6D5E0-D9CB-4605-BE95-D044FCFAC75A}"/>
    <cellStyle name="Komma 3 9" xfId="16197" xr:uid="{ACD3D349-4E1D-4950-B24E-A921675D3E06}"/>
    <cellStyle name="Komma 3 9 2" xfId="16198" xr:uid="{B8A78712-60B3-420A-9867-C595C3710AF5}"/>
    <cellStyle name="Komma 3 9 2 2" xfId="16199" xr:uid="{D8173B62-A6BA-4BD4-BD40-592776866DBD}"/>
    <cellStyle name="Komma 3 9 2 2 2" xfId="16200" xr:uid="{76B5AA50-6E25-4F46-B8E2-84202F2748A7}"/>
    <cellStyle name="Komma 3 9 2 2 2 2" xfId="16201" xr:uid="{8F9770D0-57A5-4E56-BB79-91313968996B}"/>
    <cellStyle name="Komma 3 9 2 2 2 2 2" xfId="16202" xr:uid="{5CCE7191-49D2-49F9-AC3B-82EF989B5686}"/>
    <cellStyle name="Komma 3 9 2 2 2 2_DataSet" xfId="16203" xr:uid="{FE6162B1-6E06-43F0-91E5-4D1AB1789826}"/>
    <cellStyle name="Komma 3 9 2 2 2 3" xfId="16204" xr:uid="{41305839-6BDE-4717-96DB-B0BB3A72A64D}"/>
    <cellStyle name="Komma 3 9 2 2 2_DataSet" xfId="16205" xr:uid="{12DAF1D3-6138-425D-B735-65C653C7012D}"/>
    <cellStyle name="Komma 3 9 2 2 3" xfId="16206" xr:uid="{7201C639-EBBA-4D2D-B4C6-B4F140F1463E}"/>
    <cellStyle name="Komma 3 9 2 2 3 2" xfId="16207" xr:uid="{B64C90BE-B8AB-453D-92AD-1C64B6853FE6}"/>
    <cellStyle name="Komma 3 9 2 2 3_DataSet" xfId="16208" xr:uid="{B98D17A4-4F01-4322-9E00-DED77D21B714}"/>
    <cellStyle name="Komma 3 9 2 2 4" xfId="16209" xr:uid="{6CC3D014-54E7-4733-8628-97864D633625}"/>
    <cellStyle name="Komma 3 9 2 2_DataSet" xfId="16210" xr:uid="{1BA30529-9A9D-4471-91AC-4B0F4594C42F}"/>
    <cellStyle name="Komma 3 9 2 3" xfId="16211" xr:uid="{4E9FF0A8-6CB6-461C-8BA8-33063A44ADA3}"/>
    <cellStyle name="Komma 3 9 2 3 2" xfId="16212" xr:uid="{D2F72F7D-E854-4EC3-B1D9-8F9618DFA544}"/>
    <cellStyle name="Komma 3 9 2 3 2 2" xfId="16213" xr:uid="{6CE9817C-9AC5-43E3-82E8-4B26BE717BB5}"/>
    <cellStyle name="Komma 3 9 2 3 2_DataSet" xfId="16214" xr:uid="{D1BBF58C-499C-462C-8A32-1A4223AF19F3}"/>
    <cellStyle name="Komma 3 9 2 3 3" xfId="16215" xr:uid="{7F852190-FA2D-4B85-9C01-71E119FD9010}"/>
    <cellStyle name="Komma 3 9 2 3_DataSet" xfId="16216" xr:uid="{1AC3C3AC-7627-4C7A-A4F8-0830BFCF5101}"/>
    <cellStyle name="Komma 3 9 2 4" xfId="16217" xr:uid="{4D376B5E-FE8C-4445-A982-1A7C2038B15D}"/>
    <cellStyle name="Komma 3 9 2 4 2" xfId="16218" xr:uid="{CFED4BC4-09CB-4EE4-B807-BF7FB04A9CFA}"/>
    <cellStyle name="Komma 3 9 2 4_DataSet" xfId="16219" xr:uid="{0FB8E13E-DC65-4EB5-9E8D-67C81AA8EE4D}"/>
    <cellStyle name="Komma 3 9 2 5" xfId="16220" xr:uid="{3B800129-26A0-4F30-9229-61AE58D9441B}"/>
    <cellStyle name="Komma 3 9 2_DataSet" xfId="16221" xr:uid="{F80994F3-E2D3-41C5-9D36-67A250295858}"/>
    <cellStyle name="Komma 3 9 3" xfId="16222" xr:uid="{816FE8A1-D5AE-420F-81E9-3FD61F8371E7}"/>
    <cellStyle name="Komma 3 9 3 2" xfId="16223" xr:uid="{567613C7-90C4-49D1-AF5C-C2B43538F791}"/>
    <cellStyle name="Komma 3 9 3 2 2" xfId="16224" xr:uid="{B1259A61-E373-460E-8FE7-37EDF33A5BF4}"/>
    <cellStyle name="Komma 3 9 3 2 2 2" xfId="16225" xr:uid="{AF3F630B-54C8-4A90-B207-2DC992DC5BD6}"/>
    <cellStyle name="Komma 3 9 3 2 2_DataSet" xfId="16226" xr:uid="{48EE3833-4639-437F-8727-4349A538BB3C}"/>
    <cellStyle name="Komma 3 9 3 2 3" xfId="16227" xr:uid="{29BA9222-0BCE-4616-9109-E5B2104E21DE}"/>
    <cellStyle name="Komma 3 9 3 2_DataSet" xfId="16228" xr:uid="{FDD5F878-F439-48E3-B01C-E13150CA8345}"/>
    <cellStyle name="Komma 3 9 3 3" xfId="16229" xr:uid="{AF50F3E7-539D-4CD0-B3F1-8D381C91FC41}"/>
    <cellStyle name="Komma 3 9 3 3 2" xfId="16230" xr:uid="{BB399E38-01B1-4BEC-B2D2-A727AB3A0309}"/>
    <cellStyle name="Komma 3 9 3 3_DataSet" xfId="16231" xr:uid="{E0962CF1-E113-4B8B-9A57-346411A7A344}"/>
    <cellStyle name="Komma 3 9 3 4" xfId="16232" xr:uid="{D7EE41D7-3966-4299-93D5-96811225FD26}"/>
    <cellStyle name="Komma 3 9 3_DataSet" xfId="16233" xr:uid="{13A753DC-73AD-4F56-9BA9-EC8A22483273}"/>
    <cellStyle name="Komma 3 9 4" xfId="16234" xr:uid="{16D8F235-2B9B-48AA-A855-87B1A7F13CE1}"/>
    <cellStyle name="Komma 3 9 4 2" xfId="16235" xr:uid="{F6C00A08-5353-4646-BD5C-7696CCE21C10}"/>
    <cellStyle name="Komma 3 9 4 2 2" xfId="16236" xr:uid="{5CB586CF-4EF8-4D5C-84AE-4DE2E29331D8}"/>
    <cellStyle name="Komma 3 9 4 2_DataSet" xfId="16237" xr:uid="{299D946C-5BC3-4292-8D79-DCC049FF6441}"/>
    <cellStyle name="Komma 3 9 4 3" xfId="16238" xr:uid="{8A04F7E1-9AE7-4F19-8D34-4A83E898FFA6}"/>
    <cellStyle name="Komma 3 9 4_DataSet" xfId="16239" xr:uid="{21A9DC88-96BA-4321-8368-C34D40331A88}"/>
    <cellStyle name="Komma 3 9 5" xfId="16240" xr:uid="{7D507BC0-C3E8-4C3D-BE68-B00F10CD2E49}"/>
    <cellStyle name="Komma 3 9 5 2" xfId="16241" xr:uid="{D7538EB0-0D8D-4F2D-9298-83802F3F4B12}"/>
    <cellStyle name="Komma 3 9 5_DataSet" xfId="16242" xr:uid="{24BADDAC-E0ED-4EBE-B123-A7015195E9C4}"/>
    <cellStyle name="Komma 3 9 6" xfId="16243" xr:uid="{DBEF9A52-F19C-43AF-8110-26BED771695E}"/>
    <cellStyle name="Komma 3 9_DataSet" xfId="16244" xr:uid="{2476C212-97A1-4E62-B6C6-BE8B7F4E8EBF}"/>
    <cellStyle name="Komma 3_ACT Segment adj EBITDA" xfId="16245" xr:uid="{9E568337-EC41-4E82-90FE-3A10DF78348C}"/>
    <cellStyle name="Kontrollcell" xfId="16246" xr:uid="{50A3F308-24E5-4EFA-8345-A3140CED36D8}"/>
    <cellStyle name="Kontrollcelle" xfId="16247" xr:uid="{0416B316-EFB0-428D-B708-92E16352451E}"/>
    <cellStyle name="Kontrollcelle 2" xfId="16248" xr:uid="{FCD4CDE5-2080-495F-BCDA-CA6D31F0F122}"/>
    <cellStyle name="Kontrollcelle_ACT Segment adj EBITDA" xfId="16249" xr:uid="{37627EA4-B9CA-40BA-90AE-BD374CDE05FA}"/>
    <cellStyle name="Linked Cell 2" xfId="16250" xr:uid="{E78BF94A-C35A-4E1B-8C68-507F2E2E364A}"/>
    <cellStyle name="Linked Cell 2 2" xfId="16251" xr:uid="{ADBFB2EC-CDC1-456E-AE04-08C6F2F64856}"/>
    <cellStyle name="Linked Cell 2_ACT Segment adj EBITDA" xfId="16252" xr:uid="{D985BC2F-FEDF-4493-B097-CCFF42D7DCA8}"/>
    <cellStyle name="Linked Cell 3" xfId="16253" xr:uid="{8B0B3293-7C41-4BFA-BE3E-9DF03ED7D4CD}"/>
    <cellStyle name="Linked Cell 3 2" xfId="16254" xr:uid="{349F2621-9DA4-4E9F-B7C0-FCFD2932225D}"/>
    <cellStyle name="Linked Cell 3_ACT Segment adj EBITDA" xfId="16255" xr:uid="{8ACB5FB4-C308-4A7A-88BF-52B175EF9EF1}"/>
    <cellStyle name="Linked Cell 4" xfId="16256" xr:uid="{043F3142-A143-4977-AE68-8C9039327916}"/>
    <cellStyle name="Linked Cell 4 2" xfId="16257" xr:uid="{0A8915B6-CF0D-4CD8-A31E-106B72820362}"/>
    <cellStyle name="Linked Cell 4_ACT Segment adj EBITDA" xfId="16258" xr:uid="{492ACAB3-AC59-4239-9986-776A15EC334B}"/>
    <cellStyle name="Linked Cell 5" xfId="16259" xr:uid="{ED6B7FDC-FCEB-4F21-9D4E-750BA6AD445D}"/>
    <cellStyle name="Länkad cell" xfId="16260" xr:uid="{0924BE07-696D-4599-B1DE-51AC35EA95FC}"/>
    <cellStyle name="Merknad" xfId="16261" xr:uid="{26A1355B-78DD-4AEA-AD8D-DA8C309204D5}"/>
    <cellStyle name="Merknad 2" xfId="16262" xr:uid="{77DE040C-B291-421B-BBA0-7B4D74A6713D}"/>
    <cellStyle name="Merknad 2 2" xfId="16263" xr:uid="{B678BA48-38FB-4CAF-86E7-04025B14128D}"/>
    <cellStyle name="Merknad 2 2 2" xfId="16264" xr:uid="{096BC6CC-1B5A-4194-92CF-8718DB072F33}"/>
    <cellStyle name="Merknad 2 2 3" xfId="16265" xr:uid="{CC12CA14-0AC3-4370-8DE6-77ED79E3E48C}"/>
    <cellStyle name="Merknad 2 2_ACT_NIBD EQ" xfId="16266" xr:uid="{6000EF0B-71AE-4BD0-A312-28DB0215D737}"/>
    <cellStyle name="Merknad 2 3" xfId="16267" xr:uid="{000C711E-0CA7-46DD-A1E5-9DF30418F66F}"/>
    <cellStyle name="Merknad 2 4" xfId="16268" xr:uid="{9DE354DC-1279-46C7-9338-60E5F582EBA4}"/>
    <cellStyle name="Merknad 2 5" xfId="16269" xr:uid="{34D87DA4-895F-4315-8101-2DC886A3E75E}"/>
    <cellStyle name="Merknad 2_ACT Segment adj EBITDA" xfId="16270" xr:uid="{F6C8575C-0BFB-417C-9676-C698229DA3A1}"/>
    <cellStyle name="Merknad 3" xfId="16271" xr:uid="{A91C5654-FFFF-4CB8-90DE-251C5F8640FF}"/>
    <cellStyle name="Merknad 3 2" xfId="16272" xr:uid="{690DD7D2-ED8C-47A7-8B27-0BE2EA9E1CB6}"/>
    <cellStyle name="Merknad 3 2 2" xfId="16273" xr:uid="{2E7F5789-A604-482A-BE0C-598371FD79E9}"/>
    <cellStyle name="Merknad 3 2 3" xfId="16274" xr:uid="{B9ACC434-0D4E-4473-81C2-A2063B1A28B2}"/>
    <cellStyle name="Merknad 3 2_ACT_NIBD EQ" xfId="16275" xr:uid="{F0E116B3-C4BD-4C49-A29C-A0036D47502C}"/>
    <cellStyle name="Merknad 3 3" xfId="16276" xr:uid="{1BE32C64-0BFB-493D-9461-DF2F1AFFDC63}"/>
    <cellStyle name="Merknad 3 4" xfId="16277" xr:uid="{A70F9A26-2434-4338-B986-BCDF2CC969A2}"/>
    <cellStyle name="Merknad 3 5" xfId="16278" xr:uid="{713302D4-8F04-47D0-9874-B8BD7D68F540}"/>
    <cellStyle name="Merknad 3_ACT Segment adj EBITDA" xfId="16279" xr:uid="{7123B89E-379D-4106-84A2-0835770D1093}"/>
    <cellStyle name="Merknad 4" xfId="16280" xr:uid="{8029AAEE-B713-4266-8C6D-D0D6C80C01D1}"/>
    <cellStyle name="Merknad_ACT Segment adj EBITDA" xfId="16281" xr:uid="{C5956415-A7DF-4D10-8C62-1E1C4F98528E}"/>
    <cellStyle name="Model data" xfId="16282" xr:uid="{816DC263-B01E-44AF-A55D-7AB50CD16462}"/>
    <cellStyle name="Multiple" xfId="16283" xr:uid="{92CD8D30-300F-481E-A8F4-6EE0E16FE492}"/>
    <cellStyle name="Neutral 2" xfId="16284" xr:uid="{DC517408-F7B0-4A75-AEE3-5B3A4B0664E6}"/>
    <cellStyle name="Neutral 2 2" xfId="16285" xr:uid="{89F49D3A-A94F-4DE1-A78E-BCA2A65846E1}"/>
    <cellStyle name="Neutral 2_ACT Segment adj EBITDA" xfId="16286" xr:uid="{66E13BF6-F210-4F30-A6DE-F2D91FF26612}"/>
    <cellStyle name="Neutral 3" xfId="16287" xr:uid="{312FCE61-CFB0-4B62-B5CA-0C9A6EB62F17}"/>
    <cellStyle name="Neutral 3 2" xfId="16288" xr:uid="{0168D73E-EAA8-4996-A994-F551AED1678A}"/>
    <cellStyle name="Neutral 3_ACT Segment adj EBITDA" xfId="16289" xr:uid="{90C2861D-3231-40B8-8976-BDF218D0F226}"/>
    <cellStyle name="Neutral 4" xfId="16290" xr:uid="{5A0D6798-6A36-48CF-9965-D4F693B5F029}"/>
    <cellStyle name="Neutral 4 2" xfId="16291" xr:uid="{E89E1412-8C49-4A5E-90F5-F98D2D09E7C4}"/>
    <cellStyle name="Neutral 4_ACT Segment adj EBITDA" xfId="16292" xr:uid="{0719438E-A354-4CCB-9F51-62FA1459961C}"/>
    <cellStyle name="Neutral 5" xfId="16293" xr:uid="{904208C9-D0E6-467D-AB32-476DD583C6A6}"/>
    <cellStyle name="Normal" xfId="0" builtinId="0"/>
    <cellStyle name="Normal 10" xfId="16294" xr:uid="{59AE1E60-8DFF-464A-893F-F187228DD8CD}"/>
    <cellStyle name="Normal 10 2" xfId="16295" xr:uid="{F59F3658-3595-4DB4-A60B-ACF5B44A8B7F}"/>
    <cellStyle name="Normal 10 2 2" xfId="16296" xr:uid="{BFFDB901-11D3-4D72-8AAE-6A180621D249}"/>
    <cellStyle name="Normal 10 2 2 2" xfId="16297" xr:uid="{012FFD82-1495-4B90-B814-FBD0F8A53A51}"/>
    <cellStyle name="Normal 10 2 2 2 2" xfId="16298" xr:uid="{F7D35D40-AE71-4C77-AC98-BC6B59CEB70B}"/>
    <cellStyle name="Normal 10 2 2 2 3" xfId="16299" xr:uid="{280025D5-2B59-4A81-9DE6-32919B4F0317}"/>
    <cellStyle name="Normal 10 2 2 2_FACTORING" xfId="16300" xr:uid="{99A79AF5-CF87-4A0A-BBDD-A5E320A876BC}"/>
    <cellStyle name="Normal 10 2 2 3" xfId="16301" xr:uid="{A10F7A5A-A5A6-44F6-9B1A-811E688C9667}"/>
    <cellStyle name="Normal 10 2 2 4" xfId="16302" xr:uid="{9FE8658E-2336-45EC-83BF-7E03A4B45CC4}"/>
    <cellStyle name="Normal 10 2 2 5" xfId="16303" xr:uid="{34FC2038-4E72-41D0-B137-615AFB3EB87F}"/>
    <cellStyle name="Normal 10 2 2_FACTORING" xfId="16304" xr:uid="{82B226BF-D16C-499D-8A9B-EF834D4F6259}"/>
    <cellStyle name="Normal 10 2 3" xfId="16305" xr:uid="{7376EF39-0376-403C-BDAB-66BEC37808C9}"/>
    <cellStyle name="Normal 10 2 3 2" xfId="16306" xr:uid="{3211803D-083F-4489-8BFE-A40163045138}"/>
    <cellStyle name="Normal 10 2 3 2 2" xfId="16307" xr:uid="{161989B8-2BD0-4197-A841-29E162F035EF}"/>
    <cellStyle name="Normal 10 2 3 2 3" xfId="16308" xr:uid="{F651F761-6ED3-4E12-B035-E273F3A00F55}"/>
    <cellStyle name="Normal 10 2 3 2_FACTORING" xfId="16309" xr:uid="{D27341D6-2737-42BB-89C7-C2807A6917C5}"/>
    <cellStyle name="Normal 10 2 3 3" xfId="16310" xr:uid="{D4CA70F9-507D-4446-B2A8-C8FBA4126A30}"/>
    <cellStyle name="Normal 10 2 3 4" xfId="16311" xr:uid="{3FF633C4-4B6D-4272-9987-A1FEE10F6676}"/>
    <cellStyle name="Normal 10 2 3 5" xfId="16312" xr:uid="{CA591C97-36AE-429E-A190-288D38693691}"/>
    <cellStyle name="Normal 10 2 3_FACTORING" xfId="16313" xr:uid="{D128E227-8AAC-47A1-97DE-0C287F4945C2}"/>
    <cellStyle name="Normal 10 2 4" xfId="16314" xr:uid="{A8CF6C2C-ABBE-42C2-A378-A444B7E89C51}"/>
    <cellStyle name="Normal 10 2 4 2" xfId="16315" xr:uid="{9DF16713-6852-4490-A29C-A32FEFAA9D36}"/>
    <cellStyle name="Normal 10 2 4 3" xfId="16316" xr:uid="{83A120BE-052F-44F3-8C36-1395DB76DD2A}"/>
    <cellStyle name="Normal 10 2 4_FACTORING" xfId="16317" xr:uid="{1840887C-901B-45C3-8F3F-873FFBF31656}"/>
    <cellStyle name="Normal 10 2 5" xfId="16318" xr:uid="{72F0476E-3BFB-4614-A865-F49368FC37A2}"/>
    <cellStyle name="Normal 10 2 6" xfId="16319" xr:uid="{566BB5BD-4358-4282-8C49-064EFD93504A}"/>
    <cellStyle name="Normal 10 2 7" xfId="16320" xr:uid="{5AEA1E4C-D816-4A70-A348-F107B17D045C}"/>
    <cellStyle name="Normal 10 2_Actuals YTD" xfId="16321" xr:uid="{B35DD026-6A90-4144-AF53-64E569AA87FC}"/>
    <cellStyle name="Normal 10 3" xfId="16322" xr:uid="{D6CEA5D9-A06F-4641-8A1A-E9C8A116C118}"/>
    <cellStyle name="Normal 10 3 2" xfId="16323" xr:uid="{C91388D9-CB9D-4F90-9D0F-74C98B834FA5}"/>
    <cellStyle name="Normal 10 3 2 2" xfId="16324" xr:uid="{410E7ED5-E6F1-4D50-B0DA-6FD07F1B6CA0}"/>
    <cellStyle name="Normal 10 3 2 3" xfId="16325" xr:uid="{8F7A261A-3094-4B1C-B933-7C405DFD8E5A}"/>
    <cellStyle name="Normal 10 3 2_FACTORING" xfId="16326" xr:uid="{3FE73674-05E4-46B7-8748-EC98162D9A70}"/>
    <cellStyle name="Normal 10 3 3" xfId="16327" xr:uid="{DB220D8A-0BF3-47AB-9015-C3D471A9E772}"/>
    <cellStyle name="Normal 10 3 4" xfId="16328" xr:uid="{CC1DCE4E-EAA9-47A5-AA9C-B6B2BFD8860A}"/>
    <cellStyle name="Normal 10 3 5" xfId="16329" xr:uid="{C2B2D0B7-9EE6-4720-A362-A52E193E576A}"/>
    <cellStyle name="Normal 10 3_FACTORING" xfId="16330" xr:uid="{586DD27A-DF29-4C27-B677-45CD6B191F08}"/>
    <cellStyle name="Normal 10 4" xfId="16331" xr:uid="{60105799-6854-46EC-BC46-4D5BF906D01E}"/>
    <cellStyle name="Normal 10 4 2" xfId="16332" xr:uid="{656BF6D2-3F8F-44E1-8602-77E3D28803D9}"/>
    <cellStyle name="Normal 10 4 2 2" xfId="16333" xr:uid="{A9318B51-9507-4883-B5A2-3A74F670B8BA}"/>
    <cellStyle name="Normal 10 4 2 3" xfId="16334" xr:uid="{EBC2F93C-B0AA-4252-8FCF-97446C4BCD5D}"/>
    <cellStyle name="Normal 10 4 2_FACTORING" xfId="16335" xr:uid="{4AD9F6CF-C7A6-4D22-B0D0-19D2DBCAF24F}"/>
    <cellStyle name="Normal 10 4 3" xfId="16336" xr:uid="{7A0D72FE-4D56-4705-BB43-8EF991CB69A2}"/>
    <cellStyle name="Normal 10 4 4" xfId="16337" xr:uid="{FC4294E1-B516-4BFA-8353-DCA7CD03CCBA}"/>
    <cellStyle name="Normal 10 4 5" xfId="16338" xr:uid="{8D2ED586-9CA1-47EF-8F3F-8170D9DF940D}"/>
    <cellStyle name="Normal 10 4_FACTORING" xfId="16339" xr:uid="{56B594DD-2470-4D8A-82A0-B75EF1AC9784}"/>
    <cellStyle name="Normal 10 5" xfId="16340" xr:uid="{0034F4A5-115D-4F08-9A8A-A2301ED1E134}"/>
    <cellStyle name="Normal 10 5 2" xfId="16341" xr:uid="{4F26768F-87F0-4634-809C-BF9186447D2F}"/>
    <cellStyle name="Normal 10 5 2 2" xfId="16342" xr:uid="{5CCF89AE-9445-412C-AC2B-79809FC44453}"/>
    <cellStyle name="Normal 10 5 2 3" xfId="16343" xr:uid="{34551312-09D2-490A-BCCB-87A2E183020C}"/>
    <cellStyle name="Normal 10 5 2_FACTORING" xfId="16344" xr:uid="{1B011417-8E02-41FF-B0F7-20DCEE005DE4}"/>
    <cellStyle name="Normal 10 5 3" xfId="16345" xr:uid="{0424C1C1-07D2-48B1-906F-AEAA2A188506}"/>
    <cellStyle name="Normal 10 5 4" xfId="16346" xr:uid="{D99B636C-9816-4CAC-8BF4-801FAFA0608C}"/>
    <cellStyle name="Normal 10 5 5" xfId="16347" xr:uid="{C75856FE-4F94-4CB7-A77B-546309C3081D}"/>
    <cellStyle name="Normal 10 5_FACTORING" xfId="16348" xr:uid="{ED9D265D-D745-4306-9186-0AA4B63DA4A7}"/>
    <cellStyle name="Normal 10 6" xfId="16349" xr:uid="{D57317FC-55E3-40F7-A756-0466E2A57921}"/>
    <cellStyle name="Normal 10 6 2" xfId="16350" xr:uid="{3AAFB238-2B0A-46F9-9CCC-6BD30289E0B1}"/>
    <cellStyle name="Normal 10 6 3" xfId="16351" xr:uid="{EB5D0665-6275-40C8-A0F3-429C4444F464}"/>
    <cellStyle name="Normal 10 6_ACT_NIBD EQ" xfId="16352" xr:uid="{CA5176A4-316A-45B6-BDD9-AEC465D8A2DC}"/>
    <cellStyle name="Normal 10 7" xfId="16353" xr:uid="{7E22C850-79F2-4964-929F-AA6310AEF3D4}"/>
    <cellStyle name="Normal 10 8" xfId="16354" xr:uid="{9D470F37-CEA5-4C1D-AFCC-C33ED61B020F}"/>
    <cellStyle name="Normal 10 9" xfId="16355" xr:uid="{576DCCCC-0B8A-4D81-9DCC-42C3596BB9F7}"/>
    <cellStyle name="Normal 10_Actuals YTD" xfId="16356" xr:uid="{1BB27562-02E7-4D05-81F7-3159BA3A7AC2}"/>
    <cellStyle name="Normal 100" xfId="16357" xr:uid="{272EA8C2-F38D-4BC2-BD23-E296E06F8DE2}"/>
    <cellStyle name="Normal 101" xfId="16358" xr:uid="{6BA5F793-D9CD-4667-9819-33E6814F9D7D}"/>
    <cellStyle name="Normal 102" xfId="16359" xr:uid="{B10146A5-0245-4871-8371-B3DB40D3784C}"/>
    <cellStyle name="Normal 103" xfId="16360" xr:uid="{58B6E336-F4F1-41E6-92EB-5C0E11F85A48}"/>
    <cellStyle name="Normal 104" xfId="16361" xr:uid="{CE088791-F247-4A54-B551-57390480703D}"/>
    <cellStyle name="Normal 105" xfId="16362" xr:uid="{4AB5FFFF-DF3A-448D-A2CF-83D13B84ED1F}"/>
    <cellStyle name="Normal 106" xfId="16363" xr:uid="{C6EF0D70-9B44-447A-A9DF-818F357C0096}"/>
    <cellStyle name="Normal 107" xfId="16364" xr:uid="{E66F988F-CF0B-41D6-B995-098EF4A864C9}"/>
    <cellStyle name="Normal 108" xfId="16365" xr:uid="{49EDFC8E-8095-44B2-B7A4-674673BE47D5}"/>
    <cellStyle name="Normal 109" xfId="16366" xr:uid="{C8975DED-65FC-4699-95B9-AB05B8AD40FB}"/>
    <cellStyle name="Normal 11" xfId="16367" xr:uid="{06705BD8-B72C-424E-A1EB-01F6FA64C766}"/>
    <cellStyle name="Normal 11 2" xfId="16368" xr:uid="{8B4B6F93-8633-43C2-AF18-91F418945D3D}"/>
    <cellStyle name="Normal 11 2 2" xfId="16369" xr:uid="{C3DA1AAF-8F8D-4781-9206-EB9F9942E7AE}"/>
    <cellStyle name="Normal 11 2 2 2" xfId="16370" xr:uid="{0CCF818E-9DC5-4D41-905F-E9884B348882}"/>
    <cellStyle name="Normal 11 2 2 2 2" xfId="16371" xr:uid="{A751F478-2E2C-4B39-AF75-BB7D009B9FDB}"/>
    <cellStyle name="Normal 11 2 2 2 3" xfId="16372" xr:uid="{20928F50-3DBE-4448-BADC-97818BD530BA}"/>
    <cellStyle name="Normal 11 2 2 2_ACT_NIBD EQ" xfId="16373" xr:uid="{719B0D76-A4F0-42AF-B3EE-606CA26F1B06}"/>
    <cellStyle name="Normal 11 2 2 3" xfId="16374" xr:uid="{F03394AF-52E0-4D5B-B2A7-AADF1D32E297}"/>
    <cellStyle name="Normal 11 2 2 4" xfId="16375" xr:uid="{0151E65D-8171-4F2D-9190-AEBBBA7282F6}"/>
    <cellStyle name="Normal 11 2 2 5" xfId="16376" xr:uid="{06C705DE-E70C-4232-B7F9-E05BBAEB2CA5}"/>
    <cellStyle name="Normal 11 2 2_Act input CF" xfId="16377" xr:uid="{69880544-4FEA-4134-9207-F8ECD50CEF8B}"/>
    <cellStyle name="Normal 11 2 3" xfId="16378" xr:uid="{0F8AA32A-C38F-4DAA-85E7-0F2347EFCBE5}"/>
    <cellStyle name="Normal 11 2 3 2" xfId="16379" xr:uid="{8BDBA72F-A45D-4AA1-A39B-5E67662F64CE}"/>
    <cellStyle name="Normal 11 2 3 2 2" xfId="16380" xr:uid="{520E3575-2D4F-46F3-9CAF-AAE3D0206507}"/>
    <cellStyle name="Normal 11 2 3 2 3" xfId="16381" xr:uid="{83318A27-ED6A-48A3-9BD9-9C43BAA95AE4}"/>
    <cellStyle name="Normal 11 2 3 2_ACT_NIBD EQ" xfId="16382" xr:uid="{8368AE67-F345-42E9-83F7-5CEBAF5BFA19}"/>
    <cellStyle name="Normal 11 2 3 3" xfId="16383" xr:uid="{07F38D8B-D445-4D22-A715-717B87B1E4A8}"/>
    <cellStyle name="Normal 11 2 3 4" xfId="16384" xr:uid="{153B7449-02A1-4C69-9524-D1107A5D1FE3}"/>
    <cellStyle name="Normal 11 2 3 5" xfId="16385" xr:uid="{0B9755E9-8BB8-4FC9-BACF-C7B06BC77A35}"/>
    <cellStyle name="Normal 11 2 3_Act input CF" xfId="16386" xr:uid="{1642C53C-FC56-46E1-AE58-84E1C36F6833}"/>
    <cellStyle name="Normal 11 2 4" xfId="16387" xr:uid="{6D8528D7-4A69-4463-8242-1B5EE13CD591}"/>
    <cellStyle name="Normal 11 2 4 2" xfId="16388" xr:uid="{1CF460D1-F410-444B-8785-357398E2A532}"/>
    <cellStyle name="Normal 11 2 4 3" xfId="16389" xr:uid="{7072D464-CF16-4477-BEAA-44F816C49E1A}"/>
    <cellStyle name="Normal 11 2 4_ACT_NIBD EQ" xfId="16390" xr:uid="{D13A18BA-4624-491B-AA06-53664B95BC7F}"/>
    <cellStyle name="Normal 11 2 5" xfId="16391" xr:uid="{C7726F9A-7B7C-4286-AB64-9BD85BF7149B}"/>
    <cellStyle name="Normal 11 2 6" xfId="16392" xr:uid="{A6FC8CDD-885F-4DFB-881D-7C2D462849B7}"/>
    <cellStyle name="Normal 11 2 7" xfId="16393" xr:uid="{AFF81AC6-7AF7-4039-A1FB-F952FB002511}"/>
    <cellStyle name="Normal 11 2_Act input CF" xfId="16394" xr:uid="{58F8CEA8-6A80-4B0F-916B-C36C9B35D4C4}"/>
    <cellStyle name="Normal 11 3" xfId="16395" xr:uid="{20A0AA74-62FC-481E-BA6A-5A4B04DE3733}"/>
    <cellStyle name="Normal 11 3 2" xfId="16396" xr:uid="{C1930620-2EEA-4CCD-B11E-777922D838CD}"/>
    <cellStyle name="Normal 11 3 2 2" xfId="16397" xr:uid="{11B03371-24F2-401C-AB17-A2080DF81FCD}"/>
    <cellStyle name="Normal 11 3 2 3" xfId="16398" xr:uid="{4F56ADBD-5217-4DF6-A3B3-16518EFD4BF9}"/>
    <cellStyle name="Normal 11 3 2_ACT_NIBD EQ" xfId="16399" xr:uid="{E5883CDA-8678-4825-B5D8-B28584A987C0}"/>
    <cellStyle name="Normal 11 3 3" xfId="16400" xr:uid="{B34825C5-B21E-4711-A9DB-DBFAD0F11770}"/>
    <cellStyle name="Normal 11 3 4" xfId="16401" xr:uid="{3D255DC3-AE8E-4E5E-9247-589791121893}"/>
    <cellStyle name="Normal 11 3 5" xfId="16402" xr:uid="{4F0CF1E2-A006-48DE-A435-4A6E4C757486}"/>
    <cellStyle name="Normal 11 3_Act input CF" xfId="16403" xr:uid="{C8EFB307-6BB5-4204-BEF1-455F8819AC1A}"/>
    <cellStyle name="Normal 11 4" xfId="16404" xr:uid="{E873C412-67C6-42E1-AC3F-DF2AB4902E47}"/>
    <cellStyle name="Normal 11 4 2" xfId="16405" xr:uid="{9B7D78F1-32F8-4AA2-8D48-2FCA5D2F856C}"/>
    <cellStyle name="Normal 11 4 2 2" xfId="16406" xr:uid="{80B5ABD4-104F-4B12-BCE9-A8852AAA9190}"/>
    <cellStyle name="Normal 11 4 2 3" xfId="16407" xr:uid="{23E477EB-ACA0-44C3-814A-FA2BFB3C23D2}"/>
    <cellStyle name="Normal 11 4 2_ACT_NIBD EQ" xfId="16408" xr:uid="{C9318061-D1D1-48E9-A425-714D84C29B86}"/>
    <cellStyle name="Normal 11 4 3" xfId="16409" xr:uid="{4A388511-ADE3-4D9D-AA01-6D63C6B54EE8}"/>
    <cellStyle name="Normal 11 4 4" xfId="16410" xr:uid="{9399BB0E-6949-40BB-AEF0-87CD316F3B2E}"/>
    <cellStyle name="Normal 11 4 5" xfId="16411" xr:uid="{DAAFE899-CDE8-4C8A-A364-67DEE243E251}"/>
    <cellStyle name="Normal 11 4_Act input CF" xfId="16412" xr:uid="{D971F352-BE16-4A94-9501-62CF91816833}"/>
    <cellStyle name="Normal 11 5" xfId="16413" xr:uid="{E260A3A6-CE30-4BC7-BA07-22C08D20A2B6}"/>
    <cellStyle name="Normal 11 5 2" xfId="16414" xr:uid="{DE5CA1C7-89CC-4C9D-BE4D-19AAE6994D33}"/>
    <cellStyle name="Normal 11 5 3" xfId="16415" xr:uid="{A1CAF4D5-A480-4AAE-9AAA-3227F444B79C}"/>
    <cellStyle name="Normal 11 5_ACT_NIBD EQ" xfId="16416" xr:uid="{7A95AEE4-C4A0-412A-8EB1-81914A6D55EB}"/>
    <cellStyle name="Normal 11 6" xfId="16417" xr:uid="{D14195C1-7CCA-4DE6-8A25-56427EE884EC}"/>
    <cellStyle name="Normal 11 7" xfId="16418" xr:uid="{7118FC0E-9D9B-4A07-A302-3D882DDE3EA9}"/>
    <cellStyle name="Normal 11 8" xfId="16419" xr:uid="{FA086BC1-2E5B-4E22-ADB4-1A427A0A4FD1}"/>
    <cellStyle name="Normal 11_Act input CF" xfId="16420" xr:uid="{6BEABECC-8126-40DF-95F0-7C33B2489B9B}"/>
    <cellStyle name="Normal 110" xfId="16421" xr:uid="{AAF0911D-3C97-4012-93D7-C7F6EDCF51C6}"/>
    <cellStyle name="Normal 12" xfId="16422" xr:uid="{F26CB803-7637-407B-811A-5C31C6152281}"/>
    <cellStyle name="Normal 12 2" xfId="16423" xr:uid="{A6591B9E-BDE7-4E27-92E1-16C9525B4AB0}"/>
    <cellStyle name="Normal 12 2 2" xfId="16424" xr:uid="{228BA15B-3A32-4866-8AAD-3117C36B92A6}"/>
    <cellStyle name="Normal 12 2 2 2" xfId="16425" xr:uid="{B254C99B-0315-4535-8759-7050F3C30586}"/>
    <cellStyle name="Normal 12 2 2 2 2" xfId="16426" xr:uid="{D07B0211-4835-4651-8A04-12292F341AC3}"/>
    <cellStyle name="Normal 12 2 2 2 3" xfId="16427" xr:uid="{F12E2219-1654-4D60-BED9-44F5E0FF3B73}"/>
    <cellStyle name="Normal 12 2 2 2_ACT_NIBD EQ" xfId="16428" xr:uid="{AF25814B-C9CF-4574-9923-EE2EB8284922}"/>
    <cellStyle name="Normal 12 2 2 3" xfId="16429" xr:uid="{45459E63-12EB-4854-A7FA-AE97F5159D12}"/>
    <cellStyle name="Normal 12 2 2 4" xfId="16430" xr:uid="{9593B0E8-B6CC-421E-94AD-C36D05E67300}"/>
    <cellStyle name="Normal 12 2 2 5" xfId="16431" xr:uid="{44EDC8FC-82B8-47A5-AC3F-8E7D2FFEE32E}"/>
    <cellStyle name="Normal 12 2 2_Act input CF" xfId="16432" xr:uid="{E5C793E5-4731-4DB3-99F9-0009E12764CF}"/>
    <cellStyle name="Normal 12 2 3" xfId="16433" xr:uid="{9B595DDE-AA5F-4B77-AB7E-395E0D1187A5}"/>
    <cellStyle name="Normal 12 2 3 2" xfId="16434" xr:uid="{9ECD7D86-CCF9-4C1E-904C-1780A4CF77E6}"/>
    <cellStyle name="Normal 12 2 3 2 2" xfId="16435" xr:uid="{03314402-683A-4174-A0AB-F3B4003C2264}"/>
    <cellStyle name="Normal 12 2 3 2 3" xfId="16436" xr:uid="{858CB3C2-BB99-426E-84B0-6D961DF87B88}"/>
    <cellStyle name="Normal 12 2 3 2_ACT_NIBD EQ" xfId="16437" xr:uid="{C8425B26-0D0E-4374-8C73-C3A0F8BF062D}"/>
    <cellStyle name="Normal 12 2 3 3" xfId="16438" xr:uid="{AC5B6EEB-D1E4-413B-A2B0-85540B958A02}"/>
    <cellStyle name="Normal 12 2 3 4" xfId="16439" xr:uid="{DAAB9828-0E33-45A0-8A7D-E432CEAF4CBD}"/>
    <cellStyle name="Normal 12 2 3 5" xfId="16440" xr:uid="{7C49EAE4-3684-49E9-BEBF-2F5EEC3C29C4}"/>
    <cellStyle name="Normal 12 2 3_Act input CF" xfId="16441" xr:uid="{77C2D74D-3254-4E71-B6AE-17F5A0659CDD}"/>
    <cellStyle name="Normal 12 2 4" xfId="16442" xr:uid="{96A1F1F7-C9F7-40AF-B155-577B6B1FFC69}"/>
    <cellStyle name="Normal 12 2 4 2" xfId="16443" xr:uid="{11A6E90D-594D-4E97-9152-67ECF6205D04}"/>
    <cellStyle name="Normal 12 2 4 3" xfId="16444" xr:uid="{B64AB30A-F9F1-41BE-9ECC-5C55E2D94272}"/>
    <cellStyle name="Normal 12 2 4_ACT_NIBD EQ" xfId="16445" xr:uid="{66B4DC64-0962-4E77-A6FE-4AB711AC8440}"/>
    <cellStyle name="Normal 12 2 5" xfId="16446" xr:uid="{BE765E9B-7779-47A2-A462-5B3CE34B908D}"/>
    <cellStyle name="Normal 12 2 6" xfId="16447" xr:uid="{E1C40473-6995-4E72-B29A-7CE96FF20E72}"/>
    <cellStyle name="Normal 12 2 7" xfId="16448" xr:uid="{12275F37-E433-4410-A63A-92444A726631}"/>
    <cellStyle name="Normal 12 2_Act input CF" xfId="16449" xr:uid="{F61B6D27-F731-4933-A8C3-3D3AF6D6DFA9}"/>
    <cellStyle name="Normal 12 3" xfId="16450" xr:uid="{467DD02B-A8C4-40F9-80F2-E60A0FA41881}"/>
    <cellStyle name="Normal 12 3 2" xfId="16451" xr:uid="{6E6730C2-6628-4DBC-8FE8-8218C25BD303}"/>
    <cellStyle name="Normal 12 3 2 2" xfId="16452" xr:uid="{D367F6D6-13DC-48B8-9AAD-CA299D816A33}"/>
    <cellStyle name="Normal 12 3 2 3" xfId="16453" xr:uid="{E10B31E7-FAA6-4F9F-9034-437F6A5D1657}"/>
    <cellStyle name="Normal 12 3 2_ACT_NIBD EQ" xfId="16454" xr:uid="{BA7F133F-9276-4248-A0F3-E77464301CDE}"/>
    <cellStyle name="Normal 12 3 3" xfId="16455" xr:uid="{811700B1-24B5-4EDA-AEED-C1CCFF0184C7}"/>
    <cellStyle name="Normal 12 3 4" xfId="16456" xr:uid="{B2CE5B25-AA6A-413A-9317-22F7C574FA17}"/>
    <cellStyle name="Normal 12 3 5" xfId="16457" xr:uid="{328DA0A3-D694-4C1F-B63F-9B400519352E}"/>
    <cellStyle name="Normal 12 3_Act input CF" xfId="16458" xr:uid="{D1A303E2-0BBA-489B-A44A-35F277CC3B02}"/>
    <cellStyle name="Normal 12 4" xfId="16459" xr:uid="{15006B37-880C-4360-903C-D41FDC41A8E7}"/>
    <cellStyle name="Normal 12 4 2" xfId="16460" xr:uid="{655B3FDB-D3CB-4D34-929D-E6E67FE5F255}"/>
    <cellStyle name="Normal 12 4 2 2" xfId="16461" xr:uid="{E7421F4B-6600-4CCE-B44C-7A9A3D926610}"/>
    <cellStyle name="Normal 12 4 2 3" xfId="16462" xr:uid="{DCFA3B13-A733-4407-A8B9-6EC1B5B7A202}"/>
    <cellStyle name="Normal 12 4 2_ACT_NIBD EQ" xfId="16463" xr:uid="{4566102E-BEC4-4AB3-9385-C331B5D1BFF2}"/>
    <cellStyle name="Normal 12 4 3" xfId="16464" xr:uid="{3CEA1D24-CACA-420C-AD80-EE310FCBFCC3}"/>
    <cellStyle name="Normal 12 4 4" xfId="16465" xr:uid="{CF577B6A-A73E-4488-81C2-2B1839B1A6D5}"/>
    <cellStyle name="Normal 12 4 5" xfId="16466" xr:uid="{E20F7881-2DCD-492E-A78B-FBD1FCFF339B}"/>
    <cellStyle name="Normal 12 4_Act input CF" xfId="16467" xr:uid="{43F7A992-58FB-4E68-9DF4-1626B0BD03C8}"/>
    <cellStyle name="Normal 12 5" xfId="16468" xr:uid="{C688CACE-936C-4847-B185-340CD503BB40}"/>
    <cellStyle name="Normal 12 5 2" xfId="16469" xr:uid="{DEA76F19-7B6D-4017-9BD8-E8CED1362ABC}"/>
    <cellStyle name="Normal 12 5 3" xfId="16470" xr:uid="{A75C8FC0-688E-4C19-8A7C-79BF7E7C1CC6}"/>
    <cellStyle name="Normal 12 5_ACT_NIBD EQ" xfId="16471" xr:uid="{E9C9EF4A-AA12-4824-8E90-7E56E4E68D84}"/>
    <cellStyle name="Normal 12 6" xfId="16472" xr:uid="{BDA27D25-A332-45FE-8F99-EA2147E4DBEE}"/>
    <cellStyle name="Normal 12 7" xfId="16473" xr:uid="{804D33A9-7F91-42CC-BB76-8FF99E07E18F}"/>
    <cellStyle name="Normal 12 8" xfId="16474" xr:uid="{63B3C669-8DF7-477C-8884-1CD694C3463C}"/>
    <cellStyle name="Normal 12_Act input CF" xfId="16475" xr:uid="{9C8F9396-0C24-4B1C-97D2-A2D361664A37}"/>
    <cellStyle name="Normal 13" xfId="16476" xr:uid="{FF514932-D756-4CFA-A992-C9A498E7C8DD}"/>
    <cellStyle name="Normal 13 2" xfId="16477" xr:uid="{B2F9F94A-2DE3-45FB-A912-53D1D25A7E0C}"/>
    <cellStyle name="Normal 13_ACT Segment adj EBITDA" xfId="16478" xr:uid="{44E32FBC-72B4-4147-A864-F2D0D6BC47ED}"/>
    <cellStyle name="Normal 14" xfId="16479" xr:uid="{347CB871-EC45-4388-B8DD-EC740397E2A5}"/>
    <cellStyle name="Normal 14 2" xfId="16480" xr:uid="{EF7C935B-DF48-4CBB-BD31-5AEC84C061FF}"/>
    <cellStyle name="Normal 14 2 2" xfId="16481" xr:uid="{77574BEA-FFE4-401E-A86D-AAA96758D877}"/>
    <cellStyle name="Normal 14 2 2 2" xfId="16482" xr:uid="{7A32E9A4-C860-4315-B584-2BD95EFA6A99}"/>
    <cellStyle name="Normal 14 2 2 2 2" xfId="16483" xr:uid="{42EB7D04-F3FD-4F34-B52E-FCE36D34987F}"/>
    <cellStyle name="Normal 14 2 2 2 3" xfId="16484" xr:uid="{9915CCB0-7C9A-4870-BEFB-62B77CD9A224}"/>
    <cellStyle name="Normal 14 2 2 2_ACT_NIBD EQ" xfId="16485" xr:uid="{AD8CFFB2-5A2F-4626-9471-16AACF974E20}"/>
    <cellStyle name="Normal 14 2 2 3" xfId="16486" xr:uid="{425C5255-8E84-463A-A876-D3C37E1C8897}"/>
    <cellStyle name="Normal 14 2 2 4" xfId="16487" xr:uid="{DA3D0C12-E95C-44D8-B9BB-EFF67DD11BFA}"/>
    <cellStyle name="Normal 14 2 2 5" xfId="16488" xr:uid="{B62F786A-A71D-4522-BA04-94D41C4C03DE}"/>
    <cellStyle name="Normal 14 2 2_Act input CF" xfId="16489" xr:uid="{6071794A-2739-4991-982D-F6C7F8019B21}"/>
    <cellStyle name="Normal 14 2 3" xfId="16490" xr:uid="{C45E6046-0758-47BE-A004-92FDCA8B260F}"/>
    <cellStyle name="Normal 14 2 3 2" xfId="16491" xr:uid="{CC7780EB-194C-470F-AAE1-D62E8522BD9B}"/>
    <cellStyle name="Normal 14 2 3 2 2" xfId="16492" xr:uid="{C9D463D0-74AC-49E6-AE26-18EF2BFB194A}"/>
    <cellStyle name="Normal 14 2 3 2 3" xfId="16493" xr:uid="{A573F42E-B867-4469-B5A3-9BF760E8F25C}"/>
    <cellStyle name="Normal 14 2 3 2_ACT_NIBD EQ" xfId="16494" xr:uid="{6A6FC67A-88B6-4F7A-94C5-3AF6F8734545}"/>
    <cellStyle name="Normal 14 2 3 3" xfId="16495" xr:uid="{E34F8A21-7AB7-491B-A345-3DE98B89BDB9}"/>
    <cellStyle name="Normal 14 2 3 4" xfId="16496" xr:uid="{B9A97140-80C2-48F0-A948-051C1B94D391}"/>
    <cellStyle name="Normal 14 2 3 5" xfId="16497" xr:uid="{25E923A4-0AAD-43C5-B742-E5DA6BB62391}"/>
    <cellStyle name="Normal 14 2 3_Act input CF" xfId="16498" xr:uid="{12769570-A3FF-45B5-AE5A-DFA71B03F2BB}"/>
    <cellStyle name="Normal 14 2 4" xfId="16499" xr:uid="{8180EACC-7FDE-43D2-90E0-66CDCE9F3506}"/>
    <cellStyle name="Normal 14 2 4 2" xfId="16500" xr:uid="{74FDFBAF-51B5-441D-9018-58E3D1C16233}"/>
    <cellStyle name="Normal 14 2 4 3" xfId="16501" xr:uid="{9E4899EC-E6B5-4CEB-94FA-57C9C21350A0}"/>
    <cellStyle name="Normal 14 2 4_ACT_NIBD EQ" xfId="16502" xr:uid="{3A476A7F-6A04-4E54-9D34-95B683256ADF}"/>
    <cellStyle name="Normal 14 2 5" xfId="16503" xr:uid="{014D8060-ED28-4BBE-9ED3-F6C67312E2C7}"/>
    <cellStyle name="Normal 14 2 6" xfId="16504" xr:uid="{5989E79E-CAF6-46E5-95C1-230F0984BD49}"/>
    <cellStyle name="Normal 14 2 7" xfId="16505" xr:uid="{EDFD087A-3ABF-4101-80C2-986F653E9E0E}"/>
    <cellStyle name="Normal 14 2_Act input CF" xfId="16506" xr:uid="{328F87D7-DD8F-470A-A292-14BC33C247D6}"/>
    <cellStyle name="Normal 14 3" xfId="16507" xr:uid="{A11D4964-6445-44DF-BE86-1A78F6B50C5A}"/>
    <cellStyle name="Normal 14 3 2" xfId="16508" xr:uid="{11EC9E31-E1DB-4168-88A4-CD5D0032E234}"/>
    <cellStyle name="Normal 14 3 2 2" xfId="16509" xr:uid="{F592D017-50A2-4737-A2A8-3463A31CB9E4}"/>
    <cellStyle name="Normal 14 3 2 3" xfId="16510" xr:uid="{0813FC2E-9D61-4B11-8F20-59678CDE401E}"/>
    <cellStyle name="Normal 14 3 2_ACT_NIBD EQ" xfId="16511" xr:uid="{AE282399-FE6E-4FB3-8F7F-552E86A442F8}"/>
    <cellStyle name="Normal 14 3 3" xfId="16512" xr:uid="{0AC5D8FB-52DE-4B97-9E1B-80F6EB9C0777}"/>
    <cellStyle name="Normal 14 3 4" xfId="16513" xr:uid="{EA8D2A1B-D2F7-4157-BA04-16D4A14C9BA6}"/>
    <cellStyle name="Normal 14 3 5" xfId="16514" xr:uid="{0CF9FCDE-D04F-4FDA-B411-40DA297C6CA3}"/>
    <cellStyle name="Normal 14 3_Act input CF" xfId="16515" xr:uid="{C05B31AE-E41F-4A95-A406-0B5AECB4C5DE}"/>
    <cellStyle name="Normal 14 4" xfId="16516" xr:uid="{F1AC6745-E0E9-4363-BEF4-E8AC9D56F640}"/>
    <cellStyle name="Normal 14 4 2" xfId="16517" xr:uid="{D46DEAC3-B418-4A9D-B49A-2B96DCBDCD67}"/>
    <cellStyle name="Normal 14 4 2 2" xfId="16518" xr:uid="{2BA5F2EC-02FA-4E39-A2FF-251D2AB9DCE5}"/>
    <cellStyle name="Normal 14 4 2 3" xfId="16519" xr:uid="{747B5A6C-2598-430A-BF5B-BD6635E89A7C}"/>
    <cellStyle name="Normal 14 4 2_ACT_NIBD EQ" xfId="16520" xr:uid="{C9FA7412-C159-4921-A5A7-DC83B6BF228F}"/>
    <cellStyle name="Normal 14 4 3" xfId="16521" xr:uid="{526867EB-DB41-4561-966C-26914BFE17DF}"/>
    <cellStyle name="Normal 14 4 4" xfId="16522" xr:uid="{AAF41DB1-EE74-45F1-88C8-BD2C73BA21DF}"/>
    <cellStyle name="Normal 14 4 5" xfId="16523" xr:uid="{B9DD9DC3-DA34-4ADF-A57E-96C2B41EDC96}"/>
    <cellStyle name="Normal 14 4_Act input CF" xfId="16524" xr:uid="{E00EC798-E02D-41F9-86C0-A215285AB63F}"/>
    <cellStyle name="Normal 14 5" xfId="16525" xr:uid="{852039F7-7421-4CC4-BEC3-4AB070DF6A96}"/>
    <cellStyle name="Normal 14 5 2" xfId="16526" xr:uid="{A9DCC73D-8A09-4C29-B46F-067D14F338EC}"/>
    <cellStyle name="Normal 14 5 3" xfId="16527" xr:uid="{EA1CC907-8AD7-4418-B9C6-9863BAC7468F}"/>
    <cellStyle name="Normal 14 5_ACT_NIBD EQ" xfId="16528" xr:uid="{E17C1317-7F8B-4EA6-B38E-4C3359379489}"/>
    <cellStyle name="Normal 14 6" xfId="16529" xr:uid="{E63206AA-89EB-45ED-B25D-8A013D18136D}"/>
    <cellStyle name="Normal 14 7" xfId="16530" xr:uid="{F76418A2-DDED-45A2-8B08-0667D684DD60}"/>
    <cellStyle name="Normal 14 8" xfId="16531" xr:uid="{C9547A76-B082-4A12-B081-9EE5B414CF07}"/>
    <cellStyle name="Normal 14_Act input CF" xfId="16532" xr:uid="{4390DFD1-E899-46D0-A1DC-B49BE8A0D949}"/>
    <cellStyle name="Normal 15" xfId="16533" xr:uid="{68870D50-1D59-45A5-9C1B-F9CB90A7070A}"/>
    <cellStyle name="Normal 15 2" xfId="16534" xr:uid="{0C2F5E7C-679D-40A9-93A0-7EA91BC6B009}"/>
    <cellStyle name="Normal 15 2 2" xfId="16535" xr:uid="{BD983AAC-786D-48D4-9C71-5E5B93EAE61C}"/>
    <cellStyle name="Normal 15 2 2 2" xfId="16536" xr:uid="{AF0114AC-315F-4A76-94D4-EDE35FEA97E2}"/>
    <cellStyle name="Normal 15 2 2 2 2" xfId="16537" xr:uid="{B160C476-CA3D-422D-9A19-D57B40F69C38}"/>
    <cellStyle name="Normal 15 2 2 2 3" xfId="16538" xr:uid="{BC45B7F1-A923-4C24-9861-173065515E64}"/>
    <cellStyle name="Normal 15 2 2 2_ACT_NIBD EQ" xfId="16539" xr:uid="{F6421523-9A38-4DE0-A54E-9B0ACEB3F4F1}"/>
    <cellStyle name="Normal 15 2 2 3" xfId="16540" xr:uid="{477C2D27-8CDA-4181-8F53-ECD482CFB736}"/>
    <cellStyle name="Normal 15 2 2 4" xfId="16541" xr:uid="{19381403-CEA3-4F8A-9D46-93AFDC630DC3}"/>
    <cellStyle name="Normal 15 2 2 5" xfId="16542" xr:uid="{86F2566C-1D55-4326-83DA-763E16AE6829}"/>
    <cellStyle name="Normal 15 2 2_Act input CF" xfId="16543" xr:uid="{7AEBF461-8B82-47C6-84BE-12A9A9A0EDD0}"/>
    <cellStyle name="Normal 15 2 3" xfId="16544" xr:uid="{E515DD8F-D39D-43D1-ADA0-497941CE1809}"/>
    <cellStyle name="Normal 15 2 3 2" xfId="16545" xr:uid="{ABDD0DEE-5C0D-42C9-9476-A9C2E3C1E06F}"/>
    <cellStyle name="Normal 15 2 3 2 2" xfId="16546" xr:uid="{9BA46904-0AFF-421F-8C34-78A598443886}"/>
    <cellStyle name="Normal 15 2 3 2 3" xfId="16547" xr:uid="{9D52A2A0-D05D-4193-82EE-ED8423B490FD}"/>
    <cellStyle name="Normal 15 2 3 2_ACT_NIBD EQ" xfId="16548" xr:uid="{B641CE2F-56F3-46D8-9410-D94F68AA271D}"/>
    <cellStyle name="Normal 15 2 3 3" xfId="16549" xr:uid="{9985BAE4-6EE9-4B6C-B0FC-4F6468EDBF2F}"/>
    <cellStyle name="Normal 15 2 3 4" xfId="16550" xr:uid="{79E480C6-9B8F-495B-8A41-EDAC8619BAFD}"/>
    <cellStyle name="Normal 15 2 3 5" xfId="16551" xr:uid="{D271DB55-7B0F-40E3-90F1-D1650645D5EB}"/>
    <cellStyle name="Normal 15 2 3_Act input CF" xfId="16552" xr:uid="{55AAFA2D-4898-4AB6-96EC-1DB320357E35}"/>
    <cellStyle name="Normal 15 2 4" xfId="16553" xr:uid="{91086053-247F-4BDA-9053-287B75130C54}"/>
    <cellStyle name="Normal 15 2 4 2" xfId="16554" xr:uid="{200E103B-4709-41A9-A788-4200DCE3CE85}"/>
    <cellStyle name="Normal 15 2 4 3" xfId="16555" xr:uid="{C54E9615-1488-4AD6-A466-E9B2E14188A9}"/>
    <cellStyle name="Normal 15 2 4_ACT_NIBD EQ" xfId="16556" xr:uid="{AE114A4A-0F89-4208-97A4-1702E3CF3B14}"/>
    <cellStyle name="Normal 15 2 5" xfId="16557" xr:uid="{0DFC397E-F476-4900-B301-FC256CA8E9BE}"/>
    <cellStyle name="Normal 15 2 6" xfId="16558" xr:uid="{2EF56EA7-DDD7-4568-BF36-3A75760451D4}"/>
    <cellStyle name="Normal 15 2 7" xfId="16559" xr:uid="{B8435F3B-0DE9-4457-A288-A786DCCA52AD}"/>
    <cellStyle name="Normal 15 2_Act input CF" xfId="16560" xr:uid="{8D31EAE6-E515-47B8-AC58-58AE99B0248D}"/>
    <cellStyle name="Normal 15 3" xfId="16561" xr:uid="{2BFBBB3F-77B7-4F55-B1B1-17393C69C2DD}"/>
    <cellStyle name="Normal 15 3 2" xfId="16562" xr:uid="{5B4885CD-FA69-42B1-8C98-3EFFC3CE1686}"/>
    <cellStyle name="Normal 15 3 2 2" xfId="16563" xr:uid="{46784E03-A13E-4247-861C-09489BC49A02}"/>
    <cellStyle name="Normal 15 3 2 3" xfId="16564" xr:uid="{EC682131-6808-41F5-AB57-A6FDF7221C44}"/>
    <cellStyle name="Normal 15 3 2_ACT_NIBD EQ" xfId="16565" xr:uid="{AAAB5AF8-F47E-425A-8DAE-B054D2AF9650}"/>
    <cellStyle name="Normal 15 3 3" xfId="16566" xr:uid="{C7DBBB85-5BC3-4E3A-B664-C90F847559BC}"/>
    <cellStyle name="Normal 15 3 4" xfId="16567" xr:uid="{32163F0E-D803-4055-AE71-2ADFCC7B735B}"/>
    <cellStyle name="Normal 15 3 5" xfId="16568" xr:uid="{CDCBE088-B57C-4A2A-B4B4-397E63BA1AD6}"/>
    <cellStyle name="Normal 15 3_Act input CF" xfId="16569" xr:uid="{9336A5FA-3949-4051-B511-97F79D31F20F}"/>
    <cellStyle name="Normal 15 4" xfId="16570" xr:uid="{13E6CDA0-F236-4DE9-BD3B-C430849B39B0}"/>
    <cellStyle name="Normal 15 4 2" xfId="16571" xr:uid="{F50C6FF3-4F17-4922-B1DE-4F3B55EE1E2B}"/>
    <cellStyle name="Normal 15 4 2 2" xfId="16572" xr:uid="{F353C02B-F0A8-42C0-82DE-5DB99697B218}"/>
    <cellStyle name="Normal 15 4 2 3" xfId="16573" xr:uid="{B2966F77-A2E7-4EF4-8F13-04A30B50E752}"/>
    <cellStyle name="Normal 15 4 2_ACT_NIBD EQ" xfId="16574" xr:uid="{21802516-50F7-4BE4-8B9F-F292BDE7FBFC}"/>
    <cellStyle name="Normal 15 4 3" xfId="16575" xr:uid="{D744C8CB-8651-4B0B-B43B-27904A190650}"/>
    <cellStyle name="Normal 15 4 4" xfId="16576" xr:uid="{4C8AC21D-6760-47BF-ACEA-74F2855F7BE9}"/>
    <cellStyle name="Normal 15 4 5" xfId="16577" xr:uid="{FEDAF0BD-2A57-4EAF-8EEB-062532F67C5E}"/>
    <cellStyle name="Normal 15 4_Act input CF" xfId="16578" xr:uid="{B9E9C626-AD4A-4602-99C5-11ADD7EB4692}"/>
    <cellStyle name="Normal 15 5" xfId="16579" xr:uid="{48F0416C-53A0-491E-B0FA-12CBA7CFECBA}"/>
    <cellStyle name="Normal 15 5 2" xfId="16580" xr:uid="{B6661352-985B-42BF-918B-EE7943CF282E}"/>
    <cellStyle name="Normal 15 5 3" xfId="16581" xr:uid="{7170A53E-8F4D-439B-A149-55F126ACA535}"/>
    <cellStyle name="Normal 15 5_ACT_NIBD EQ" xfId="16582" xr:uid="{078BAAC2-0548-480F-8D3B-1D8E88DE4EF4}"/>
    <cellStyle name="Normal 15 6" xfId="16583" xr:uid="{6285B1B8-FC78-4BFA-AB21-B0D2B0394381}"/>
    <cellStyle name="Normal 15 7" xfId="16584" xr:uid="{33189A0C-A570-42E1-98D6-52336191E41A}"/>
    <cellStyle name="Normal 15 8" xfId="16585" xr:uid="{B1BB0F75-FEC6-4F59-A7D5-8415D22EE168}"/>
    <cellStyle name="Normal 15_Act input CF" xfId="16586" xr:uid="{3D92A85F-1852-4A4D-9BC3-D7D1F01F98BA}"/>
    <cellStyle name="Normal 16" xfId="16587" xr:uid="{FBFAE21C-AE85-4986-B3CA-8A5A43E60CE7}"/>
    <cellStyle name="Normal 16 2" xfId="16588" xr:uid="{71100E5B-256F-47E8-95D9-6C02D867BEB5}"/>
    <cellStyle name="Normal 16 2 2" xfId="16589" xr:uid="{C40885DC-3146-423A-9E22-F593FD1ECED6}"/>
    <cellStyle name="Normal 16 2 2 2" xfId="16590" xr:uid="{F43E56A4-A1E4-4045-81B1-ECC3D8B01EB3}"/>
    <cellStyle name="Normal 16 2 2 2 2" xfId="16591" xr:uid="{7F9F8D7E-A80C-4B59-94F1-011BAE76C5A7}"/>
    <cellStyle name="Normal 16 2 2 2 3" xfId="16592" xr:uid="{5C4F313B-9B9D-457A-AD9A-93BFEDB8357C}"/>
    <cellStyle name="Normal 16 2 2 2_ACT_NIBD EQ" xfId="16593" xr:uid="{FE2B9F96-30D5-49E4-81D0-EC460F8A8B60}"/>
    <cellStyle name="Normal 16 2 2 3" xfId="16594" xr:uid="{74D99485-C778-4DD7-9C7E-744B07F498DA}"/>
    <cellStyle name="Normal 16 2 2 4" xfId="16595" xr:uid="{4717DA2B-0C58-472A-A569-DB53634CA39A}"/>
    <cellStyle name="Normal 16 2 2 5" xfId="16596" xr:uid="{47D342BB-0BE2-40BB-85A0-C16DA99D9567}"/>
    <cellStyle name="Normal 16 2 2_Act input CF" xfId="16597" xr:uid="{D91A265C-8A5C-4CD4-ABD3-4DFDE5287C2F}"/>
    <cellStyle name="Normal 16 2 3" xfId="16598" xr:uid="{9F9A8945-17B6-475E-9CB6-4360CA3FCCEF}"/>
    <cellStyle name="Normal 16 2 3 2" xfId="16599" xr:uid="{C05232F4-3C0E-44FD-BA70-A63E714108A4}"/>
    <cellStyle name="Normal 16 2 3 2 2" xfId="16600" xr:uid="{D33979F2-95D3-4CC7-A6EB-2723A528FE2A}"/>
    <cellStyle name="Normal 16 2 3 2 3" xfId="16601" xr:uid="{BB17AD9D-B231-464C-B65C-DCB814559579}"/>
    <cellStyle name="Normal 16 2 3 2_ACT_NIBD EQ" xfId="16602" xr:uid="{4A87D7C8-0704-491E-A1C8-0E4B8D9A54DA}"/>
    <cellStyle name="Normal 16 2 3 3" xfId="16603" xr:uid="{7E2C3D3B-21C3-42AB-ACA1-52E1E5D53607}"/>
    <cellStyle name="Normal 16 2 3 4" xfId="16604" xr:uid="{CE939234-A0AF-41F8-91D7-E12E35EBA77E}"/>
    <cellStyle name="Normal 16 2 3 5" xfId="16605" xr:uid="{D1EA4AFC-EAB1-4106-9BC5-949E81E628AB}"/>
    <cellStyle name="Normal 16 2 3_Act input CF" xfId="16606" xr:uid="{EA0E24F8-3E25-454B-9FD5-DD5FBDF955C9}"/>
    <cellStyle name="Normal 16 2 4" xfId="16607" xr:uid="{580B2048-67A0-4864-89C8-D343CD331355}"/>
    <cellStyle name="Normal 16 2 4 2" xfId="16608" xr:uid="{14B333DB-1E27-4A2D-A14B-95E9960E9399}"/>
    <cellStyle name="Normal 16 2 4 3" xfId="16609" xr:uid="{694B4C17-DF08-4B73-A81B-B8E91FA0DD7A}"/>
    <cellStyle name="Normal 16 2 4_ACT_NIBD EQ" xfId="16610" xr:uid="{38D09656-CC75-4721-907D-C2B926AF7F91}"/>
    <cellStyle name="Normal 16 2 5" xfId="16611" xr:uid="{EA12D841-857F-4461-A755-0CF6BEB02743}"/>
    <cellStyle name="Normal 16 2 6" xfId="16612" xr:uid="{5E0137CE-5BA2-401B-8D0A-0ABEB3276CA3}"/>
    <cellStyle name="Normal 16 2 7" xfId="16613" xr:uid="{AECC0B20-32E9-4498-BE1E-5F5A83A503C0}"/>
    <cellStyle name="Normal 16 2_Act input CF" xfId="16614" xr:uid="{3829BE25-CAA0-429A-B52D-1BBA95E40B34}"/>
    <cellStyle name="Normal 16 3" xfId="16615" xr:uid="{76494FCB-86A5-4BC5-889F-D7F595DA124D}"/>
    <cellStyle name="Normal 16 3 2" xfId="16616" xr:uid="{93BA0D88-5CB1-4192-8337-F674E45FF0AD}"/>
    <cellStyle name="Normal 16 3 2 2" xfId="16617" xr:uid="{91408189-3A37-4D5B-A70F-D7E620F8E428}"/>
    <cellStyle name="Normal 16 3 2 3" xfId="16618" xr:uid="{294382FE-04EF-40D7-BD3D-BBB20608B67D}"/>
    <cellStyle name="Normal 16 3 2_ACT_NIBD EQ" xfId="16619" xr:uid="{CD74D52F-0722-44A0-B9D3-72149E1683E6}"/>
    <cellStyle name="Normal 16 3 3" xfId="16620" xr:uid="{F1EF04EF-5337-4E87-AE5D-90D5097AAB58}"/>
    <cellStyle name="Normal 16 3 4" xfId="16621" xr:uid="{786E99DE-4052-4131-B067-2F7272E6C7B6}"/>
    <cellStyle name="Normal 16 3 5" xfId="16622" xr:uid="{21D4BE01-59C8-4D85-AD87-AF186804DA91}"/>
    <cellStyle name="Normal 16 3_Act input CF" xfId="16623" xr:uid="{0FF3DFC9-5A41-420C-AB68-4E233271A941}"/>
    <cellStyle name="Normal 16 4" xfId="16624" xr:uid="{A96A2190-6EBE-46B3-BB67-1229C6F18944}"/>
    <cellStyle name="Normal 16 4 2" xfId="16625" xr:uid="{3CC97CBA-EDC0-4220-BCC8-DD577A6FDCEF}"/>
    <cellStyle name="Normal 16 4 2 2" xfId="16626" xr:uid="{AFBB4BDC-4533-41CE-BC93-A76309C73A46}"/>
    <cellStyle name="Normal 16 4 2 3" xfId="16627" xr:uid="{B1015A3C-2B3C-4CA1-8E43-26615A8DF98A}"/>
    <cellStyle name="Normal 16 4 2_ACT_NIBD EQ" xfId="16628" xr:uid="{C3B079E2-4AA4-4B41-8AEE-BC230D74671D}"/>
    <cellStyle name="Normal 16 4 3" xfId="16629" xr:uid="{ED164DDC-60EF-4134-8F21-622EA679890C}"/>
    <cellStyle name="Normal 16 4 4" xfId="16630" xr:uid="{6A1B2103-3520-463E-94EC-C5008452B3D6}"/>
    <cellStyle name="Normal 16 4 5" xfId="16631" xr:uid="{9E907D2D-E163-403B-9DB2-12D62B29AF92}"/>
    <cellStyle name="Normal 16 4_Act input CF" xfId="16632" xr:uid="{8A47A783-5E73-4066-B2FD-3597F4037A50}"/>
    <cellStyle name="Normal 16 5" xfId="16633" xr:uid="{E809ACEC-B87C-4664-8EE2-F629DF558B46}"/>
    <cellStyle name="Normal 16 5 2" xfId="16634" xr:uid="{10816471-B903-420D-AAC1-57B1942EE130}"/>
    <cellStyle name="Normal 16 5 3" xfId="16635" xr:uid="{DEDA253B-068A-4CEE-870B-A6B70E0535B9}"/>
    <cellStyle name="Normal 16 5_ACT_NIBD EQ" xfId="16636" xr:uid="{94EB96AF-4D4E-4979-AC3D-E119A9427818}"/>
    <cellStyle name="Normal 16 6" xfId="16637" xr:uid="{707DF459-06B8-44C4-8332-39B71845CCC6}"/>
    <cellStyle name="Normal 16 7" xfId="16638" xr:uid="{8F8BBFD9-C132-440A-907B-9DEA4827C0E3}"/>
    <cellStyle name="Normal 16 8" xfId="16639" xr:uid="{58A6807C-95BE-443D-B01F-B2A1B058A52A}"/>
    <cellStyle name="Normal 16_Act input CF" xfId="16640" xr:uid="{246EF990-7A74-48FB-AC3C-10BCACCE490F}"/>
    <cellStyle name="Normal 17" xfId="16641" xr:uid="{97B14BB5-6E8B-40BB-B13E-2A8F6029A6C5}"/>
    <cellStyle name="Normal 17 2" xfId="16642" xr:uid="{0FFC902A-FD15-4926-96F3-28B1C0EB4D19}"/>
    <cellStyle name="Normal 17 2 2" xfId="16643" xr:uid="{AD7B4AB2-C9A3-4B25-A137-97C0AA8A07E1}"/>
    <cellStyle name="Normal 17 2 2 2" xfId="16644" xr:uid="{4B1C83E6-BC17-40FC-99D2-8151F87CF479}"/>
    <cellStyle name="Normal 17 2 2 2 2" xfId="16645" xr:uid="{4BF219F9-4888-4718-9E06-7F716E8DBA8C}"/>
    <cellStyle name="Normal 17 2 2 2 3" xfId="16646" xr:uid="{E46855F9-7702-4261-9558-5F971A9BC4C8}"/>
    <cellStyle name="Normal 17 2 2 2_ACT_NIBD EQ" xfId="16647" xr:uid="{0A47D41D-B16A-477F-8CDD-227F172AF485}"/>
    <cellStyle name="Normal 17 2 2 3" xfId="16648" xr:uid="{02F89AE0-431C-4412-98D4-A9D0CEAC1BD5}"/>
    <cellStyle name="Normal 17 2 2 4" xfId="16649" xr:uid="{D1EDE801-1E6A-43B2-952F-47FC5CB51623}"/>
    <cellStyle name="Normal 17 2 2 5" xfId="16650" xr:uid="{399BA432-545E-4B3F-99E4-83C4FB669E7D}"/>
    <cellStyle name="Normal 17 2 2_Act input CF" xfId="16651" xr:uid="{A6315C9A-F655-43D8-856A-E2AA0F0242B7}"/>
    <cellStyle name="Normal 17 2 3" xfId="16652" xr:uid="{1D6272A5-B19F-469E-8A6A-6A86669FC27D}"/>
    <cellStyle name="Normal 17 2 3 2" xfId="16653" xr:uid="{C74C1BD3-9AD3-40A4-BEA3-4AAC777D11CE}"/>
    <cellStyle name="Normal 17 2 3 2 2" xfId="16654" xr:uid="{6CF85DD0-9AD2-4FA8-8ED7-8ABCB7C12078}"/>
    <cellStyle name="Normal 17 2 3 2 3" xfId="16655" xr:uid="{38837ACF-3211-4CF9-BC73-78DA550D2899}"/>
    <cellStyle name="Normal 17 2 3 2_ACT_NIBD EQ" xfId="16656" xr:uid="{86D44566-B6DA-47CD-B810-C39490C566C9}"/>
    <cellStyle name="Normal 17 2 3 3" xfId="16657" xr:uid="{4578F877-3A0F-484B-9CB7-D280469D364C}"/>
    <cellStyle name="Normal 17 2 3 4" xfId="16658" xr:uid="{51AAE8E8-FE45-47A4-9D46-A97D22FF5869}"/>
    <cellStyle name="Normal 17 2 3 5" xfId="16659" xr:uid="{F3B57CED-FD89-47CA-9A4D-D6B739E4558C}"/>
    <cellStyle name="Normal 17 2 3_Act input CF" xfId="16660" xr:uid="{2A091AD6-7259-440C-81A4-FD641F173A1B}"/>
    <cellStyle name="Normal 17 2 4" xfId="16661" xr:uid="{5210E159-C03C-442A-B182-E9317A87D135}"/>
    <cellStyle name="Normal 17 2 4 2" xfId="16662" xr:uid="{C6870CE0-FE84-466E-A3EB-F69A57C01A1F}"/>
    <cellStyle name="Normal 17 2 4 3" xfId="16663" xr:uid="{118ED429-C661-4D00-9644-3A450D2814AA}"/>
    <cellStyle name="Normal 17 2 4_ACT_NIBD EQ" xfId="16664" xr:uid="{E62C8493-64A9-40A7-A528-41D5453363D3}"/>
    <cellStyle name="Normal 17 2 5" xfId="16665" xr:uid="{0B88750B-7B7E-45A2-A892-249EF93481F9}"/>
    <cellStyle name="Normal 17 2 6" xfId="16666" xr:uid="{053CDD23-7FE7-41AA-83B6-A51653F4AC58}"/>
    <cellStyle name="Normal 17 2 7" xfId="16667" xr:uid="{E7C8774B-DB80-4ED0-B067-339244C980D7}"/>
    <cellStyle name="Normal 17 2_Act input CF" xfId="16668" xr:uid="{ABEE95F0-855D-4EB6-9150-BA9A2CDFE08A}"/>
    <cellStyle name="Normal 17 3" xfId="16669" xr:uid="{F5195D52-0909-4344-B71C-32A04508479B}"/>
    <cellStyle name="Normal 17 3 2" xfId="16670" xr:uid="{BDD8E67E-8BF1-4304-9005-DBA6F3ADF2BB}"/>
    <cellStyle name="Normal 17 3 2 2" xfId="16671" xr:uid="{95B2D26C-3914-48C1-9CD6-B2EBB465BEC6}"/>
    <cellStyle name="Normal 17 3 2 3" xfId="16672" xr:uid="{FA171E19-8326-40E2-A6D5-C58BCFC642FD}"/>
    <cellStyle name="Normal 17 3 2_ACT_NIBD EQ" xfId="16673" xr:uid="{F5B8F170-7D5E-4C0E-B1D8-7347BDFA1124}"/>
    <cellStyle name="Normal 17 3 3" xfId="16674" xr:uid="{C8C35F4B-4C1F-4A18-BF65-99FDC0313277}"/>
    <cellStyle name="Normal 17 3 4" xfId="16675" xr:uid="{23AE86E9-7865-4702-AB42-BCD46230A700}"/>
    <cellStyle name="Normal 17 3 5" xfId="16676" xr:uid="{B0048F99-1DE6-4580-9DF1-6F97CC1A5BE6}"/>
    <cellStyle name="Normal 17 3_Act input CF" xfId="16677" xr:uid="{30823500-F0E4-42E4-8164-45ABC290A5E5}"/>
    <cellStyle name="Normal 17 4" xfId="16678" xr:uid="{92B46EDB-9AE1-4B0E-9353-7DAE719D072A}"/>
    <cellStyle name="Normal 17 4 2" xfId="16679" xr:uid="{B92B5E19-AF75-4866-80DC-0DCAC94A8CCE}"/>
    <cellStyle name="Normal 17 4 2 2" xfId="16680" xr:uid="{B425CA43-8B89-487D-BC91-F6C1F2E1B764}"/>
    <cellStyle name="Normal 17 4 2 3" xfId="16681" xr:uid="{FCB09012-B0DD-48BA-BEAA-888F77B14A13}"/>
    <cellStyle name="Normal 17 4 2_ACT_NIBD EQ" xfId="16682" xr:uid="{4C4287BC-F4E5-4166-834D-B4E9704CFA94}"/>
    <cellStyle name="Normal 17 4 3" xfId="16683" xr:uid="{77B88A35-5B1F-41E4-A26E-51F3C04C80D8}"/>
    <cellStyle name="Normal 17 4 4" xfId="16684" xr:uid="{5CBAB9BE-C359-4775-8D3A-FCB59EE19AF4}"/>
    <cellStyle name="Normal 17 4 5" xfId="16685" xr:uid="{B1E52754-8FAF-4470-BABB-E4D6A04F8032}"/>
    <cellStyle name="Normal 17 4_Act input CF" xfId="16686" xr:uid="{9E5C18A8-D742-4D67-A6C1-C5632AB8FCE3}"/>
    <cellStyle name="Normal 17 5" xfId="16687" xr:uid="{8AA02289-65BD-488E-8E33-E07B22ED0A46}"/>
    <cellStyle name="Normal 17 5 2" xfId="16688" xr:uid="{F28EE06A-B85E-45AF-AFFB-783C5AB3F6B5}"/>
    <cellStyle name="Normal 17 5 3" xfId="16689" xr:uid="{656A7293-B0D9-4920-96A1-0313BF0E3472}"/>
    <cellStyle name="Normal 17 5_ACT_NIBD EQ" xfId="16690" xr:uid="{1C213D8F-E621-4F95-A870-9485F595C8C9}"/>
    <cellStyle name="Normal 17 6" xfId="16691" xr:uid="{B5FB26EE-1571-4BBB-97D9-C093564FFAC2}"/>
    <cellStyle name="Normal 17 7" xfId="16692" xr:uid="{86B22534-45D3-49DD-8203-3F21300E4AED}"/>
    <cellStyle name="Normal 17 8" xfId="16693" xr:uid="{E5E69424-1E99-4F72-B33A-3E52866A6328}"/>
    <cellStyle name="Normal 17_Act input CF" xfId="16694" xr:uid="{02FF5F21-5A0E-4DCD-9FCE-A21DCAF52E7B}"/>
    <cellStyle name="Normal 18" xfId="16695" xr:uid="{2073D0FC-D697-4535-872E-BC57BF1AA35F}"/>
    <cellStyle name="Normal 18 2" xfId="16696" xr:uid="{552347DE-7359-4DCE-8215-91DA00333182}"/>
    <cellStyle name="Normal 18 2 2" xfId="16697" xr:uid="{C584F1D1-8996-4508-A63D-1E858D629383}"/>
    <cellStyle name="Normal 18 2 2 2" xfId="16698" xr:uid="{EF8059BA-E990-41CE-B565-B7BCE399D99B}"/>
    <cellStyle name="Normal 18 2 2 2 2" xfId="16699" xr:uid="{4A9BA4B1-9843-41DA-98A3-AD9B577B5ED2}"/>
    <cellStyle name="Normal 18 2 2 2 3" xfId="16700" xr:uid="{8CD499AB-4C05-48EC-9E3C-41EC63C8AA29}"/>
    <cellStyle name="Normal 18 2 2 2_ACT_NIBD EQ" xfId="16701" xr:uid="{32470BE5-42E1-4E50-8D38-C232CB4FAB37}"/>
    <cellStyle name="Normal 18 2 2 3" xfId="16702" xr:uid="{E4D392B0-D41F-4DE7-A456-833769B5CB1D}"/>
    <cellStyle name="Normal 18 2 2 4" xfId="16703" xr:uid="{85E062D9-486A-47AA-AC37-A98460698D98}"/>
    <cellStyle name="Normal 18 2 2 5" xfId="16704" xr:uid="{33E9C36B-16BD-40F2-AD72-2ED04DC3426E}"/>
    <cellStyle name="Normal 18 2 2_Act input CF" xfId="16705" xr:uid="{F7B48DC8-425C-4453-BEE8-330A7082A1AD}"/>
    <cellStyle name="Normal 18 2 3" xfId="16706" xr:uid="{1AA6E56A-67E8-479C-8BB8-4F42036DF8F7}"/>
    <cellStyle name="Normal 18 2 3 2" xfId="16707" xr:uid="{F054CCDD-1C6C-44A8-A49F-5C1B5CD44A27}"/>
    <cellStyle name="Normal 18 2 3 2 2" xfId="16708" xr:uid="{50FBF57B-8EC6-4C21-9FBC-463A47E0DE9D}"/>
    <cellStyle name="Normal 18 2 3 2 3" xfId="16709" xr:uid="{8B1A2587-8988-4E04-871E-19935C08D19E}"/>
    <cellStyle name="Normal 18 2 3 2_ACT_NIBD EQ" xfId="16710" xr:uid="{541A7FB8-61E8-49CA-B2F3-4E78BDD5C849}"/>
    <cellStyle name="Normal 18 2 3 3" xfId="16711" xr:uid="{A01987B0-BC19-4BB6-AE69-AC200427ABEB}"/>
    <cellStyle name="Normal 18 2 3 4" xfId="16712" xr:uid="{FBDFEDC4-1431-4FB2-8743-761F76BDAD3A}"/>
    <cellStyle name="Normal 18 2 3 5" xfId="16713" xr:uid="{BEE6433D-AD80-4D84-A137-F4B4B4FEE5B6}"/>
    <cellStyle name="Normal 18 2 3_Act input CF" xfId="16714" xr:uid="{D84A4889-BAF1-4CED-8393-6B4CF69309D9}"/>
    <cellStyle name="Normal 18 2 4" xfId="16715" xr:uid="{B2AA7891-DE39-438C-99B2-5FBC36E8D15D}"/>
    <cellStyle name="Normal 18 2 4 2" xfId="16716" xr:uid="{91A44ED8-5146-4368-A0FE-51101B28D284}"/>
    <cellStyle name="Normal 18 2 4 3" xfId="16717" xr:uid="{0C555D0E-249D-49C7-8993-D9A7F54BB2F5}"/>
    <cellStyle name="Normal 18 2 4_ACT_NIBD EQ" xfId="16718" xr:uid="{0EE6307A-E980-41F5-89B3-5FDC87D25C47}"/>
    <cellStyle name="Normal 18 2 5" xfId="16719" xr:uid="{0AAE68F8-0FB3-4A3B-A60E-6E6A0E50DCA2}"/>
    <cellStyle name="Normal 18 2 6" xfId="16720" xr:uid="{91C66EBC-52FB-4527-BA32-8F050447C186}"/>
    <cellStyle name="Normal 18 2 7" xfId="16721" xr:uid="{5BE7FF72-DBD3-4B40-99AB-6650A591B527}"/>
    <cellStyle name="Normal 18 2_Act input CF" xfId="16722" xr:uid="{5281FDCA-7662-463E-8904-342CCD2DFF61}"/>
    <cellStyle name="Normal 18 3" xfId="16723" xr:uid="{EF24A899-A6E0-44D5-B097-1B2010B5ACD7}"/>
    <cellStyle name="Normal 18 3 2" xfId="16724" xr:uid="{71C98936-9DCE-438F-94F6-671C8D9AF8B3}"/>
    <cellStyle name="Normal 18 3 2 2" xfId="16725" xr:uid="{7C6E9031-D553-46EF-A1CB-D1A91BDBAF57}"/>
    <cellStyle name="Normal 18 3 2 2 2" xfId="16726" xr:uid="{837E2D08-D315-45DB-A32F-E63867789505}"/>
    <cellStyle name="Normal 18 3 2 2 3" xfId="16727" xr:uid="{423A872A-330F-4A44-8395-CCB90F466884}"/>
    <cellStyle name="Normal 18 3 2 2_ACT_NIBD EQ" xfId="16728" xr:uid="{BBDB9B2E-F260-4EBE-BD1D-7068A15F33B8}"/>
    <cellStyle name="Normal 18 3 2 3" xfId="16729" xr:uid="{D878A759-9E13-43A9-A1F7-206C30BA21B5}"/>
    <cellStyle name="Normal 18 3 2 4" xfId="16730" xr:uid="{BE72E5CE-906E-4585-B172-2BD6BE07335B}"/>
    <cellStyle name="Normal 18 3 2 5" xfId="16731" xr:uid="{B3158331-4546-4043-AB19-292C8C7A2512}"/>
    <cellStyle name="Normal 18 3 2_Act input CF" xfId="16732" xr:uid="{103B991D-B41F-45E8-AA6B-E2D6B1E1EEFE}"/>
    <cellStyle name="Normal 18 3 3" xfId="16733" xr:uid="{C780B56C-ECE0-4385-AD2C-CF48AF2CAA46}"/>
    <cellStyle name="Normal 18 3 3 2" xfId="16734" xr:uid="{AC834E98-9F61-47D2-9DD7-1FF90683A01D}"/>
    <cellStyle name="Normal 18 3 3 2 2" xfId="16735" xr:uid="{76584ED3-1B6B-4FA1-A564-BFBDCE4A9D68}"/>
    <cellStyle name="Normal 18 3 3 2 3" xfId="16736" xr:uid="{DF7ED70E-32E4-4896-A8B3-46B104E1F7A4}"/>
    <cellStyle name="Normal 18 3 3 2_ACT_NIBD EQ" xfId="16737" xr:uid="{EDDDA638-1869-49FD-823B-B167DA5D8CD0}"/>
    <cellStyle name="Normal 18 3 3 3" xfId="16738" xr:uid="{C9E20948-D464-4F4B-A911-053A88638E5D}"/>
    <cellStyle name="Normal 18 3 3 4" xfId="16739" xr:uid="{A089C8D4-1118-4A40-AAA0-5EFAFE2FFCEA}"/>
    <cellStyle name="Normal 18 3 3 5" xfId="16740" xr:uid="{2A53125E-4DA5-431E-A700-DA7FCEF7464B}"/>
    <cellStyle name="Normal 18 3 3_Act input CF" xfId="16741" xr:uid="{6E7553CB-6DF3-4749-ACF0-4DF9AD2608A3}"/>
    <cellStyle name="Normal 18 3 4" xfId="16742" xr:uid="{C1F065FF-4B9D-464A-880A-D85B2A3A0D56}"/>
    <cellStyle name="Normal 18 3 4 2" xfId="16743" xr:uid="{D9D56FEE-4CEC-4331-AFE6-C2AF81BBD7FB}"/>
    <cellStyle name="Normal 18 3 4 3" xfId="16744" xr:uid="{E0FEA9F4-671C-47A2-8789-233A70098919}"/>
    <cellStyle name="Normal 18 3 4_ACT_NIBD EQ" xfId="16745" xr:uid="{A299CDD7-DF05-46B7-BFD5-204E48283462}"/>
    <cellStyle name="Normal 18 3 5" xfId="16746" xr:uid="{AB0E3359-9E5B-4F95-AB42-4A95A583624D}"/>
    <cellStyle name="Normal 18 3 6" xfId="16747" xr:uid="{7FB6DAF5-F7B3-4074-9366-5ACE98AC9573}"/>
    <cellStyle name="Normal 18 3 7" xfId="16748" xr:uid="{E092DC05-7D06-4EFF-8651-14AECD83CC7B}"/>
    <cellStyle name="Normal 18 3_Act input CF" xfId="16749" xr:uid="{D1DC2E64-CA0B-4882-B6C4-1DA55603587A}"/>
    <cellStyle name="Normal 18 4" xfId="16750" xr:uid="{001B1BFD-AC62-4E52-A8DC-773788DF2E8F}"/>
    <cellStyle name="Normal 18 4 2" xfId="16751" xr:uid="{3D6E5940-3CC9-495B-A639-EF475ECAC47F}"/>
    <cellStyle name="Normal 18 4 2 2" xfId="16752" xr:uid="{464D6822-D1AC-49A9-9FA4-546525471369}"/>
    <cellStyle name="Normal 18 4 2 3" xfId="16753" xr:uid="{C0DFEE51-F359-4F27-AE74-38267AE62671}"/>
    <cellStyle name="Normal 18 4 2_ACT_NIBD EQ" xfId="16754" xr:uid="{77BE5A52-6957-4687-8396-1BCDADCDD3A1}"/>
    <cellStyle name="Normal 18 4 3" xfId="16755" xr:uid="{61E1AA3D-343C-4C48-BEDF-6D2FFA4FE2B0}"/>
    <cellStyle name="Normal 18 4 4" xfId="16756" xr:uid="{F40AA9F2-9447-4553-B58E-2003C75EF505}"/>
    <cellStyle name="Normal 18 4 5" xfId="16757" xr:uid="{6FDE358D-E576-4B48-8E50-C8A76980A146}"/>
    <cellStyle name="Normal 18 4_Act input CF" xfId="16758" xr:uid="{96C29957-0ACE-42D9-AE0D-5E0C5D610495}"/>
    <cellStyle name="Normal 18 5" xfId="16759" xr:uid="{56E64350-003C-466D-99B2-8084A43E9B0F}"/>
    <cellStyle name="Normal 18 5 2" xfId="16760" xr:uid="{A462F4F5-D724-4148-AC89-80CACC6A648F}"/>
    <cellStyle name="Normal 18 5 2 2" xfId="16761" xr:uid="{89924E52-8712-44C8-BACA-718108AF4A6B}"/>
    <cellStyle name="Normal 18 5 2 3" xfId="16762" xr:uid="{A19E6574-4A47-43C9-929A-353841174580}"/>
    <cellStyle name="Normal 18 5 2_ACT_NIBD EQ" xfId="16763" xr:uid="{4378EE28-C440-4F56-A1E5-CA1AC03EE6DF}"/>
    <cellStyle name="Normal 18 5 3" xfId="16764" xr:uid="{A376AD4E-A49B-46EE-9B73-AF4135898B33}"/>
    <cellStyle name="Normal 18 5 4" xfId="16765" xr:uid="{3324ACB6-3EDF-41A0-8D83-784E46CEF15A}"/>
    <cellStyle name="Normal 18 5 5" xfId="16766" xr:uid="{AB446CFD-38D9-4BEE-8F5B-05A797224C42}"/>
    <cellStyle name="Normal 18 5_Act input CF" xfId="16767" xr:uid="{01F77605-CAD7-4E86-B957-5DAEE089E59E}"/>
    <cellStyle name="Normal 18 6" xfId="16768" xr:uid="{1E46ED91-2238-4D35-8544-E5D0528B3C2C}"/>
    <cellStyle name="Normal 18 6 2" xfId="16769" xr:uid="{CB475F74-4E51-46D7-80C5-A684F5EC42BC}"/>
    <cellStyle name="Normal 18 6 3" xfId="16770" xr:uid="{4A81433C-EC8F-458B-99B0-5AE6E9FDA70A}"/>
    <cellStyle name="Normal 18 6_ACT_NIBD EQ" xfId="16771" xr:uid="{886B60EA-4A22-41B0-91FE-444A2F7853F1}"/>
    <cellStyle name="Normal 18 7" xfId="16772" xr:uid="{1F09DF68-61DA-4482-BFE4-B2EED73D4865}"/>
    <cellStyle name="Normal 18 8" xfId="16773" xr:uid="{4E40BFB2-02BB-4410-804F-47843CF0FFB5}"/>
    <cellStyle name="Normal 18 9" xfId="16774" xr:uid="{A95979BC-344E-42A8-9CA4-D6EA8894625B}"/>
    <cellStyle name="Normal 18_Act input CF" xfId="16775" xr:uid="{4A12AD99-6A6F-4F0A-8A9D-6AB667C85661}"/>
    <cellStyle name="Normal 19" xfId="16776" xr:uid="{503D498F-2DB6-43A7-9547-51E3B7623931}"/>
    <cellStyle name="Normal 19 2" xfId="16777" xr:uid="{5B87C7DC-D519-44FD-A210-A1D609ED9552}"/>
    <cellStyle name="Normal 19 2 2" xfId="16778" xr:uid="{86367385-5873-425D-94C1-7B3CD3431044}"/>
    <cellStyle name="Normal 19 2_ACT Segment adj EBITDA" xfId="16779" xr:uid="{E3CB0A23-D2C6-4291-97D6-892CEFF47DAC}"/>
    <cellStyle name="Normal 19 3" xfId="16780" xr:uid="{C22FDC6D-6B68-48A9-96F6-66E4C7832D17}"/>
    <cellStyle name="Normal 19_Act input CF" xfId="16781" xr:uid="{84CC2CAB-D16E-4AFC-B278-BBE2B64F73BF}"/>
    <cellStyle name="Normal 2" xfId="16782" xr:uid="{F3271B6E-4F0A-4EE7-A999-35DE2A390B84}"/>
    <cellStyle name="Normal 2 10" xfId="16783" xr:uid="{E784BD61-8C36-409C-95CF-4BB1BD0FE5BE}"/>
    <cellStyle name="Normal 2 10 2" xfId="16784" xr:uid="{ABB1776D-BA79-458C-9C1C-DCB4D8811C0F}"/>
    <cellStyle name="Normal 2 10 2 2" xfId="16785" xr:uid="{15574E20-23D3-4FD9-B5CE-2B4164FAC5D3}"/>
    <cellStyle name="Normal 2 10 2 2 2" xfId="16786" xr:uid="{8901BA0A-BE1B-40B3-965E-6B105A56BBC7}"/>
    <cellStyle name="Normal 2 10 2 2 2 2" xfId="16787" xr:uid="{1FA8C0BE-00F1-46A8-A7C1-CBA67FB71BBE}"/>
    <cellStyle name="Normal 2 10 2 2 2 3" xfId="16788" xr:uid="{CDF3AE18-69D3-480A-B759-076335DE6841}"/>
    <cellStyle name="Normal 2 10 2 2 2_ACT_NIBD EQ" xfId="16789" xr:uid="{82018926-F4D0-4174-B202-FF2F557CFE5A}"/>
    <cellStyle name="Normal 2 10 2 2 3" xfId="16790" xr:uid="{C2389998-6E8C-43CB-A961-25D672B664DA}"/>
    <cellStyle name="Normal 2 10 2 2 4" xfId="16791" xr:uid="{C9232367-E419-4A54-9536-BCFC984A5330}"/>
    <cellStyle name="Normal 2 10 2 2 5" xfId="16792" xr:uid="{5451FD32-B5BD-487C-8571-D0DB1C66DB03}"/>
    <cellStyle name="Normal 2 10 2 2_Act input CF" xfId="16793" xr:uid="{CEEE7902-036B-4E7C-82BE-E0421CCC7594}"/>
    <cellStyle name="Normal 2 10 2 3" xfId="16794" xr:uid="{C38F6FC2-E271-454A-A9D2-19ED6BE348E6}"/>
    <cellStyle name="Normal 2 10 2 3 2" xfId="16795" xr:uid="{81806CED-3456-486E-B43A-44992A85F7E9}"/>
    <cellStyle name="Normal 2 10 2 3 2 2" xfId="16796" xr:uid="{45D84F34-084F-4553-AC3C-2EB578EE33DC}"/>
    <cellStyle name="Normal 2 10 2 3 2 3" xfId="16797" xr:uid="{12DE061A-40A5-48ED-9FCE-2B3485DB86E2}"/>
    <cellStyle name="Normal 2 10 2 3 2_ACT_NIBD EQ" xfId="16798" xr:uid="{7C53A5D0-6044-4932-96AE-905095A1D003}"/>
    <cellStyle name="Normal 2 10 2 3 3" xfId="16799" xr:uid="{F737E577-CCF1-47D0-82B8-14F8D1E2BDA5}"/>
    <cellStyle name="Normal 2 10 2 3 4" xfId="16800" xr:uid="{B51902E5-7D0A-4DDF-9BDE-A7A5A0E6121E}"/>
    <cellStyle name="Normal 2 10 2 3 5" xfId="16801" xr:uid="{26DA17E2-4966-46F7-9C99-225A7496B978}"/>
    <cellStyle name="Normal 2 10 2 3_Act input CF" xfId="16802" xr:uid="{E593918D-4C0E-4270-9677-5A1287E6733D}"/>
    <cellStyle name="Normal 2 10 2 4" xfId="16803" xr:uid="{383E9FF4-CEDF-46C9-9214-A166801F45FC}"/>
    <cellStyle name="Normal 2 10 2 4 2" xfId="16804" xr:uid="{211565D5-EDA3-4D63-BB2B-5742012E789D}"/>
    <cellStyle name="Normal 2 10 2 4 3" xfId="16805" xr:uid="{96FA20A4-3A3A-42CE-9C47-B9A49295DFDB}"/>
    <cellStyle name="Normal 2 10 2 4_ACT_NIBD EQ" xfId="16806" xr:uid="{EA4CBA3E-D6D0-4F0A-A8B5-E6352F044766}"/>
    <cellStyle name="Normal 2 10 2 5" xfId="16807" xr:uid="{0CCF0B53-938A-4770-984C-9E5EDBE99866}"/>
    <cellStyle name="Normal 2 10 2 6" xfId="16808" xr:uid="{B0896C3C-E471-41D3-9F51-13B86F272745}"/>
    <cellStyle name="Normal 2 10 2 7" xfId="16809" xr:uid="{C9EC4972-534C-48B3-8423-4E21E4DB820C}"/>
    <cellStyle name="Normal 2 10 2_Act input CF" xfId="16810" xr:uid="{DFE30B8B-D1BA-4313-AB43-CFB7C76C4239}"/>
    <cellStyle name="Normal 2 10 3" xfId="16811" xr:uid="{290625CF-1FE7-4A95-9D53-950EA155E54B}"/>
    <cellStyle name="Normal 2 10 3 2" xfId="16812" xr:uid="{E9D0C8FB-4C66-4121-B0E2-0E1411CB3F1D}"/>
    <cellStyle name="Normal 2 10 3 2 2" xfId="16813" xr:uid="{56E899C4-50F7-410A-B23B-B1C1BF5F4B94}"/>
    <cellStyle name="Normal 2 10 3 2 3" xfId="16814" xr:uid="{087B209B-0191-498E-BE1F-8716063B2E4C}"/>
    <cellStyle name="Normal 2 10 3 2_ACT_NIBD EQ" xfId="16815" xr:uid="{25648254-E5B6-4547-8D7B-F859972BFD44}"/>
    <cellStyle name="Normal 2 10 3 3" xfId="16816" xr:uid="{E8AE149D-8649-42CC-B3B8-7E1E150E3780}"/>
    <cellStyle name="Normal 2 10 3 4" xfId="16817" xr:uid="{8024E2D2-290C-4611-B209-3EF3F1A8A145}"/>
    <cellStyle name="Normal 2 10 3 5" xfId="16818" xr:uid="{0474D3CA-ACFD-4514-A471-0628A19F2462}"/>
    <cellStyle name="Normal 2 10 3_Act input CF" xfId="16819" xr:uid="{FA6AAC42-BEC8-423E-8772-DFBDDE736631}"/>
    <cellStyle name="Normal 2 10 4" xfId="16820" xr:uid="{36533322-B20E-4A6F-94BB-D70D7754641F}"/>
    <cellStyle name="Normal 2 10 4 2" xfId="16821" xr:uid="{73EE27CD-32D9-4AD5-8343-88F1C2BD2E71}"/>
    <cellStyle name="Normal 2 10 4 2 2" xfId="16822" xr:uid="{F9E61678-5BCB-4123-99D2-317574AAEE43}"/>
    <cellStyle name="Normal 2 10 4 2 3" xfId="16823" xr:uid="{AE4D537E-5FA1-441A-B527-F3FAA578FAB7}"/>
    <cellStyle name="Normal 2 10 4 2_ACT_NIBD EQ" xfId="16824" xr:uid="{B0374D5E-F1CC-4BDE-88D1-D4BA1B692854}"/>
    <cellStyle name="Normal 2 10 4 3" xfId="16825" xr:uid="{2FE09EAF-2A2B-4B7B-90D6-BE0C17DCC379}"/>
    <cellStyle name="Normal 2 10 4 4" xfId="16826" xr:uid="{E8895656-945E-493E-A102-E22F32D6864F}"/>
    <cellStyle name="Normal 2 10 4 5" xfId="16827" xr:uid="{9BEE1D0F-A9EE-480E-B35C-E8127FCA2A82}"/>
    <cellStyle name="Normal 2 10 4_Act input CF" xfId="16828" xr:uid="{B1156700-A60E-4A1A-86FD-AE3184157A0D}"/>
    <cellStyle name="Normal 2 10 5" xfId="16829" xr:uid="{5F7521C6-A0C1-43A4-95B1-0FB59F2E8B3E}"/>
    <cellStyle name="Normal 2 10 5 2" xfId="16830" xr:uid="{18FF0AFE-B339-413D-91AA-9DE808D1E993}"/>
    <cellStyle name="Normal 2 10 5 3" xfId="16831" xr:uid="{4053D042-612E-4303-8FCD-ADEC52F38FAF}"/>
    <cellStyle name="Normal 2 10 5_ACT_NIBD EQ" xfId="16832" xr:uid="{64EAA6AB-FB58-4FEE-A286-3F7AC6320FEE}"/>
    <cellStyle name="Normal 2 10 6" xfId="16833" xr:uid="{196CA1F6-AB43-416F-9206-016331964400}"/>
    <cellStyle name="Normal 2 10 7" xfId="16834" xr:uid="{92ABE2BB-B205-4A71-9F7C-41B4732FCD65}"/>
    <cellStyle name="Normal 2 10 8" xfId="16835" xr:uid="{BBFD80D5-A1FE-4D66-A463-CAC5A7AE20DB}"/>
    <cellStyle name="Normal 2 10_Act input CF" xfId="16836" xr:uid="{3169CA34-9E65-4EAF-ACA6-A65EEF4D52C2}"/>
    <cellStyle name="Normal 2 11" xfId="16837" xr:uid="{7DAE5A45-F627-4635-958E-9E5F05B704F1}"/>
    <cellStyle name="Normal 2 12" xfId="16838" xr:uid="{33C49195-7106-40EA-B1B9-D37413A25A90}"/>
    <cellStyle name="Normal 2 12 2" xfId="16839" xr:uid="{420B2CE2-2B48-48D6-AA55-913DEBC55357}"/>
    <cellStyle name="Normal 2 12 2 2" xfId="16840" xr:uid="{B319313E-557C-46FF-B878-2628559AB7AE}"/>
    <cellStyle name="Normal 2 12 2 2 2" xfId="16841" xr:uid="{9325CE31-0448-4CDE-8FD7-7D4303541FA1}"/>
    <cellStyle name="Normal 2 12 2 2 3" xfId="16842" xr:uid="{B8666FC5-A43A-4CD8-BF8A-C749EFBFA963}"/>
    <cellStyle name="Normal 2 12 2 2_ACT_NIBD EQ" xfId="16843" xr:uid="{D7DEB480-7FEE-4A95-A1BC-70BAA1FC92DA}"/>
    <cellStyle name="Normal 2 12 2 3" xfId="16844" xr:uid="{D5FE0A5B-88EB-4E89-B6CB-CAD3DBAB36FD}"/>
    <cellStyle name="Normal 2 12 2 4" xfId="16845" xr:uid="{28FE8443-D47F-4464-886A-69B3FDEA56A9}"/>
    <cellStyle name="Normal 2 12 2 5" xfId="16846" xr:uid="{1870EC11-A246-456A-87C3-793DB9478B3D}"/>
    <cellStyle name="Normal 2 12 2_Act input CF" xfId="16847" xr:uid="{8794433E-83B3-4ADC-90D5-55C2B5B9B514}"/>
    <cellStyle name="Normal 2 12 3" xfId="16848" xr:uid="{FE301BB5-A9C6-4571-B022-97CD25247DF2}"/>
    <cellStyle name="Normal 2 12 3 2" xfId="16849" xr:uid="{42846DF2-C3D2-480D-B6DC-ADA39F37994B}"/>
    <cellStyle name="Normal 2 12 3 2 2" xfId="16850" xr:uid="{9F7C095C-9990-49A2-BAB9-EB696C2A8970}"/>
    <cellStyle name="Normal 2 12 3 2 3" xfId="16851" xr:uid="{400C949A-ACB9-4E5F-8902-8804C538B0E3}"/>
    <cellStyle name="Normal 2 12 3 2_ACT_NIBD EQ" xfId="16852" xr:uid="{8204CBA4-1332-459C-A012-9020C482CC98}"/>
    <cellStyle name="Normal 2 12 3 3" xfId="16853" xr:uid="{76D07F60-BF2D-408E-AF70-1372C9551C48}"/>
    <cellStyle name="Normal 2 12 3 4" xfId="16854" xr:uid="{E4E3330F-5F7A-4476-8003-C7566387C992}"/>
    <cellStyle name="Normal 2 12 3 5" xfId="16855" xr:uid="{74FAAA2B-0EE9-4325-ADC3-97B685AB645A}"/>
    <cellStyle name="Normal 2 12 3_Act input CF" xfId="16856" xr:uid="{39A50B20-A169-499C-8B6E-EE3F438F94F5}"/>
    <cellStyle name="Normal 2 12 4" xfId="16857" xr:uid="{7C28E49D-AF70-48FA-8F78-A6DE14354D1D}"/>
    <cellStyle name="Normal 2 12 4 2" xfId="16858" xr:uid="{3210287F-0918-47C6-8962-FC164A9EF885}"/>
    <cellStyle name="Normal 2 12 4 3" xfId="16859" xr:uid="{52EFF7BC-1F48-4CC0-A5E0-E5A9463C0789}"/>
    <cellStyle name="Normal 2 12 4_ACT_NIBD EQ" xfId="16860" xr:uid="{93CDEBAA-69A6-4319-8ADB-F5D877883C58}"/>
    <cellStyle name="Normal 2 12 5" xfId="16861" xr:uid="{DD4AEC48-0AA4-4C59-A728-05366029BA36}"/>
    <cellStyle name="Normal 2 12 6" xfId="16862" xr:uid="{DA05F716-C346-4564-9D01-DA2D349A1DD6}"/>
    <cellStyle name="Normal 2 12 7" xfId="16863" xr:uid="{7B329D0D-E2BD-46A7-8807-8632EBDE4C72}"/>
    <cellStyle name="Normal 2 12_Act input CF" xfId="16864" xr:uid="{5B9C4096-7ECE-4324-81AF-25F3856901E4}"/>
    <cellStyle name="Normal 2 13" xfId="16865" xr:uid="{F7005B2A-6A30-4004-99E2-2FDEA2953371}"/>
    <cellStyle name="Normal 2 13 2" xfId="16866" xr:uid="{15D20273-0EA9-46C5-B705-0FD92E08EC88}"/>
    <cellStyle name="Normal 2 13 2 2" xfId="16867" xr:uid="{C495AEE2-F6B5-4BE6-BF59-78499D720B32}"/>
    <cellStyle name="Normal 2 13 2 2 2" xfId="16868" xr:uid="{C9CEFF09-CC97-4D15-BD5D-C90AA2F5E6F9}"/>
    <cellStyle name="Normal 2 13 2 2 3" xfId="16869" xr:uid="{790257DA-976C-4253-BE60-F8D509B15DB9}"/>
    <cellStyle name="Normal 2 13 2 2_ACT_NIBD EQ" xfId="16870" xr:uid="{C9F94AE9-01AB-4ABB-BF49-231DC0217FFB}"/>
    <cellStyle name="Normal 2 13 2 3" xfId="16871" xr:uid="{09942AD4-22BA-4E8A-A374-51F4267A1A9E}"/>
    <cellStyle name="Normal 2 13 2 4" xfId="16872" xr:uid="{2F8E6D4F-A7B4-4676-BB72-1A910824C78D}"/>
    <cellStyle name="Normal 2 13 2 5" xfId="16873" xr:uid="{5CE9D474-5F00-4550-93B1-18C4B9594117}"/>
    <cellStyle name="Normal 2 13 2_Act input CF" xfId="16874" xr:uid="{8A45EEB9-E7CE-44D8-9611-37639F2B1A06}"/>
    <cellStyle name="Normal 2 13 3" xfId="16875" xr:uid="{18551F5D-0E4D-4D30-84B8-5D8DF19CD075}"/>
    <cellStyle name="Normal 2 13 3 2" xfId="16876" xr:uid="{51AEAD37-8094-492C-B35D-01568B519144}"/>
    <cellStyle name="Normal 2 13 3 2 2" xfId="16877" xr:uid="{677F3076-FDFD-4BC7-8AAD-5A8A04E433B0}"/>
    <cellStyle name="Normal 2 13 3 2 3" xfId="16878" xr:uid="{C95AB173-9EDC-4D35-BDB2-63FF7734F2D0}"/>
    <cellStyle name="Normal 2 13 3 2_ACT_NIBD EQ" xfId="16879" xr:uid="{A8CE679B-6DB9-443E-8921-92090D12CF1E}"/>
    <cellStyle name="Normal 2 13 3 3" xfId="16880" xr:uid="{F2CC9ADE-7682-43DD-8675-52DB57D2DE87}"/>
    <cellStyle name="Normal 2 13 3 4" xfId="16881" xr:uid="{0E772315-E817-4B46-9416-EE601470B1A7}"/>
    <cellStyle name="Normal 2 13 3 5" xfId="16882" xr:uid="{2ED272B3-859C-483C-9A1F-E8C582F9F605}"/>
    <cellStyle name="Normal 2 13 3_Act input CF" xfId="16883" xr:uid="{2A6B91A7-78B4-4612-BB31-BF7BDC096C77}"/>
    <cellStyle name="Normal 2 13 4" xfId="16884" xr:uid="{38DE577B-1F70-4B46-9C5A-F1DC81A03751}"/>
    <cellStyle name="Normal 2 13 4 2" xfId="16885" xr:uid="{EBE552A5-90A8-490D-A899-C3AF8F967742}"/>
    <cellStyle name="Normal 2 13 4 3" xfId="16886" xr:uid="{4A9FEFE7-71AD-40D7-9511-EB3B2015E3D9}"/>
    <cellStyle name="Normal 2 13 4_ACT_NIBD EQ" xfId="16887" xr:uid="{AA2F00DF-A214-4C39-B3F3-5CC1311239A5}"/>
    <cellStyle name="Normal 2 13 5" xfId="16888" xr:uid="{8070997F-B2EB-4C1B-93A9-15A32079352C}"/>
    <cellStyle name="Normal 2 13 6" xfId="16889" xr:uid="{5BF0ACB3-A6CF-4A86-B064-937B0E5FAB7E}"/>
    <cellStyle name="Normal 2 13 7" xfId="16890" xr:uid="{C8824713-53F2-4974-81CA-6D855F5A7917}"/>
    <cellStyle name="Normal 2 13_Act input CF" xfId="16891" xr:uid="{51660893-0337-4763-8429-7353A82EA468}"/>
    <cellStyle name="Normal 2 14" xfId="16892" xr:uid="{EA61B7FE-DDF6-4472-B8EB-CC88EF4239F8}"/>
    <cellStyle name="Normal 2 14 2" xfId="16893" xr:uid="{B9DC3211-E65B-4EAC-89AA-D88FFD874274}"/>
    <cellStyle name="Normal 2 14_ACT Segment adj EBITDA" xfId="16894" xr:uid="{78BB1026-87B4-4355-B664-D0B460F3CCE9}"/>
    <cellStyle name="Normal 2 15" xfId="16895" xr:uid="{BD2C1A86-3B6D-4AAA-8585-21A7CAEB8A96}"/>
    <cellStyle name="Normal 2 15 2" xfId="16896" xr:uid="{88E7667B-6FBE-481C-BAF2-2EFFC489050D}"/>
    <cellStyle name="Normal 2 15_ACT Segment adj EBITDA" xfId="16897" xr:uid="{DEA5EB26-1137-44BC-AA2B-1C05F81A21A8}"/>
    <cellStyle name="Normal 2 16" xfId="16898" xr:uid="{9C0B1298-B996-4D6D-9EE9-B7693062A36E}"/>
    <cellStyle name="Normal 2 16 2" xfId="16899" xr:uid="{E46CA61F-157B-46F9-A9E2-5236550418D1}"/>
    <cellStyle name="Normal 2 16_ACT Segment adj EBITDA" xfId="16900" xr:uid="{64FA5363-0665-4A84-AD2B-BD10CEF7C5B5}"/>
    <cellStyle name="Normal 2 17" xfId="16901" xr:uid="{03A4B697-75DC-4CA0-931E-3EE44220C374}"/>
    <cellStyle name="Normal 2 17 2" xfId="16902" xr:uid="{5D190965-A05B-4522-88A4-2B0E6751E414}"/>
    <cellStyle name="Normal 2 17_ACT Segment adj EBITDA" xfId="16903" xr:uid="{75221BAE-D3D7-42B7-9B9C-CCBAE02FFD60}"/>
    <cellStyle name="Normal 2 18" xfId="16904" xr:uid="{362252C6-25AB-4572-AA94-1E254735E702}"/>
    <cellStyle name="Normal 2 18 2" xfId="16905" xr:uid="{813B3240-B3EC-4856-82AB-904FE4C9C0E3}"/>
    <cellStyle name="Normal 2 18_ACT Segment adj EBITDA" xfId="16906" xr:uid="{7DDF64C9-FC49-4026-A209-7FC6229AC5BB}"/>
    <cellStyle name="Normal 2 19" xfId="16907" xr:uid="{4D715E90-2762-4889-8A2D-67335E4C1CE9}"/>
    <cellStyle name="Normal 2 19 2" xfId="16908" xr:uid="{DAEF99DB-B566-4F2F-8B0E-34B46070BF8F}"/>
    <cellStyle name="Normal 2 19_ACT Segment adj EBITDA" xfId="16909" xr:uid="{5DAE29D4-3E59-42CB-9B75-B58F70E1252C}"/>
    <cellStyle name="Normal 2 2" xfId="16910" xr:uid="{DE365891-3857-45A9-BA7F-251A5D7D15B9}"/>
    <cellStyle name="Normal 2 2 10" xfId="16911" xr:uid="{F8E329A1-FC74-4A78-A76F-F7BCC348BCA2}"/>
    <cellStyle name="Normal 2 2 10 2" xfId="16912" xr:uid="{67462E15-60F1-465F-A058-3B45CE0596DF}"/>
    <cellStyle name="Normal 2 2 10 2 2" xfId="16913" xr:uid="{3832DCF1-958E-4885-B44D-A7C077962889}"/>
    <cellStyle name="Normal 2 2 10 2 2 2" xfId="16914" xr:uid="{1FBB1714-DA6E-45A9-9226-0D100D01BEE3}"/>
    <cellStyle name="Normal 2 2 10 2 2 2 2" xfId="16915" xr:uid="{1F5EFA56-F5E1-452F-980A-380AD6BDFFE3}"/>
    <cellStyle name="Normal 2 2 10 2 2 2 3" xfId="16916" xr:uid="{53ED8D0F-2A17-437E-9605-25E90289C62D}"/>
    <cellStyle name="Normal 2 2 10 2 2 2_ACT_NIBD EQ" xfId="16917" xr:uid="{E7BE44F3-1C2B-4752-A344-756135BA5F91}"/>
    <cellStyle name="Normal 2 2 10 2 2 3" xfId="16918" xr:uid="{17DF5A5C-E6F9-47E9-BE3C-F68281915313}"/>
    <cellStyle name="Normal 2 2 10 2 2 4" xfId="16919" xr:uid="{2383B86D-86A3-43C6-A104-7A9001C33765}"/>
    <cellStyle name="Normal 2 2 10 2 2 5" xfId="16920" xr:uid="{931D14E7-0807-4AEB-A054-0F4ADDAC41EE}"/>
    <cellStyle name="Normal 2 2 10 2 2_Act input CF" xfId="16921" xr:uid="{3061E1C8-7770-4CB6-AEE8-57EE4F60FFA5}"/>
    <cellStyle name="Normal 2 2 10 2 3" xfId="16922" xr:uid="{2E41DB54-BD2A-403E-B7EF-3B1B77AFFFFD}"/>
    <cellStyle name="Normal 2 2 10 2 3 2" xfId="16923" xr:uid="{31A66ECD-C259-4D19-AD17-107AE2766BF9}"/>
    <cellStyle name="Normal 2 2 10 2 3 2 2" xfId="16924" xr:uid="{10CBF653-83C3-45D3-844A-5C275102089C}"/>
    <cellStyle name="Normal 2 2 10 2 3 2 3" xfId="16925" xr:uid="{527153A4-5976-4686-94F5-66D346451C27}"/>
    <cellStyle name="Normal 2 2 10 2 3 2_ACT_NIBD EQ" xfId="16926" xr:uid="{4AFFE7F4-05B0-462C-856B-D79C1916F2B8}"/>
    <cellStyle name="Normal 2 2 10 2 3 3" xfId="16927" xr:uid="{A2857537-AD26-4116-BF9E-77324267E16C}"/>
    <cellStyle name="Normal 2 2 10 2 3 4" xfId="16928" xr:uid="{125AE707-0B48-4E17-8437-C2CA7B5DA3F5}"/>
    <cellStyle name="Normal 2 2 10 2 3 5" xfId="16929" xr:uid="{A0CAD281-6253-48C7-9845-9DA6C10A2232}"/>
    <cellStyle name="Normal 2 2 10 2 3_Act input CF" xfId="16930" xr:uid="{A9CBEF91-768F-40D4-86B2-A5EB920E81BB}"/>
    <cellStyle name="Normal 2 2 10 2 4" xfId="16931" xr:uid="{EB8ED6F3-AFDD-4C3D-9FE6-9CBB61532537}"/>
    <cellStyle name="Normal 2 2 10 2 4 2" xfId="16932" xr:uid="{1B03479B-7973-41CA-96AE-62DFA7DDE807}"/>
    <cellStyle name="Normal 2 2 10 2 4 3" xfId="16933" xr:uid="{11195858-4BB6-4E2D-9581-61EEC7EF7B3D}"/>
    <cellStyle name="Normal 2 2 10 2 4_ACT_NIBD EQ" xfId="16934" xr:uid="{8DA9F1FB-B089-401A-BEFF-E3A2EC0D4FE9}"/>
    <cellStyle name="Normal 2 2 10 2 5" xfId="16935" xr:uid="{48868D9D-4182-4C99-8208-BC0159F8C12D}"/>
    <cellStyle name="Normal 2 2 10 2 6" xfId="16936" xr:uid="{B31C1677-29AD-485E-A5E0-71565363CF5B}"/>
    <cellStyle name="Normal 2 2 10 2 7" xfId="16937" xr:uid="{2A56E22E-70E1-42C0-997F-7E1950EDB9B0}"/>
    <cellStyle name="Normal 2 2 10 2_Act input CF" xfId="16938" xr:uid="{391BD442-5A24-483E-9D0E-98F96EB9D5C7}"/>
    <cellStyle name="Normal 2 2 10 3" xfId="16939" xr:uid="{CF7B3B4E-3739-4DEF-A9B3-98220EBA023C}"/>
    <cellStyle name="Normal 2 2 10 3 2" xfId="16940" xr:uid="{C71D3F56-A7E0-4C66-95C9-56280856DF4A}"/>
    <cellStyle name="Normal 2 2 10 3 2 2" xfId="16941" xr:uid="{546765E6-4712-4C40-9ECF-83D06FFCA693}"/>
    <cellStyle name="Normal 2 2 10 3 2 3" xfId="16942" xr:uid="{575F5B95-AF22-412B-AB1D-87FC476EEEE1}"/>
    <cellStyle name="Normal 2 2 10 3 2_ACT_NIBD EQ" xfId="16943" xr:uid="{0C8CF5F4-9416-4DA8-A7F6-63073B93E7F6}"/>
    <cellStyle name="Normal 2 2 10 3 3" xfId="16944" xr:uid="{3B508A62-B097-434E-93A9-98D0D4B50E2B}"/>
    <cellStyle name="Normal 2 2 10 3 4" xfId="16945" xr:uid="{1204B6E2-B7EF-4121-9BAB-A37B1086526C}"/>
    <cellStyle name="Normal 2 2 10 3 5" xfId="16946" xr:uid="{E07C62EB-2F3E-4925-953C-DC7F34EEF662}"/>
    <cellStyle name="Normal 2 2 10 3_Act input CF" xfId="16947" xr:uid="{61977533-36BE-4F06-BD71-55BCCFFA4458}"/>
    <cellStyle name="Normal 2 2 10 4" xfId="16948" xr:uid="{E500FFFF-9B50-427D-92C5-EBEABA240AAF}"/>
    <cellStyle name="Normal 2 2 10 4 2" xfId="16949" xr:uid="{60CAB894-490B-4085-AC6F-75FAC98B2942}"/>
    <cellStyle name="Normal 2 2 10 4 2 2" xfId="16950" xr:uid="{12E33A94-409A-4A7B-BBB6-D26BD719E3C1}"/>
    <cellStyle name="Normal 2 2 10 4 2 3" xfId="16951" xr:uid="{86A9E277-3AA5-47FB-BB1E-2D790EA5992B}"/>
    <cellStyle name="Normal 2 2 10 4 2_ACT_NIBD EQ" xfId="16952" xr:uid="{49BD0804-4277-4E58-8EF3-27C4CDBDC9B7}"/>
    <cellStyle name="Normal 2 2 10 4 3" xfId="16953" xr:uid="{C9844186-4FC3-4614-AFFB-42D066B8EA77}"/>
    <cellStyle name="Normal 2 2 10 4 4" xfId="16954" xr:uid="{C61D552A-53EA-43F6-8764-324FE57FD998}"/>
    <cellStyle name="Normal 2 2 10 4 5" xfId="16955" xr:uid="{1B006C7E-49E3-4119-92C2-455C1385857C}"/>
    <cellStyle name="Normal 2 2 10 4_Act input CF" xfId="16956" xr:uid="{7E61B96D-6C5D-42A1-A7E2-362F002C7F1A}"/>
    <cellStyle name="Normal 2 2 10 5" xfId="16957" xr:uid="{40AAE89A-88E0-45AB-B6CF-B56B8D6DA5F1}"/>
    <cellStyle name="Normal 2 2 10 5 2" xfId="16958" xr:uid="{35744305-ECF2-49F5-B50E-7578E2C59AD9}"/>
    <cellStyle name="Normal 2 2 10 5 3" xfId="16959" xr:uid="{3DC2DF4B-8A26-4741-8731-B69965F7E7B0}"/>
    <cellStyle name="Normal 2 2 10 5_ACT_NIBD EQ" xfId="16960" xr:uid="{D7A5FFA0-7805-4977-899F-3055A6BF5AB8}"/>
    <cellStyle name="Normal 2 2 10 6" xfId="16961" xr:uid="{351572A2-E863-4CD9-A554-8932CCA1EDDE}"/>
    <cellStyle name="Normal 2 2 10 7" xfId="16962" xr:uid="{9A2DAEBB-AD6A-4C16-8A46-155609B0F2C2}"/>
    <cellStyle name="Normal 2 2 10 8" xfId="16963" xr:uid="{89D884BB-060F-4046-9228-41C6C65FCF4E}"/>
    <cellStyle name="Normal 2 2 10_Act input CF" xfId="16964" xr:uid="{802AF4FE-64CA-4FC2-AD70-37E01DFD968F}"/>
    <cellStyle name="Normal 2 2 11" xfId="16965" xr:uid="{3ABA3007-81AA-48E7-B5B6-D6482E01B010}"/>
    <cellStyle name="Normal 2 2 11 2" xfId="16966" xr:uid="{34AA3DB3-8A02-46A3-A976-C77FD19530C9}"/>
    <cellStyle name="Normal 2 2 11 2 2" xfId="16967" xr:uid="{AFF76237-7DC6-4DA5-8BCF-FF6344463A8C}"/>
    <cellStyle name="Normal 2 2 11 2 2 2" xfId="16968" xr:uid="{C1B38A96-7E90-4497-B40D-3F8B50875396}"/>
    <cellStyle name="Normal 2 2 11 2 2 2 2" xfId="16969" xr:uid="{568D84C8-42C8-46D2-A4AE-1193262076B3}"/>
    <cellStyle name="Normal 2 2 11 2 2 2 3" xfId="16970" xr:uid="{901D9AC5-14C3-4BD0-B5EA-E3D2D84E5188}"/>
    <cellStyle name="Normal 2 2 11 2 2 2_ACT_NIBD EQ" xfId="16971" xr:uid="{65488CB3-A183-4529-8DE2-34ECC598EF57}"/>
    <cellStyle name="Normal 2 2 11 2 2 3" xfId="16972" xr:uid="{B9ECC8E8-9735-4389-B8F7-1F5974005B80}"/>
    <cellStyle name="Normal 2 2 11 2 2 4" xfId="16973" xr:uid="{23A06EA0-7188-4B5E-9B3E-9174AEA97215}"/>
    <cellStyle name="Normal 2 2 11 2 2 5" xfId="16974" xr:uid="{492CFEE0-CB08-4C8A-BEA8-07EA695F1958}"/>
    <cellStyle name="Normal 2 2 11 2 2_Act input CF" xfId="16975" xr:uid="{244386EC-7672-4346-B5CF-8F366CFD46CA}"/>
    <cellStyle name="Normal 2 2 11 2 3" xfId="16976" xr:uid="{F7254BD4-97F2-4D6C-983F-70432DE79274}"/>
    <cellStyle name="Normal 2 2 11 2 3 2" xfId="16977" xr:uid="{BA29CC0C-78DE-4728-80AE-94F1E2C1054E}"/>
    <cellStyle name="Normal 2 2 11 2 3 2 2" xfId="16978" xr:uid="{FE6F2618-C7C9-4604-A9A7-8D6B85EB6F23}"/>
    <cellStyle name="Normal 2 2 11 2 3 2 3" xfId="16979" xr:uid="{6F957F3D-0655-47D5-92EB-39904ADF35E6}"/>
    <cellStyle name="Normal 2 2 11 2 3 2_ACT_NIBD EQ" xfId="16980" xr:uid="{05C339AC-BB77-423C-B63F-02FE3F8687A0}"/>
    <cellStyle name="Normal 2 2 11 2 3 3" xfId="16981" xr:uid="{0831A623-95BF-436F-A7D1-2BC24668B70B}"/>
    <cellStyle name="Normal 2 2 11 2 3 4" xfId="16982" xr:uid="{6DDB3EA8-DE79-4CA7-AEAE-B44DD2F5FD0B}"/>
    <cellStyle name="Normal 2 2 11 2 3 5" xfId="16983" xr:uid="{14FBD973-9E5B-4CE8-8D57-5467E7046FCA}"/>
    <cellStyle name="Normal 2 2 11 2 3_Act input CF" xfId="16984" xr:uid="{CB287B78-04A2-4019-85A5-85C13643EDE5}"/>
    <cellStyle name="Normal 2 2 11 2 4" xfId="16985" xr:uid="{CC3BF108-353D-4A09-97D6-4931F4A83C5B}"/>
    <cellStyle name="Normal 2 2 11 2 4 2" xfId="16986" xr:uid="{70F673C7-8F2D-4F16-A2A3-D76CC816A717}"/>
    <cellStyle name="Normal 2 2 11 2 4 3" xfId="16987" xr:uid="{0B5BEBA5-2206-450B-BA4D-94465D7374ED}"/>
    <cellStyle name="Normal 2 2 11 2 4_ACT_NIBD EQ" xfId="16988" xr:uid="{F12F9C92-FBFA-4D77-ADA8-D25BA6E7A5E3}"/>
    <cellStyle name="Normal 2 2 11 2 5" xfId="16989" xr:uid="{6239577A-D4B2-4015-A375-AABD81604F56}"/>
    <cellStyle name="Normal 2 2 11 2 6" xfId="16990" xr:uid="{EBCB7749-EA27-45F4-AFD2-59B790EA3323}"/>
    <cellStyle name="Normal 2 2 11 2 7" xfId="16991" xr:uid="{6B5F1074-B4F4-40D4-9633-49C50014A57F}"/>
    <cellStyle name="Normal 2 2 11 2_Act input CF" xfId="16992" xr:uid="{3C3EAE5A-EC4E-476A-9B07-B5CC42F928FE}"/>
    <cellStyle name="Normal 2 2 11 3" xfId="16993" xr:uid="{655A355F-7BC2-42AE-B376-55326D99CDEC}"/>
    <cellStyle name="Normal 2 2 11 3 2" xfId="16994" xr:uid="{782BCC52-1900-496D-B6D3-8526FE309055}"/>
    <cellStyle name="Normal 2 2 11 3 2 2" xfId="16995" xr:uid="{8F482B8D-AF2F-475E-AF7E-89DC5AFFEF78}"/>
    <cellStyle name="Normal 2 2 11 3 2 3" xfId="16996" xr:uid="{856F5A4A-F8A5-4FAF-BA52-76C3FC19602A}"/>
    <cellStyle name="Normal 2 2 11 3 2_ACT_NIBD EQ" xfId="16997" xr:uid="{3E43CECD-1BDD-4AA7-9F5B-DC20FDEC5F38}"/>
    <cellStyle name="Normal 2 2 11 3 3" xfId="16998" xr:uid="{51474B62-2D3D-4BE9-B284-A840F88D6B90}"/>
    <cellStyle name="Normal 2 2 11 3 4" xfId="16999" xr:uid="{CE985001-2258-4703-BBD5-7EA63689352E}"/>
    <cellStyle name="Normal 2 2 11 3 5" xfId="17000" xr:uid="{6BF7B1F4-3D61-4517-829C-C54296477C59}"/>
    <cellStyle name="Normal 2 2 11 3_Act input CF" xfId="17001" xr:uid="{7EDA4782-2EDA-4FEB-A38F-E05D88D7CD13}"/>
    <cellStyle name="Normal 2 2 11 4" xfId="17002" xr:uid="{8DFE29A5-3006-4659-AB95-5E7B7968A858}"/>
    <cellStyle name="Normal 2 2 11 4 2" xfId="17003" xr:uid="{F6746246-701F-4E34-AED2-49C605761A6B}"/>
    <cellStyle name="Normal 2 2 11 4 2 2" xfId="17004" xr:uid="{F846CEFC-C56F-4F97-814C-F2A8947EA26E}"/>
    <cellStyle name="Normal 2 2 11 4 2 3" xfId="17005" xr:uid="{53A55564-D1C7-447C-88A0-E0AAD164DC4C}"/>
    <cellStyle name="Normal 2 2 11 4 2_ACT_NIBD EQ" xfId="17006" xr:uid="{71E517E0-95F6-406B-AE3E-BD31D5B90AB7}"/>
    <cellStyle name="Normal 2 2 11 4 3" xfId="17007" xr:uid="{FCA7A823-B2BD-4379-BBB9-D6ED84310317}"/>
    <cellStyle name="Normal 2 2 11 4 4" xfId="17008" xr:uid="{5B06481D-FE51-4F3E-BD43-78000C5F5F3F}"/>
    <cellStyle name="Normal 2 2 11 4 5" xfId="17009" xr:uid="{B1F70170-F8CB-49D6-A99D-506840C53D8D}"/>
    <cellStyle name="Normal 2 2 11 4_Act input CF" xfId="17010" xr:uid="{FEF0D39F-F1F2-420B-B21A-BB99233A1AB6}"/>
    <cellStyle name="Normal 2 2 11 5" xfId="17011" xr:uid="{EA02939C-4B99-4945-9C31-F8A3EBDBF559}"/>
    <cellStyle name="Normal 2 2 11 5 2" xfId="17012" xr:uid="{ADC3D260-552A-4C6A-AF74-0050B31E9AE8}"/>
    <cellStyle name="Normal 2 2 11 5 3" xfId="17013" xr:uid="{50C3B4C1-F992-4AA5-BFE6-90DD5433CEE2}"/>
    <cellStyle name="Normal 2 2 11 5_ACT_NIBD EQ" xfId="17014" xr:uid="{873BE6B1-BC03-4E92-AE44-1516D3BA97B3}"/>
    <cellStyle name="Normal 2 2 11 6" xfId="17015" xr:uid="{A4266920-B8C1-47B7-9DFE-BCDB7211551F}"/>
    <cellStyle name="Normal 2 2 11 7" xfId="17016" xr:uid="{8773AD01-D7F3-42CB-BF07-270925CD53DC}"/>
    <cellStyle name="Normal 2 2 11 8" xfId="17017" xr:uid="{AB09463A-D79A-45DC-AF9A-8EA79E796BAF}"/>
    <cellStyle name="Normal 2 2 11_Act input CF" xfId="17018" xr:uid="{77C750BC-9B55-4125-9C6E-5A8EB831ED92}"/>
    <cellStyle name="Normal 2 2 12" xfId="17019" xr:uid="{5DB7EB48-64DB-4BF9-955A-6B1CD891095C}"/>
    <cellStyle name="Normal 2 2 12 2" xfId="17020" xr:uid="{E547A4A6-BCCF-4148-AFC9-15B2EBCD297E}"/>
    <cellStyle name="Normal 2 2 12_ACT Segment adj EBITDA" xfId="17021" xr:uid="{549CC80B-992D-428D-BFF0-6AFC80675238}"/>
    <cellStyle name="Normal 2 2 13" xfId="17022" xr:uid="{601F6263-3E21-41A5-A89B-E9F31E52EB3A}"/>
    <cellStyle name="Normal 2 2 13 2" xfId="17023" xr:uid="{EB90E836-CE26-47E8-B5B6-CB3B38CE27BA}"/>
    <cellStyle name="Normal 2 2 13 2 2" xfId="17024" xr:uid="{72AEC856-2F23-4456-B938-A1D4377AA490}"/>
    <cellStyle name="Normal 2 2 13 2 2 2" xfId="17025" xr:uid="{9F2EEBC9-DF7A-4073-ABA0-2DF3D186B95E}"/>
    <cellStyle name="Normal 2 2 13 2 2 2 2" xfId="17026" xr:uid="{F4FC4FC7-C1D2-47A9-9D67-6F226616A32F}"/>
    <cellStyle name="Normal 2 2 13 2 2 2 3" xfId="17027" xr:uid="{F068F5B7-BD82-40DA-97A3-6D5236DA65EC}"/>
    <cellStyle name="Normal 2 2 13 2 2 2_ACT_NIBD EQ" xfId="17028" xr:uid="{E18E7C13-8FA6-4370-BC68-C8068B42C2CA}"/>
    <cellStyle name="Normal 2 2 13 2 2 3" xfId="17029" xr:uid="{73CBBECF-DA44-481B-A567-A3253C96407C}"/>
    <cellStyle name="Normal 2 2 13 2 2 4" xfId="17030" xr:uid="{C4D19A66-6FE2-4FC5-8D42-16FA3F81BECC}"/>
    <cellStyle name="Normal 2 2 13 2 2 5" xfId="17031" xr:uid="{EF06D586-DD8A-401A-9F99-EECF1B684428}"/>
    <cellStyle name="Normal 2 2 13 2 2_Act input CF" xfId="17032" xr:uid="{2120A370-6ED4-45CD-A0A5-706E71900E96}"/>
    <cellStyle name="Normal 2 2 13 2 3" xfId="17033" xr:uid="{625EE4FA-21C9-4E17-BB13-57C9499D30A1}"/>
    <cellStyle name="Normal 2 2 13 2 3 2" xfId="17034" xr:uid="{BFD98A88-072A-4F91-B7E5-D8C143E422E9}"/>
    <cellStyle name="Normal 2 2 13 2 3 2 2" xfId="17035" xr:uid="{FE99C693-3D26-4259-A524-6E10A731BEBF}"/>
    <cellStyle name="Normal 2 2 13 2 3 2 3" xfId="17036" xr:uid="{C4766A76-6312-4027-BD37-B550535E2BF1}"/>
    <cellStyle name="Normal 2 2 13 2 3 2_ACT_NIBD EQ" xfId="17037" xr:uid="{515288CF-A95A-410A-9673-9DAA219D33D6}"/>
    <cellStyle name="Normal 2 2 13 2 3 3" xfId="17038" xr:uid="{F27D6F03-ECBD-4B41-BF34-8C71242FAC50}"/>
    <cellStyle name="Normal 2 2 13 2 3 4" xfId="17039" xr:uid="{A349CAFC-51DC-4D86-9AAA-3B247D0E2067}"/>
    <cellStyle name="Normal 2 2 13 2 3 5" xfId="17040" xr:uid="{598C0E9C-E8B7-40E6-8A4D-ED8123842815}"/>
    <cellStyle name="Normal 2 2 13 2 3_Act input CF" xfId="17041" xr:uid="{1BE65F0F-7C3E-4D49-A0ED-E17B3954C46F}"/>
    <cellStyle name="Normal 2 2 13 2 4" xfId="17042" xr:uid="{5F3EE62C-EC71-4ED5-8F96-C488C9C60FA1}"/>
    <cellStyle name="Normal 2 2 13 2 4 2" xfId="17043" xr:uid="{1C4E14F6-6AE9-4A88-866B-6C96BE23DB6A}"/>
    <cellStyle name="Normal 2 2 13 2 4 3" xfId="17044" xr:uid="{02F6C9AF-D6D4-4095-BBE4-72A0FDDD61D8}"/>
    <cellStyle name="Normal 2 2 13 2 4_ACT_NIBD EQ" xfId="17045" xr:uid="{1F715167-3F48-4AB1-8805-218D3B45D3B5}"/>
    <cellStyle name="Normal 2 2 13 2 5" xfId="17046" xr:uid="{EFE6E33C-99D6-450E-A342-26E577C2834D}"/>
    <cellStyle name="Normal 2 2 13 2 6" xfId="17047" xr:uid="{7946011B-9D45-4E85-8D1C-75E4A53FE60E}"/>
    <cellStyle name="Normal 2 2 13 2 7" xfId="17048" xr:uid="{50265601-981F-490E-B252-1EF7DA7E1F75}"/>
    <cellStyle name="Normal 2 2 13 2_Act input CF" xfId="17049" xr:uid="{8C417A6E-F989-424C-9A82-4C77B54F3E14}"/>
    <cellStyle name="Normal 2 2 13 3" xfId="17050" xr:uid="{583F0D9A-B7F5-48CA-8C6A-7C9BDDFADFAC}"/>
    <cellStyle name="Normal 2 2 13 3 2" xfId="17051" xr:uid="{C88A4E9E-259F-4AA8-80E0-2F0E419E97E5}"/>
    <cellStyle name="Normal 2 2 13 3 2 2" xfId="17052" xr:uid="{092C408B-1821-4E26-9810-C29E5B027889}"/>
    <cellStyle name="Normal 2 2 13 3 2 3" xfId="17053" xr:uid="{9297659C-AC57-4E05-9C4C-8649FE814D8A}"/>
    <cellStyle name="Normal 2 2 13 3 2_ACT_NIBD EQ" xfId="17054" xr:uid="{125EC80F-A268-4258-AA70-D606680266C3}"/>
    <cellStyle name="Normal 2 2 13 3 3" xfId="17055" xr:uid="{A30EADEE-AFF1-45B9-A579-8E28B0730D2E}"/>
    <cellStyle name="Normal 2 2 13 3 4" xfId="17056" xr:uid="{A976B27D-1ADF-482E-BA77-B25C67067D1D}"/>
    <cellStyle name="Normal 2 2 13 3 5" xfId="17057" xr:uid="{00D0AED3-7165-4C61-9A5B-E1597FFAD254}"/>
    <cellStyle name="Normal 2 2 13 3_Act input CF" xfId="17058" xr:uid="{7A519058-C9FE-42DE-A047-BA8A8F39356E}"/>
    <cellStyle name="Normal 2 2 13 4" xfId="17059" xr:uid="{1802254E-5748-444C-882C-D6DC679A37A9}"/>
    <cellStyle name="Normal 2 2 13 4 2" xfId="17060" xr:uid="{A3B502AD-C36A-49CE-8A13-48C9A6BFB0B0}"/>
    <cellStyle name="Normal 2 2 13 4 2 2" xfId="17061" xr:uid="{16F13F72-2379-4B20-B9D3-26BFFF9A3960}"/>
    <cellStyle name="Normal 2 2 13 4 2 3" xfId="17062" xr:uid="{A2B44E5F-7623-45A0-8731-E7B8D348E86E}"/>
    <cellStyle name="Normal 2 2 13 4 2_ACT_NIBD EQ" xfId="17063" xr:uid="{2BB91888-07C0-480F-97C8-8834366DDD4A}"/>
    <cellStyle name="Normal 2 2 13 4 3" xfId="17064" xr:uid="{92A2C383-A2FA-4AA5-90F8-438F494A45C0}"/>
    <cellStyle name="Normal 2 2 13 4 4" xfId="17065" xr:uid="{6403B89B-7470-4E41-842F-2CF8B6C47394}"/>
    <cellStyle name="Normal 2 2 13 4 5" xfId="17066" xr:uid="{5B95FC3E-A3D8-430B-95D2-5F5207CFF3C9}"/>
    <cellStyle name="Normal 2 2 13 4_Act input CF" xfId="17067" xr:uid="{D4BDB976-3197-4754-9CEA-0EF1BE396FEF}"/>
    <cellStyle name="Normal 2 2 13 5" xfId="17068" xr:uid="{A91A2A03-7D17-4E4D-9980-61E22DD34D0E}"/>
    <cellStyle name="Normal 2 2 13 5 2" xfId="17069" xr:uid="{C55F6F75-6668-4D76-9296-7003B0A66AA9}"/>
    <cellStyle name="Normal 2 2 13 5 3" xfId="17070" xr:uid="{DDBFEB4F-6677-4FA1-829D-66A9B1303BA3}"/>
    <cellStyle name="Normal 2 2 13 5_ACT_NIBD EQ" xfId="17071" xr:uid="{3F2B1EAE-C7B9-4BC1-8BE1-6845AAD9A314}"/>
    <cellStyle name="Normal 2 2 13 6" xfId="17072" xr:uid="{E5F885B3-2D8F-4682-BFBF-3C283ADF2464}"/>
    <cellStyle name="Normal 2 2 13 7" xfId="17073" xr:uid="{3DE86E0A-082A-46B1-88E7-444350E08AD3}"/>
    <cellStyle name="Normal 2 2 13 8" xfId="17074" xr:uid="{75826EC1-EF7D-4F43-A879-1C3E9E06DD36}"/>
    <cellStyle name="Normal 2 2 13_Act input CF" xfId="17075" xr:uid="{672C9E0C-2FF8-4D96-9D02-3F128147FAB5}"/>
    <cellStyle name="Normal 2 2 14" xfId="17076" xr:uid="{C79252B5-0F20-4449-8709-A4A00A92CA78}"/>
    <cellStyle name="Normal 2 2 14 2" xfId="17077" xr:uid="{887FD7C6-9C84-4C83-B87F-6461D55CD6F2}"/>
    <cellStyle name="Normal 2 2 14 2 2" xfId="17078" xr:uid="{C6312226-1997-4918-B119-FD6A8D5FD80A}"/>
    <cellStyle name="Normal 2 2 14 2 2 2" xfId="17079" xr:uid="{7355F921-5869-493A-8A8A-AD380DEAC66B}"/>
    <cellStyle name="Normal 2 2 14 2 2 3" xfId="17080" xr:uid="{0CED1DD3-4DB1-4090-A0FC-56317C0A4E27}"/>
    <cellStyle name="Normal 2 2 14 2 2_ACT_NIBD EQ" xfId="17081" xr:uid="{E751C5A8-B541-4F6D-AF98-F2C21BED778D}"/>
    <cellStyle name="Normal 2 2 14 2 3" xfId="17082" xr:uid="{7A9B72A6-E628-4B91-A7C3-10CCFA8629A8}"/>
    <cellStyle name="Normal 2 2 14 2 4" xfId="17083" xr:uid="{01A45F73-74D7-4F81-9C56-D5EEC7774967}"/>
    <cellStyle name="Normal 2 2 14 2 5" xfId="17084" xr:uid="{05857264-F976-40B2-BBD0-F7C5AD9F97BD}"/>
    <cellStyle name="Normal 2 2 14 2_Act input CF" xfId="17085" xr:uid="{318AEA62-CC6D-404A-B534-BCEF0E178914}"/>
    <cellStyle name="Normal 2 2 14 3" xfId="17086" xr:uid="{BE44F1ED-F5A1-4790-83C5-D5D8416940C6}"/>
    <cellStyle name="Normal 2 2 14 3 2" xfId="17087" xr:uid="{97E3CB1C-9488-455D-AF68-91CB61403386}"/>
    <cellStyle name="Normal 2 2 14 3 2 2" xfId="17088" xr:uid="{55B7A45E-A8A1-44B0-8B61-F1CCA5C51660}"/>
    <cellStyle name="Normal 2 2 14 3 2 3" xfId="17089" xr:uid="{4A706BE5-644E-4163-8877-00AF0AA91CE5}"/>
    <cellStyle name="Normal 2 2 14 3 2_ACT_NIBD EQ" xfId="17090" xr:uid="{669C11C5-896B-4DD0-B592-A396F833F055}"/>
    <cellStyle name="Normal 2 2 14 3 3" xfId="17091" xr:uid="{4F9E2796-CB65-4340-85A2-209FD1CA625A}"/>
    <cellStyle name="Normal 2 2 14 3 4" xfId="17092" xr:uid="{11AE19CA-C6DE-4B21-B07E-DD789DDCA6B3}"/>
    <cellStyle name="Normal 2 2 14 3 5" xfId="17093" xr:uid="{4BBE841E-7D0E-4E78-AC7E-D1921254FCA5}"/>
    <cellStyle name="Normal 2 2 14 3_Act input CF" xfId="17094" xr:uid="{372349F0-16A3-49D8-823F-4DE33A75FE47}"/>
    <cellStyle name="Normal 2 2 14 4" xfId="17095" xr:uid="{F4FD294B-7CDD-496C-B160-07DDE6ACEB67}"/>
    <cellStyle name="Normal 2 2 14 4 2" xfId="17096" xr:uid="{427C8E8F-7ADE-4574-BE05-A2946FE744D6}"/>
    <cellStyle name="Normal 2 2 14 4 3" xfId="17097" xr:uid="{19578841-EB07-4F15-A078-EF1092E66DB3}"/>
    <cellStyle name="Normal 2 2 14 4_ACT_NIBD EQ" xfId="17098" xr:uid="{235B7B36-F739-44BD-8A44-D9EB37ED3CC1}"/>
    <cellStyle name="Normal 2 2 14 5" xfId="17099" xr:uid="{209C8707-6F11-4444-BC16-38CCE8142FD8}"/>
    <cellStyle name="Normal 2 2 14 6" xfId="17100" xr:uid="{841A1ABE-17B0-45BE-9724-7475C0FC3E18}"/>
    <cellStyle name="Normal 2 2 14 7" xfId="17101" xr:uid="{475CB8B3-F9A2-4B32-9D7C-1EB54FC23433}"/>
    <cellStyle name="Normal 2 2 14_Act input CF" xfId="17102" xr:uid="{89E63704-3272-4BE5-B9F7-6ACCCD33F63C}"/>
    <cellStyle name="Normal 2 2 15" xfId="17103" xr:uid="{18A7E67E-CEFC-44E9-AE0A-99C6F7EC7A9D}"/>
    <cellStyle name="Normal 2 2 15 2" xfId="17104" xr:uid="{373CB969-605C-4B5C-8D87-C298F10CD3B1}"/>
    <cellStyle name="Normal 2 2 15 2 2" xfId="17105" xr:uid="{18700988-9553-4CFF-9FCD-BFD590A7ECB3}"/>
    <cellStyle name="Normal 2 2 15 2 2 2" xfId="17106" xr:uid="{FCD985C4-F380-45F7-8DCC-1DD9DF016BA4}"/>
    <cellStyle name="Normal 2 2 15 2 2 3" xfId="17107" xr:uid="{7AD843DF-3F92-42DA-B8A1-369A16925E71}"/>
    <cellStyle name="Normal 2 2 15 2 2_ACT_NIBD EQ" xfId="17108" xr:uid="{7A319C54-C7AF-468C-9F8C-35F0528F3078}"/>
    <cellStyle name="Normal 2 2 15 2 3" xfId="17109" xr:uid="{26A7E7B3-6A11-4030-B86D-2ECC571003A2}"/>
    <cellStyle name="Normal 2 2 15 2 4" xfId="17110" xr:uid="{F1DA9009-0C05-4BDC-A250-DC1353E465CD}"/>
    <cellStyle name="Normal 2 2 15 2 5" xfId="17111" xr:uid="{E8E2D537-0ADA-4D95-BEA1-28DA1D6D510A}"/>
    <cellStyle name="Normal 2 2 15 2_Act input CF" xfId="17112" xr:uid="{996B4BA1-F622-4A5E-8350-0D40E5FEF05C}"/>
    <cellStyle name="Normal 2 2 15 3" xfId="17113" xr:uid="{1E44EE8E-C21A-4074-AD55-F36611FB9A31}"/>
    <cellStyle name="Normal 2 2 15 3 2" xfId="17114" xr:uid="{83E9F314-A6CA-44A5-9FC8-F46178A1D177}"/>
    <cellStyle name="Normal 2 2 15 3 2 2" xfId="17115" xr:uid="{C9ED8FE0-95F1-4A4B-9FDF-07D9E1A37350}"/>
    <cellStyle name="Normal 2 2 15 3 2 3" xfId="17116" xr:uid="{0F9976A3-BD51-46F3-AC8A-046D81222CFB}"/>
    <cellStyle name="Normal 2 2 15 3 2_ACT_NIBD EQ" xfId="17117" xr:uid="{6AE58E51-91E8-47E7-AC66-63CE9EE8DC90}"/>
    <cellStyle name="Normal 2 2 15 3 3" xfId="17118" xr:uid="{E235F61A-2813-4B6B-B218-04D6B5181A12}"/>
    <cellStyle name="Normal 2 2 15 3 4" xfId="17119" xr:uid="{841B24A0-B03F-4AF4-99B7-0F492FE12067}"/>
    <cellStyle name="Normal 2 2 15 3 5" xfId="17120" xr:uid="{B0D726EF-ABCE-4965-A9CD-6EBAD0ADF990}"/>
    <cellStyle name="Normal 2 2 15 3_Act input CF" xfId="17121" xr:uid="{2EF5095D-0CF4-4335-BC8D-C2D1D3198FDB}"/>
    <cellStyle name="Normal 2 2 15 4" xfId="17122" xr:uid="{C6AA82B2-4C60-413E-A75F-72A38DE94113}"/>
    <cellStyle name="Normal 2 2 15 4 2" xfId="17123" xr:uid="{920D340B-017B-4C34-BA25-09E74B62A713}"/>
    <cellStyle name="Normal 2 2 15 4 3" xfId="17124" xr:uid="{2E2C56E2-D27D-45ED-B108-EE689812FD5E}"/>
    <cellStyle name="Normal 2 2 15 4_ACT_NIBD EQ" xfId="17125" xr:uid="{4E87A673-D2A9-4E3E-B709-9A55B186296D}"/>
    <cellStyle name="Normal 2 2 15 5" xfId="17126" xr:uid="{1E3A1D47-B400-4D42-A175-63707A319F6A}"/>
    <cellStyle name="Normal 2 2 15 6" xfId="17127" xr:uid="{FFCF6E0A-F43E-4058-A6EE-0A7F0CFEC05A}"/>
    <cellStyle name="Normal 2 2 15 7" xfId="17128" xr:uid="{BC988E92-35A6-4F58-8536-18B8065A934D}"/>
    <cellStyle name="Normal 2 2 15_Act input CF" xfId="17129" xr:uid="{AF388347-A8B4-48C3-8251-29C1CD7C78EE}"/>
    <cellStyle name="Normal 2 2 16" xfId="17130" xr:uid="{A2E5E1F6-CC1A-411A-B03F-77D7012342C7}"/>
    <cellStyle name="Normal 2 2 16 2" xfId="17131" xr:uid="{ACC709B8-FA84-4F6E-9CF7-F2C567BCF8AE}"/>
    <cellStyle name="Normal 2 2 16 2 2" xfId="17132" xr:uid="{F1B7E677-0503-4F18-9CD7-2D2BADF0EF27}"/>
    <cellStyle name="Normal 2 2 16 2 3" xfId="17133" xr:uid="{FA0B7C1F-BEBD-4398-A5B8-13467BD96DB4}"/>
    <cellStyle name="Normal 2 2 16 2_ACT_NIBD EQ" xfId="17134" xr:uid="{90B219EF-CD12-4A28-A2EE-014F62604E43}"/>
    <cellStyle name="Normal 2 2 16 3" xfId="17135" xr:uid="{A7A8979C-47FD-420D-B3CC-478F2ADFEC3A}"/>
    <cellStyle name="Normal 2 2 16 4" xfId="17136" xr:uid="{8F68EDA7-62F8-46C2-8796-5BCF0E6AD378}"/>
    <cellStyle name="Normal 2 2 16 5" xfId="17137" xr:uid="{A47FB863-F076-4FFF-B210-69EB0093C0C5}"/>
    <cellStyle name="Normal 2 2 16_Act input CF" xfId="17138" xr:uid="{BF9EA570-795E-4540-A8B9-B119E3AE9323}"/>
    <cellStyle name="Normal 2 2 17" xfId="17139" xr:uid="{A06C13BD-917C-4025-9C00-793D933DBA93}"/>
    <cellStyle name="Normal 2 2 17 2" xfId="17140" xr:uid="{FD6B127B-CDDA-406F-8316-61C7164420CD}"/>
    <cellStyle name="Normal 2 2 17 2 2" xfId="17141" xr:uid="{7CF4A6E9-A5B0-479A-B8B5-34FE102A4C79}"/>
    <cellStyle name="Normal 2 2 17 2 3" xfId="17142" xr:uid="{E73C3627-3693-4680-8D1A-DCCDB0C916F4}"/>
    <cellStyle name="Normal 2 2 17 2_ACT_NIBD EQ" xfId="17143" xr:uid="{B18168D1-6419-4F8F-9C7C-F3BDFECF9C18}"/>
    <cellStyle name="Normal 2 2 17 3" xfId="17144" xr:uid="{711525C5-1FF2-424A-BD9C-07BC373FECAE}"/>
    <cellStyle name="Normal 2 2 17 4" xfId="17145" xr:uid="{736F1BDB-FF98-4B2A-A99D-83BEEFC82B84}"/>
    <cellStyle name="Normal 2 2 17 5" xfId="17146" xr:uid="{503C9E32-B176-4CA5-9644-88C896A9D35C}"/>
    <cellStyle name="Normal 2 2 17_Act input CF" xfId="17147" xr:uid="{4962FA0F-279F-4F81-9F88-1D08E90169F5}"/>
    <cellStyle name="Normal 2 2 18" xfId="17148" xr:uid="{12D2BDD0-EF39-4508-B032-C68AA0062C16}"/>
    <cellStyle name="Normal 2 2 18 2" xfId="17149" xr:uid="{7C6CDC73-D838-46BC-BF16-BCDDA4B9A3C0}"/>
    <cellStyle name="Normal 2 2 18 3" xfId="17150" xr:uid="{BBA01376-254C-4301-B4F4-E1739C052FBE}"/>
    <cellStyle name="Normal 2 2 18_ACT Segment adj EBITDA" xfId="17151" xr:uid="{9C86AF4B-DF55-4584-98C8-DC19ADAC3321}"/>
    <cellStyle name="Normal 2 2 19" xfId="17152" xr:uid="{4DEB8872-F134-4F10-9591-557BC76DA4E1}"/>
    <cellStyle name="Normal 2 2 2" xfId="17153" xr:uid="{FC8B887C-DA3A-4F65-A27A-957F4CEF4EE1}"/>
    <cellStyle name="Normal 2 2 2 10" xfId="17154" xr:uid="{419D6EF5-BBEE-4F8A-A425-C59E63CBFB62}"/>
    <cellStyle name="Normal 2 2 2 11" xfId="17155" xr:uid="{FD5D4EE0-A90E-4642-A6A1-C563244F9B0B}"/>
    <cellStyle name="Normal 2 2 2 2" xfId="17156" xr:uid="{794C5D5C-486F-4C78-A158-A6D7CD77858C}"/>
    <cellStyle name="Normal 2 2 2 2 2" xfId="17157" xr:uid="{F8FA546B-2B49-4ECF-8265-CBB625C68D8A}"/>
    <cellStyle name="Normal 2 2 2 2 2 2" xfId="17158" xr:uid="{98B42CD1-5DA8-4F36-8400-ECD9E6F4B37B}"/>
    <cellStyle name="Normal 2 2 2 2 2 2 2" xfId="17159" xr:uid="{C60EC80E-622C-4112-942D-05F463066195}"/>
    <cellStyle name="Normal 2 2 2 2 2 2 2 2" xfId="17160" xr:uid="{8B4878FA-BB97-4748-B3EB-2D426E78D225}"/>
    <cellStyle name="Normal 2 2 2 2 2 2 2 2 2" xfId="17161" xr:uid="{ADC4228B-5209-4749-847B-486BAA7F8CAF}"/>
    <cellStyle name="Normal 2 2 2 2 2 2 2 2 3" xfId="17162" xr:uid="{776A51C7-BE69-4B81-ADC0-5BFF2C59092B}"/>
    <cellStyle name="Normal 2 2 2 2 2 2 2 2_ACT_NIBD EQ" xfId="17163" xr:uid="{5F73D345-02B0-402E-977D-792396510F3E}"/>
    <cellStyle name="Normal 2 2 2 2 2 2 2 3" xfId="17164" xr:uid="{2AB89845-30DF-475F-BC0B-3D2D785ECC3F}"/>
    <cellStyle name="Normal 2 2 2 2 2 2 2 4" xfId="17165" xr:uid="{3A6F4B6D-0916-434C-BB89-31DEF14FDDE4}"/>
    <cellStyle name="Normal 2 2 2 2 2 2 2 5" xfId="17166" xr:uid="{547FCC4E-5818-4AA8-B525-83399BD26E1E}"/>
    <cellStyle name="Normal 2 2 2 2 2 2 2_Act input CF" xfId="17167" xr:uid="{AF2A60E4-0563-4A04-AB51-0452F1696048}"/>
    <cellStyle name="Normal 2 2 2 2 2 2 3" xfId="17168" xr:uid="{91941FA4-1390-4D13-B7AE-3A5F5031665F}"/>
    <cellStyle name="Normal 2 2 2 2 2 2 3 2" xfId="17169" xr:uid="{60D3005C-6ABD-46F5-A4A9-D24B27842B5A}"/>
    <cellStyle name="Normal 2 2 2 2 2 2 3 2 2" xfId="17170" xr:uid="{6D6990BC-9EB4-4871-89B6-A4DA100036BF}"/>
    <cellStyle name="Normal 2 2 2 2 2 2 3 2 3" xfId="17171" xr:uid="{3D6FFAD8-E3F3-4F84-A726-9117B29201A2}"/>
    <cellStyle name="Normal 2 2 2 2 2 2 3 2_ACT_NIBD EQ" xfId="17172" xr:uid="{3BE38566-B379-4B02-BAFC-7EDCCD2A32CA}"/>
    <cellStyle name="Normal 2 2 2 2 2 2 3 3" xfId="17173" xr:uid="{A8C04362-E06E-402D-A423-7470A53977D0}"/>
    <cellStyle name="Normal 2 2 2 2 2 2 3 4" xfId="17174" xr:uid="{A747343A-7A16-4A0D-BB36-F59B798BA936}"/>
    <cellStyle name="Normal 2 2 2 2 2 2 3 5" xfId="17175" xr:uid="{D6487082-B6AA-4B6A-9E2B-180C5E9CB9BC}"/>
    <cellStyle name="Normal 2 2 2 2 2 2 3_Act input CF" xfId="17176" xr:uid="{24D3E133-F45C-4D87-AAD6-0DF50D4B0912}"/>
    <cellStyle name="Normal 2 2 2 2 2 2 4" xfId="17177" xr:uid="{889E4873-119C-4CD9-9849-BCDCFFD23D3F}"/>
    <cellStyle name="Normal 2 2 2 2 2 2 4 2" xfId="17178" xr:uid="{8EB4E00A-10D1-4729-8990-B2F43F79BD92}"/>
    <cellStyle name="Normal 2 2 2 2 2 2 4 3" xfId="17179" xr:uid="{18824F0A-B068-4BEB-BBE7-022C114EA952}"/>
    <cellStyle name="Normal 2 2 2 2 2 2 4_ACT_NIBD EQ" xfId="17180" xr:uid="{1B038EEE-7110-4C7C-A2C6-4FB0047161E9}"/>
    <cellStyle name="Normal 2 2 2 2 2 2 5" xfId="17181" xr:uid="{907EC8AC-D727-466B-AAF8-2B2AD8BECCC9}"/>
    <cellStyle name="Normal 2 2 2 2 2 2 6" xfId="17182" xr:uid="{BC061079-51B2-429F-BDFA-B4042DF2043C}"/>
    <cellStyle name="Normal 2 2 2 2 2 2 7" xfId="17183" xr:uid="{658E8B6A-416A-4C1A-99A8-AB020499A1BC}"/>
    <cellStyle name="Normal 2 2 2 2 2 2_Act input CF" xfId="17184" xr:uid="{A5444267-78F4-417A-AD37-7207E6BEF9C6}"/>
    <cellStyle name="Normal 2 2 2 2 2 3" xfId="17185" xr:uid="{A2D95422-BEB7-4253-A215-B7B42C259DFA}"/>
    <cellStyle name="Normal 2 2 2 2 2 3 2" xfId="17186" xr:uid="{081ED8C2-D33E-430C-856D-5EA3B3D6A78E}"/>
    <cellStyle name="Normal 2 2 2 2 2 3 2 2" xfId="17187" xr:uid="{BEE59EDD-66C6-41BC-AD72-D2435A44003A}"/>
    <cellStyle name="Normal 2 2 2 2 2 3 2 3" xfId="17188" xr:uid="{B205FF4D-B47E-4F86-B065-2A4E7547688C}"/>
    <cellStyle name="Normal 2 2 2 2 2 3 2_ACT_NIBD EQ" xfId="17189" xr:uid="{791ABB96-6EEC-4641-B15C-241C7EB61C4F}"/>
    <cellStyle name="Normal 2 2 2 2 2 3 3" xfId="17190" xr:uid="{415021CD-540F-4375-93EA-A41619C23BE9}"/>
    <cellStyle name="Normal 2 2 2 2 2 3 4" xfId="17191" xr:uid="{3E6CECD9-0D82-49AB-94CE-274C52DF863D}"/>
    <cellStyle name="Normal 2 2 2 2 2 3 5" xfId="17192" xr:uid="{55DDB490-FF28-4E86-9E9E-2FB901465678}"/>
    <cellStyle name="Normal 2 2 2 2 2 3_Act input CF" xfId="17193" xr:uid="{8899D2DA-FD04-4387-8112-CE1C8B686539}"/>
    <cellStyle name="Normal 2 2 2 2 2 4" xfId="17194" xr:uid="{4EBD2FC2-E530-42F8-8947-93BB007CE3D3}"/>
    <cellStyle name="Normal 2 2 2 2 2 4 2" xfId="17195" xr:uid="{72A6887B-62C2-4922-8639-7BD18A94676F}"/>
    <cellStyle name="Normal 2 2 2 2 2 4 2 2" xfId="17196" xr:uid="{9CC02E9B-17D0-4C11-BBBB-11AD661FAA78}"/>
    <cellStyle name="Normal 2 2 2 2 2 4 2 3" xfId="17197" xr:uid="{2FD764FC-5A63-48E8-9DE0-BA4A8C379E98}"/>
    <cellStyle name="Normal 2 2 2 2 2 4 2_ACT_NIBD EQ" xfId="17198" xr:uid="{D1D88593-D917-4232-916F-B07B7693A440}"/>
    <cellStyle name="Normal 2 2 2 2 2 4 3" xfId="17199" xr:uid="{62A1349C-12D7-4385-9C64-013097815322}"/>
    <cellStyle name="Normal 2 2 2 2 2 4 4" xfId="17200" xr:uid="{3BA3C406-610C-47A0-A8D5-5EFBAD8DEE17}"/>
    <cellStyle name="Normal 2 2 2 2 2 4 5" xfId="17201" xr:uid="{F07E174D-BF9E-4F07-8AB2-62194E11AC48}"/>
    <cellStyle name="Normal 2 2 2 2 2 4_Act input CF" xfId="17202" xr:uid="{9F713E98-6F70-4E14-8BCA-1F3F267429F7}"/>
    <cellStyle name="Normal 2 2 2 2 2 5" xfId="17203" xr:uid="{95C673EB-E0FD-40F4-AF85-E2FA80D9F796}"/>
    <cellStyle name="Normal 2 2 2 2 2 5 2" xfId="17204" xr:uid="{65603D5E-38FA-47D4-9F22-090AECA2406D}"/>
    <cellStyle name="Normal 2 2 2 2 2 5 3" xfId="17205" xr:uid="{2491B689-A6BF-4172-9CE0-4751051204A8}"/>
    <cellStyle name="Normal 2 2 2 2 2 5_ACT_NIBD EQ" xfId="17206" xr:uid="{5F3A7385-720C-41E9-B42F-19095C5CE74D}"/>
    <cellStyle name="Normal 2 2 2 2 2 6" xfId="17207" xr:uid="{B77C40B7-E13B-404F-869A-1E4A6987AB2D}"/>
    <cellStyle name="Normal 2 2 2 2 2 7" xfId="17208" xr:uid="{B538CBD8-D0DA-4B98-B4E4-17417E81C843}"/>
    <cellStyle name="Normal 2 2 2 2 2 8" xfId="17209" xr:uid="{FA40709A-AC27-4BA5-B80C-67BCBE753311}"/>
    <cellStyle name="Normal 2 2 2 2 2_Act input CF" xfId="17210" xr:uid="{79C69BEC-BF03-4D57-97AC-0DEB3371D56A}"/>
    <cellStyle name="Normal 2 2 2 2 3" xfId="17211" xr:uid="{40B32FE5-B369-43C9-BDE3-F70D31ADF874}"/>
    <cellStyle name="Normal 2 2 2 2 3 2" xfId="17212" xr:uid="{09167F7A-4449-4C27-AA3B-002F5E7F8369}"/>
    <cellStyle name="Normal 2 2 2 2 3 2 2" xfId="17213" xr:uid="{6F6299D7-A8F9-4AA5-90F9-D3095CF0EE48}"/>
    <cellStyle name="Normal 2 2 2 2 3 2 2 2" xfId="17214" xr:uid="{918C530C-3E91-4670-84B4-249C6B63DADE}"/>
    <cellStyle name="Normal 2 2 2 2 3 2 2 3" xfId="17215" xr:uid="{83FC7EAB-CE3D-4B1C-A8A8-685E42ED71E9}"/>
    <cellStyle name="Normal 2 2 2 2 3 2 2_ACT_NIBD EQ" xfId="17216" xr:uid="{9CDC329B-1B13-4C5E-9263-8C20E87EE7B9}"/>
    <cellStyle name="Normal 2 2 2 2 3 2 3" xfId="17217" xr:uid="{DBAC14A6-7A72-4957-B3AD-7D7F5FE86655}"/>
    <cellStyle name="Normal 2 2 2 2 3 2 4" xfId="17218" xr:uid="{1FF6CFFD-8ED6-4F94-AC78-047B0CD08239}"/>
    <cellStyle name="Normal 2 2 2 2 3 2 5" xfId="17219" xr:uid="{AC948BA7-B27B-4BF4-B23C-495A93A55385}"/>
    <cellStyle name="Normal 2 2 2 2 3 2_Act input CF" xfId="17220" xr:uid="{E2E031F0-8DAD-49C9-99C9-C379CDA7763A}"/>
    <cellStyle name="Normal 2 2 2 2 3 3" xfId="17221" xr:uid="{CF18293A-534F-46E8-AFBF-8BF453FBA331}"/>
    <cellStyle name="Normal 2 2 2 2 3 3 2" xfId="17222" xr:uid="{EC4E972E-4568-4233-B34C-C9C956B16745}"/>
    <cellStyle name="Normal 2 2 2 2 3 3 2 2" xfId="17223" xr:uid="{49C2C13A-DE7C-420D-96F5-A5449D686FA2}"/>
    <cellStyle name="Normal 2 2 2 2 3 3 2 3" xfId="17224" xr:uid="{4AA2DFE5-71B6-45BC-9611-DA5D6603CE65}"/>
    <cellStyle name="Normal 2 2 2 2 3 3 2_ACT_NIBD EQ" xfId="17225" xr:uid="{EF5BE65C-42E6-414A-87FA-5F8F194CBBE8}"/>
    <cellStyle name="Normal 2 2 2 2 3 3 3" xfId="17226" xr:uid="{55DD0C12-79F0-4864-8071-203EFEDEF017}"/>
    <cellStyle name="Normal 2 2 2 2 3 3 4" xfId="17227" xr:uid="{F287C997-3795-45CD-9822-C1A40B7DEB22}"/>
    <cellStyle name="Normal 2 2 2 2 3 3 5" xfId="17228" xr:uid="{600E324A-4BA3-4CA0-A910-E58882C0393B}"/>
    <cellStyle name="Normal 2 2 2 2 3 3_Act input CF" xfId="17229" xr:uid="{B6772D6C-3B61-4EC3-935A-438DE6C1230C}"/>
    <cellStyle name="Normal 2 2 2 2 3 4" xfId="17230" xr:uid="{AEB199DA-11F0-477D-8EE4-352979B37125}"/>
    <cellStyle name="Normal 2 2 2 2 3 4 2" xfId="17231" xr:uid="{B177838B-20B2-4466-87A0-5FC8F44E2F54}"/>
    <cellStyle name="Normal 2 2 2 2 3 4 3" xfId="17232" xr:uid="{AE3B278A-56D4-4886-AAFC-050EC17CD591}"/>
    <cellStyle name="Normal 2 2 2 2 3 4_ACT_NIBD EQ" xfId="17233" xr:uid="{9ED36A9E-D168-4003-A2E5-7115466689EF}"/>
    <cellStyle name="Normal 2 2 2 2 3 5" xfId="17234" xr:uid="{1748B2D2-11D3-45B6-B883-F6EC0EFF4C93}"/>
    <cellStyle name="Normal 2 2 2 2 3 6" xfId="17235" xr:uid="{317E4567-CA72-464A-AB42-7EE26684B2DF}"/>
    <cellStyle name="Normal 2 2 2 2 3 7" xfId="17236" xr:uid="{AB731CEC-9724-4617-ADD8-EE8BDAA04A8B}"/>
    <cellStyle name="Normal 2 2 2 2 3_Act input CF" xfId="17237" xr:uid="{7FB318E8-80D6-49E6-B6B5-743FE9926519}"/>
    <cellStyle name="Normal 2 2 2 2 4" xfId="17238" xr:uid="{2114D07A-118D-40DE-A8C9-B264969BCD5B}"/>
    <cellStyle name="Normal 2 2 2 2 4 2" xfId="17239" xr:uid="{AFAEBFF3-C52E-4A2A-B178-F27641D419B2}"/>
    <cellStyle name="Normal 2 2 2 2 4 2 2" xfId="17240" xr:uid="{30AFDBA5-1C2E-466A-8E27-08C72B7F1EF0}"/>
    <cellStyle name="Normal 2 2 2 2 4 2 3" xfId="17241" xr:uid="{5EA8183C-0B89-4444-A317-870703507248}"/>
    <cellStyle name="Normal 2 2 2 2 4 2_ACT_NIBD EQ" xfId="17242" xr:uid="{C41386EF-4B42-47CD-A718-C6CF19E33FA3}"/>
    <cellStyle name="Normal 2 2 2 2 4 3" xfId="17243" xr:uid="{AF62C149-7EDB-4EFE-8067-1FE2DCFDEFBB}"/>
    <cellStyle name="Normal 2 2 2 2 4 4" xfId="17244" xr:uid="{66E957D4-B98E-411B-A4DF-4E307AA9C7C8}"/>
    <cellStyle name="Normal 2 2 2 2 4 5" xfId="17245" xr:uid="{77AF7289-E3DF-4652-ABE5-8F45B4BDD62A}"/>
    <cellStyle name="Normal 2 2 2 2 4_Act input CF" xfId="17246" xr:uid="{B0DF0A70-2C95-497B-945D-7536D5670B77}"/>
    <cellStyle name="Normal 2 2 2 2 5" xfId="17247" xr:uid="{A577D4FC-54B1-4A52-A0EF-87904A9EB21A}"/>
    <cellStyle name="Normal 2 2 2 2 5 2" xfId="17248" xr:uid="{EF3F3A78-5281-4069-B9F5-8A685B9FF54E}"/>
    <cellStyle name="Normal 2 2 2 2 5 2 2" xfId="17249" xr:uid="{5840A119-4987-4A2E-A692-6DAE29F14E8F}"/>
    <cellStyle name="Normal 2 2 2 2 5 2 3" xfId="17250" xr:uid="{80EEB16D-E93A-4DA9-9C06-1FDAAB6E47F6}"/>
    <cellStyle name="Normal 2 2 2 2 5 2_ACT_NIBD EQ" xfId="17251" xr:uid="{CF024B3E-3684-4452-B287-CD77382CCFC6}"/>
    <cellStyle name="Normal 2 2 2 2 5 3" xfId="17252" xr:uid="{16980978-0B75-417D-9B11-F0E43A165962}"/>
    <cellStyle name="Normal 2 2 2 2 5 4" xfId="17253" xr:uid="{08BFE062-6C35-4120-BD18-19C549F18C53}"/>
    <cellStyle name="Normal 2 2 2 2 5 5" xfId="17254" xr:uid="{482DFEB8-2538-4742-AB36-BC8A764849C1}"/>
    <cellStyle name="Normal 2 2 2 2 5_Act input CF" xfId="17255" xr:uid="{089AC1E5-71FF-47AE-9DBC-C117303C2EED}"/>
    <cellStyle name="Normal 2 2 2 2 6" xfId="17256" xr:uid="{2F0EE254-7887-4677-AD7A-3BD103B39960}"/>
    <cellStyle name="Normal 2 2 2 2 6 2" xfId="17257" xr:uid="{482CA2F0-6FCC-47C9-B504-9D61B9F9F055}"/>
    <cellStyle name="Normal 2 2 2 2 6 3" xfId="17258" xr:uid="{BA0B8516-8D1E-4A82-98B6-7093EB58E186}"/>
    <cellStyle name="Normal 2 2 2 2 6_ACT_NIBD EQ" xfId="17259" xr:uid="{4F5D1348-745B-4839-B374-A8750DE7C6BD}"/>
    <cellStyle name="Normal 2 2 2 2 7" xfId="17260" xr:uid="{268926F0-0B21-4FCF-AC19-AAC3C5117307}"/>
    <cellStyle name="Normal 2 2 2 2 8" xfId="17261" xr:uid="{026DF93E-58D7-48AB-8204-3FB6D8E5D8B8}"/>
    <cellStyle name="Normal 2 2 2 2 9" xfId="17262" xr:uid="{EB83F496-A9E0-4156-B7D6-04966956EEB4}"/>
    <cellStyle name="Normal 2 2 2 2_Act input CF" xfId="17263" xr:uid="{965912F1-A7BD-49F8-9AAA-2CFA658F0120}"/>
    <cellStyle name="Normal 2 2 2 3" xfId="17264" xr:uid="{34300AD9-08C9-4B2A-9F17-4E2E381BFB60}"/>
    <cellStyle name="Normal 2 2 2 3 2" xfId="17265" xr:uid="{067AA6D0-14FC-4580-A26D-2C0CAE2DAA49}"/>
    <cellStyle name="Normal 2 2 2 3 2 2" xfId="17266" xr:uid="{C442C79B-4529-42F7-9C16-536F1029C6A8}"/>
    <cellStyle name="Normal 2 2 2 3 2 2 2" xfId="17267" xr:uid="{24B3A728-6825-4A8C-90EC-21FDEC453188}"/>
    <cellStyle name="Normal 2 2 2 3 2 2 2 2" xfId="17268" xr:uid="{6D11C2A2-E5B2-4C8C-A2A7-59C7AD43140D}"/>
    <cellStyle name="Normal 2 2 2 3 2 2 2 3" xfId="17269" xr:uid="{A4DC7DAA-5DCC-4006-8CA3-BEFF68689FCB}"/>
    <cellStyle name="Normal 2 2 2 3 2 2 2_ACT_NIBD EQ" xfId="17270" xr:uid="{B9C14040-8AFA-4D95-A5CC-3C20E61350D7}"/>
    <cellStyle name="Normal 2 2 2 3 2 2 3" xfId="17271" xr:uid="{E51F2257-A303-4AE5-9F26-B037B50DA146}"/>
    <cellStyle name="Normal 2 2 2 3 2 2 4" xfId="17272" xr:uid="{7B9C9733-EAAD-4010-BF4F-F8BB9BA10E15}"/>
    <cellStyle name="Normal 2 2 2 3 2 2 5" xfId="17273" xr:uid="{23E04F82-812D-4261-B859-0D2F7E6C794F}"/>
    <cellStyle name="Normal 2 2 2 3 2 2_Act input CF" xfId="17274" xr:uid="{F736995C-13B8-4F69-B1F1-D3A8196FE1E5}"/>
    <cellStyle name="Normal 2 2 2 3 2 3" xfId="17275" xr:uid="{7649041B-229E-4ED1-8B2D-A54075D2E409}"/>
    <cellStyle name="Normal 2 2 2 3 2 3 2" xfId="17276" xr:uid="{7F61CAEB-A601-4FD7-B1BC-A1F51A67C188}"/>
    <cellStyle name="Normal 2 2 2 3 2 3 2 2" xfId="17277" xr:uid="{3F1BFF5B-E790-4C0B-8312-BDEB3199BAB8}"/>
    <cellStyle name="Normal 2 2 2 3 2 3 2 3" xfId="17278" xr:uid="{FB6243F8-27EF-4FCE-928F-20834F5CEAB9}"/>
    <cellStyle name="Normal 2 2 2 3 2 3 2_ACT_NIBD EQ" xfId="17279" xr:uid="{152705AC-9995-4116-98AE-30004691CF5D}"/>
    <cellStyle name="Normal 2 2 2 3 2 3 3" xfId="17280" xr:uid="{5E7BCA48-B83F-4793-8D34-150926E75FAA}"/>
    <cellStyle name="Normal 2 2 2 3 2 3 4" xfId="17281" xr:uid="{3F2F3928-EE19-4858-927D-473B800DA5CD}"/>
    <cellStyle name="Normal 2 2 2 3 2 3 5" xfId="17282" xr:uid="{5EF8DC40-5FDA-4C75-825E-F45D4406A4D7}"/>
    <cellStyle name="Normal 2 2 2 3 2 3_Act input CF" xfId="17283" xr:uid="{66AB52C9-5B3B-4105-9EC4-874187E4A103}"/>
    <cellStyle name="Normal 2 2 2 3 2 4" xfId="17284" xr:uid="{28E9A4B9-F459-4FA8-9A4E-EAD66CA95370}"/>
    <cellStyle name="Normal 2 2 2 3 2 4 2" xfId="17285" xr:uid="{2CE66DF1-8165-4790-858C-842D9404C1F8}"/>
    <cellStyle name="Normal 2 2 2 3 2 4 3" xfId="17286" xr:uid="{578359AE-FFFE-4636-A683-CA991EA15D4A}"/>
    <cellStyle name="Normal 2 2 2 3 2 4_ACT_NIBD EQ" xfId="17287" xr:uid="{6E2B7E1C-8F7D-4B66-BF61-DB58ABF58080}"/>
    <cellStyle name="Normal 2 2 2 3 2 5" xfId="17288" xr:uid="{33AD0FBD-B809-469E-8F37-7A2192EE3578}"/>
    <cellStyle name="Normal 2 2 2 3 2 6" xfId="17289" xr:uid="{C07919B4-EC71-45E2-B043-52F72492770D}"/>
    <cellStyle name="Normal 2 2 2 3 2 7" xfId="17290" xr:uid="{67711D1C-2BD1-4897-B596-4D1C60D7F4A4}"/>
    <cellStyle name="Normal 2 2 2 3 2_Act input CF" xfId="17291" xr:uid="{82ADA5C2-915F-41B3-9391-3C1429C41B19}"/>
    <cellStyle name="Normal 2 2 2 3 3" xfId="17292" xr:uid="{0F37A8F7-9473-4493-B232-400B267F697F}"/>
    <cellStyle name="Normal 2 2 2 3 3 2" xfId="17293" xr:uid="{C23F1E02-FF92-48AD-9412-AA57F077D885}"/>
    <cellStyle name="Normal 2 2 2 3 3 2 2" xfId="17294" xr:uid="{A80C74A5-C319-4C3B-AAE4-1BEE0E3FB739}"/>
    <cellStyle name="Normal 2 2 2 3 3 2 3" xfId="17295" xr:uid="{6B69050A-AE03-45B1-91A0-C517D448B390}"/>
    <cellStyle name="Normal 2 2 2 3 3 2_ACT_NIBD EQ" xfId="17296" xr:uid="{4CB2C5C7-F02B-409C-A625-5B5668F03F4D}"/>
    <cellStyle name="Normal 2 2 2 3 3 3" xfId="17297" xr:uid="{47D52B65-EBDE-42E5-8E87-C774746158E9}"/>
    <cellStyle name="Normal 2 2 2 3 3 4" xfId="17298" xr:uid="{FA60AF62-31DF-4CF7-BB01-F9AC968ACB4D}"/>
    <cellStyle name="Normal 2 2 2 3 3 5" xfId="17299" xr:uid="{94D0DE97-1B6B-4EA9-A27D-3BE648FCF166}"/>
    <cellStyle name="Normal 2 2 2 3 3_Act input CF" xfId="17300" xr:uid="{B56AB7F9-FC44-45A7-83E7-41C7DF23D396}"/>
    <cellStyle name="Normal 2 2 2 3 4" xfId="17301" xr:uid="{55A2BAD1-6F48-4F89-A1AA-2A4FEED92186}"/>
    <cellStyle name="Normal 2 2 2 3 4 2" xfId="17302" xr:uid="{C74606B5-6D9D-4CEB-8A64-5AD7AD606929}"/>
    <cellStyle name="Normal 2 2 2 3 4 2 2" xfId="17303" xr:uid="{DBD79C97-0B62-45D5-AA94-F08431A7883B}"/>
    <cellStyle name="Normal 2 2 2 3 4 2 3" xfId="17304" xr:uid="{D42EF704-00DD-4360-AFB1-CDDCAC082FA9}"/>
    <cellStyle name="Normal 2 2 2 3 4 2_ACT_NIBD EQ" xfId="17305" xr:uid="{7EDE686F-7012-4C06-830A-421A29B458E2}"/>
    <cellStyle name="Normal 2 2 2 3 4 3" xfId="17306" xr:uid="{6F466A87-5D93-4FDB-B270-1EFAB2474692}"/>
    <cellStyle name="Normal 2 2 2 3 4 4" xfId="17307" xr:uid="{8F67FE7F-4740-4361-8457-014085450737}"/>
    <cellStyle name="Normal 2 2 2 3 4 5" xfId="17308" xr:uid="{AF33EA06-AB6A-4FF3-8CF5-05994F758AEC}"/>
    <cellStyle name="Normal 2 2 2 3 4_Act input CF" xfId="17309" xr:uid="{8DCF0F61-025C-464F-B85F-BB7E34F4345D}"/>
    <cellStyle name="Normal 2 2 2 3 5" xfId="17310" xr:uid="{08DD4D2A-132F-485C-B2E8-B5FACB964725}"/>
    <cellStyle name="Normal 2 2 2 3 5 2" xfId="17311" xr:uid="{B0F39E60-F074-4C34-9CBF-FE4ECFA3FD84}"/>
    <cellStyle name="Normal 2 2 2 3 5 3" xfId="17312" xr:uid="{981D37FA-2A68-4C5F-AFA5-B91F4DE87170}"/>
    <cellStyle name="Normal 2 2 2 3 5_ACT_NIBD EQ" xfId="17313" xr:uid="{A09B9370-AACF-4DD4-AF84-741BE2481A9F}"/>
    <cellStyle name="Normal 2 2 2 3 6" xfId="17314" xr:uid="{93CB6D60-87E0-480D-AE07-FCE58255C42F}"/>
    <cellStyle name="Normal 2 2 2 3 7" xfId="17315" xr:uid="{BF04207F-893A-4330-8DA3-D046A2AC7E3A}"/>
    <cellStyle name="Normal 2 2 2 3 8" xfId="17316" xr:uid="{3EA4F8BE-947B-4804-A29C-38A37D1F60EE}"/>
    <cellStyle name="Normal 2 2 2 3_Act input CF" xfId="17317" xr:uid="{023D2DBA-03BF-461E-94BB-D2836BD54A2E}"/>
    <cellStyle name="Normal 2 2 2 4" xfId="17318" xr:uid="{CDC393B9-52A7-443E-B2A8-F31ED2AE412A}"/>
    <cellStyle name="Normal 2 2 2 4 2" xfId="17319" xr:uid="{69BCF636-239F-4D69-A59C-D33A7960CC05}"/>
    <cellStyle name="Normal 2 2 2 4_ACT Segment adj EBITDA" xfId="17320" xr:uid="{3E84D42C-5D3A-486A-8F23-E8704150A81C}"/>
    <cellStyle name="Normal 2 2 2 5" xfId="17321" xr:uid="{680A0208-E5F9-456A-A492-6AA71C173C9D}"/>
    <cellStyle name="Normal 2 2 2 5 2" xfId="17322" xr:uid="{982E69F2-13D6-433A-9564-9162A8DE2801}"/>
    <cellStyle name="Normal 2 2 2 5 2 2" xfId="17323" xr:uid="{94C76BF6-6C44-4511-A637-2535DF04912F}"/>
    <cellStyle name="Normal 2 2 2 5 2 2 2" xfId="17324" xr:uid="{4AEB57C5-DA38-40FF-AE0D-E48CAFD67166}"/>
    <cellStyle name="Normal 2 2 2 5 2 2 3" xfId="17325" xr:uid="{90BCD4C3-9125-4929-B3B7-7060BE7B86BB}"/>
    <cellStyle name="Normal 2 2 2 5 2 2_ACT_NIBD EQ" xfId="17326" xr:uid="{7EDE7C1E-07A3-4197-BEB9-06F6170CF40B}"/>
    <cellStyle name="Normal 2 2 2 5 2 3" xfId="17327" xr:uid="{A8ED2E44-A005-4698-84C9-77C65010C089}"/>
    <cellStyle name="Normal 2 2 2 5 2 4" xfId="17328" xr:uid="{4BA588EE-31FD-4722-8136-EAF14A526CFB}"/>
    <cellStyle name="Normal 2 2 2 5 2 5" xfId="17329" xr:uid="{3B65E8DA-3D7C-48D9-81FD-CCE02D9BE58B}"/>
    <cellStyle name="Normal 2 2 2 5 2_Act input CF" xfId="17330" xr:uid="{8CE84121-2A8A-4690-A2CD-8504F9522B4D}"/>
    <cellStyle name="Normal 2 2 2 5 3" xfId="17331" xr:uid="{1D6053EB-AB02-4D03-805F-0751E20121CB}"/>
    <cellStyle name="Normal 2 2 2 5 3 2" xfId="17332" xr:uid="{76E8343C-29B4-4CE6-B261-9621FEA54E62}"/>
    <cellStyle name="Normal 2 2 2 5 3 2 2" xfId="17333" xr:uid="{CBBFCC2F-38A2-488D-A45A-5FCADE23BF28}"/>
    <cellStyle name="Normal 2 2 2 5 3 2 3" xfId="17334" xr:uid="{B217CEF0-A918-4130-B7B9-17A9174E6482}"/>
    <cellStyle name="Normal 2 2 2 5 3 2_ACT_NIBD EQ" xfId="17335" xr:uid="{9168C4D3-C62C-49DA-8084-9C06BF41A2D5}"/>
    <cellStyle name="Normal 2 2 2 5 3 3" xfId="17336" xr:uid="{7EF720DC-3AC5-4EE2-A112-5835DFB046C1}"/>
    <cellStyle name="Normal 2 2 2 5 3 4" xfId="17337" xr:uid="{D8187EE8-AA8E-4304-9F7A-2A3D1B7BCAFF}"/>
    <cellStyle name="Normal 2 2 2 5 3 5" xfId="17338" xr:uid="{F8D9169C-4211-40B0-9742-5ADB84B508C7}"/>
    <cellStyle name="Normal 2 2 2 5 3_Act input CF" xfId="17339" xr:uid="{FE64FC00-BC2A-4081-838F-C3A050B50E5E}"/>
    <cellStyle name="Normal 2 2 2 5 4" xfId="17340" xr:uid="{FA4D2301-BD0C-4979-8DD4-1D7D3EDDA0BE}"/>
    <cellStyle name="Normal 2 2 2 5 4 2" xfId="17341" xr:uid="{8D07AE57-BE6D-40F2-BD51-0BAD56A34A95}"/>
    <cellStyle name="Normal 2 2 2 5 4 3" xfId="17342" xr:uid="{97974B02-FEE0-4816-90C3-372CC6F0A01D}"/>
    <cellStyle name="Normal 2 2 2 5 4_ACT_NIBD EQ" xfId="17343" xr:uid="{B0536C8E-99F4-467F-8C52-67CD251B9F0F}"/>
    <cellStyle name="Normal 2 2 2 5 5" xfId="17344" xr:uid="{35F31A84-E344-47CA-BDF9-1AEB8BC3F811}"/>
    <cellStyle name="Normal 2 2 2 5 6" xfId="17345" xr:uid="{14E4992C-6150-4FF4-8764-6DF25E5E24C1}"/>
    <cellStyle name="Normal 2 2 2 5 7" xfId="17346" xr:uid="{430FFE37-2E3F-4D52-9476-C9B106B97761}"/>
    <cellStyle name="Normal 2 2 2 5_Act input CF" xfId="17347" xr:uid="{4E289219-2A59-4055-83CE-17CFBF76E726}"/>
    <cellStyle name="Normal 2 2 2 6" xfId="17348" xr:uid="{1CE8304D-1516-46D4-9D1B-B5DA276AC4BB}"/>
    <cellStyle name="Normal 2 2 2 6 2" xfId="17349" xr:uid="{D8059D76-034D-4F5D-A056-E11BE62EF593}"/>
    <cellStyle name="Normal 2 2 2 6 2 2" xfId="17350" xr:uid="{2D4E8F76-89D6-4C9F-928B-05E377840904}"/>
    <cellStyle name="Normal 2 2 2 6 2 3" xfId="17351" xr:uid="{23948BC6-AE1E-47F1-8D07-704EC6A12C0C}"/>
    <cellStyle name="Normal 2 2 2 6 2_ACT_NIBD EQ" xfId="17352" xr:uid="{9504412E-FA6E-464C-A638-8EA4FEE2FAA0}"/>
    <cellStyle name="Normal 2 2 2 6 3" xfId="17353" xr:uid="{40848C1C-B78A-4F85-BC45-9E7533F92D73}"/>
    <cellStyle name="Normal 2 2 2 6 4" xfId="17354" xr:uid="{5E2B377E-77A7-469B-9E54-F255A2012D11}"/>
    <cellStyle name="Normal 2 2 2 6 5" xfId="17355" xr:uid="{0D188B61-BA3B-4DD6-AF5B-28C766896281}"/>
    <cellStyle name="Normal 2 2 2 6_Act input CF" xfId="17356" xr:uid="{60B5B9B1-28CD-44F7-8E2E-D92E1438BB7B}"/>
    <cellStyle name="Normal 2 2 2 7" xfId="17357" xr:uid="{2E16423F-B3FA-4F77-B58F-84A44ED80A8A}"/>
    <cellStyle name="Normal 2 2 2 7 2" xfId="17358" xr:uid="{2DE52715-4610-47B1-B9B4-2169909FC154}"/>
    <cellStyle name="Normal 2 2 2 7 2 2" xfId="17359" xr:uid="{5A3545A4-C5F5-4182-9C50-A0C35E2B2DD9}"/>
    <cellStyle name="Normal 2 2 2 7 2 3" xfId="17360" xr:uid="{B3E7E19B-DFF3-418C-B5FC-CEA100A16BEA}"/>
    <cellStyle name="Normal 2 2 2 7 2_ACT_NIBD EQ" xfId="17361" xr:uid="{B9075D91-7682-48CE-B4E9-6A7D7BBD5433}"/>
    <cellStyle name="Normal 2 2 2 7 3" xfId="17362" xr:uid="{151CCF95-300A-4672-8449-B5130602A212}"/>
    <cellStyle name="Normal 2 2 2 7 4" xfId="17363" xr:uid="{9C1C6B5F-2306-42C9-8E91-6B4E609AA328}"/>
    <cellStyle name="Normal 2 2 2 7 5" xfId="17364" xr:uid="{04021C75-05AB-46FC-84C8-23468B63C1B9}"/>
    <cellStyle name="Normal 2 2 2 7_Act input CF" xfId="17365" xr:uid="{8F57D5CE-17D5-49A7-900F-EEE8CF21ED57}"/>
    <cellStyle name="Normal 2 2 2 8" xfId="17366" xr:uid="{CC96984A-CA63-42D4-9CD8-399FA7B3D896}"/>
    <cellStyle name="Normal 2 2 2 8 2" xfId="17367" xr:uid="{FDB758FB-1DDE-4A61-AD9A-BA356EE4A456}"/>
    <cellStyle name="Normal 2 2 2 8 3" xfId="17368" xr:uid="{A8A7F023-754A-4FC7-9924-E5E6591A20DA}"/>
    <cellStyle name="Normal 2 2 2 8_ACT_NIBD EQ" xfId="17369" xr:uid="{F6E87DFF-60D1-4DD1-A8FE-9F7D61CB0C1B}"/>
    <cellStyle name="Normal 2 2 2 9" xfId="17370" xr:uid="{CA9DCCE0-AD85-4B17-9520-93ACA164E300}"/>
    <cellStyle name="Normal 2 2 2_Act input CF" xfId="17371" xr:uid="{ABED967B-1FA7-4864-BA38-CFFD74598806}"/>
    <cellStyle name="Normal 2 2 20" xfId="17372" xr:uid="{C36639CD-754D-4454-9252-42C2F517B8A3}"/>
    <cellStyle name="Normal 2 2 21" xfId="17373" xr:uid="{5C9ABD64-AF67-4FFF-AEF8-B741B0329AD4}"/>
    <cellStyle name="Normal 2 2 22" xfId="17374" xr:uid="{696C1A41-EF80-4FB7-9F85-B45A976E4066}"/>
    <cellStyle name="Normal 2 2 3" xfId="17375" xr:uid="{B83240A1-0021-47DA-B1B5-2309620A0EF6}"/>
    <cellStyle name="Normal 2 2 3 2" xfId="17376" xr:uid="{40182970-A8B4-4F24-8AE4-1ADA5DDC9FC9}"/>
    <cellStyle name="Normal 2 2 3 2 2" xfId="17377" xr:uid="{652219F6-6B44-4578-85D8-E0BC93112A84}"/>
    <cellStyle name="Normal 2 2 3 2 2 2" xfId="17378" xr:uid="{55DE9EFA-6E7D-465B-B074-CD6C57CE5385}"/>
    <cellStyle name="Normal 2 2 3 2 2 2 2" xfId="17379" xr:uid="{F65C6379-6EBC-4D85-A045-15C3D4795B62}"/>
    <cellStyle name="Normal 2 2 3 2 2 2 2 2" xfId="17380" xr:uid="{B618C248-F254-4955-8F5F-C7C008932168}"/>
    <cellStyle name="Normal 2 2 3 2 2 2 2 3" xfId="17381" xr:uid="{D1F9FE3E-2D12-4C6A-9694-CF50EB2F4461}"/>
    <cellStyle name="Normal 2 2 3 2 2 2 2_ACT_NIBD EQ" xfId="17382" xr:uid="{219FB0AA-77A6-4620-AE34-5BEB818DB5DF}"/>
    <cellStyle name="Normal 2 2 3 2 2 2 3" xfId="17383" xr:uid="{39D20BB8-2B86-4A01-9D26-C4A5A6F61C85}"/>
    <cellStyle name="Normal 2 2 3 2 2 2 4" xfId="17384" xr:uid="{675E00F3-50A1-4464-A549-35E3432A55A5}"/>
    <cellStyle name="Normal 2 2 3 2 2 2 5" xfId="17385" xr:uid="{A5D9EC2B-964B-450A-B204-BCA00CC706AB}"/>
    <cellStyle name="Normal 2 2 3 2 2 2_Act input CF" xfId="17386" xr:uid="{678B25D2-6C8A-42C3-AA5D-6AECE342F3F9}"/>
    <cellStyle name="Normal 2 2 3 2 2 3" xfId="17387" xr:uid="{B5B0D980-F371-4FB0-BEFF-D2025EFA4902}"/>
    <cellStyle name="Normal 2 2 3 2 2 3 2" xfId="17388" xr:uid="{18C07334-5753-428C-B0DA-8A27F020DD0C}"/>
    <cellStyle name="Normal 2 2 3 2 2 3 2 2" xfId="17389" xr:uid="{FC66378E-62DB-47B1-AF72-62A90BA506A9}"/>
    <cellStyle name="Normal 2 2 3 2 2 3 2 3" xfId="17390" xr:uid="{6A38DC8F-9BB0-45A2-B152-18838E7C6FF9}"/>
    <cellStyle name="Normal 2 2 3 2 2 3 2_ACT_NIBD EQ" xfId="17391" xr:uid="{139786C0-8E0C-4DDF-818F-78E843874244}"/>
    <cellStyle name="Normal 2 2 3 2 2 3 3" xfId="17392" xr:uid="{75CCC1A2-8A0D-4F8C-AE63-6B58C465B32A}"/>
    <cellStyle name="Normal 2 2 3 2 2 3 4" xfId="17393" xr:uid="{F32976EA-FD74-4969-A97D-4994C762A9EF}"/>
    <cellStyle name="Normal 2 2 3 2 2 3 5" xfId="17394" xr:uid="{93B4C6B8-F2B7-4B3E-9505-16FED2AA18D0}"/>
    <cellStyle name="Normal 2 2 3 2 2 3_Act input CF" xfId="17395" xr:uid="{17D23764-28E0-4791-8569-686FC32D65C1}"/>
    <cellStyle name="Normal 2 2 3 2 2 4" xfId="17396" xr:uid="{F8858906-9313-46C7-AD72-E03F2F172CFA}"/>
    <cellStyle name="Normal 2 2 3 2 2 4 2" xfId="17397" xr:uid="{290A80AF-4754-467A-8F4C-FB177CB09C1A}"/>
    <cellStyle name="Normal 2 2 3 2 2 4 3" xfId="17398" xr:uid="{CF1589B0-69F7-48B6-909D-6FF4E972D374}"/>
    <cellStyle name="Normal 2 2 3 2 2 4_ACT_NIBD EQ" xfId="17399" xr:uid="{06724A8E-5859-4FD3-B479-0949514F116E}"/>
    <cellStyle name="Normal 2 2 3 2 2 5" xfId="17400" xr:uid="{67020453-0513-4A00-B896-370E4E240E6E}"/>
    <cellStyle name="Normal 2 2 3 2 2 6" xfId="17401" xr:uid="{134F11E1-DD4A-402F-B32E-8A36059E7F88}"/>
    <cellStyle name="Normal 2 2 3 2 2 7" xfId="17402" xr:uid="{DC26AE41-AB5B-46FC-ABC9-BA66364EB13E}"/>
    <cellStyle name="Normal 2 2 3 2 2_Act input CF" xfId="17403" xr:uid="{F545898A-4C60-4685-BE0D-457FAF12CEB9}"/>
    <cellStyle name="Normal 2 2 3 2 3" xfId="17404" xr:uid="{EA1A2080-F6A1-4D7E-A63B-BC7820F8F639}"/>
    <cellStyle name="Normal 2 2 3 2 3 2" xfId="17405" xr:uid="{769238B9-28CA-41F3-BBA8-256C0A09A86E}"/>
    <cellStyle name="Normal 2 2 3 2 3 2 2" xfId="17406" xr:uid="{4CEBA115-7735-48CD-A03B-2FACECE7BE42}"/>
    <cellStyle name="Normal 2 2 3 2 3 2 3" xfId="17407" xr:uid="{8D2B8361-E96A-483F-8463-A0E5F27C3414}"/>
    <cellStyle name="Normal 2 2 3 2 3 2_ACT_NIBD EQ" xfId="17408" xr:uid="{F1208F76-28FE-4C60-8387-3F57887D326A}"/>
    <cellStyle name="Normal 2 2 3 2 3 3" xfId="17409" xr:uid="{E94D4517-60D4-49A8-A3EF-59AABE04B852}"/>
    <cellStyle name="Normal 2 2 3 2 3 4" xfId="17410" xr:uid="{CD7D64BA-3EB6-464F-ADB4-4EA2E06815A0}"/>
    <cellStyle name="Normal 2 2 3 2 3 5" xfId="17411" xr:uid="{91BF9D6C-F5CC-4E6B-B2D6-ED17DC445BD4}"/>
    <cellStyle name="Normal 2 2 3 2 3_Act input CF" xfId="17412" xr:uid="{638E73F7-5BB1-4A1B-91F3-1C92A1AFF951}"/>
    <cellStyle name="Normal 2 2 3 2 4" xfId="17413" xr:uid="{921D7AB4-EAF4-4FE5-8E71-82007A0B5D17}"/>
    <cellStyle name="Normal 2 2 3 2 4 2" xfId="17414" xr:uid="{CB7349C4-EBA7-4743-9D95-05D536461350}"/>
    <cellStyle name="Normal 2 2 3 2 4 2 2" xfId="17415" xr:uid="{11710D1C-891D-44A2-BE12-32D7D2E4B3DB}"/>
    <cellStyle name="Normal 2 2 3 2 4 2 3" xfId="17416" xr:uid="{B4FC7A30-AB4F-4D48-A291-A61761B1C468}"/>
    <cellStyle name="Normal 2 2 3 2 4 2_ACT_NIBD EQ" xfId="17417" xr:uid="{56F185B9-35C0-4659-9CAE-A6DCB2426380}"/>
    <cellStyle name="Normal 2 2 3 2 4 3" xfId="17418" xr:uid="{2588293B-FA51-4436-8DD7-468CAAF39704}"/>
    <cellStyle name="Normal 2 2 3 2 4 4" xfId="17419" xr:uid="{7C13980F-4A17-4119-9525-111B2F117076}"/>
    <cellStyle name="Normal 2 2 3 2 4 5" xfId="17420" xr:uid="{11566168-2EDE-4EA7-B7D9-9C5CE3729191}"/>
    <cellStyle name="Normal 2 2 3 2 4_Act input CF" xfId="17421" xr:uid="{F6797217-BEF3-485D-A550-7292D5AEB621}"/>
    <cellStyle name="Normal 2 2 3 2 5" xfId="17422" xr:uid="{DE35F283-5BA1-4285-A4A9-BA68DAA92E94}"/>
    <cellStyle name="Normal 2 2 3 2 5 2" xfId="17423" xr:uid="{EC3AE055-772D-4361-8FE9-65279B3FA596}"/>
    <cellStyle name="Normal 2 2 3 2 5 3" xfId="17424" xr:uid="{9A9B30C4-C58B-4B07-8E1D-51916FA7709A}"/>
    <cellStyle name="Normal 2 2 3 2 5_ACT_NIBD EQ" xfId="17425" xr:uid="{E5E9EC20-4E59-461D-8AF9-5EB0AA2F4F29}"/>
    <cellStyle name="Normal 2 2 3 2 6" xfId="17426" xr:uid="{4A848AB5-4BC7-4603-801B-92CF1A16A2E2}"/>
    <cellStyle name="Normal 2 2 3 2 7" xfId="17427" xr:uid="{6B84408C-DF4E-48A6-88F4-5AD5CC75E99F}"/>
    <cellStyle name="Normal 2 2 3 2 8" xfId="17428" xr:uid="{3650ADAA-9D18-496A-AA4D-FA0EC30895C2}"/>
    <cellStyle name="Normal 2 2 3 2_Act input CF" xfId="17429" xr:uid="{FBEA956F-66A5-4276-B996-6B029553FBFB}"/>
    <cellStyle name="Normal 2 2 3 3" xfId="17430" xr:uid="{3C8C7169-F0DE-4E10-915B-E2792BE2310F}"/>
    <cellStyle name="Normal 2 2 3 3 2" xfId="17431" xr:uid="{C29A3D76-31ED-47E1-A95C-EA7849130746}"/>
    <cellStyle name="Normal 2 2 3 3 2 2" xfId="17432" xr:uid="{67A567CC-9F8B-424D-BFFC-DE63F1B15FCC}"/>
    <cellStyle name="Normal 2 2 3 3 2 2 2" xfId="17433" xr:uid="{CFD9BAED-0FBA-41FB-926C-3949A24DC42B}"/>
    <cellStyle name="Normal 2 2 3 3 2 2 3" xfId="17434" xr:uid="{E226587F-F499-4BBB-8A45-88AAD81BC8FB}"/>
    <cellStyle name="Normal 2 2 3 3 2 2_ACT_NIBD EQ" xfId="17435" xr:uid="{C5E08FEC-E908-4C07-868F-7B0D2672D072}"/>
    <cellStyle name="Normal 2 2 3 3 2 3" xfId="17436" xr:uid="{1C755516-2FBC-4E73-B898-285569B2FAFC}"/>
    <cellStyle name="Normal 2 2 3 3 2 4" xfId="17437" xr:uid="{571B7749-F999-497E-98A3-8C34D7D43A85}"/>
    <cellStyle name="Normal 2 2 3 3 2 5" xfId="17438" xr:uid="{CBE950EF-E3EA-4FBC-988A-3F984AD9BFC8}"/>
    <cellStyle name="Normal 2 2 3 3 2_Act input CF" xfId="17439" xr:uid="{6C97D745-1EE6-43AC-AB98-44118273DC5A}"/>
    <cellStyle name="Normal 2 2 3 3 3" xfId="17440" xr:uid="{5F57FEA6-0ED7-42C1-84A9-A149FF803C6E}"/>
    <cellStyle name="Normal 2 2 3 3 3 2" xfId="17441" xr:uid="{5DACD0D8-1E9C-427C-9527-0BFA736F83D2}"/>
    <cellStyle name="Normal 2 2 3 3 3 2 2" xfId="17442" xr:uid="{E390920E-585B-4F40-B098-E60D09C5F7FF}"/>
    <cellStyle name="Normal 2 2 3 3 3 2 3" xfId="17443" xr:uid="{8BB0FE6C-F64B-4408-B4AE-56D2FE8743C4}"/>
    <cellStyle name="Normal 2 2 3 3 3 2_ACT_NIBD EQ" xfId="17444" xr:uid="{C3BEA027-19E9-4D00-8573-C2CD6A4B8BB5}"/>
    <cellStyle name="Normal 2 2 3 3 3 3" xfId="17445" xr:uid="{A394E596-8415-4BB8-9A01-29E64C03A95C}"/>
    <cellStyle name="Normal 2 2 3 3 3 4" xfId="17446" xr:uid="{637AECD8-B365-4DFD-A6B0-F2DA2812BBB5}"/>
    <cellStyle name="Normal 2 2 3 3 3 5" xfId="17447" xr:uid="{E9D836AA-191B-4018-9409-9DEB264AB514}"/>
    <cellStyle name="Normal 2 2 3 3 3_Act input CF" xfId="17448" xr:uid="{CE5A77DD-1E44-4F9A-9887-9BEFB5BE0226}"/>
    <cellStyle name="Normal 2 2 3 3 4" xfId="17449" xr:uid="{6F3CDEA7-A59F-4287-9AA6-7E6A014059C5}"/>
    <cellStyle name="Normal 2 2 3 3 4 2" xfId="17450" xr:uid="{C24D4C58-1214-48A3-B907-82F05F8EC678}"/>
    <cellStyle name="Normal 2 2 3 3 4 3" xfId="17451" xr:uid="{BF5E616B-1845-4059-9B8C-490F9F5ABC17}"/>
    <cellStyle name="Normal 2 2 3 3 4_ACT_NIBD EQ" xfId="17452" xr:uid="{E7E5E14C-4636-44D1-AE45-450939BDFF84}"/>
    <cellStyle name="Normal 2 2 3 3 5" xfId="17453" xr:uid="{2B04629F-06A0-49C8-8C25-DFE5A8756EB3}"/>
    <cellStyle name="Normal 2 2 3 3 6" xfId="17454" xr:uid="{27805A96-4184-4716-AED6-2DC49FE466AE}"/>
    <cellStyle name="Normal 2 2 3 3 7" xfId="17455" xr:uid="{65538684-70DA-483A-ADC2-9B329AD76055}"/>
    <cellStyle name="Normal 2 2 3 3_Act input CF" xfId="17456" xr:uid="{99950F5E-979C-4EC2-A078-39CF536561E7}"/>
    <cellStyle name="Normal 2 2 3 4" xfId="17457" xr:uid="{85209DD0-5299-411D-9BA3-180B067D91B9}"/>
    <cellStyle name="Normal 2 2 3 4 2" xfId="17458" xr:uid="{64DDA160-A704-484F-99BF-C7D0F0462F1E}"/>
    <cellStyle name="Normal 2 2 3 4 2 2" xfId="17459" xr:uid="{808D8268-25B2-403E-8700-16942D5F79AC}"/>
    <cellStyle name="Normal 2 2 3 4 2 3" xfId="17460" xr:uid="{B268DA08-34AE-4CAA-A6EB-C44AC681D64B}"/>
    <cellStyle name="Normal 2 2 3 4 2_ACT_NIBD EQ" xfId="17461" xr:uid="{84435A18-0C2A-42B6-81FD-F7078ED726DB}"/>
    <cellStyle name="Normal 2 2 3 4 3" xfId="17462" xr:uid="{F93FCDEF-C186-4303-90E6-92FF91533627}"/>
    <cellStyle name="Normal 2 2 3 4 4" xfId="17463" xr:uid="{67F6D5BB-0D57-44AC-98E0-D28C704C806E}"/>
    <cellStyle name="Normal 2 2 3 4 5" xfId="17464" xr:uid="{831629F6-02B1-47CD-ACA4-1BB3B754E689}"/>
    <cellStyle name="Normal 2 2 3 4_Act input CF" xfId="17465" xr:uid="{685F2500-C466-4DB3-A871-737995951CB1}"/>
    <cellStyle name="Normal 2 2 3 5" xfId="17466" xr:uid="{8EACC77B-966B-45B4-8384-112746EFCA82}"/>
    <cellStyle name="Normal 2 2 3 5 2" xfId="17467" xr:uid="{43AFE31C-F550-462B-BD4D-0FD506FA9E49}"/>
    <cellStyle name="Normal 2 2 3 5 2 2" xfId="17468" xr:uid="{4F92EF99-A5BF-43F3-A700-F00260B17017}"/>
    <cellStyle name="Normal 2 2 3 5 2 3" xfId="17469" xr:uid="{1DCD512E-4E0B-4B80-83B8-15C5278A88E8}"/>
    <cellStyle name="Normal 2 2 3 5 2_ACT_NIBD EQ" xfId="17470" xr:uid="{471595CF-982E-4F10-B214-3EF3A60D4D35}"/>
    <cellStyle name="Normal 2 2 3 5 3" xfId="17471" xr:uid="{29C47431-A8C0-4720-BE9C-606700459951}"/>
    <cellStyle name="Normal 2 2 3 5 4" xfId="17472" xr:uid="{6BE35A1E-A3C6-4F40-946A-9FC863F26968}"/>
    <cellStyle name="Normal 2 2 3 5 5" xfId="17473" xr:uid="{970A8062-98D2-4D1C-969C-6D3C7D2AD7B8}"/>
    <cellStyle name="Normal 2 2 3 5_Act input CF" xfId="17474" xr:uid="{BF7263D3-FC3B-498F-9562-3F96B6ACD4B1}"/>
    <cellStyle name="Normal 2 2 3 6" xfId="17475" xr:uid="{523719C3-F32E-48BE-B3E6-79D971DEFB05}"/>
    <cellStyle name="Normal 2 2 3 6 2" xfId="17476" xr:uid="{9625B600-B7CF-45E1-9318-B5C3F98341F9}"/>
    <cellStyle name="Normal 2 2 3 6 3" xfId="17477" xr:uid="{9B187653-3340-48AE-9734-BA7CFD7A0340}"/>
    <cellStyle name="Normal 2 2 3 6_ACT_NIBD EQ" xfId="17478" xr:uid="{DF27971E-6CA8-42AA-AE2E-BFA71FCBC67C}"/>
    <cellStyle name="Normal 2 2 3 7" xfId="17479" xr:uid="{5A9E8525-EA3B-4C92-AFCB-EFA18A447873}"/>
    <cellStyle name="Normal 2 2 3 8" xfId="17480" xr:uid="{26D7D5F9-6116-427E-8B9E-61DFA2FFF7AD}"/>
    <cellStyle name="Normal 2 2 3 9" xfId="17481" xr:uid="{769534A4-2D39-4755-8746-B01A5FBA1587}"/>
    <cellStyle name="Normal 2 2 3_Act input CF" xfId="17482" xr:uid="{79B4F2C6-D06B-4477-870A-EB35A7D0B847}"/>
    <cellStyle name="Normal 2 2 4" xfId="17483" xr:uid="{724BE3F1-E788-4B6D-A453-C928448E0326}"/>
    <cellStyle name="Normal 2 2 4 2" xfId="17484" xr:uid="{6AEB2A1A-2E0E-4454-9617-2055AB009735}"/>
    <cellStyle name="Normal 2 2 4 2 2" xfId="17485" xr:uid="{ADD6362A-C73D-41A5-A559-A2D7F40B7738}"/>
    <cellStyle name="Normal 2 2 4 2 2 2" xfId="17486" xr:uid="{EEBED50B-41E5-4F14-9401-E880125C2A44}"/>
    <cellStyle name="Normal 2 2 4 2 2 2 2" xfId="17487" xr:uid="{8E205032-429E-4D89-8F0F-D8DA326BBED7}"/>
    <cellStyle name="Normal 2 2 4 2 2 2 2 2" xfId="17488" xr:uid="{83C181B8-9604-4E57-80D9-A932E106F8DC}"/>
    <cellStyle name="Normal 2 2 4 2 2 2 2 3" xfId="17489" xr:uid="{3BE03DDB-07D0-4B91-B320-EB566E3869BD}"/>
    <cellStyle name="Normal 2 2 4 2 2 2 2_ACT_NIBD EQ" xfId="17490" xr:uid="{04080D29-4DED-4557-A5B8-3B2F42D2C0FA}"/>
    <cellStyle name="Normal 2 2 4 2 2 2 3" xfId="17491" xr:uid="{3649C9C1-87D8-4C61-B9B5-7440D89130DC}"/>
    <cellStyle name="Normal 2 2 4 2 2 2 4" xfId="17492" xr:uid="{147D10E3-4891-474E-9DBE-647A2B370071}"/>
    <cellStyle name="Normal 2 2 4 2 2 2 5" xfId="17493" xr:uid="{33C310E8-6358-4882-A90E-156226A49524}"/>
    <cellStyle name="Normal 2 2 4 2 2 2_Act input CF" xfId="17494" xr:uid="{8B3DEACA-0807-49CA-9EE9-35BEAD0DF568}"/>
    <cellStyle name="Normal 2 2 4 2 2 3" xfId="17495" xr:uid="{DAD4BABD-8D68-4E56-82B4-C8B6362421EB}"/>
    <cellStyle name="Normal 2 2 4 2 2 3 2" xfId="17496" xr:uid="{D6255CD7-42B1-4AE5-86CD-56CDEB4A0905}"/>
    <cellStyle name="Normal 2 2 4 2 2 3 2 2" xfId="17497" xr:uid="{8DE13011-5BE8-49CD-895F-53F88426036B}"/>
    <cellStyle name="Normal 2 2 4 2 2 3 2 3" xfId="17498" xr:uid="{7BA843ED-C744-4446-A76B-6B853C21693D}"/>
    <cellStyle name="Normal 2 2 4 2 2 3 2_ACT_NIBD EQ" xfId="17499" xr:uid="{0D6EAA3C-8B93-48B8-833C-0F9D96A6EF4B}"/>
    <cellStyle name="Normal 2 2 4 2 2 3 3" xfId="17500" xr:uid="{576D13A5-2006-47C6-A50C-8C97C31AA33A}"/>
    <cellStyle name="Normal 2 2 4 2 2 3 4" xfId="17501" xr:uid="{1FECFE78-6E88-4957-87BF-DEF5D8655679}"/>
    <cellStyle name="Normal 2 2 4 2 2 3 5" xfId="17502" xr:uid="{6603AED4-6DEF-4904-ACD8-453E77B103EA}"/>
    <cellStyle name="Normal 2 2 4 2 2 3_Act input CF" xfId="17503" xr:uid="{F8F4A311-F2B8-4BC7-A119-7F61577FC656}"/>
    <cellStyle name="Normal 2 2 4 2 2 4" xfId="17504" xr:uid="{189EC1B7-B9E3-4B87-8CB1-FEC90B3AF6ED}"/>
    <cellStyle name="Normal 2 2 4 2 2 4 2" xfId="17505" xr:uid="{CD647F51-F59C-4721-8D74-11C8F6D91D07}"/>
    <cellStyle name="Normal 2 2 4 2 2 4 3" xfId="17506" xr:uid="{EB2A84DD-3FEF-4514-887D-95FEE8EB0048}"/>
    <cellStyle name="Normal 2 2 4 2 2 4_ACT_NIBD EQ" xfId="17507" xr:uid="{3B7E9E98-1DA7-46BB-9168-7867B34A0118}"/>
    <cellStyle name="Normal 2 2 4 2 2 5" xfId="17508" xr:uid="{4F87257D-E245-40F4-8EB1-DEC3489986DA}"/>
    <cellStyle name="Normal 2 2 4 2 2 6" xfId="17509" xr:uid="{C7E082B6-C913-46AC-B333-B9B9DB8CD124}"/>
    <cellStyle name="Normal 2 2 4 2 2 7" xfId="17510" xr:uid="{1A85DF97-B13E-4A53-B5E0-0C35CF9B5C00}"/>
    <cellStyle name="Normal 2 2 4 2 2_Act input CF" xfId="17511" xr:uid="{64FBD60B-8308-4715-B46A-EEEBEBC0A601}"/>
    <cellStyle name="Normal 2 2 4 2 3" xfId="17512" xr:uid="{C391CA62-A6BD-4FB7-AF26-24BBA9701B60}"/>
    <cellStyle name="Normal 2 2 4 2 3 2" xfId="17513" xr:uid="{8D0070E7-1030-4BB9-8C95-74F31236C23C}"/>
    <cellStyle name="Normal 2 2 4 2 3 2 2" xfId="17514" xr:uid="{744DC9CD-1149-46CC-B598-67EF96B32C30}"/>
    <cellStyle name="Normal 2 2 4 2 3 2 3" xfId="17515" xr:uid="{3D9D1567-33D5-4866-92D4-87FBFDB0592D}"/>
    <cellStyle name="Normal 2 2 4 2 3 2_ACT_NIBD EQ" xfId="17516" xr:uid="{F0F71C3E-4C65-4D8A-8B25-F39945855661}"/>
    <cellStyle name="Normal 2 2 4 2 3 3" xfId="17517" xr:uid="{6F48CB42-3A1A-46C6-A52E-E7A2DAAA700F}"/>
    <cellStyle name="Normal 2 2 4 2 3 4" xfId="17518" xr:uid="{4024283B-64C1-4640-B225-3090D0991458}"/>
    <cellStyle name="Normal 2 2 4 2 3 5" xfId="17519" xr:uid="{5B7B8A12-256F-4EA2-89D7-B5BB8C455CB6}"/>
    <cellStyle name="Normal 2 2 4 2 3_Act input CF" xfId="17520" xr:uid="{B3031C65-A0D0-4220-9E85-3AA5182B49FA}"/>
    <cellStyle name="Normal 2 2 4 2 4" xfId="17521" xr:uid="{3425BF36-B41D-4471-920C-E8AC4AD1B86C}"/>
    <cellStyle name="Normal 2 2 4 2 4 2" xfId="17522" xr:uid="{389A855A-9F4D-4F56-A464-103A3A1F3190}"/>
    <cellStyle name="Normal 2 2 4 2 4 2 2" xfId="17523" xr:uid="{8FA86969-D366-429F-8BC2-E3348F27B54B}"/>
    <cellStyle name="Normal 2 2 4 2 4 2 3" xfId="17524" xr:uid="{FEDA29ED-D2C0-4840-AE16-3473A9302EC9}"/>
    <cellStyle name="Normal 2 2 4 2 4 2_ACT_NIBD EQ" xfId="17525" xr:uid="{512B9C5A-A6E9-4955-BE94-AB880A557F69}"/>
    <cellStyle name="Normal 2 2 4 2 4 3" xfId="17526" xr:uid="{A8466DF0-29A4-460D-8CEA-8F07D48E0A04}"/>
    <cellStyle name="Normal 2 2 4 2 4 4" xfId="17527" xr:uid="{7A7831C5-6340-4CC2-B5C3-D599741AD60B}"/>
    <cellStyle name="Normal 2 2 4 2 4 5" xfId="17528" xr:uid="{0CF401FF-A4CB-467A-95AC-120652F1920C}"/>
    <cellStyle name="Normal 2 2 4 2 4_Act input CF" xfId="17529" xr:uid="{90218B18-AC4A-42F0-B8D9-AD0D8698886D}"/>
    <cellStyle name="Normal 2 2 4 2 5" xfId="17530" xr:uid="{0F25E55C-5518-40A4-ABFE-8D2898078894}"/>
    <cellStyle name="Normal 2 2 4 2 5 2" xfId="17531" xr:uid="{55CEFC63-88DB-4D04-B64B-A63FB81B37D4}"/>
    <cellStyle name="Normal 2 2 4 2 5 3" xfId="17532" xr:uid="{365ACF65-6F9A-4404-9857-2BECF9840192}"/>
    <cellStyle name="Normal 2 2 4 2 5_ACT_NIBD EQ" xfId="17533" xr:uid="{63DE7159-FA27-4979-9736-85BB7D53A176}"/>
    <cellStyle name="Normal 2 2 4 2 6" xfId="17534" xr:uid="{AA4F2455-F958-40EF-A679-5532F76EB218}"/>
    <cellStyle name="Normal 2 2 4 2 7" xfId="17535" xr:uid="{89F76274-EFED-4E72-B668-6624F73F2124}"/>
    <cellStyle name="Normal 2 2 4 2 8" xfId="17536" xr:uid="{312484FF-7568-499F-B16C-F61ECFA1061A}"/>
    <cellStyle name="Normal 2 2 4 2_Act input CF" xfId="17537" xr:uid="{55DC6AAD-6FB9-46ED-9C36-7FA23C3F948C}"/>
    <cellStyle name="Normal 2 2 4 3" xfId="17538" xr:uid="{0D8A4F56-0F1B-4406-A9FA-641EA8AB4936}"/>
    <cellStyle name="Normal 2 2 4 3 2" xfId="17539" xr:uid="{00B89837-A4B2-4103-B4D9-C3A77D344312}"/>
    <cellStyle name="Normal 2 2 4 3 2 2" xfId="17540" xr:uid="{57CB9D58-EE3D-46F8-94C1-9FAB7E69403D}"/>
    <cellStyle name="Normal 2 2 4 3 2 2 2" xfId="17541" xr:uid="{29F035F3-1066-4E5D-821C-0AFCA5FB5380}"/>
    <cellStyle name="Normal 2 2 4 3 2 2 3" xfId="17542" xr:uid="{F66A39FE-7584-4D74-8180-2C2DDA12DB2E}"/>
    <cellStyle name="Normal 2 2 4 3 2 2_ACT_NIBD EQ" xfId="17543" xr:uid="{35F9129C-DD50-418E-93C8-54461509DFF8}"/>
    <cellStyle name="Normal 2 2 4 3 2 3" xfId="17544" xr:uid="{F89C0EE7-8ACD-488B-8879-48B503C16367}"/>
    <cellStyle name="Normal 2 2 4 3 2 4" xfId="17545" xr:uid="{EA1511DA-5FF5-43FC-9431-38754868FEC8}"/>
    <cellStyle name="Normal 2 2 4 3 2 5" xfId="17546" xr:uid="{D252AF0E-BAD8-43AC-97D7-763C2A237647}"/>
    <cellStyle name="Normal 2 2 4 3 2_Act input CF" xfId="17547" xr:uid="{B4CC329D-DD19-44C3-87A7-FE2AD5B995CE}"/>
    <cellStyle name="Normal 2 2 4 3 3" xfId="17548" xr:uid="{1093042B-9880-4205-9D7A-F559ED78A5C9}"/>
    <cellStyle name="Normal 2 2 4 3 3 2" xfId="17549" xr:uid="{0097780E-1C21-4026-87DD-648488CEB804}"/>
    <cellStyle name="Normal 2 2 4 3 3 2 2" xfId="17550" xr:uid="{182DA48F-3A51-4D2C-9181-D67D7419811F}"/>
    <cellStyle name="Normal 2 2 4 3 3 2 3" xfId="17551" xr:uid="{884B7B49-26B4-4436-BBA8-DD87E1A8B0C0}"/>
    <cellStyle name="Normal 2 2 4 3 3 2_ACT_NIBD EQ" xfId="17552" xr:uid="{D8D80707-0F66-4CEA-8F0D-EBD1742058CB}"/>
    <cellStyle name="Normal 2 2 4 3 3 3" xfId="17553" xr:uid="{0DE9B250-B57E-47AC-B2AE-E2CBFE59F28D}"/>
    <cellStyle name="Normal 2 2 4 3 3 4" xfId="17554" xr:uid="{53D80312-D07F-44F6-AF9E-D29AAACC07AD}"/>
    <cellStyle name="Normal 2 2 4 3 3 5" xfId="17555" xr:uid="{1E3DAF11-115B-464B-9347-EBD5FBE85E7C}"/>
    <cellStyle name="Normal 2 2 4 3 3_Act input CF" xfId="17556" xr:uid="{F1488B55-5C35-4523-9CCE-FFD50DC0B925}"/>
    <cellStyle name="Normal 2 2 4 3 4" xfId="17557" xr:uid="{597CC312-2F31-4A7F-96BB-ABDB7C27F512}"/>
    <cellStyle name="Normal 2 2 4 3 4 2" xfId="17558" xr:uid="{2917BE3C-B57B-4133-A0EB-7E7B563F5BF8}"/>
    <cellStyle name="Normal 2 2 4 3 4 3" xfId="17559" xr:uid="{03342B8C-EBF0-41EC-B348-99DC8AA2648D}"/>
    <cellStyle name="Normal 2 2 4 3 4_ACT_NIBD EQ" xfId="17560" xr:uid="{31C17410-FD5D-4D26-B1AF-19793503A197}"/>
    <cellStyle name="Normal 2 2 4 3 5" xfId="17561" xr:uid="{CB042818-2934-499D-A4CB-DAD823BC33F3}"/>
    <cellStyle name="Normal 2 2 4 3 6" xfId="17562" xr:uid="{D2C8EE4C-0A71-41C8-99D8-F8C4368B2E70}"/>
    <cellStyle name="Normal 2 2 4 3 7" xfId="17563" xr:uid="{26DF6DDC-91BF-407C-9216-72AC5AB9B52A}"/>
    <cellStyle name="Normal 2 2 4 3_Act input CF" xfId="17564" xr:uid="{71B8012D-C244-4179-8309-0A11C98FC3DC}"/>
    <cellStyle name="Normal 2 2 4 4" xfId="17565" xr:uid="{018DD823-C99A-47C5-B6A4-CFE4F9AC1206}"/>
    <cellStyle name="Normal 2 2 4 4 2" xfId="17566" xr:uid="{FE8CE48A-3983-4B92-A6D9-E16B3EECDF29}"/>
    <cellStyle name="Normal 2 2 4 4 2 2" xfId="17567" xr:uid="{8D1E4784-B5F2-4962-BC98-C0BE49E04EA2}"/>
    <cellStyle name="Normal 2 2 4 4 2 3" xfId="17568" xr:uid="{FA68F600-3EDF-4DDE-A086-D6F8981FD1A9}"/>
    <cellStyle name="Normal 2 2 4 4 2_ACT_NIBD EQ" xfId="17569" xr:uid="{5B695632-31C9-402F-BCA0-FAEB9317C179}"/>
    <cellStyle name="Normal 2 2 4 4 3" xfId="17570" xr:uid="{1ED68993-C50F-4779-9BCF-33E1B32F8F79}"/>
    <cellStyle name="Normal 2 2 4 4 4" xfId="17571" xr:uid="{66B2FA0B-EDC0-462D-9E73-99597995B244}"/>
    <cellStyle name="Normal 2 2 4 4 5" xfId="17572" xr:uid="{D7B67FB5-C945-4D05-BB12-90A6C3723A3A}"/>
    <cellStyle name="Normal 2 2 4 4_Act input CF" xfId="17573" xr:uid="{DDB2EA81-921F-45B7-93E4-633A05B21A00}"/>
    <cellStyle name="Normal 2 2 4 5" xfId="17574" xr:uid="{3E0FD6D4-6F69-479B-BC2D-6CA736AC6A53}"/>
    <cellStyle name="Normal 2 2 4 5 2" xfId="17575" xr:uid="{31443A5A-5D49-4D98-92B0-398F0D22AF0E}"/>
    <cellStyle name="Normal 2 2 4 5 2 2" xfId="17576" xr:uid="{D2CCE4EC-114F-4130-8186-93FCC0BC9AC6}"/>
    <cellStyle name="Normal 2 2 4 5 2 3" xfId="17577" xr:uid="{AD818CBA-1065-4DB0-BE30-B8769CD6A65A}"/>
    <cellStyle name="Normal 2 2 4 5 2_ACT_NIBD EQ" xfId="17578" xr:uid="{0B7FE3C0-FCC1-4013-A691-CC0668A8495A}"/>
    <cellStyle name="Normal 2 2 4 5 3" xfId="17579" xr:uid="{B2ECCAA6-015B-4BCE-8CEC-CE7780F7C376}"/>
    <cellStyle name="Normal 2 2 4 5 4" xfId="17580" xr:uid="{267ADBD8-24E3-477B-AE61-EFA6584080B6}"/>
    <cellStyle name="Normal 2 2 4 5 5" xfId="17581" xr:uid="{73D65E78-C6B4-4314-8AE0-E6644DC88F5C}"/>
    <cellStyle name="Normal 2 2 4 5_Act input CF" xfId="17582" xr:uid="{0D8F3269-F59C-4963-BD5C-F9484BFCE829}"/>
    <cellStyle name="Normal 2 2 4 6" xfId="17583" xr:uid="{DD02DC5C-6B21-4D73-AA3A-5B0AD6484253}"/>
    <cellStyle name="Normal 2 2 4 6 2" xfId="17584" xr:uid="{D5339628-8104-4AC1-9010-D6378DF9D00B}"/>
    <cellStyle name="Normal 2 2 4 6 3" xfId="17585" xr:uid="{4445729D-C82E-4C11-BB2D-3016E0FE99AD}"/>
    <cellStyle name="Normal 2 2 4 6_ACT_NIBD EQ" xfId="17586" xr:uid="{75FD51D9-2403-452B-8D3A-1F1B3FEB7D2A}"/>
    <cellStyle name="Normal 2 2 4 7" xfId="17587" xr:uid="{5DBD283C-2275-4234-884C-A176F7C86C60}"/>
    <cellStyle name="Normal 2 2 4 8" xfId="17588" xr:uid="{FC384F16-6F9D-4F18-BA52-8999AF9B9F3C}"/>
    <cellStyle name="Normal 2 2 4 9" xfId="17589" xr:uid="{B18A33BE-638F-4269-AAA5-CD1BEF537A9C}"/>
    <cellStyle name="Normal 2 2 4_Act input CF" xfId="17590" xr:uid="{BD4EF2CE-10D3-4DB0-89D2-CC0E9E5A4E68}"/>
    <cellStyle name="Normal 2 2 5" xfId="17591" xr:uid="{5D7BD22A-3A6F-4B74-BB8E-99B124889DBC}"/>
    <cellStyle name="Normal 2 2 5 2" xfId="17592" xr:uid="{FE78C8CC-4EAE-4254-8EC0-E44A84C5B49D}"/>
    <cellStyle name="Normal 2 2 5 2 2" xfId="17593" xr:uid="{E0CBA4E9-168C-41E3-A457-2C3250AEADED}"/>
    <cellStyle name="Normal 2 2 5 2 2 2" xfId="17594" xr:uid="{2138A006-A4EC-4919-9605-A0ED5D44FAC9}"/>
    <cellStyle name="Normal 2 2 5 2 2 2 2" xfId="17595" xr:uid="{3892BC8B-7112-49B0-BB0C-D84415785E38}"/>
    <cellStyle name="Normal 2 2 5 2 2 2 3" xfId="17596" xr:uid="{0B2905B8-E19C-4319-854B-12FC827C6710}"/>
    <cellStyle name="Normal 2 2 5 2 2 2_ACT_NIBD EQ" xfId="17597" xr:uid="{B923A1F0-C614-41A0-891C-7E7D61626B0B}"/>
    <cellStyle name="Normal 2 2 5 2 2 3" xfId="17598" xr:uid="{C3184758-186B-433A-9CC3-C35E3B9AF74C}"/>
    <cellStyle name="Normal 2 2 5 2 2 4" xfId="17599" xr:uid="{7DAD817A-141D-4AF5-B6CA-35245F081AE3}"/>
    <cellStyle name="Normal 2 2 5 2 2 5" xfId="17600" xr:uid="{9D1B7244-D4DB-4D36-89FC-123B5FE5C849}"/>
    <cellStyle name="Normal 2 2 5 2 2_Act input CF" xfId="17601" xr:uid="{D34587EF-8CEA-4087-A213-D5A32751EE30}"/>
    <cellStyle name="Normal 2 2 5 2 3" xfId="17602" xr:uid="{5D2D5445-89E5-4CE3-A4F0-A1A8101EF508}"/>
    <cellStyle name="Normal 2 2 5 2 3 2" xfId="17603" xr:uid="{5849D094-E681-4D81-88EC-64C32F7E564E}"/>
    <cellStyle name="Normal 2 2 5 2 3 2 2" xfId="17604" xr:uid="{04FFCF23-8036-489E-91FD-B07DCFF8A861}"/>
    <cellStyle name="Normal 2 2 5 2 3 2 3" xfId="17605" xr:uid="{01B55368-5E62-4B3E-B8AD-F1838C8485A0}"/>
    <cellStyle name="Normal 2 2 5 2 3 2_ACT_NIBD EQ" xfId="17606" xr:uid="{EB829AD6-D63C-4464-BFDF-F7F017E35EF3}"/>
    <cellStyle name="Normal 2 2 5 2 3 3" xfId="17607" xr:uid="{3ABB9E62-9621-4003-9991-7897FDC9C076}"/>
    <cellStyle name="Normal 2 2 5 2 3 4" xfId="17608" xr:uid="{7B0F365B-FE41-4A55-A4EA-4A82493D0598}"/>
    <cellStyle name="Normal 2 2 5 2 3 5" xfId="17609" xr:uid="{859E6C9D-8292-4B10-924C-AC4B6C3DDCF9}"/>
    <cellStyle name="Normal 2 2 5 2 3_Act input CF" xfId="17610" xr:uid="{2C373CF5-073D-4DBF-A00A-EF64EB72AA3C}"/>
    <cellStyle name="Normal 2 2 5 2 4" xfId="17611" xr:uid="{358CD5AC-00D0-4479-A587-EC2DA3FB8778}"/>
    <cellStyle name="Normal 2 2 5 2 4 2" xfId="17612" xr:uid="{EBEBFD40-CE14-4FEA-AFA7-5D1B1D558C95}"/>
    <cellStyle name="Normal 2 2 5 2 4 3" xfId="17613" xr:uid="{F7CB1512-6DD5-407A-833F-A9D29F334043}"/>
    <cellStyle name="Normal 2 2 5 2 4_ACT_NIBD EQ" xfId="17614" xr:uid="{558EC5F6-B04A-4910-A03F-67D0058FE0E1}"/>
    <cellStyle name="Normal 2 2 5 2 5" xfId="17615" xr:uid="{6FB078C4-7CB2-466D-9FA3-179058426C52}"/>
    <cellStyle name="Normal 2 2 5 2 6" xfId="17616" xr:uid="{18AA1E61-579C-442B-B8B2-CC85C3166267}"/>
    <cellStyle name="Normal 2 2 5 2 7" xfId="17617" xr:uid="{E0320BD9-FA26-4F14-9767-030A359FA31C}"/>
    <cellStyle name="Normal 2 2 5 2_Act input CF" xfId="17618" xr:uid="{535FABFD-C524-47F1-8F7C-D8E6345C26E0}"/>
    <cellStyle name="Normal 2 2 5 3" xfId="17619" xr:uid="{88EF0875-CADF-46A6-8246-60B52F0CE281}"/>
    <cellStyle name="Normal 2 2 5 3 2" xfId="17620" xr:uid="{7BC5B0C7-C5D3-4F76-8F3D-9D2599D19C4A}"/>
    <cellStyle name="Normal 2 2 5 3 2 2" xfId="17621" xr:uid="{ED5BF859-6A70-4A2C-AF34-2439A7FC4724}"/>
    <cellStyle name="Normal 2 2 5 3 2 3" xfId="17622" xr:uid="{06924458-016E-4FED-9D2E-2773129BF356}"/>
    <cellStyle name="Normal 2 2 5 3 2_ACT_NIBD EQ" xfId="17623" xr:uid="{A295B334-9698-4B8D-BE25-C78071268C3F}"/>
    <cellStyle name="Normal 2 2 5 3 3" xfId="17624" xr:uid="{FFE7EC96-1A48-4313-A570-BB6AFB2FA5E9}"/>
    <cellStyle name="Normal 2 2 5 3 4" xfId="17625" xr:uid="{BB355AF6-66B7-4F7F-9F46-7FCAD38C1AB6}"/>
    <cellStyle name="Normal 2 2 5 3 5" xfId="17626" xr:uid="{E235D34E-C1CF-4C44-8381-FD5B1CE6B387}"/>
    <cellStyle name="Normal 2 2 5 3_Act input CF" xfId="17627" xr:uid="{93783A2D-854A-4260-B915-BB14633EF9DF}"/>
    <cellStyle name="Normal 2 2 5 4" xfId="17628" xr:uid="{5ECEF6E8-BA4A-4E2F-8292-E4CC6F513E4A}"/>
    <cellStyle name="Normal 2 2 5 4 2" xfId="17629" xr:uid="{601FEE44-DE35-43DC-8404-281D58E8DB2F}"/>
    <cellStyle name="Normal 2 2 5 4 2 2" xfId="17630" xr:uid="{90A13F0D-6ABD-4FFD-96C0-259C290B4CED}"/>
    <cellStyle name="Normal 2 2 5 4 2 3" xfId="17631" xr:uid="{4BF32149-A4E7-4ED2-AE02-67A54D00B12B}"/>
    <cellStyle name="Normal 2 2 5 4 2_ACT_NIBD EQ" xfId="17632" xr:uid="{C3357B96-F69C-42DB-B4B2-3467C414D147}"/>
    <cellStyle name="Normal 2 2 5 4 3" xfId="17633" xr:uid="{9959AFFE-B239-4C4C-95CF-AB18FCDAFA5E}"/>
    <cellStyle name="Normal 2 2 5 4 4" xfId="17634" xr:uid="{438AEEE9-00AF-42B7-A96F-901BD07D9FE1}"/>
    <cellStyle name="Normal 2 2 5 4 5" xfId="17635" xr:uid="{872DF3F7-851A-4003-8F67-6CCD9CF90BDD}"/>
    <cellStyle name="Normal 2 2 5 4_Act input CF" xfId="17636" xr:uid="{44D7E05F-C394-4F34-9022-CA7E9479A2BD}"/>
    <cellStyle name="Normal 2 2 5 5" xfId="17637" xr:uid="{B4EAB2EA-345D-4478-BF20-E15AD465EA6F}"/>
    <cellStyle name="Normal 2 2 5 5 2" xfId="17638" xr:uid="{D4AA0A74-EC84-4E3C-8603-5CD6D4682BD5}"/>
    <cellStyle name="Normal 2 2 5 5 3" xfId="17639" xr:uid="{BB340839-87C2-4B99-A655-554B73EE4DD9}"/>
    <cellStyle name="Normal 2 2 5 5_ACT_NIBD EQ" xfId="17640" xr:uid="{06CEB6CF-82A7-4E3A-A028-72DE4AFB2393}"/>
    <cellStyle name="Normal 2 2 5 6" xfId="17641" xr:uid="{75256F03-9B24-4FD6-AA67-ADB8FDA48BAD}"/>
    <cellStyle name="Normal 2 2 5 7" xfId="17642" xr:uid="{272C81F0-29CB-4D01-9136-0067032B4EC7}"/>
    <cellStyle name="Normal 2 2 5 8" xfId="17643" xr:uid="{E3035831-EF28-4289-B5C4-1D8F0C088A92}"/>
    <cellStyle name="Normal 2 2 5_Act input CF" xfId="17644" xr:uid="{DD8A5E96-FE14-40B7-9CF2-D2C752EEAEB6}"/>
    <cellStyle name="Normal 2 2 6" xfId="17645" xr:uid="{1532E042-F902-4C9F-B3E3-347E923EFEFF}"/>
    <cellStyle name="Normal 2 2 6 2" xfId="17646" xr:uid="{0017DF64-CD52-4B7C-9F25-7CA6C16C7F1C}"/>
    <cellStyle name="Normal 2 2 6 2 2" xfId="17647" xr:uid="{50347921-6116-4467-960A-901F6A09DD55}"/>
    <cellStyle name="Normal 2 2 6 2 2 2" xfId="17648" xr:uid="{963A1D6D-F2AE-4692-AFED-F608608DCCA5}"/>
    <cellStyle name="Normal 2 2 6 2 2 2 2" xfId="17649" xr:uid="{81EAB112-3CF8-425D-BFDD-28B2542AE228}"/>
    <cellStyle name="Normal 2 2 6 2 2 2 3" xfId="17650" xr:uid="{667F9153-8085-417F-BDD3-BBAF0642F731}"/>
    <cellStyle name="Normal 2 2 6 2 2 2_ACT_NIBD EQ" xfId="17651" xr:uid="{619AFDAC-1276-44EC-ADA3-8A32731BB711}"/>
    <cellStyle name="Normal 2 2 6 2 2 3" xfId="17652" xr:uid="{2418B1F9-8165-4B4A-BB89-9046FA464E3A}"/>
    <cellStyle name="Normal 2 2 6 2 2 4" xfId="17653" xr:uid="{F8BF4EC0-50E7-40C3-8C66-4C2556BD73E0}"/>
    <cellStyle name="Normal 2 2 6 2 2 5" xfId="17654" xr:uid="{B712E22B-F04F-4268-B9AB-A61A1364AD76}"/>
    <cellStyle name="Normal 2 2 6 2 2_Act input CF" xfId="17655" xr:uid="{31AB7FF5-8827-40C4-816B-0BFC01EA245E}"/>
    <cellStyle name="Normal 2 2 6 2 3" xfId="17656" xr:uid="{513879AF-8A44-4761-BD8D-56DCE6AD8476}"/>
    <cellStyle name="Normal 2 2 6 2 3 2" xfId="17657" xr:uid="{6035A1DB-7AB2-46C7-8191-663B5FE3488A}"/>
    <cellStyle name="Normal 2 2 6 2 3 2 2" xfId="17658" xr:uid="{FA3353C9-B551-4909-AEA2-9244F7853271}"/>
    <cellStyle name="Normal 2 2 6 2 3 2 3" xfId="17659" xr:uid="{1176B337-B4B8-4ABA-9AC9-4DDE991BCAF4}"/>
    <cellStyle name="Normal 2 2 6 2 3 2_ACT_NIBD EQ" xfId="17660" xr:uid="{F15076A8-8ABF-4992-B8DD-220CD26FD97D}"/>
    <cellStyle name="Normal 2 2 6 2 3 3" xfId="17661" xr:uid="{9D6D470A-DF94-41A4-8C03-D980CA36B679}"/>
    <cellStyle name="Normal 2 2 6 2 3 4" xfId="17662" xr:uid="{8453F11C-17A9-4382-86EA-15FAAE1949E9}"/>
    <cellStyle name="Normal 2 2 6 2 3 5" xfId="17663" xr:uid="{E4C80D98-3281-4F8F-A77C-23D1AA6B6DF4}"/>
    <cellStyle name="Normal 2 2 6 2 3_Act input CF" xfId="17664" xr:uid="{E4E3AC22-D1D4-4B27-B217-AE050EED9E8F}"/>
    <cellStyle name="Normal 2 2 6 2 4" xfId="17665" xr:uid="{D1FA8937-9A3A-4552-920C-186C02754AEC}"/>
    <cellStyle name="Normal 2 2 6 2 4 2" xfId="17666" xr:uid="{189FA6B7-38E6-44CA-92C0-A91034A92D90}"/>
    <cellStyle name="Normal 2 2 6 2 4 3" xfId="17667" xr:uid="{9240238A-EC65-4B0C-8594-DABB60BD252D}"/>
    <cellStyle name="Normal 2 2 6 2 4_ACT_NIBD EQ" xfId="17668" xr:uid="{7B38D124-CC48-4F6A-9173-0869979C8609}"/>
    <cellStyle name="Normal 2 2 6 2 5" xfId="17669" xr:uid="{5E8C4E45-879C-4B58-82EE-F824EAC032CA}"/>
    <cellStyle name="Normal 2 2 6 2 6" xfId="17670" xr:uid="{28B825A2-5C6B-4CC9-A5FE-72F7C5EC0360}"/>
    <cellStyle name="Normal 2 2 6 2 7" xfId="17671" xr:uid="{2D8E2AA8-C07C-4EC4-9975-3F7F84448DF8}"/>
    <cellStyle name="Normal 2 2 6 2_Act input CF" xfId="17672" xr:uid="{2E217C6A-6650-4AAF-801B-7404B9EFA050}"/>
    <cellStyle name="Normal 2 2 6 3" xfId="17673" xr:uid="{C4A63A0F-E9E6-44E5-8993-B16DB7515BB8}"/>
    <cellStyle name="Normal 2 2 6 3 2" xfId="17674" xr:uid="{DA4CCF49-8F94-451C-B1DD-E1EF58A09AF1}"/>
    <cellStyle name="Normal 2 2 6 3 2 2" xfId="17675" xr:uid="{11DE65DE-3B35-4BBF-899F-9C855CE0B3B5}"/>
    <cellStyle name="Normal 2 2 6 3 2 3" xfId="17676" xr:uid="{D647B7C7-C9A5-48C1-B441-DD162661FCE5}"/>
    <cellStyle name="Normal 2 2 6 3 2_ACT_NIBD EQ" xfId="17677" xr:uid="{C1632CD8-2482-4FB9-80BA-7442E8E6EDCE}"/>
    <cellStyle name="Normal 2 2 6 3 3" xfId="17678" xr:uid="{9F1E2F13-BC4E-426A-835A-729D70C6DE00}"/>
    <cellStyle name="Normal 2 2 6 3 4" xfId="17679" xr:uid="{280180DA-2112-4C67-9427-86C105B7166A}"/>
    <cellStyle name="Normal 2 2 6 3 5" xfId="17680" xr:uid="{0DA925BA-E334-4AE5-961E-EA277D1983C0}"/>
    <cellStyle name="Normal 2 2 6 3_Act input CF" xfId="17681" xr:uid="{ED0EC9D5-FFB8-47FF-B652-A6F2386C3301}"/>
    <cellStyle name="Normal 2 2 6 4" xfId="17682" xr:uid="{06EB74D6-F811-43E9-AE02-A2F3563CF52F}"/>
    <cellStyle name="Normal 2 2 6 4 2" xfId="17683" xr:uid="{69A759AD-CBF5-464D-9AEF-C4C663F65885}"/>
    <cellStyle name="Normal 2 2 6 4 2 2" xfId="17684" xr:uid="{B3CAEDD7-06C0-48CB-91F4-038E5D4C6F93}"/>
    <cellStyle name="Normal 2 2 6 4 2 3" xfId="17685" xr:uid="{16233E36-7770-4F03-ACB0-9C8394AB64CC}"/>
    <cellStyle name="Normal 2 2 6 4 2_ACT_NIBD EQ" xfId="17686" xr:uid="{E35EC9D3-FF93-4496-A771-F831E446AA25}"/>
    <cellStyle name="Normal 2 2 6 4 3" xfId="17687" xr:uid="{2EE3B763-C25C-4114-8A19-B22767B93637}"/>
    <cellStyle name="Normal 2 2 6 4 4" xfId="17688" xr:uid="{27AF316B-1D18-4B64-86A9-FA675CA14ADC}"/>
    <cellStyle name="Normal 2 2 6 4 5" xfId="17689" xr:uid="{F39FB9F9-F7A0-4CCE-AE1B-778B06445743}"/>
    <cellStyle name="Normal 2 2 6 4_Act input CF" xfId="17690" xr:uid="{94E47286-B843-48E6-B918-00CA47DBCC32}"/>
    <cellStyle name="Normal 2 2 6 5" xfId="17691" xr:uid="{B3277160-A3A3-41B1-A4BE-6D68F13F0E1C}"/>
    <cellStyle name="Normal 2 2 6 5 2" xfId="17692" xr:uid="{2F01B7E4-B195-48AF-BB9F-D5B3E9BEA03E}"/>
    <cellStyle name="Normal 2 2 6 5 3" xfId="17693" xr:uid="{E39FC63E-4B0E-4C62-8ED8-69779A6DB9C8}"/>
    <cellStyle name="Normal 2 2 6 5_ACT_NIBD EQ" xfId="17694" xr:uid="{094DCC0A-40D0-4412-A3A0-441E6BEBA70D}"/>
    <cellStyle name="Normal 2 2 6 6" xfId="17695" xr:uid="{9D5A337B-4DA0-4EA1-9E37-CDA4A87A8CFB}"/>
    <cellStyle name="Normal 2 2 6 7" xfId="17696" xr:uid="{7EFE7D3B-27B0-4F65-9284-B0198AA5FDA1}"/>
    <cellStyle name="Normal 2 2 6 8" xfId="17697" xr:uid="{8F577F94-63B5-4796-81E5-9C7CEDF31462}"/>
    <cellStyle name="Normal 2 2 6_Act input CF" xfId="17698" xr:uid="{824394F4-BC11-4887-9C97-19EFF4C0FF79}"/>
    <cellStyle name="Normal 2 2 7" xfId="17699" xr:uid="{02A91E61-68B7-42F5-9231-D82AC6A87EB1}"/>
    <cellStyle name="Normal 2 2 7 2" xfId="17700" xr:uid="{73E062D1-894B-4F30-B7BE-D97163EEEA70}"/>
    <cellStyle name="Normal 2 2 7 2 2" xfId="17701" xr:uid="{675C0FD9-6D7C-45BB-BF80-5345589F2E3B}"/>
    <cellStyle name="Normal 2 2 7 2 2 2" xfId="17702" xr:uid="{0E3D830F-BF02-40D3-A8DF-F27A707215BC}"/>
    <cellStyle name="Normal 2 2 7 2 2 2 2" xfId="17703" xr:uid="{B05311C6-5E54-44F3-9762-E54133EC9227}"/>
    <cellStyle name="Normal 2 2 7 2 2 2 3" xfId="17704" xr:uid="{C494FCCC-4834-439E-9E06-D5844D419E1D}"/>
    <cellStyle name="Normal 2 2 7 2 2 2_ACT_NIBD EQ" xfId="17705" xr:uid="{2510539E-3EDC-4A3C-9E65-D22C99EC590F}"/>
    <cellStyle name="Normal 2 2 7 2 2 3" xfId="17706" xr:uid="{470885C5-198A-4DB8-A04D-112EA8F76C22}"/>
    <cellStyle name="Normal 2 2 7 2 2 4" xfId="17707" xr:uid="{3F612E98-AC6D-420A-81E0-07E189D0B2CB}"/>
    <cellStyle name="Normal 2 2 7 2 2 5" xfId="17708" xr:uid="{A7E1C577-880B-4BDA-A265-D2AB2044EBD9}"/>
    <cellStyle name="Normal 2 2 7 2 2_Act input CF" xfId="17709" xr:uid="{27C2DC58-CC0D-4DF6-94BB-474D5F0B971D}"/>
    <cellStyle name="Normal 2 2 7 2 3" xfId="17710" xr:uid="{FA917F26-F688-4880-9983-B78DAD36B2FE}"/>
    <cellStyle name="Normal 2 2 7 2 3 2" xfId="17711" xr:uid="{36E93961-1057-470B-85B5-0CBA73289143}"/>
    <cellStyle name="Normal 2 2 7 2 3 2 2" xfId="17712" xr:uid="{5BED6DC9-8006-424F-BCBA-AC60C2442C5E}"/>
    <cellStyle name="Normal 2 2 7 2 3 2 3" xfId="17713" xr:uid="{42FC5CCC-F1F9-404C-A3EB-AC3A6303B303}"/>
    <cellStyle name="Normal 2 2 7 2 3 2_ACT_NIBD EQ" xfId="17714" xr:uid="{52F9BF59-32BF-4789-99F5-54C45D9B2D31}"/>
    <cellStyle name="Normal 2 2 7 2 3 3" xfId="17715" xr:uid="{5AA772DB-81C6-4D87-BA15-3CC3EB5392A6}"/>
    <cellStyle name="Normal 2 2 7 2 3 4" xfId="17716" xr:uid="{B3949BD1-A1E1-49A7-8ED2-BB8151E2597D}"/>
    <cellStyle name="Normal 2 2 7 2 3 5" xfId="17717" xr:uid="{802C9DB8-38A0-4872-A3DC-8B38D737B75F}"/>
    <cellStyle name="Normal 2 2 7 2 3_Act input CF" xfId="17718" xr:uid="{647F8D8B-017F-4FC3-B912-19DD4135C700}"/>
    <cellStyle name="Normal 2 2 7 2 4" xfId="17719" xr:uid="{F96234F9-E4C7-4CE5-A7D2-DB4EF95434E7}"/>
    <cellStyle name="Normal 2 2 7 2 4 2" xfId="17720" xr:uid="{4705FD69-A988-4B62-B217-D96C1358EECD}"/>
    <cellStyle name="Normal 2 2 7 2 4 3" xfId="17721" xr:uid="{89659649-F1B1-4FDB-BF2F-CE38DACF0DE6}"/>
    <cellStyle name="Normal 2 2 7 2 4_ACT_NIBD EQ" xfId="17722" xr:uid="{86C78C91-17EF-418A-A528-7BC363D29113}"/>
    <cellStyle name="Normal 2 2 7 2 5" xfId="17723" xr:uid="{06F0FEA5-6C4A-4662-BCF8-8A84056B27DA}"/>
    <cellStyle name="Normal 2 2 7 2 6" xfId="17724" xr:uid="{A36CEE58-2DAF-4362-9EBE-8AF1D652FD89}"/>
    <cellStyle name="Normal 2 2 7 2 7" xfId="17725" xr:uid="{78C83851-E564-4461-BE13-E073853CB3E6}"/>
    <cellStyle name="Normal 2 2 7 2_Act input CF" xfId="17726" xr:uid="{CAB50C97-2CA1-4818-9C28-A514AC7256DF}"/>
    <cellStyle name="Normal 2 2 7 3" xfId="17727" xr:uid="{3CE958E1-7685-4E38-83A3-982D71EB2126}"/>
    <cellStyle name="Normal 2 2 7 3 2" xfId="17728" xr:uid="{D4F8446B-D9EC-43A4-9719-8F808E65BACD}"/>
    <cellStyle name="Normal 2 2 7 3 2 2" xfId="17729" xr:uid="{9B8B6256-B924-49C4-A9BB-C55E55861011}"/>
    <cellStyle name="Normal 2 2 7 3 2 3" xfId="17730" xr:uid="{FA235686-23A6-4399-8A96-510055DE716A}"/>
    <cellStyle name="Normal 2 2 7 3 2_ACT_NIBD EQ" xfId="17731" xr:uid="{08E28CB4-AFF4-4C95-B00C-F74BA57C4151}"/>
    <cellStyle name="Normal 2 2 7 3 3" xfId="17732" xr:uid="{C7B7B621-F0C6-432B-9DD5-6D048E0AEA00}"/>
    <cellStyle name="Normal 2 2 7 3 4" xfId="17733" xr:uid="{A917A042-505B-48D4-91D9-C479FDD8C31B}"/>
    <cellStyle name="Normal 2 2 7 3 5" xfId="17734" xr:uid="{AF96910D-71E7-4A86-B7B1-DE31EC5D7356}"/>
    <cellStyle name="Normal 2 2 7 3_Act input CF" xfId="17735" xr:uid="{7070D30E-AA95-4F8E-8292-53A9C50D5FDA}"/>
    <cellStyle name="Normal 2 2 7 4" xfId="17736" xr:uid="{840EE281-1FAC-42B3-AF8A-5AD43596181E}"/>
    <cellStyle name="Normal 2 2 7 4 2" xfId="17737" xr:uid="{32760660-EE04-435D-BFE2-F657C28C0EF6}"/>
    <cellStyle name="Normal 2 2 7 4 2 2" xfId="17738" xr:uid="{269F0FD7-7FBC-4FA6-8EC0-32277B8535AB}"/>
    <cellStyle name="Normal 2 2 7 4 2 3" xfId="17739" xr:uid="{A264369C-9F58-4116-A965-EC99C6DFFF09}"/>
    <cellStyle name="Normal 2 2 7 4 2_ACT_NIBD EQ" xfId="17740" xr:uid="{EFA36862-D64C-4D4C-87A3-E1874F2C18F7}"/>
    <cellStyle name="Normal 2 2 7 4 3" xfId="17741" xr:uid="{C506C8BA-9893-47ED-BB72-B370C7431AC3}"/>
    <cellStyle name="Normal 2 2 7 4 4" xfId="17742" xr:uid="{C7D7645D-F3A3-4AC4-B403-ACD8EF0509E7}"/>
    <cellStyle name="Normal 2 2 7 4 5" xfId="17743" xr:uid="{610A0285-DA13-4358-80A2-CC7588CDB03A}"/>
    <cellStyle name="Normal 2 2 7 4_Act input CF" xfId="17744" xr:uid="{F348B4AB-DE84-4352-B307-B742B86496E9}"/>
    <cellStyle name="Normal 2 2 7 5" xfId="17745" xr:uid="{2EA8C8BE-2B55-4434-BAE2-C0AF1D6B4628}"/>
    <cellStyle name="Normal 2 2 7 5 2" xfId="17746" xr:uid="{6B243788-ED2E-484A-B8F3-63C144A416B1}"/>
    <cellStyle name="Normal 2 2 7 5 3" xfId="17747" xr:uid="{B0AD821D-55A0-4DC4-80CA-4E046D26461D}"/>
    <cellStyle name="Normal 2 2 7 5_ACT_NIBD EQ" xfId="17748" xr:uid="{98E74503-BEE2-4798-8AC8-C45578630D24}"/>
    <cellStyle name="Normal 2 2 7 6" xfId="17749" xr:uid="{3CD4C7BA-7FCD-427A-8617-CAD32E2F316C}"/>
    <cellStyle name="Normal 2 2 7 7" xfId="17750" xr:uid="{60F667D5-9E41-4C35-BB49-B43904B8B840}"/>
    <cellStyle name="Normal 2 2 7 8" xfId="17751" xr:uid="{496171A5-21F9-401D-ABBE-D3409C1E7FFF}"/>
    <cellStyle name="Normal 2 2 7_Act input CF" xfId="17752" xr:uid="{124DCCA7-547A-47D9-AACF-3F59DD3C7F6D}"/>
    <cellStyle name="Normal 2 2 8" xfId="17753" xr:uid="{2AEB9B49-3A63-4F92-81C9-6E2FC08D4A2C}"/>
    <cellStyle name="Normal 2 2 8 2" xfId="17754" xr:uid="{9FC9A3B6-F297-4296-A538-8E1D5B51D8F9}"/>
    <cellStyle name="Normal 2 2 8 2 2" xfId="17755" xr:uid="{E003D2CF-9642-4332-8B5B-2869B0094A36}"/>
    <cellStyle name="Normal 2 2 8 2 2 2" xfId="17756" xr:uid="{BF778B32-7948-4E25-A917-9520DF771A32}"/>
    <cellStyle name="Normal 2 2 8 2 2 2 2" xfId="17757" xr:uid="{E8C177E0-5038-44E1-BB3B-1EE0F5BDBC28}"/>
    <cellStyle name="Normal 2 2 8 2 2 2 3" xfId="17758" xr:uid="{4EE38CCE-261C-4E99-AD56-056133E859CC}"/>
    <cellStyle name="Normal 2 2 8 2 2 2_ACT_NIBD EQ" xfId="17759" xr:uid="{787F4E97-E58A-4521-AC29-A3FDFB0EF739}"/>
    <cellStyle name="Normal 2 2 8 2 2 3" xfId="17760" xr:uid="{5663FA9E-FB86-43E1-8106-68246F15461C}"/>
    <cellStyle name="Normal 2 2 8 2 2 4" xfId="17761" xr:uid="{92E83D45-D3BA-438D-90B8-E5C9624E094F}"/>
    <cellStyle name="Normal 2 2 8 2 2 5" xfId="17762" xr:uid="{19A909B1-AD6E-4663-AFDE-26328687D4E4}"/>
    <cellStyle name="Normal 2 2 8 2 2_Act input CF" xfId="17763" xr:uid="{26A2533A-0E1B-4D7E-9082-B8E68B10F376}"/>
    <cellStyle name="Normal 2 2 8 2 3" xfId="17764" xr:uid="{70A6C621-7651-4593-AC62-7613D99C2CC9}"/>
    <cellStyle name="Normal 2 2 8 2 3 2" xfId="17765" xr:uid="{13E8ACC6-9C9F-45AE-AEC5-E4D37BFBEAF6}"/>
    <cellStyle name="Normal 2 2 8 2 3 2 2" xfId="17766" xr:uid="{59F31C04-64D4-4261-963A-C1248303278D}"/>
    <cellStyle name="Normal 2 2 8 2 3 2 3" xfId="17767" xr:uid="{55DE096D-6AB6-4F54-B600-DFD2A519F55A}"/>
    <cellStyle name="Normal 2 2 8 2 3 2_ACT_NIBD EQ" xfId="17768" xr:uid="{5702F379-D93E-48DC-BD40-B0A6763F2D8B}"/>
    <cellStyle name="Normal 2 2 8 2 3 3" xfId="17769" xr:uid="{C1473B4D-86B7-4918-B44D-93A521C44BB0}"/>
    <cellStyle name="Normal 2 2 8 2 3 4" xfId="17770" xr:uid="{864373D0-784A-47B4-B681-A5721D1B20FF}"/>
    <cellStyle name="Normal 2 2 8 2 3 5" xfId="17771" xr:uid="{4D20C2B2-125E-465D-A848-2D32C4102544}"/>
    <cellStyle name="Normal 2 2 8 2 3_Act input CF" xfId="17772" xr:uid="{4C77C0B3-E5FC-4889-AFA3-B65718B89851}"/>
    <cellStyle name="Normal 2 2 8 2 4" xfId="17773" xr:uid="{CB44DA4D-4E11-4164-88EC-E641A881B90E}"/>
    <cellStyle name="Normal 2 2 8 2 4 2" xfId="17774" xr:uid="{F08F1AF1-9637-4F0A-A214-75E4B1412EC7}"/>
    <cellStyle name="Normal 2 2 8 2 4 3" xfId="17775" xr:uid="{E3A9091C-B552-4CCA-9B10-C87AC703211A}"/>
    <cellStyle name="Normal 2 2 8 2 4_ACT_NIBD EQ" xfId="17776" xr:uid="{D461939C-2468-42C9-8DD6-CFF73EAF1D13}"/>
    <cellStyle name="Normal 2 2 8 2 5" xfId="17777" xr:uid="{EA8DCD62-2240-431A-9380-BCA90DA42FC6}"/>
    <cellStyle name="Normal 2 2 8 2 6" xfId="17778" xr:uid="{9C21A310-36F1-43BB-8AD2-C981C16F688A}"/>
    <cellStyle name="Normal 2 2 8 2 7" xfId="17779" xr:uid="{FB7EB473-F498-4CDF-A262-9B5ECCE5E63F}"/>
    <cellStyle name="Normal 2 2 8 2_Act input CF" xfId="17780" xr:uid="{EC7B70A3-0A44-4C00-9A75-4C2B26C2AC96}"/>
    <cellStyle name="Normal 2 2 8 3" xfId="17781" xr:uid="{6E2CF101-AA2F-4477-89CD-3586D4538842}"/>
    <cellStyle name="Normal 2 2 8 3 2" xfId="17782" xr:uid="{28D47230-0CC4-4C03-AD3A-AB73F2B22274}"/>
    <cellStyle name="Normal 2 2 8 3 2 2" xfId="17783" xr:uid="{1C12D00B-32A5-4978-AE34-0115321BB188}"/>
    <cellStyle name="Normal 2 2 8 3 2 3" xfId="17784" xr:uid="{0436396F-5A45-4BC3-A5C7-4493724D98D7}"/>
    <cellStyle name="Normal 2 2 8 3 2_ACT_NIBD EQ" xfId="17785" xr:uid="{772E323F-797D-4DD0-BCF3-53EF37C4293F}"/>
    <cellStyle name="Normal 2 2 8 3 3" xfId="17786" xr:uid="{3BCA7193-2C42-4D67-BD8B-E2FF8EDE3763}"/>
    <cellStyle name="Normal 2 2 8 3 4" xfId="17787" xr:uid="{2CFBD227-D90C-44C4-9351-BC5FE3F70272}"/>
    <cellStyle name="Normal 2 2 8 3 5" xfId="17788" xr:uid="{58757E83-7545-4D22-9793-00755CF62799}"/>
    <cellStyle name="Normal 2 2 8 3_Act input CF" xfId="17789" xr:uid="{863CC1A4-9BFE-4160-B118-A9621EAB326B}"/>
    <cellStyle name="Normal 2 2 8 4" xfId="17790" xr:uid="{07984FE1-7A16-4E25-B87C-BB866C4DC3DC}"/>
    <cellStyle name="Normal 2 2 8 4 2" xfId="17791" xr:uid="{B48BE1F4-4D86-4F3A-9198-9922754AD45C}"/>
    <cellStyle name="Normal 2 2 8 4 2 2" xfId="17792" xr:uid="{36721692-EAE2-487A-9BF5-02FF5670536D}"/>
    <cellStyle name="Normal 2 2 8 4 2 3" xfId="17793" xr:uid="{8E33B397-D10F-4F19-B28E-00C5A7C1337E}"/>
    <cellStyle name="Normal 2 2 8 4 2_ACT_NIBD EQ" xfId="17794" xr:uid="{6609FA10-7F99-46CF-A4B4-A661A5801962}"/>
    <cellStyle name="Normal 2 2 8 4 3" xfId="17795" xr:uid="{D2F5DFBF-9623-429B-8B82-C454B0A68326}"/>
    <cellStyle name="Normal 2 2 8 4 4" xfId="17796" xr:uid="{739D945C-E54A-43F3-8F77-A6B5DC02C90A}"/>
    <cellStyle name="Normal 2 2 8 4 5" xfId="17797" xr:uid="{FC507321-82B5-40A3-AB38-A136E727493E}"/>
    <cellStyle name="Normal 2 2 8 4_Act input CF" xfId="17798" xr:uid="{31323BE4-F941-40A2-8B1A-5BE22B1CFFA7}"/>
    <cellStyle name="Normal 2 2 8 5" xfId="17799" xr:uid="{9E724D83-C0E3-423A-AD4C-0C4FD1F15B6E}"/>
    <cellStyle name="Normal 2 2 8 5 2" xfId="17800" xr:uid="{5F93B223-E4C1-49A8-B641-A847DC1933FB}"/>
    <cellStyle name="Normal 2 2 8 5 3" xfId="17801" xr:uid="{914FFE68-ABB1-4A9A-B5EB-E6FCCADEAE77}"/>
    <cellStyle name="Normal 2 2 8 5_ACT_NIBD EQ" xfId="17802" xr:uid="{5612D10C-38EB-48C3-A16A-59F22A8F127B}"/>
    <cellStyle name="Normal 2 2 8 6" xfId="17803" xr:uid="{586E187A-862B-494E-AB9D-19F5FF85C126}"/>
    <cellStyle name="Normal 2 2 8 7" xfId="17804" xr:uid="{7201D51B-B9D2-4FE9-947F-D486AF0B6EDD}"/>
    <cellStyle name="Normal 2 2 8 8" xfId="17805" xr:uid="{3FDF4AEF-A3B4-4734-BC2B-C2960FD75D44}"/>
    <cellStyle name="Normal 2 2 8_Act input CF" xfId="17806" xr:uid="{6AF6F698-772D-4943-A00A-D6132C7652B4}"/>
    <cellStyle name="Normal 2 2 9" xfId="17807" xr:uid="{AFC7AB1A-DEFD-47A9-A5D4-A4A1110315E0}"/>
    <cellStyle name="Normal 2 2 9 2" xfId="17808" xr:uid="{08F9E53C-9FAF-4F91-B60A-2AAC5C7BE418}"/>
    <cellStyle name="Normal 2 2 9 2 2" xfId="17809" xr:uid="{B34552B0-4CA1-450C-9CD8-76799F640C7F}"/>
    <cellStyle name="Normal 2 2 9 2 2 2" xfId="17810" xr:uid="{5C2379C2-CD9E-4FA6-AC3B-D0F7D4EE9B53}"/>
    <cellStyle name="Normal 2 2 9 2 2 2 2" xfId="17811" xr:uid="{D661F54B-6AAE-455A-A4E7-40FE54C1E9C7}"/>
    <cellStyle name="Normal 2 2 9 2 2 2 3" xfId="17812" xr:uid="{0ADFC6EA-0B2A-4917-AAB5-DA168588CA94}"/>
    <cellStyle name="Normal 2 2 9 2 2 2_ACT_NIBD EQ" xfId="17813" xr:uid="{B9A76FEF-8B9E-43F2-8B0A-D3705F76951D}"/>
    <cellStyle name="Normal 2 2 9 2 2 3" xfId="17814" xr:uid="{D5500EE2-01C7-4267-93E8-83DA38481F49}"/>
    <cellStyle name="Normal 2 2 9 2 2 4" xfId="17815" xr:uid="{A5F20706-2642-4869-A15D-A177454AA5BD}"/>
    <cellStyle name="Normal 2 2 9 2 2 5" xfId="17816" xr:uid="{0FBA4A32-2B3A-4BF6-9749-E29DDA68124E}"/>
    <cellStyle name="Normal 2 2 9 2 2_Act input CF" xfId="17817" xr:uid="{6CE0465A-D63B-4131-B109-1CB324F67FA2}"/>
    <cellStyle name="Normal 2 2 9 2 3" xfId="17818" xr:uid="{F386BB81-63A2-43D5-9299-B8979D6252F3}"/>
    <cellStyle name="Normal 2 2 9 2 3 2" xfId="17819" xr:uid="{165A2806-C39E-4E30-805D-7A85FE275AF0}"/>
    <cellStyle name="Normal 2 2 9 2 3 2 2" xfId="17820" xr:uid="{20598B85-B514-4A65-8A49-771AB2C9DB5C}"/>
    <cellStyle name="Normal 2 2 9 2 3 2 3" xfId="17821" xr:uid="{D64CA968-6CA7-48E2-B13C-D974683B4D96}"/>
    <cellStyle name="Normal 2 2 9 2 3 2_ACT_NIBD EQ" xfId="17822" xr:uid="{FAFC1E6F-1390-4193-A5F7-5737E4BE9EE5}"/>
    <cellStyle name="Normal 2 2 9 2 3 3" xfId="17823" xr:uid="{2829E653-821F-4D24-A83C-E3CB2D3A0E90}"/>
    <cellStyle name="Normal 2 2 9 2 3 4" xfId="17824" xr:uid="{93DAD217-D289-4DA0-BA46-6AA3076A5BFE}"/>
    <cellStyle name="Normal 2 2 9 2 3 5" xfId="17825" xr:uid="{85455B5E-9845-462B-B051-E7062B7C0951}"/>
    <cellStyle name="Normal 2 2 9 2 3_Act input CF" xfId="17826" xr:uid="{4F6E9CFD-A1A9-40FB-9F68-16F1F94238F4}"/>
    <cellStyle name="Normal 2 2 9 2 4" xfId="17827" xr:uid="{2A09C9E1-2787-4679-9779-97047CDEA2D4}"/>
    <cellStyle name="Normal 2 2 9 2 4 2" xfId="17828" xr:uid="{A24B6B66-DE62-4D44-B2B1-1E5FA3367D18}"/>
    <cellStyle name="Normal 2 2 9 2 4 3" xfId="17829" xr:uid="{BFD9F39E-C744-4315-9CB1-3F643FEFD0C5}"/>
    <cellStyle name="Normal 2 2 9 2 4_ACT_NIBD EQ" xfId="17830" xr:uid="{8CE48216-B898-4531-A758-ACB4F8C47866}"/>
    <cellStyle name="Normal 2 2 9 2 5" xfId="17831" xr:uid="{288B6B98-F986-4702-8586-4330F2CBBF60}"/>
    <cellStyle name="Normal 2 2 9 2 6" xfId="17832" xr:uid="{2EB39055-355E-4001-B0DB-42FD556CAA02}"/>
    <cellStyle name="Normal 2 2 9 2 7" xfId="17833" xr:uid="{7B202C6A-D817-4844-9AC2-F1BF339A1E14}"/>
    <cellStyle name="Normal 2 2 9 2_Act input CF" xfId="17834" xr:uid="{8E46AAB3-5693-427D-A9C9-E87E2684EC8D}"/>
    <cellStyle name="Normal 2 2 9 3" xfId="17835" xr:uid="{F374A778-8E48-4145-B1A4-4E9DB6C7E100}"/>
    <cellStyle name="Normal 2 2 9 3 2" xfId="17836" xr:uid="{D6B23F09-553E-4F1E-961B-A6A1D9CD1AE9}"/>
    <cellStyle name="Normal 2 2 9 3 2 2" xfId="17837" xr:uid="{E753C742-E381-40FC-B764-1F971960DE99}"/>
    <cellStyle name="Normal 2 2 9 3 2 3" xfId="17838" xr:uid="{3146C210-1F73-4B2C-955A-363E2A54B463}"/>
    <cellStyle name="Normal 2 2 9 3 2_ACT_NIBD EQ" xfId="17839" xr:uid="{02735EF0-16D6-4B47-9F9D-D3D534E0E463}"/>
    <cellStyle name="Normal 2 2 9 3 3" xfId="17840" xr:uid="{0F679191-AF5D-4529-9BD9-D3E072AC6EEB}"/>
    <cellStyle name="Normal 2 2 9 3 4" xfId="17841" xr:uid="{614793CE-B8FF-4B50-8D55-A30AD5F7B88F}"/>
    <cellStyle name="Normal 2 2 9 3 5" xfId="17842" xr:uid="{51484AF1-34E2-4137-8F70-7BA0FAB66D94}"/>
    <cellStyle name="Normal 2 2 9 3_Act input CF" xfId="17843" xr:uid="{ACC8AE68-047B-40D5-9C17-B931FD6145E6}"/>
    <cellStyle name="Normal 2 2 9 4" xfId="17844" xr:uid="{04A640EA-A57C-4498-BC3D-95C50F29C7A5}"/>
    <cellStyle name="Normal 2 2 9 4 2" xfId="17845" xr:uid="{2C4A876F-C9B6-4A4E-98B6-CEF3B9F4C31E}"/>
    <cellStyle name="Normal 2 2 9 4 2 2" xfId="17846" xr:uid="{35697E39-B041-4204-B47D-D318450B62E5}"/>
    <cellStyle name="Normal 2 2 9 4 2 3" xfId="17847" xr:uid="{3F876227-17BA-473E-9B55-78887E964ABD}"/>
    <cellStyle name="Normal 2 2 9 4 2_ACT_NIBD EQ" xfId="17848" xr:uid="{37F9F918-208B-4024-81E8-D81730F88148}"/>
    <cellStyle name="Normal 2 2 9 4 3" xfId="17849" xr:uid="{5487BDCC-906F-4B47-AD2E-D25409A3FF79}"/>
    <cellStyle name="Normal 2 2 9 4 4" xfId="17850" xr:uid="{F6AE046B-8B23-43A6-B3EF-350CA0A833EE}"/>
    <cellStyle name="Normal 2 2 9 4 5" xfId="17851" xr:uid="{A20BD83E-D38B-463C-BEB3-3D010409CAF6}"/>
    <cellStyle name="Normal 2 2 9 4_Act input CF" xfId="17852" xr:uid="{53EDD92A-29D5-4000-82DB-42DC3375ADC6}"/>
    <cellStyle name="Normal 2 2 9 5" xfId="17853" xr:uid="{4EBFFE31-F2AA-459F-B1E5-813D68A3B8AC}"/>
    <cellStyle name="Normal 2 2 9 5 2" xfId="17854" xr:uid="{05B9C7F0-85C4-4C93-A469-DAC3AE747233}"/>
    <cellStyle name="Normal 2 2 9 5 3" xfId="17855" xr:uid="{6D1AB65C-0B53-4734-B5F6-E200FCA54CA0}"/>
    <cellStyle name="Normal 2 2 9 5_ACT_NIBD EQ" xfId="17856" xr:uid="{3E5ED81A-C71E-4FE2-B57F-4804B0FAB6C0}"/>
    <cellStyle name="Normal 2 2 9 6" xfId="17857" xr:uid="{A481EF4D-5FD3-4F72-9601-D26B1699D5A0}"/>
    <cellStyle name="Normal 2 2 9 7" xfId="17858" xr:uid="{13BF02B8-BF8F-46F0-8B75-F506053D2AA8}"/>
    <cellStyle name="Normal 2 2 9 8" xfId="17859" xr:uid="{DECF9A66-E818-4514-9441-B2DEDCE1AE97}"/>
    <cellStyle name="Normal 2 2 9_Act input CF" xfId="17860" xr:uid="{044F15E2-91FF-4AD7-A5F7-BEE706653F33}"/>
    <cellStyle name="Normal 2 2_Act input CF" xfId="17861" xr:uid="{8DF5C7BB-C7E0-42CE-82F3-B5A908AF6E3A}"/>
    <cellStyle name="Normal 2 20" xfId="17862" xr:uid="{7F250D32-D836-47A9-BA6B-DE92CE90ED8B}"/>
    <cellStyle name="Normal 2 20 2" xfId="17863" xr:uid="{905E8698-9EDC-4967-8BC8-3372CCEB90E6}"/>
    <cellStyle name="Normal 2 20 2 2" xfId="17864" xr:uid="{A949CB1E-2ADE-4072-8002-4E5682BD04FC}"/>
    <cellStyle name="Normal 2 20 2 3" xfId="17865" xr:uid="{081D94DF-02E8-4AE7-9C7E-AD69F9B45484}"/>
    <cellStyle name="Normal 2 20 2_ACT_NIBD EQ" xfId="17866" xr:uid="{CDE23EFD-9103-4275-9C7A-B128DE7C2CFF}"/>
    <cellStyle name="Normal 2 20 3" xfId="17867" xr:uid="{A4D6214C-77BF-4CE5-A1BD-DDA6FB491792}"/>
    <cellStyle name="Normal 2 20 4" xfId="17868" xr:uid="{4E0A5A6B-C0D9-499B-BB09-A8E1BDEECE54}"/>
    <cellStyle name="Normal 2 20 5" xfId="17869" xr:uid="{8AB3BD6B-26E2-4784-908E-A34242805708}"/>
    <cellStyle name="Normal 2 20_Act input CF" xfId="17870" xr:uid="{C084C0E4-E35F-43F4-8592-2F4E2373545A}"/>
    <cellStyle name="Normal 2 21" xfId="17871" xr:uid="{6C069A6D-888D-4498-B445-432D1D2CA87D}"/>
    <cellStyle name="Normal 2 21 2" xfId="17872" xr:uid="{1046077A-71E8-4F3F-9135-2DF3195FF747}"/>
    <cellStyle name="Normal 2 21_ACT Segment adj EBITDA" xfId="17873" xr:uid="{D0640007-491F-4C0C-9753-1EE5EB9CF2A0}"/>
    <cellStyle name="Normal 2 22" xfId="17874" xr:uid="{50BC0EAB-C8C8-4375-947F-1DB568E6F181}"/>
    <cellStyle name="Normal 2 22 2" xfId="17875" xr:uid="{3413A918-4C8A-469C-8EA5-937D306262B9}"/>
    <cellStyle name="Normal 2 22_ACT Segment adj EBITDA" xfId="17876" xr:uid="{52DF5DDE-D4A8-4AC4-AF0C-A2BCC6DD2201}"/>
    <cellStyle name="Normal 2 23" xfId="17877" xr:uid="{6F42400F-9F4A-412E-89A9-C560407994C7}"/>
    <cellStyle name="Normal 2 23 2" xfId="17878" xr:uid="{183C8FDD-3EF8-498A-8C60-655362806F2C}"/>
    <cellStyle name="Normal 2 23_ACT Segment adj EBITDA" xfId="17879" xr:uid="{2D9D6B17-8FB1-4079-AF32-85FAE51263F4}"/>
    <cellStyle name="Normal 2 24" xfId="17880" xr:uid="{E3183A87-B355-4C9A-8CC7-DFE4658D4369}"/>
    <cellStyle name="Normal 2 24 2" xfId="17881" xr:uid="{F524F644-7F07-4A1B-B997-8509DE1621AC}"/>
    <cellStyle name="Normal 2 24_ACT Segment adj EBITDA" xfId="17882" xr:uid="{1EAE16DA-8577-40D7-8F7E-203B54200935}"/>
    <cellStyle name="Normal 2 25" xfId="17883" xr:uid="{BBA298FE-D88E-4391-B85D-359589E29CA6}"/>
    <cellStyle name="Normal 2 25 2" xfId="17884" xr:uid="{CD44FC70-0EB0-4912-988E-26C3D0294252}"/>
    <cellStyle name="Normal 2 25_ACT Segment adj EBITDA" xfId="17885" xr:uid="{4E39E5A7-8187-4037-9D6C-6FF8BB86B32A}"/>
    <cellStyle name="Normal 2 26" xfId="17886" xr:uid="{37B749AC-C821-485E-AFE2-50A8915FEF61}"/>
    <cellStyle name="Normal 2 27" xfId="17887" xr:uid="{FC67F93A-2B0E-4EA3-A946-564E66F246D9}"/>
    <cellStyle name="Normal 2 28" xfId="17888" xr:uid="{D31D5FDC-9301-4B93-AE9A-106372499747}"/>
    <cellStyle name="Normal 2 29" xfId="17889" xr:uid="{126057AB-6B71-40DC-850B-CD618DBF0BA8}"/>
    <cellStyle name="Normal 2 29 2" xfId="17890" xr:uid="{6A24053F-6E0E-4DC5-A2CB-2387B4CAD87B}"/>
    <cellStyle name="Normal 2 29 3" xfId="17891" xr:uid="{C3745D3B-23BD-48D7-9208-4E9A816F2EBF}"/>
    <cellStyle name="Normal 2 29_ACT Segment adj EBITDA" xfId="17892" xr:uid="{9A31A468-E24B-4145-BB48-B74300813A42}"/>
    <cellStyle name="Normal 2 3" xfId="17893" xr:uid="{5535F684-87F3-4D35-9A11-ABFF0B7EE490}"/>
    <cellStyle name="Normal 2 3 10" xfId="17894" xr:uid="{5A853CB9-97A6-4E6D-82C4-BE0EACCA1E23}"/>
    <cellStyle name="Normal 2 3 2" xfId="17895" xr:uid="{A1B2134E-CB1D-48C4-8D3E-A1CA7DBB81BD}"/>
    <cellStyle name="Normal 2 3 2 2" xfId="17896" xr:uid="{32D5EF2D-C9B4-47BF-80A5-0B324D8B3A2D}"/>
    <cellStyle name="Normal 2 3 2 2 2" xfId="17897" xr:uid="{D350A3B7-074E-4E90-BD90-C84273088746}"/>
    <cellStyle name="Normal 2 3 2 2 2 2" xfId="17898" xr:uid="{B6CF4B67-19F6-4678-B268-1325C0D578AB}"/>
    <cellStyle name="Normal 2 3 2 2 2 2 2" xfId="17899" xr:uid="{470F6C63-2872-4DB4-9EA3-816582799BE6}"/>
    <cellStyle name="Normal 2 3 2 2 2 2 3" xfId="17900" xr:uid="{F58B8C04-F4BC-4D74-B0CC-DE8A0ADA1684}"/>
    <cellStyle name="Normal 2 3 2 2 2 2_ACT_NIBD EQ" xfId="17901" xr:uid="{1A47F549-41C3-4B66-9E45-F3512D104815}"/>
    <cellStyle name="Normal 2 3 2 2 2 3" xfId="17902" xr:uid="{811C9BD5-3FFE-4A51-8F92-8E8BE09EEDF7}"/>
    <cellStyle name="Normal 2 3 2 2 2 4" xfId="17903" xr:uid="{FFAC232E-AC01-42F8-A4CD-E5CEAB1A3F72}"/>
    <cellStyle name="Normal 2 3 2 2 2 5" xfId="17904" xr:uid="{09DB14C4-9168-445D-B9E4-796D2982288B}"/>
    <cellStyle name="Normal 2 3 2 2 2_Act input CF" xfId="17905" xr:uid="{AA924B58-586E-452F-B3CB-D2AD5940B432}"/>
    <cellStyle name="Normal 2 3 2 2 3" xfId="17906" xr:uid="{A9ADE360-549A-4729-9004-A7C7D68804F7}"/>
    <cellStyle name="Normal 2 3 2 2 3 2" xfId="17907" xr:uid="{F34E019D-3D0A-482C-8BA0-01D19A31855D}"/>
    <cellStyle name="Normal 2 3 2 2 3 2 2" xfId="17908" xr:uid="{F3239691-7C14-41A2-8B34-1019273308A2}"/>
    <cellStyle name="Normal 2 3 2 2 3 2 3" xfId="17909" xr:uid="{C39BE6CB-E931-4ECE-A00E-9F604D4CAD42}"/>
    <cellStyle name="Normal 2 3 2 2 3 2_ACT_NIBD EQ" xfId="17910" xr:uid="{051A6C1E-3029-44F1-9E7A-0944F6209E55}"/>
    <cellStyle name="Normal 2 3 2 2 3 3" xfId="17911" xr:uid="{D677EE53-86AC-4DD9-92FB-2A6895A837AF}"/>
    <cellStyle name="Normal 2 3 2 2 3 4" xfId="17912" xr:uid="{2ACAABA3-0AD2-4D2E-95C1-AF27DB7D9197}"/>
    <cellStyle name="Normal 2 3 2 2 3 5" xfId="17913" xr:uid="{2DAA708D-5124-476A-80B7-0D7085864534}"/>
    <cellStyle name="Normal 2 3 2 2 3_Act input CF" xfId="17914" xr:uid="{199558F4-7B92-483F-98B2-9387FCABD956}"/>
    <cellStyle name="Normal 2 3 2 2 4" xfId="17915" xr:uid="{D4154324-56F1-45F8-A8F2-24D90C0D6FA0}"/>
    <cellStyle name="Normal 2 3 2 2 4 2" xfId="17916" xr:uid="{C24C8837-8EBD-470E-802F-FBF38C33F449}"/>
    <cellStyle name="Normal 2 3 2 2 4 3" xfId="17917" xr:uid="{AF20EDD9-2AFE-4C09-9AB8-90DF8E555352}"/>
    <cellStyle name="Normal 2 3 2 2 4_ACT_NIBD EQ" xfId="17918" xr:uid="{935EFC47-EB41-4EF2-BBE1-D18B9B7A9F7C}"/>
    <cellStyle name="Normal 2 3 2 2 5" xfId="17919" xr:uid="{47EE24AB-5371-440E-9244-10714E69A097}"/>
    <cellStyle name="Normal 2 3 2 2 6" xfId="17920" xr:uid="{446B2E4E-9702-4044-A74B-31239E400C98}"/>
    <cellStyle name="Normal 2 3 2 2 7" xfId="17921" xr:uid="{5AE7334B-1F68-4715-B18B-E0CD194A9F52}"/>
    <cellStyle name="Normal 2 3 2 2_Act input CF" xfId="17922" xr:uid="{0E7839DD-D0EB-4AE2-992B-56EE67E9F8F1}"/>
    <cellStyle name="Normal 2 3 2 3" xfId="17923" xr:uid="{54915E6C-AC2E-4110-B960-A7E2BB627B68}"/>
    <cellStyle name="Normal 2 3 2 3 2" xfId="17924" xr:uid="{95C3DCB9-98C2-43C3-AA78-4C99723F8A64}"/>
    <cellStyle name="Normal 2 3 2 3 2 2" xfId="17925" xr:uid="{FA575391-8FA5-4B2C-A8F8-8A90DAD1FA1B}"/>
    <cellStyle name="Normal 2 3 2 3 2 3" xfId="17926" xr:uid="{20B00F7A-6619-45E4-A9B6-D1B2775FB07A}"/>
    <cellStyle name="Normal 2 3 2 3 2_ACT_NIBD EQ" xfId="17927" xr:uid="{EA61CAF4-C73B-434B-9BD6-801291029E51}"/>
    <cellStyle name="Normal 2 3 2 3 3" xfId="17928" xr:uid="{3810C3F8-4995-43F9-BC39-62B466F2F474}"/>
    <cellStyle name="Normal 2 3 2 3 4" xfId="17929" xr:uid="{DC8C2174-E8DD-4338-A2F6-FE274E0BA6A7}"/>
    <cellStyle name="Normal 2 3 2 3 5" xfId="17930" xr:uid="{49CA87DF-C652-46AE-A0E7-BC0225010E1A}"/>
    <cellStyle name="Normal 2 3 2 3_Act input CF" xfId="17931" xr:uid="{519A37EA-37C6-4139-B2AB-1FE23EF0A3DB}"/>
    <cellStyle name="Normal 2 3 2 4" xfId="17932" xr:uid="{3DF8590B-8AC4-41BF-8E55-7A09108C5A45}"/>
    <cellStyle name="Normal 2 3 2 4 2" xfId="17933" xr:uid="{38DE7C07-746F-4B05-984D-C4E3CF54D6E2}"/>
    <cellStyle name="Normal 2 3 2 4 2 2" xfId="17934" xr:uid="{4488BF84-0347-41C6-A5AE-9EC12E3BF1C6}"/>
    <cellStyle name="Normal 2 3 2 4 2 3" xfId="17935" xr:uid="{307C5B40-4DD7-4540-9150-4D3823C3A7B4}"/>
    <cellStyle name="Normal 2 3 2 4 2_ACT_NIBD EQ" xfId="17936" xr:uid="{34B25F0F-D767-4302-AC0C-5041C9C84028}"/>
    <cellStyle name="Normal 2 3 2 4 3" xfId="17937" xr:uid="{9D009B4D-BC47-403B-B9A7-5DA121EF3707}"/>
    <cellStyle name="Normal 2 3 2 4 4" xfId="17938" xr:uid="{C077D76A-027C-4AE3-A7E8-F77142EA723B}"/>
    <cellStyle name="Normal 2 3 2 4 5" xfId="17939" xr:uid="{F3EB735B-80C8-4FAA-A95F-BAA3B7B672FA}"/>
    <cellStyle name="Normal 2 3 2 4_Act input CF" xfId="17940" xr:uid="{20E3424D-230F-49F7-9CDC-B051ADBCE47C}"/>
    <cellStyle name="Normal 2 3 2 5" xfId="17941" xr:uid="{D36F4519-D231-4C5B-B5E7-C3F3D7147FF7}"/>
    <cellStyle name="Normal 2 3 2 5 2" xfId="17942" xr:uid="{A70D2C7C-282B-4582-88DF-74EDAB5BBD31}"/>
    <cellStyle name="Normal 2 3 2 5 3" xfId="17943" xr:uid="{B79A8361-040C-40B3-A65C-04522975247B}"/>
    <cellStyle name="Normal 2 3 2 5_ACT_NIBD EQ" xfId="17944" xr:uid="{8A65E9F7-A715-4A43-A425-0A27E211A87D}"/>
    <cellStyle name="Normal 2 3 2 6" xfId="17945" xr:uid="{08245054-91F0-46E3-BD3C-FED11185C562}"/>
    <cellStyle name="Normal 2 3 2 7" xfId="17946" xr:uid="{6FBB3001-3073-4E74-AB6E-FFF7D154C949}"/>
    <cellStyle name="Normal 2 3 2 8" xfId="17947" xr:uid="{27057222-A0CC-4BAA-AC17-715B34546141}"/>
    <cellStyle name="Normal 2 3 2_Act input CF" xfId="17948" xr:uid="{3DA8DCA3-2029-4EF0-9817-EB415586C11D}"/>
    <cellStyle name="Normal 2 3 3" xfId="17949" xr:uid="{3B4F45D8-FCDE-4C60-A4F3-93C20FA5EBCC}"/>
    <cellStyle name="Normal 2 3 3 2" xfId="17950" xr:uid="{319C6AAC-FD13-4EA0-AF61-3D8FE4B747EC}"/>
    <cellStyle name="Normal 2 3 3 2 2" xfId="17951" xr:uid="{9511A098-E09E-4624-8257-7968E1D995DB}"/>
    <cellStyle name="Normal 2 3 3 2 2 2" xfId="17952" xr:uid="{2955789E-F35F-4B35-B1A4-5596264ECDD2}"/>
    <cellStyle name="Normal 2 3 3 2 2 3" xfId="17953" xr:uid="{9D163433-B9B2-4045-9C7A-4684F1B5F282}"/>
    <cellStyle name="Normal 2 3 3 2 2_ACT_NIBD EQ" xfId="17954" xr:uid="{91DDB085-4829-4C0E-8C88-E4D328256621}"/>
    <cellStyle name="Normal 2 3 3 2 3" xfId="17955" xr:uid="{94F378D5-1A91-4920-8429-398588D22BB2}"/>
    <cellStyle name="Normal 2 3 3 2 4" xfId="17956" xr:uid="{7FCC9716-27D0-4B8E-B3F3-078E895933CA}"/>
    <cellStyle name="Normal 2 3 3 2 5" xfId="17957" xr:uid="{DCC74BFD-351D-4EF4-B8D1-41EA0481D90D}"/>
    <cellStyle name="Normal 2 3 3 2_Act input CF" xfId="17958" xr:uid="{CAF3F085-9889-4E37-91F0-7C0902B97B98}"/>
    <cellStyle name="Normal 2 3 3 3" xfId="17959" xr:uid="{E5058C47-2D06-4D49-B181-88E23C361084}"/>
    <cellStyle name="Normal 2 3 3 3 2" xfId="17960" xr:uid="{3FC33F5B-D23E-429B-9D44-AFC0285EE528}"/>
    <cellStyle name="Normal 2 3 3 3 2 2" xfId="17961" xr:uid="{8C4B8219-63B5-43B9-AB26-CF75E01B4C51}"/>
    <cellStyle name="Normal 2 3 3 3 2 3" xfId="17962" xr:uid="{8A500E58-EF50-4C5E-89A0-08EFE4E7C5F3}"/>
    <cellStyle name="Normal 2 3 3 3 2_ACT_NIBD EQ" xfId="17963" xr:uid="{7393594C-CC0A-4AA0-BD0E-3FEB7E6C27CA}"/>
    <cellStyle name="Normal 2 3 3 3 3" xfId="17964" xr:uid="{843A5ECA-92AE-45BD-9D4F-A2256C17554A}"/>
    <cellStyle name="Normal 2 3 3 3 4" xfId="17965" xr:uid="{D84F8292-141B-448A-A869-3CC36194D3E1}"/>
    <cellStyle name="Normal 2 3 3 3 5" xfId="17966" xr:uid="{4FF19330-5BEC-41AB-AFD7-F467365B1D0B}"/>
    <cellStyle name="Normal 2 3 3 3_Act input CF" xfId="17967" xr:uid="{0697633F-9AB6-46C3-BD18-70AABEBDA2AF}"/>
    <cellStyle name="Normal 2 3 3 4" xfId="17968" xr:uid="{26C71540-0FE6-45CC-B32A-4C63184F4504}"/>
    <cellStyle name="Normal 2 3 3 4 2" xfId="17969" xr:uid="{DC071B00-EBC3-4B88-A70B-CB9558D7D018}"/>
    <cellStyle name="Normal 2 3 3 4 3" xfId="17970" xr:uid="{57EB7D66-0CAB-4794-BBE3-DC65B2C16A1A}"/>
    <cellStyle name="Normal 2 3 3 4_ACT_NIBD EQ" xfId="17971" xr:uid="{FCE185B0-89DA-4036-B4D8-02D412DBB13E}"/>
    <cellStyle name="Normal 2 3 3 5" xfId="17972" xr:uid="{2C627C19-AE8A-4581-8DF4-14D369037226}"/>
    <cellStyle name="Normal 2 3 3 6" xfId="17973" xr:uid="{082E0DB9-842E-4E69-8FEA-C093C05F07EB}"/>
    <cellStyle name="Normal 2 3 3 7" xfId="17974" xr:uid="{FA7A63F0-629A-4729-8791-3A2ADCFB8156}"/>
    <cellStyle name="Normal 2 3 3_Act input CF" xfId="17975" xr:uid="{6284DE1B-3516-4A59-B534-774B68EFEB14}"/>
    <cellStyle name="Normal 2 3 4" xfId="17976" xr:uid="{85D2F788-0528-4546-A64C-A38135F39BC0}"/>
    <cellStyle name="Normal 2 3 4 2" xfId="17977" xr:uid="{DCD20CAB-CC70-48EB-BAC3-4FE83DED49AD}"/>
    <cellStyle name="Normal 2 3 4_ACT Segment adj EBITDA" xfId="17978" xr:uid="{0E3E934B-1791-481F-909B-CD3E70141BCF}"/>
    <cellStyle name="Normal 2 3 5" xfId="17979" xr:uid="{5B2548F2-A433-461F-BE11-6EDE76DCA96A}"/>
    <cellStyle name="Normal 2 3 5 2" xfId="17980" xr:uid="{03663F43-2AAF-4F36-965A-4CD6C46A0157}"/>
    <cellStyle name="Normal 2 3 5 2 2" xfId="17981" xr:uid="{2B83B6AB-35A1-4B39-AF86-9264FD50E914}"/>
    <cellStyle name="Normal 2 3 5 2 3" xfId="17982" xr:uid="{0106F57F-5950-420E-AC3A-BAB62158B3D3}"/>
    <cellStyle name="Normal 2 3 5 2_ACT_NIBD EQ" xfId="17983" xr:uid="{0946F4D4-65A0-4E74-8133-227D5989F57C}"/>
    <cellStyle name="Normal 2 3 5 3" xfId="17984" xr:uid="{66628C4F-9F06-4584-9ECB-068816E0A7A9}"/>
    <cellStyle name="Normal 2 3 5 4" xfId="17985" xr:uid="{379FAE52-1AD9-466E-9758-630EDAE14AE7}"/>
    <cellStyle name="Normal 2 3 5 5" xfId="17986" xr:uid="{24721D05-6114-4306-A027-172906BDBF08}"/>
    <cellStyle name="Normal 2 3 5_Act input CF" xfId="17987" xr:uid="{B746B786-C064-4676-851E-0FD1D053BFD8}"/>
    <cellStyle name="Normal 2 3 6" xfId="17988" xr:uid="{1A1F34AB-9D57-46E0-8B98-3C9C014A8EC2}"/>
    <cellStyle name="Normal 2 3 6 2" xfId="17989" xr:uid="{CB74BE86-BA39-460A-AD5B-074D48709101}"/>
    <cellStyle name="Normal 2 3 6 2 2" xfId="17990" xr:uid="{AB42E21A-7303-4424-BBD6-7A17E85B9451}"/>
    <cellStyle name="Normal 2 3 6 2 3" xfId="17991" xr:uid="{AA73631A-BE29-4646-83C4-768CF969E0A3}"/>
    <cellStyle name="Normal 2 3 6 2_ACT_NIBD EQ" xfId="17992" xr:uid="{A7FC3F7E-4085-44C5-9D1F-42A732412A47}"/>
    <cellStyle name="Normal 2 3 6 3" xfId="17993" xr:uid="{F11C28F4-811F-4F60-A41B-1FD22CF41D05}"/>
    <cellStyle name="Normal 2 3 6 4" xfId="17994" xr:uid="{53350EC8-1E58-40FE-AE7A-63525080D1BE}"/>
    <cellStyle name="Normal 2 3 6 5" xfId="17995" xr:uid="{E54547FA-F019-4D05-A9AB-4BBEA73300A0}"/>
    <cellStyle name="Normal 2 3 6_Act input CF" xfId="17996" xr:uid="{6A2D330F-FFFA-4DC0-A1D2-A82713CC90A8}"/>
    <cellStyle name="Normal 2 3 7" xfId="17997" xr:uid="{6A30A236-85F8-434F-A88D-E21EE668BA50}"/>
    <cellStyle name="Normal 2 3 7 2" xfId="17998" xr:uid="{D9EE5E52-5514-4F2F-90A1-81B8D6CABF82}"/>
    <cellStyle name="Normal 2 3 7 3" xfId="17999" xr:uid="{D47151D6-911D-4DA8-9CC0-67E850B8C237}"/>
    <cellStyle name="Normal 2 3 7_ACT_NIBD EQ" xfId="18000" xr:uid="{42EE5E4F-5F0C-4D89-BB44-E5D15EDF3A99}"/>
    <cellStyle name="Normal 2 3 8" xfId="18001" xr:uid="{DF2F613B-5A0E-4D70-B863-BAAC53E090F9}"/>
    <cellStyle name="Normal 2 3 9" xfId="18002" xr:uid="{AF3906BB-3CAE-42A8-9148-CB1D705FE343}"/>
    <cellStyle name="Normal 2 3_Act input CF" xfId="18003" xr:uid="{16392E3A-EC1D-4932-A661-E929BDD457A1}"/>
    <cellStyle name="Normal 2 30" xfId="18004" xr:uid="{20816F6A-0634-4D9B-8838-86F23A975BCE}"/>
    <cellStyle name="Normal 2 31" xfId="18005" xr:uid="{92696FDF-317F-4022-9163-717EC99AB9F0}"/>
    <cellStyle name="Normal 2 32" xfId="18006" xr:uid="{8DF1B616-F770-4201-A5FC-B64DD26611EA}"/>
    <cellStyle name="Normal 2 33" xfId="18007" xr:uid="{1E990C6E-411E-40E9-9E96-0DBDFF67843E}"/>
    <cellStyle name="Normal 2 34" xfId="18008" xr:uid="{F670C35E-DAD1-4EB8-8E6E-1E4BDA7B2876}"/>
    <cellStyle name="Normal 2 4" xfId="18009" xr:uid="{6CA2A41D-24FE-4A45-86E3-891FAE6063C8}"/>
    <cellStyle name="Normal 2 4 2" xfId="18010" xr:uid="{4E499C11-6BF5-469E-B320-7973935AFD11}"/>
    <cellStyle name="Normal 2 4_ACT Segment adj EBITDA" xfId="18011" xr:uid="{5CCD61AA-B594-4223-9191-1D9BC35E7303}"/>
    <cellStyle name="Normal 2 5" xfId="18012" xr:uid="{772FF1BE-3BFD-41C4-A8B8-1E6E7AF44FEF}"/>
    <cellStyle name="Normal 2 5 2" xfId="18013" xr:uid="{B1D82A13-D64B-49D5-99E2-E062D7047917}"/>
    <cellStyle name="Normal 2 5 2 2" xfId="18014" xr:uid="{7009FA81-1BB7-4674-9B4A-3FDB3ACAEFDE}"/>
    <cellStyle name="Normal 2 5 2 2 2" xfId="18015" xr:uid="{97538AB3-C8A0-4256-B1A5-5EED8B113144}"/>
    <cellStyle name="Normal 2 5 2 2 2 2" xfId="18016" xr:uid="{5BB49BD5-346B-47E1-8072-63DB2A5F223E}"/>
    <cellStyle name="Normal 2 5 2 2 2 3" xfId="18017" xr:uid="{7E258762-40ED-4338-821E-DB2720A12A25}"/>
    <cellStyle name="Normal 2 5 2 2 2_ACT_NIBD EQ" xfId="18018" xr:uid="{05D15688-06F2-441E-87C2-7750C5C9AF77}"/>
    <cellStyle name="Normal 2 5 2 2 3" xfId="18019" xr:uid="{0113A1A8-E3EC-4567-9988-181B5F09F43F}"/>
    <cellStyle name="Normal 2 5 2 2 4" xfId="18020" xr:uid="{CD6E5572-DE10-4875-8612-B175752BF4E9}"/>
    <cellStyle name="Normal 2 5 2 2 5" xfId="18021" xr:uid="{A1F78056-963C-4336-BF5E-032342797476}"/>
    <cellStyle name="Normal 2 5 2 2_Act input CF" xfId="18022" xr:uid="{EA0C5BC5-26CB-4CD2-8BFD-EBF2F7BB6001}"/>
    <cellStyle name="Normal 2 5 2 3" xfId="18023" xr:uid="{CB894623-ECEB-4DF3-818F-5C281AF7A9C1}"/>
    <cellStyle name="Normal 2 5 2 3 2" xfId="18024" xr:uid="{15ADA8AE-A9D1-447A-9317-1B0DBE72493A}"/>
    <cellStyle name="Normal 2 5 2 3 2 2" xfId="18025" xr:uid="{5D37C47F-3A77-4861-9273-067732743A93}"/>
    <cellStyle name="Normal 2 5 2 3 2 3" xfId="18026" xr:uid="{2CE6AB25-4EB5-439E-9303-CE61F97AFCF2}"/>
    <cellStyle name="Normal 2 5 2 3 2_ACT_NIBD EQ" xfId="18027" xr:uid="{84742320-92E9-499D-8924-BABF4255B022}"/>
    <cellStyle name="Normal 2 5 2 3 3" xfId="18028" xr:uid="{73A18316-49CF-4D6E-ADAA-C1D002F9B35E}"/>
    <cellStyle name="Normal 2 5 2 3 4" xfId="18029" xr:uid="{331C91D7-15C3-4669-A4F9-025EC6D0DBDF}"/>
    <cellStyle name="Normal 2 5 2 3 5" xfId="18030" xr:uid="{15FAABB0-275C-42D8-B2A5-B850927B1738}"/>
    <cellStyle name="Normal 2 5 2 3_Act input CF" xfId="18031" xr:uid="{3D888B6C-D8BB-410A-8084-738B919F737F}"/>
    <cellStyle name="Normal 2 5 2 4" xfId="18032" xr:uid="{54457BF0-3D4D-4A35-B1D2-E2C55F83AE92}"/>
    <cellStyle name="Normal 2 5 2 4 2" xfId="18033" xr:uid="{0B8F1523-B02F-4328-980F-C9C7A86B4E5D}"/>
    <cellStyle name="Normal 2 5 2 4 3" xfId="18034" xr:uid="{73AC3518-9CC3-472A-BD0A-5D64842365CB}"/>
    <cellStyle name="Normal 2 5 2 4_ACT_NIBD EQ" xfId="18035" xr:uid="{A9CB34DD-3410-4BA1-97ED-34913DA0B524}"/>
    <cellStyle name="Normal 2 5 2 5" xfId="18036" xr:uid="{737B7EBF-1C8A-4CA9-BD71-48091FC1BAAD}"/>
    <cellStyle name="Normal 2 5 2 6" xfId="18037" xr:uid="{CD9E6BAA-1A0F-4A50-9611-33B87B8DC96C}"/>
    <cellStyle name="Normal 2 5 2 7" xfId="18038" xr:uid="{55B50683-E7A6-4FC2-8B3E-22E7499CA124}"/>
    <cellStyle name="Normal 2 5 2_Act input CF" xfId="18039" xr:uid="{7AC09D9D-AD18-4984-B054-A6C8F7F05044}"/>
    <cellStyle name="Normal 2 5 3" xfId="18040" xr:uid="{4A45DD09-F894-4E6F-BF40-0F2970F9E96B}"/>
    <cellStyle name="Normal 2 5 3 2" xfId="18041" xr:uid="{460A2C2E-8830-478A-A402-34779E689E36}"/>
    <cellStyle name="Normal 2 5 3 2 2" xfId="18042" xr:uid="{F9D31F4B-799A-479C-BF7D-BA2B1FA5F8EB}"/>
    <cellStyle name="Normal 2 5 3 2 3" xfId="18043" xr:uid="{1E87A26B-1997-4820-A494-0E7C9A601579}"/>
    <cellStyle name="Normal 2 5 3 2_ACT_NIBD EQ" xfId="18044" xr:uid="{EEF3411B-A174-4BB8-AE50-D554FCE4B99C}"/>
    <cellStyle name="Normal 2 5 3 3" xfId="18045" xr:uid="{B75283B7-2280-4BAB-8E5C-CE5CC8A34748}"/>
    <cellStyle name="Normal 2 5 3 4" xfId="18046" xr:uid="{A1B45065-A3B3-48CE-9343-22B66ED54FAD}"/>
    <cellStyle name="Normal 2 5 3 5" xfId="18047" xr:uid="{1388376D-451E-4C58-AD97-ADCC938CB40D}"/>
    <cellStyle name="Normal 2 5 3_Act input CF" xfId="18048" xr:uid="{B9882D8E-B420-4367-BEFE-BA3EA331A006}"/>
    <cellStyle name="Normal 2 5 4" xfId="18049" xr:uid="{5CF1B240-AE7C-48FA-B16D-1BA0A85E8643}"/>
    <cellStyle name="Normal 2 5 4 2" xfId="18050" xr:uid="{A9550C9B-F03A-4528-8134-01DC6CD1459F}"/>
    <cellStyle name="Normal 2 5 4 2 2" xfId="18051" xr:uid="{9B59BABD-3C20-4693-96C3-71E8ED23D4CD}"/>
    <cellStyle name="Normal 2 5 4 2 3" xfId="18052" xr:uid="{4A2EF99F-B865-48C4-BB3F-85768A945D94}"/>
    <cellStyle name="Normal 2 5 4 2_ACT_NIBD EQ" xfId="18053" xr:uid="{12F603F2-E62E-4D34-B6E1-83A42993D238}"/>
    <cellStyle name="Normal 2 5 4 3" xfId="18054" xr:uid="{1EB4AC0D-A2D8-4833-BFDE-957482001340}"/>
    <cellStyle name="Normal 2 5 4 4" xfId="18055" xr:uid="{6B5C405C-DBA9-4C76-A477-9CC345ECF707}"/>
    <cellStyle name="Normal 2 5 4 5" xfId="18056" xr:uid="{EA91AB3B-B71F-4111-9A59-B87D46D4A40F}"/>
    <cellStyle name="Normal 2 5 4_Act input CF" xfId="18057" xr:uid="{A1994BCC-741F-4FA0-B0FD-E660254B8C5C}"/>
    <cellStyle name="Normal 2 5 5" xfId="18058" xr:uid="{5EB5AD3F-4FEE-4289-9242-7647F73D7FA5}"/>
    <cellStyle name="Normal 2 5 5 2" xfId="18059" xr:uid="{8D5239D4-4086-4804-BDA3-4799E80C920F}"/>
    <cellStyle name="Normal 2 5 5 3" xfId="18060" xr:uid="{E6982270-25EE-467C-B8F3-83CB0536F5A3}"/>
    <cellStyle name="Normal 2 5 5_ACT Segment adj EBITDA" xfId="18061" xr:uid="{DAD271B7-877C-4A51-85A7-5DBA749D04EB}"/>
    <cellStyle name="Normal 2 5 6" xfId="18062" xr:uid="{86601DCC-29B3-4903-8B05-5292F2D129F1}"/>
    <cellStyle name="Normal 2 5 7" xfId="18063" xr:uid="{65319617-4F11-4D26-98C6-212B3CF2DD77}"/>
    <cellStyle name="Normal 2 5 8" xfId="18064" xr:uid="{8E94435A-E438-4A86-BAA1-7474A0D1128F}"/>
    <cellStyle name="Normal 2 5_Act input CF" xfId="18065" xr:uid="{E4D1B7F6-4454-41DC-BFB1-7C955353F559}"/>
    <cellStyle name="Normal 2 6" xfId="18066" xr:uid="{1DDB3C9E-93DF-4A29-B8D5-38C564D17E6E}"/>
    <cellStyle name="Normal 2 6 2" xfId="18067" xr:uid="{6E9166D7-63EB-4A0D-8E00-C0FC2653F5EE}"/>
    <cellStyle name="Normal 2 6 2 2" xfId="18068" xr:uid="{9C80EACF-3EEA-4178-8DF9-53D6260BE97E}"/>
    <cellStyle name="Normal 2 6 2 2 2" xfId="18069" xr:uid="{8B8D7F68-4068-4FC1-B2BF-C6EA82B09C0E}"/>
    <cellStyle name="Normal 2 6 2 2 2 2" xfId="18070" xr:uid="{29DC6CC0-C159-4E6A-9F49-9A568030D3AF}"/>
    <cellStyle name="Normal 2 6 2 2 2 3" xfId="18071" xr:uid="{6E7D8A86-6B68-4767-9043-64D0E87C63F8}"/>
    <cellStyle name="Normal 2 6 2 2 2_ACT_NIBD EQ" xfId="18072" xr:uid="{20717C60-E94C-460F-A0E0-15588E4C91F0}"/>
    <cellStyle name="Normal 2 6 2 2 3" xfId="18073" xr:uid="{5FAE3DDA-A6ED-42C3-B900-2AA6714B9BCA}"/>
    <cellStyle name="Normal 2 6 2 2 4" xfId="18074" xr:uid="{8F5FF85F-9737-4BC2-BF24-1099B96424E8}"/>
    <cellStyle name="Normal 2 6 2 2 5" xfId="18075" xr:uid="{B2501238-086E-41A5-8F83-96CD2629D782}"/>
    <cellStyle name="Normal 2 6 2 2_Act input CF" xfId="18076" xr:uid="{8E289D85-3A03-4042-B49B-C74188989D70}"/>
    <cellStyle name="Normal 2 6 2 3" xfId="18077" xr:uid="{2CC2893A-6967-40F4-9D2F-951D6D1D8672}"/>
    <cellStyle name="Normal 2 6 2 3 2" xfId="18078" xr:uid="{60F6F6C7-D072-4A70-A3DF-E6C3E6E35BFB}"/>
    <cellStyle name="Normal 2 6 2 3 2 2" xfId="18079" xr:uid="{72907249-2AF5-42AF-9D75-54781F034068}"/>
    <cellStyle name="Normal 2 6 2 3 2 3" xfId="18080" xr:uid="{5FC7CE5D-80F8-47CE-A69B-62BADCE870CF}"/>
    <cellStyle name="Normal 2 6 2 3 2_ACT_NIBD EQ" xfId="18081" xr:uid="{ED64E779-1B4B-492E-9D78-3F936DF92B79}"/>
    <cellStyle name="Normal 2 6 2 3 3" xfId="18082" xr:uid="{13012257-1E36-4AEE-A739-5655874B559B}"/>
    <cellStyle name="Normal 2 6 2 3 4" xfId="18083" xr:uid="{AF25B153-2B97-4E0C-B2F7-1657B9FA8FA7}"/>
    <cellStyle name="Normal 2 6 2 3 5" xfId="18084" xr:uid="{3990D5F3-2C88-4BDC-9138-51D64AC53EC8}"/>
    <cellStyle name="Normal 2 6 2 3_Act input CF" xfId="18085" xr:uid="{1328AA02-7977-47EF-979A-9467FAB6D82D}"/>
    <cellStyle name="Normal 2 6 2 4" xfId="18086" xr:uid="{806FB045-3B65-4AFC-986B-041084BA2D9B}"/>
    <cellStyle name="Normal 2 6 2 4 2" xfId="18087" xr:uid="{DF14205A-D9CB-49EC-BAF1-971EC68EF81A}"/>
    <cellStyle name="Normal 2 6 2 4 3" xfId="18088" xr:uid="{BC3D8B50-EF5A-4545-876B-B83E6FF5401A}"/>
    <cellStyle name="Normal 2 6 2 4_ACT_NIBD EQ" xfId="18089" xr:uid="{2253A17D-56A7-46AF-8951-B3B3E9C473BC}"/>
    <cellStyle name="Normal 2 6 2 5" xfId="18090" xr:uid="{FC5550EE-86DB-4735-B333-1F52A21CE173}"/>
    <cellStyle name="Normal 2 6 2 6" xfId="18091" xr:uid="{E57B390F-0FA1-4916-BB48-301B3350AD84}"/>
    <cellStyle name="Normal 2 6 2 7" xfId="18092" xr:uid="{73345438-29EA-49CF-A46B-8ACA07CD8DE1}"/>
    <cellStyle name="Normal 2 6 2_Act input CF" xfId="18093" xr:uid="{9C50663B-79CE-46E0-BD7D-E86A60BD9E28}"/>
    <cellStyle name="Normal 2 6 3" xfId="18094" xr:uid="{97FB8087-7009-4AFE-B03C-D2BE7D8F3245}"/>
    <cellStyle name="Normal 2 6 3 2" xfId="18095" xr:uid="{2C771B91-101A-440A-B38A-8087DD4E9913}"/>
    <cellStyle name="Normal 2 6 3 2 2" xfId="18096" xr:uid="{7AC7799F-22BB-4F9B-B8B8-27D31063AC14}"/>
    <cellStyle name="Normal 2 6 3 2 3" xfId="18097" xr:uid="{CAF7E835-92D6-4734-A489-2373CAC0B30C}"/>
    <cellStyle name="Normal 2 6 3 2_ACT_NIBD EQ" xfId="18098" xr:uid="{1B59EB10-1733-40CB-9030-DC667FAF5386}"/>
    <cellStyle name="Normal 2 6 3 3" xfId="18099" xr:uid="{0E89D4D5-C13D-46D8-89AB-A14A29ACE899}"/>
    <cellStyle name="Normal 2 6 3 4" xfId="18100" xr:uid="{01C41388-AE82-4C44-9A52-B917D9D35E59}"/>
    <cellStyle name="Normal 2 6 3 5" xfId="18101" xr:uid="{5CE4FE8E-6530-40EA-B692-DF6054C08ABC}"/>
    <cellStyle name="Normal 2 6 3_Act input CF" xfId="18102" xr:uid="{51844CB8-91CA-4A9B-BB2C-5C2E3609ABE5}"/>
    <cellStyle name="Normal 2 6 4" xfId="18103" xr:uid="{9FA16F90-A25B-4BB4-9025-ADCA24DEAA7D}"/>
    <cellStyle name="Normal 2 6 4 2" xfId="18104" xr:uid="{15ACE60E-4ED9-4CB8-9F22-1B686082664F}"/>
    <cellStyle name="Normal 2 6 4 2 2" xfId="18105" xr:uid="{9303C576-0897-4BCE-B904-D816F37607FC}"/>
    <cellStyle name="Normal 2 6 4 2 3" xfId="18106" xr:uid="{A0C4D541-0146-4C4E-9590-868EDCA1859E}"/>
    <cellStyle name="Normal 2 6 4 2_ACT_NIBD EQ" xfId="18107" xr:uid="{D80A02D2-B79B-47ED-AC62-7F30CF0DF71B}"/>
    <cellStyle name="Normal 2 6 4 3" xfId="18108" xr:uid="{F58F9E85-6ECC-4C63-9F8B-EAC618FDD4DC}"/>
    <cellStyle name="Normal 2 6 4 4" xfId="18109" xr:uid="{E2D11AE7-7CB2-4EF7-A85C-5E75E427F1DB}"/>
    <cellStyle name="Normal 2 6 4 5" xfId="18110" xr:uid="{897B8D99-189A-4A82-8EC8-5A8674277E24}"/>
    <cellStyle name="Normal 2 6 4_Act input CF" xfId="18111" xr:uid="{98269967-80E9-4A53-97DB-50C1B6D58AC1}"/>
    <cellStyle name="Normal 2 6 5" xfId="18112" xr:uid="{45F54969-55D3-423C-8417-78C80250ADAE}"/>
    <cellStyle name="Normal 2 6 5 2" xfId="18113" xr:uid="{3CD524C7-64BB-4DF8-ABDE-9B1308199686}"/>
    <cellStyle name="Normal 2 6 5 3" xfId="18114" xr:uid="{A25F9981-94CA-49DE-AB4D-D99FFB6970CE}"/>
    <cellStyle name="Normal 2 6 5_ACT_NIBD EQ" xfId="18115" xr:uid="{BD82A619-D86A-49CE-9312-C4B1ABE5B895}"/>
    <cellStyle name="Normal 2 6 6" xfId="18116" xr:uid="{71A3EED2-0ABD-498B-A2BE-73289AD4D18C}"/>
    <cellStyle name="Normal 2 6 7" xfId="18117" xr:uid="{249B6CE3-800A-4E67-9752-C08452DC80D7}"/>
    <cellStyle name="Normal 2 6 8" xfId="18118" xr:uid="{5544462D-1B74-40DD-AEE0-BFED3E301C0E}"/>
    <cellStyle name="Normal 2 6_Act input CF" xfId="18119" xr:uid="{4B69A724-7F6C-4065-BC12-B99C173233A7}"/>
    <cellStyle name="Normal 2 7" xfId="18120" xr:uid="{0F6FAC8F-6A43-471E-9C5F-2086025D3063}"/>
    <cellStyle name="Normal 2 7 2" xfId="18121" xr:uid="{797614F0-8144-42DA-B8AB-0B936EE4AADF}"/>
    <cellStyle name="Normal 2 7 2 2" xfId="18122" xr:uid="{EFD10A99-C7CB-42A5-885B-ED0CFEA507A7}"/>
    <cellStyle name="Normal 2 7 2 2 2" xfId="18123" xr:uid="{7A8F55E1-D497-474B-8245-19C7076CA0B4}"/>
    <cellStyle name="Normal 2 7 2 2 2 2" xfId="18124" xr:uid="{ADD638CA-A330-48CB-B6E4-205B29C62D87}"/>
    <cellStyle name="Normal 2 7 2 2 2 3" xfId="18125" xr:uid="{E30AA24F-3A14-4E10-A370-CEE872A01C3B}"/>
    <cellStyle name="Normal 2 7 2 2 2_ACT_NIBD EQ" xfId="18126" xr:uid="{E6789EEF-9E71-4D53-9C57-C958F20E5435}"/>
    <cellStyle name="Normal 2 7 2 2 3" xfId="18127" xr:uid="{4EC70C4C-69A2-479A-80F8-B917EF9D4BEC}"/>
    <cellStyle name="Normal 2 7 2 2 4" xfId="18128" xr:uid="{CB255B87-05A9-45D7-B5B2-A45CA0E67DFC}"/>
    <cellStyle name="Normal 2 7 2 2 5" xfId="18129" xr:uid="{8868C657-A52B-45C3-95C3-1502681598B9}"/>
    <cellStyle name="Normal 2 7 2 2_Act input CF" xfId="18130" xr:uid="{23276EE1-C7EB-4ABA-A7A2-329BA0C5C6A0}"/>
    <cellStyle name="Normal 2 7 2 3" xfId="18131" xr:uid="{1DAC7C85-CAE8-4F2E-99A9-B8E692A33772}"/>
    <cellStyle name="Normal 2 7 2 3 2" xfId="18132" xr:uid="{B6384554-8DCD-4A1C-932C-48A12EA19419}"/>
    <cellStyle name="Normal 2 7 2 3 2 2" xfId="18133" xr:uid="{648C5EF6-800C-4752-8282-DA85666FCE71}"/>
    <cellStyle name="Normal 2 7 2 3 2 3" xfId="18134" xr:uid="{5FB2B02C-DF4C-4FF6-9D69-785240D8C839}"/>
    <cellStyle name="Normal 2 7 2 3 2_ACT_NIBD EQ" xfId="18135" xr:uid="{F5A19DD7-5D5A-4DBE-A1AC-5FF26DF8F8BB}"/>
    <cellStyle name="Normal 2 7 2 3 3" xfId="18136" xr:uid="{65B356C0-659C-4983-A90B-F5B710241C65}"/>
    <cellStyle name="Normal 2 7 2 3 4" xfId="18137" xr:uid="{2EB24CBA-16DD-48BE-A61F-E915591A3371}"/>
    <cellStyle name="Normal 2 7 2 3 5" xfId="18138" xr:uid="{D3FF7DF3-9B16-492A-8B86-13009CE4BFCA}"/>
    <cellStyle name="Normal 2 7 2 3_Act input CF" xfId="18139" xr:uid="{8D7DB6F4-DB59-4D5E-9D8B-4722E722BD60}"/>
    <cellStyle name="Normal 2 7 2 4" xfId="18140" xr:uid="{2FC98EBC-17AD-4AB7-82C0-751FBA845831}"/>
    <cellStyle name="Normal 2 7 2 4 2" xfId="18141" xr:uid="{7568748F-D8C5-4143-B047-6AD54E411468}"/>
    <cellStyle name="Normal 2 7 2 4 3" xfId="18142" xr:uid="{F4F182FC-DDEC-4074-A8C4-9F2FFAE1D122}"/>
    <cellStyle name="Normal 2 7 2 4_ACT_NIBD EQ" xfId="18143" xr:uid="{D8E697C0-ABFF-45B8-BC20-DA8BAD1C3F96}"/>
    <cellStyle name="Normal 2 7 2 5" xfId="18144" xr:uid="{5B687938-C463-47BD-8EED-F4887E4E9D4E}"/>
    <cellStyle name="Normal 2 7 2 6" xfId="18145" xr:uid="{08F02166-B7FF-4BD2-83F0-040C12BAF1E1}"/>
    <cellStyle name="Normal 2 7 2 7" xfId="18146" xr:uid="{9A1DBF6A-A3F4-4190-B68C-D51A2D5CB8D7}"/>
    <cellStyle name="Normal 2 7 2_Act input CF" xfId="18147" xr:uid="{4F478933-4013-4B3B-B832-AB310A246719}"/>
    <cellStyle name="Normal 2 7 3" xfId="18148" xr:uid="{8BFFF99A-77EA-4114-B7CB-855DA8F205DE}"/>
    <cellStyle name="Normal 2 7 3 2" xfId="18149" xr:uid="{98457CE9-ACC8-4AE7-9AA8-546302447FAF}"/>
    <cellStyle name="Normal 2 7 3 2 2" xfId="18150" xr:uid="{F2AC6A2C-E628-45F1-8EA1-9E3DD5232A73}"/>
    <cellStyle name="Normal 2 7 3 2 3" xfId="18151" xr:uid="{97AAAEF8-5BC0-495C-97F0-C87D00B7CD94}"/>
    <cellStyle name="Normal 2 7 3 2_ACT_NIBD EQ" xfId="18152" xr:uid="{DD9D7D1C-19EF-4944-9E2D-92399D2874D2}"/>
    <cellStyle name="Normal 2 7 3 3" xfId="18153" xr:uid="{61BA67E7-4830-47B7-99D7-7BF367742948}"/>
    <cellStyle name="Normal 2 7 3 4" xfId="18154" xr:uid="{B11B57F9-DEEA-4704-81FF-A18BF6822605}"/>
    <cellStyle name="Normal 2 7 3 5" xfId="18155" xr:uid="{A63E4E06-1D1F-4ABB-9CD1-AF55C6CC511A}"/>
    <cellStyle name="Normal 2 7 3_Act input CF" xfId="18156" xr:uid="{A76E5149-FF7D-4A12-BE8E-DE23ABF84894}"/>
    <cellStyle name="Normal 2 7 4" xfId="18157" xr:uid="{600C8F80-ABD8-488D-BCED-7F76F13505D8}"/>
    <cellStyle name="Normal 2 7 4 2" xfId="18158" xr:uid="{1CD2F613-08F6-46B2-9C71-269EDDAE667D}"/>
    <cellStyle name="Normal 2 7 4 2 2" xfId="18159" xr:uid="{67102C5A-791B-40D2-B304-B5819FE0784E}"/>
    <cellStyle name="Normal 2 7 4 2 3" xfId="18160" xr:uid="{B64F059E-993B-4DEB-AA5C-5FF72274F976}"/>
    <cellStyle name="Normal 2 7 4 2_ACT_NIBD EQ" xfId="18161" xr:uid="{5061CFD7-83F0-4A27-AD57-6290B42848C0}"/>
    <cellStyle name="Normal 2 7 4 3" xfId="18162" xr:uid="{C25DCE8F-6775-4372-A948-B4ECCE0BB4B0}"/>
    <cellStyle name="Normal 2 7 4 4" xfId="18163" xr:uid="{C8A0846C-B6C4-471B-BCFB-D64D70822E24}"/>
    <cellStyle name="Normal 2 7 4 5" xfId="18164" xr:uid="{745E27DC-45DD-4A2C-9D6D-29D52BA5E7D0}"/>
    <cellStyle name="Normal 2 7 4_Act input CF" xfId="18165" xr:uid="{517A456B-101E-4F8E-855C-957F544BFC1A}"/>
    <cellStyle name="Normal 2 7 5" xfId="18166" xr:uid="{C4EAFEB1-6C5E-48FC-8AA7-1A81DBBA2940}"/>
    <cellStyle name="Normal 2 7 5 2" xfId="18167" xr:uid="{7B9B40D1-EAAF-48C4-92EA-AB2C82732CA8}"/>
    <cellStyle name="Normal 2 7 5 3" xfId="18168" xr:uid="{AFBB78E0-FBD1-4D60-8660-D2BB3F2D3896}"/>
    <cellStyle name="Normal 2 7 5_ACT_NIBD EQ" xfId="18169" xr:uid="{06EA800C-9F34-4B4F-A3B2-12D345BAF24A}"/>
    <cellStyle name="Normal 2 7 6" xfId="18170" xr:uid="{720A858F-A157-4C8B-AAD3-77C7BD9BEFB1}"/>
    <cellStyle name="Normal 2 7 7" xfId="18171" xr:uid="{37E4A0AF-30D3-4675-9F13-443773BCD274}"/>
    <cellStyle name="Normal 2 7 8" xfId="18172" xr:uid="{CEB50EAF-23B9-4ED1-BE31-C81BA0C8464D}"/>
    <cellStyle name="Normal 2 7_Act input CF" xfId="18173" xr:uid="{9C02390E-EA40-47C4-AA0A-33F8192F4777}"/>
    <cellStyle name="Normal 2 8" xfId="18174" xr:uid="{26F9F09B-93C2-4372-8197-61C14C1CED30}"/>
    <cellStyle name="Normal 2 8 2" xfId="18175" xr:uid="{0C74B821-A9B3-48E9-A3AA-D462C4EE56DB}"/>
    <cellStyle name="Normal 2 8 2 2" xfId="18176" xr:uid="{2212A8B4-977E-45A5-9C2D-812B5AFC88E0}"/>
    <cellStyle name="Normal 2 8 2 2 2" xfId="18177" xr:uid="{01C064CA-1F6B-47CA-AAF3-0DF2710FF61F}"/>
    <cellStyle name="Normal 2 8 2 2 2 2" xfId="18178" xr:uid="{100AF5A6-3279-468D-80CB-D380FB038843}"/>
    <cellStyle name="Normal 2 8 2 2 2 3" xfId="18179" xr:uid="{2A3815A4-B05F-4338-97A9-6EC46099B07E}"/>
    <cellStyle name="Normal 2 8 2 2 2_ACT_NIBD EQ" xfId="18180" xr:uid="{92747216-9B4C-4A72-BA59-3390BFA45B0B}"/>
    <cellStyle name="Normal 2 8 2 2 3" xfId="18181" xr:uid="{B99281D1-39AD-4255-87F2-7D903AB54105}"/>
    <cellStyle name="Normal 2 8 2 2 4" xfId="18182" xr:uid="{7F125D54-7ECF-4D87-9AC3-A6BDEFCA7367}"/>
    <cellStyle name="Normal 2 8 2 2 5" xfId="18183" xr:uid="{59CFC380-CFB1-4452-8119-629A2ECAD2EB}"/>
    <cellStyle name="Normal 2 8 2 2_Act input CF" xfId="18184" xr:uid="{6E17540C-3E7D-4DFF-B219-4E5A4569311D}"/>
    <cellStyle name="Normal 2 8 2 3" xfId="18185" xr:uid="{444F96D8-3055-4ACD-AF0E-B5050DBD9099}"/>
    <cellStyle name="Normal 2 8 2 3 2" xfId="18186" xr:uid="{44DBC7D9-469F-4A74-9BC2-295D70CF385B}"/>
    <cellStyle name="Normal 2 8 2 3 2 2" xfId="18187" xr:uid="{CD223BA1-39B3-4F48-A5CE-DEE4268ED756}"/>
    <cellStyle name="Normal 2 8 2 3 2 3" xfId="18188" xr:uid="{509498EC-8394-4061-912C-3E7FEF4DE01E}"/>
    <cellStyle name="Normal 2 8 2 3 2_ACT_NIBD EQ" xfId="18189" xr:uid="{D3065D90-0E58-4E6F-B57B-DCB744D372FA}"/>
    <cellStyle name="Normal 2 8 2 3 3" xfId="18190" xr:uid="{4B8B3B04-D414-4118-B545-A40500FC724A}"/>
    <cellStyle name="Normal 2 8 2 3 4" xfId="18191" xr:uid="{DBE0136F-2069-47AA-B39B-547013CEB147}"/>
    <cellStyle name="Normal 2 8 2 3 5" xfId="18192" xr:uid="{06FC58ED-7D9D-4653-81F8-2F8118696EC1}"/>
    <cellStyle name="Normal 2 8 2 3_Act input CF" xfId="18193" xr:uid="{C3889438-20FB-47D4-95E5-5B8B2E5512D8}"/>
    <cellStyle name="Normal 2 8 2 4" xfId="18194" xr:uid="{C433AA0A-60E4-43C7-8C18-5B2C5F32C3E5}"/>
    <cellStyle name="Normal 2 8 2 4 2" xfId="18195" xr:uid="{455E4C6D-3463-4502-8904-07B484ACBBFE}"/>
    <cellStyle name="Normal 2 8 2 4 3" xfId="18196" xr:uid="{F6850760-B7C2-4BEB-BD64-E2DE8217D376}"/>
    <cellStyle name="Normal 2 8 2 4_ACT_NIBD EQ" xfId="18197" xr:uid="{5E390A7D-4B5A-40A0-8653-736112281F97}"/>
    <cellStyle name="Normal 2 8 2 5" xfId="18198" xr:uid="{835726EA-CC0E-4338-A019-5CA996C72507}"/>
    <cellStyle name="Normal 2 8 2 6" xfId="18199" xr:uid="{D051B437-6CE3-4C13-9581-D137BD3FA95C}"/>
    <cellStyle name="Normal 2 8 2 7" xfId="18200" xr:uid="{ED9E2B12-C387-4155-B7EB-7D2DF96D8F77}"/>
    <cellStyle name="Normal 2 8 2_Act input CF" xfId="18201" xr:uid="{00331E1C-64CF-436B-9F9C-46F5E51C9D32}"/>
    <cellStyle name="Normal 2 8 3" xfId="18202" xr:uid="{22959515-F1E7-4EEE-B1BB-CF259529BE1C}"/>
    <cellStyle name="Normal 2 8 3 2" xfId="18203" xr:uid="{CA729279-3EB5-4E23-80DE-853FD9B293D3}"/>
    <cellStyle name="Normal 2 8 3 2 2" xfId="18204" xr:uid="{19F33360-67BD-4331-B941-D8E8D89EDB7A}"/>
    <cellStyle name="Normal 2 8 3 2 3" xfId="18205" xr:uid="{CF9D15EA-A10D-412D-9B90-76AB41FBD161}"/>
    <cellStyle name="Normal 2 8 3 2_ACT_NIBD EQ" xfId="18206" xr:uid="{1A9BEEDB-A11F-43D1-8DC5-325BA95A9719}"/>
    <cellStyle name="Normal 2 8 3 3" xfId="18207" xr:uid="{0B5D5795-505D-44B5-ADEA-106CEDE73F8F}"/>
    <cellStyle name="Normal 2 8 3 4" xfId="18208" xr:uid="{8CDB4B46-AACA-45D8-B405-D17FAF7C633C}"/>
    <cellStyle name="Normal 2 8 3 5" xfId="18209" xr:uid="{850BDB52-7FD0-440E-B364-563AE39C6227}"/>
    <cellStyle name="Normal 2 8 3_Act input CF" xfId="18210" xr:uid="{97EE0150-58D3-45B0-A932-ECDEC123DAF2}"/>
    <cellStyle name="Normal 2 8 4" xfId="18211" xr:uid="{263B01B4-3503-4870-A5F2-8F86E6D19DF8}"/>
    <cellStyle name="Normal 2 8 4 2" xfId="18212" xr:uid="{1E603228-505A-4A41-AA73-742199A6F687}"/>
    <cellStyle name="Normal 2 8 4 2 2" xfId="18213" xr:uid="{0AC44EBA-67C0-4071-B298-977019DF6AE4}"/>
    <cellStyle name="Normal 2 8 4 2 3" xfId="18214" xr:uid="{4C06EEEA-72D4-4394-9C30-7D2C887C2B3D}"/>
    <cellStyle name="Normal 2 8 4 2_ACT_NIBD EQ" xfId="18215" xr:uid="{BC64F55A-64ED-4E03-BFC4-A8DB9874B5FE}"/>
    <cellStyle name="Normal 2 8 4 3" xfId="18216" xr:uid="{9CF66A39-C8E0-40F8-BE6D-661E164650F0}"/>
    <cellStyle name="Normal 2 8 4 4" xfId="18217" xr:uid="{ECBCDB38-54B5-49C0-8A8B-AA4465889971}"/>
    <cellStyle name="Normal 2 8 4 5" xfId="18218" xr:uid="{EB91ADA1-591A-4568-8251-1D49F33CEEE9}"/>
    <cellStyle name="Normal 2 8 4_Act input CF" xfId="18219" xr:uid="{897A4488-0873-4F6E-889A-A1C8C185AD1E}"/>
    <cellStyle name="Normal 2 8 5" xfId="18220" xr:uid="{0ABC1E6B-55EE-4357-AAC6-EBAAA98DD196}"/>
    <cellStyle name="Normal 2 8 5 2" xfId="18221" xr:uid="{F8242EB8-5268-4D58-AE9A-420A68CFF04C}"/>
    <cellStyle name="Normal 2 8 5 3" xfId="18222" xr:uid="{E293A783-57E2-4DC0-8ED0-6AD828625E36}"/>
    <cellStyle name="Normal 2 8 5_ACT_NIBD EQ" xfId="18223" xr:uid="{85E78341-9EBA-49C9-A5E7-7CD4B8651206}"/>
    <cellStyle name="Normal 2 8 6" xfId="18224" xr:uid="{B132F6A9-D70A-4773-A35C-B125E8DB0010}"/>
    <cellStyle name="Normal 2 8 7" xfId="18225" xr:uid="{7C772F44-5D88-4AE0-9E4E-65AE607F58D8}"/>
    <cellStyle name="Normal 2 8 8" xfId="18226" xr:uid="{76A0558E-9497-4B33-97F4-044BAFE59AE6}"/>
    <cellStyle name="Normal 2 8_Act input CF" xfId="18227" xr:uid="{7605C8CE-87BC-4190-A824-7C00F606778A}"/>
    <cellStyle name="Normal 2 9" xfId="18228" xr:uid="{23DB6DA2-6E03-498B-B158-5458EEC243D1}"/>
    <cellStyle name="Normal 2 9 2" xfId="18229" xr:uid="{00205EFF-2CBA-4F51-8699-FF51CEA1F2FC}"/>
    <cellStyle name="Normal 2 9 2 2" xfId="18230" xr:uid="{2D990D6F-C61F-4635-9987-EEBED210D7F0}"/>
    <cellStyle name="Normal 2 9 2 2 2" xfId="18231" xr:uid="{80CE2F41-7514-4F53-950E-1EE737FF39D9}"/>
    <cellStyle name="Normal 2 9 2 2 2 2" xfId="18232" xr:uid="{2A8B301E-114D-4E6B-840B-4C8DFA92153B}"/>
    <cellStyle name="Normal 2 9 2 2 2 3" xfId="18233" xr:uid="{57741A54-B3D0-4C8F-9B55-7935B897081B}"/>
    <cellStyle name="Normal 2 9 2 2 2_ACT_NIBD EQ" xfId="18234" xr:uid="{033E37F0-44F7-4E05-A345-1D11D4645157}"/>
    <cellStyle name="Normal 2 9 2 2 3" xfId="18235" xr:uid="{1BD7A074-A575-439B-B58E-BDF6D97BDC9B}"/>
    <cellStyle name="Normal 2 9 2 2 4" xfId="18236" xr:uid="{1D8A9042-90C4-4E91-AC23-9B9CA59EC159}"/>
    <cellStyle name="Normal 2 9 2 2 5" xfId="18237" xr:uid="{FCC07C32-DB34-4B29-802B-71C3308843CC}"/>
    <cellStyle name="Normal 2 9 2 2_Act input CF" xfId="18238" xr:uid="{0C0A02F6-3469-41ED-BD7E-5545FEA16401}"/>
    <cellStyle name="Normal 2 9 2 3" xfId="18239" xr:uid="{D5943936-3F73-4F5F-B83F-296D708D8915}"/>
    <cellStyle name="Normal 2 9 2 3 2" xfId="18240" xr:uid="{223FE73E-D7FE-4357-AB35-74593543DD98}"/>
    <cellStyle name="Normal 2 9 2 3 2 2" xfId="18241" xr:uid="{903255BA-8A37-4B86-865F-D7C752324735}"/>
    <cellStyle name="Normal 2 9 2 3 2 3" xfId="18242" xr:uid="{221D2402-B461-45C9-B87D-B489755F28E3}"/>
    <cellStyle name="Normal 2 9 2 3 2_ACT_NIBD EQ" xfId="18243" xr:uid="{2653578C-DA9B-4A32-AA45-36210E712520}"/>
    <cellStyle name="Normal 2 9 2 3 3" xfId="18244" xr:uid="{F19FA231-421D-49BB-8BF5-A63B4465B6E1}"/>
    <cellStyle name="Normal 2 9 2 3 4" xfId="18245" xr:uid="{674743CD-2D5C-4B3E-9362-996887E40C67}"/>
    <cellStyle name="Normal 2 9 2 3 5" xfId="18246" xr:uid="{513CC8AB-4E0E-471D-8BF6-035CB920107C}"/>
    <cellStyle name="Normal 2 9 2 3_Act input CF" xfId="18247" xr:uid="{BF39D430-4D4C-462F-9630-5362619DDFA3}"/>
    <cellStyle name="Normal 2 9 2 4" xfId="18248" xr:uid="{CC086716-E8E7-437B-ADDB-F6A25AC7CB63}"/>
    <cellStyle name="Normal 2 9 2 4 2" xfId="18249" xr:uid="{825B90A5-BAA4-4A85-81CB-B4D9A6FA10AC}"/>
    <cellStyle name="Normal 2 9 2 4 3" xfId="18250" xr:uid="{028174B1-E4F9-417F-A561-1D45CDEC71D0}"/>
    <cellStyle name="Normal 2 9 2 4_ACT_NIBD EQ" xfId="18251" xr:uid="{46ED602E-225D-4019-A66D-96657C1209BE}"/>
    <cellStyle name="Normal 2 9 2 5" xfId="18252" xr:uid="{B881D0A7-245A-4DD9-9954-1B1A380623FC}"/>
    <cellStyle name="Normal 2 9 2 6" xfId="18253" xr:uid="{2793E067-731C-4217-93CF-5DFD46EE705C}"/>
    <cellStyle name="Normal 2 9 2 7" xfId="18254" xr:uid="{50D7D4DB-B4A5-4F2C-B6B7-62288CEA9B42}"/>
    <cellStyle name="Normal 2 9 2_Act input CF" xfId="18255" xr:uid="{09E4AA81-8464-406A-8DE3-35939232DDFA}"/>
    <cellStyle name="Normal 2 9 3" xfId="18256" xr:uid="{612ED01D-849D-4EB0-8A95-01AC8E063FEC}"/>
    <cellStyle name="Normal 2 9 3 2" xfId="18257" xr:uid="{13FA3989-5BBB-457B-8C05-5F2D7A613215}"/>
    <cellStyle name="Normal 2 9 3 2 2" xfId="18258" xr:uid="{400464BB-A749-46B4-B9C5-B12B551270F3}"/>
    <cellStyle name="Normal 2 9 3 2 3" xfId="18259" xr:uid="{6252F734-4C45-4BEA-8051-6261F4EA988E}"/>
    <cellStyle name="Normal 2 9 3 2_ACT_NIBD EQ" xfId="18260" xr:uid="{B7A31603-47F9-4B4D-9118-C0EACC803E2E}"/>
    <cellStyle name="Normal 2 9 3 3" xfId="18261" xr:uid="{4548309D-5D36-43A2-9D8E-6CA5ADE0D7D4}"/>
    <cellStyle name="Normal 2 9 3 4" xfId="18262" xr:uid="{78076E61-792E-4F87-A709-F6B7D22A8106}"/>
    <cellStyle name="Normal 2 9 3 5" xfId="18263" xr:uid="{38E0E1B8-F6E3-419D-B264-5BAE9BF67B38}"/>
    <cellStyle name="Normal 2 9 3_Act input CF" xfId="18264" xr:uid="{30718C8C-5893-4D70-94AE-DB1877DB8D9E}"/>
    <cellStyle name="Normal 2 9 4" xfId="18265" xr:uid="{B02C5469-8C16-40CB-A45C-3D059C8113B2}"/>
    <cellStyle name="Normal 2 9 4 2" xfId="18266" xr:uid="{617EAAF8-6F56-473E-A46E-6A9E7BA0DB8F}"/>
    <cellStyle name="Normal 2 9 4 2 2" xfId="18267" xr:uid="{173C4F27-B940-464D-8168-3996550E9661}"/>
    <cellStyle name="Normal 2 9 4 2 3" xfId="18268" xr:uid="{B5F98BD2-63D0-40EC-9FEC-C4FA251574BB}"/>
    <cellStyle name="Normal 2 9 4 2_ACT_NIBD EQ" xfId="18269" xr:uid="{A97D04E8-F431-4CD5-8DF0-06C9F2B9CAF3}"/>
    <cellStyle name="Normal 2 9 4 3" xfId="18270" xr:uid="{204615C9-6A92-462D-A6BD-B8B0E40F6C10}"/>
    <cellStyle name="Normal 2 9 4 4" xfId="18271" xr:uid="{6E7763A3-261D-406B-BDA9-4FE029885A8B}"/>
    <cellStyle name="Normal 2 9 4 5" xfId="18272" xr:uid="{6F51A352-1A88-40E4-99AA-EA92612EEDA8}"/>
    <cellStyle name="Normal 2 9 4_Act input CF" xfId="18273" xr:uid="{017C12C9-C480-40C9-8138-8872FAB9E4F2}"/>
    <cellStyle name="Normal 2 9 5" xfId="18274" xr:uid="{4806BF86-708A-4870-BBFB-DD03047005F0}"/>
    <cellStyle name="Normal 2 9 5 2" xfId="18275" xr:uid="{C615C74F-FAF1-497E-B370-535DF1942886}"/>
    <cellStyle name="Normal 2 9 5 3" xfId="18276" xr:uid="{F4BAB02F-B125-4FE4-BCBA-34700E8FF298}"/>
    <cellStyle name="Normal 2 9 5_ACT_NIBD EQ" xfId="18277" xr:uid="{016A8248-BB92-4170-BF5A-E57D02BDDEF3}"/>
    <cellStyle name="Normal 2 9 6" xfId="18278" xr:uid="{ABE24F7E-FE34-433D-8549-807611B47E3A}"/>
    <cellStyle name="Normal 2 9 7" xfId="18279" xr:uid="{23019BE7-E058-4B43-BCD5-8454CE857DF8}"/>
    <cellStyle name="Normal 2 9 8" xfId="18280" xr:uid="{95FE8D8A-C22C-48A6-A9CD-2B7548A460F5}"/>
    <cellStyle name="Normal 2 9_Act input CF" xfId="18281" xr:uid="{8E634500-CD51-46CE-8168-17DDD3FA211A}"/>
    <cellStyle name="Normal 2_Act input CF" xfId="18282" xr:uid="{E5778918-9654-4DB3-9FD9-E43A697974CD}"/>
    <cellStyle name="Normal 20" xfId="18283" xr:uid="{2132415C-AEB0-427D-B50C-E55101A9B7AE}"/>
    <cellStyle name="Normal 20 2" xfId="18284" xr:uid="{35C661DF-FA80-4AD2-9184-E71AA5BA6736}"/>
    <cellStyle name="Normal 20_ACT Segment adj EBITDA" xfId="18285" xr:uid="{B8552C3D-F25E-4F05-B52D-438AA6038CD0}"/>
    <cellStyle name="Normal 21" xfId="18286" xr:uid="{5C514028-A951-439C-AD65-3EF2C6DB5DC2}"/>
    <cellStyle name="Normal 21 2" xfId="18287" xr:uid="{F257AAF2-3390-4274-A92C-7585D67545CD}"/>
    <cellStyle name="Normal 21 2 2" xfId="18288" xr:uid="{8CFFC907-1BED-45F6-B80A-F0D9151B4F9E}"/>
    <cellStyle name="Normal 21 2 2 2" xfId="18289" xr:uid="{E657DAD6-BD4C-49AA-8E3C-3317989770B0}"/>
    <cellStyle name="Normal 21 2 2 3" xfId="18290" xr:uid="{5D67712C-5CE9-4672-BE28-F993BC8356D5}"/>
    <cellStyle name="Normal 21 2 2_ACT_NIBD EQ" xfId="18291" xr:uid="{AD36F0E7-A700-4EA6-8708-16E2FD9E2FAD}"/>
    <cellStyle name="Normal 21 2 3" xfId="18292" xr:uid="{50BB562D-3CD4-4CAB-9E21-C1284F36D6D1}"/>
    <cellStyle name="Normal 21 2 4" xfId="18293" xr:uid="{A903D1DE-B4EF-48EA-BFC0-D643E8D982ED}"/>
    <cellStyle name="Normal 21 2 5" xfId="18294" xr:uid="{D391FB80-C43C-4A1F-A32D-989E94C70C78}"/>
    <cellStyle name="Normal 21 2_Act input CF" xfId="18295" xr:uid="{55DAAAA9-40F4-431F-B2B9-0A0478617B07}"/>
    <cellStyle name="Normal 21 3" xfId="18296" xr:uid="{2F0B97BF-1255-407F-9BD5-84DC7B494E3A}"/>
    <cellStyle name="Normal 21 3 2" xfId="18297" xr:uid="{F3479B63-4364-45F4-9157-59B4AB455FD4}"/>
    <cellStyle name="Normal 21 3 2 2" xfId="18298" xr:uid="{83CDE372-5724-488A-B08D-29894A15837B}"/>
    <cellStyle name="Normal 21 3 2 3" xfId="18299" xr:uid="{8ABAFD75-2067-46BB-99BD-EE3037BA51FC}"/>
    <cellStyle name="Normal 21 3 2_ACT_NIBD EQ" xfId="18300" xr:uid="{9204FD5D-94A5-4F8A-9DA9-6BF8E86410F6}"/>
    <cellStyle name="Normal 21 3 3" xfId="18301" xr:uid="{C8761A03-769E-42DC-81D1-B0D958BBE768}"/>
    <cellStyle name="Normal 21 3 4" xfId="18302" xr:uid="{7DE435EF-E5DB-4369-874F-5B08F5FE20E6}"/>
    <cellStyle name="Normal 21 3 5" xfId="18303" xr:uid="{D9C8B444-5C44-40A6-92BE-32E1486B8F47}"/>
    <cellStyle name="Normal 21 3_Act input CF" xfId="18304" xr:uid="{A2321740-CA7F-4161-AB77-605D382189D4}"/>
    <cellStyle name="Normal 21 4" xfId="18305" xr:uid="{6C40C47A-BB37-4E2F-B268-501EECBA6AC3}"/>
    <cellStyle name="Normal 21 4 2" xfId="18306" xr:uid="{CBEA9EF2-2F0F-422A-B7A3-4A873540C42E}"/>
    <cellStyle name="Normal 21 4 3" xfId="18307" xr:uid="{798B7092-E907-4B5E-AA4D-3EFF885B6590}"/>
    <cellStyle name="Normal 21 4_ACT_NIBD EQ" xfId="18308" xr:uid="{70824805-EA8F-48FE-9A9C-D7F18D94A576}"/>
    <cellStyle name="Normal 21 5" xfId="18309" xr:uid="{860D1982-EE83-4BFC-BB9C-E9BA280BA0E2}"/>
    <cellStyle name="Normal 21 6" xfId="18310" xr:uid="{101D27C4-10B7-42B5-8E2C-5A53E140F245}"/>
    <cellStyle name="Normal 21 7" xfId="18311" xr:uid="{9D21F913-5BB8-4332-BB68-A489B3DF96EB}"/>
    <cellStyle name="Normal 21_Act input CF" xfId="18312" xr:uid="{DFF01A6A-B8BA-4C75-95D7-640CD3175698}"/>
    <cellStyle name="Normal 22" xfId="18313" xr:uid="{2A9BE67A-138E-46BC-B99A-504F64807406}"/>
    <cellStyle name="Normal 22 2" xfId="18314" xr:uid="{401527AF-2634-49D8-BA95-558162A65B0A}"/>
    <cellStyle name="Normal 22 2 2" xfId="18315" xr:uid="{2D155221-36B0-4F92-9EF3-DB9EE6D4DB18}"/>
    <cellStyle name="Normal 22 2 2 2" xfId="18316" xr:uid="{ADCC516A-ECDF-42CB-BE61-50AE3C5FEFD9}"/>
    <cellStyle name="Normal 22 2 2 3" xfId="18317" xr:uid="{DB260A31-6BD9-4304-A293-6E6B82F88982}"/>
    <cellStyle name="Normal 22 2 2_ACT_NIBD EQ" xfId="18318" xr:uid="{6C3CF24D-5024-4040-9CA6-32CC5543D4F5}"/>
    <cellStyle name="Normal 22 2 3" xfId="18319" xr:uid="{7A131835-0EBC-4BE2-A62A-11E7FD1299E9}"/>
    <cellStyle name="Normal 22 2 4" xfId="18320" xr:uid="{6CD8062A-344F-4465-9C5D-A18E339FDF74}"/>
    <cellStyle name="Normal 22 2 5" xfId="18321" xr:uid="{6D9984D7-0F75-44BB-93B9-97026823C1DC}"/>
    <cellStyle name="Normal 22 2_Act input CF" xfId="18322" xr:uid="{7B184848-AED3-4EB6-84CF-B6EFCECDB1A0}"/>
    <cellStyle name="Normal 22 3" xfId="18323" xr:uid="{D809F070-91A5-4BBF-B459-8B873A09D2F8}"/>
    <cellStyle name="Normal 22 3 2" xfId="18324" xr:uid="{593A09DE-4F62-4DBC-99E9-480E1A0892D9}"/>
    <cellStyle name="Normal 22 3 2 2" xfId="18325" xr:uid="{225D4C7D-A9D7-4F47-9712-0792CA845E45}"/>
    <cellStyle name="Normal 22 3 2 3" xfId="18326" xr:uid="{979BD896-4F97-4F89-BD70-B9CDE4DB9CFE}"/>
    <cellStyle name="Normal 22 3 2_ACT_NIBD EQ" xfId="18327" xr:uid="{4D3190FB-2D7B-4A47-B28E-AD2E6FF8253E}"/>
    <cellStyle name="Normal 22 3 3" xfId="18328" xr:uid="{C0760C15-BFC1-4987-BE70-50798BD8D1BA}"/>
    <cellStyle name="Normal 22 3 4" xfId="18329" xr:uid="{95E3D765-9539-429A-9B8E-92D847924887}"/>
    <cellStyle name="Normal 22 3 5" xfId="18330" xr:uid="{20636376-D3F6-4317-9127-3E0B654A0AFD}"/>
    <cellStyle name="Normal 22 3_Act input CF" xfId="18331" xr:uid="{224D694F-7425-4B0D-8BCA-5FAF9A3FC58F}"/>
    <cellStyle name="Normal 22 4" xfId="18332" xr:uid="{A99298A9-493F-4CEA-B365-C33A490A96A5}"/>
    <cellStyle name="Normal 22 4 2" xfId="18333" xr:uid="{C253A6CD-B909-435B-8C47-26D184A1BC4C}"/>
    <cellStyle name="Normal 22 4 3" xfId="18334" xr:uid="{A855E4CB-4F02-4EB0-870E-19A81A1D0FFF}"/>
    <cellStyle name="Normal 22 4_ACT_NIBD EQ" xfId="18335" xr:uid="{A0AEED76-00A9-4A44-8617-08268B785400}"/>
    <cellStyle name="Normal 22 5" xfId="18336" xr:uid="{07CCE727-B517-452A-AF04-8773C8122261}"/>
    <cellStyle name="Normal 22 6" xfId="18337" xr:uid="{AD680134-9EDE-4672-9C43-2996B8F3F88E}"/>
    <cellStyle name="Normal 22 7" xfId="18338" xr:uid="{B4FFEFE9-2500-4C8F-A748-B7DA16C93313}"/>
    <cellStyle name="Normal 22_Act input CF" xfId="18339" xr:uid="{958AD24D-0570-4795-AB67-D3B152BA2669}"/>
    <cellStyle name="Normal 23" xfId="18340" xr:uid="{90673868-4382-44F1-B3F4-E91B868A7065}"/>
    <cellStyle name="Normal 23 2" xfId="18341" xr:uid="{AD4ACCEB-8E7C-4E76-9DBE-999047F9B856}"/>
    <cellStyle name="Normal 23 2 2" xfId="18342" xr:uid="{3506DC67-9EE9-427E-9E53-9383DB66F282}"/>
    <cellStyle name="Normal 23 2 2 2" xfId="18343" xr:uid="{20332325-2576-4407-AF06-043978B7A49F}"/>
    <cellStyle name="Normal 23 2 2 3" xfId="18344" xr:uid="{B3294FD1-6A86-4586-8986-F5E9C1C1B757}"/>
    <cellStyle name="Normal 23 2 2_ACT_NIBD EQ" xfId="18345" xr:uid="{F798450B-EA03-4FEA-84E1-605C39423582}"/>
    <cellStyle name="Normal 23 2 3" xfId="18346" xr:uid="{230C862D-24C5-4196-B127-6614F5CF21CF}"/>
    <cellStyle name="Normal 23 2 4" xfId="18347" xr:uid="{C3DE0A5A-6693-4ECD-AF0F-17C93C592B5C}"/>
    <cellStyle name="Normal 23 2 5" xfId="18348" xr:uid="{1300FA57-CBBE-4396-8FDD-33930077D2EA}"/>
    <cellStyle name="Normal 23 2_Act input CF" xfId="18349" xr:uid="{1AA6A2A4-4308-499E-A554-FF1F6A2EF97C}"/>
    <cellStyle name="Normal 23 3" xfId="18350" xr:uid="{EF09A7B0-E1F3-45F9-B4A6-66079EF185A4}"/>
    <cellStyle name="Normal 23 3 2" xfId="18351" xr:uid="{790D85C8-3EAF-48CF-B391-4F4835EC640F}"/>
    <cellStyle name="Normal 23 3 2 2" xfId="18352" xr:uid="{28C7F1CC-A85F-4801-96D2-4A34FEA39B13}"/>
    <cellStyle name="Normal 23 3 2 3" xfId="18353" xr:uid="{D152B1EC-C85A-4A5E-9D06-99B4FF3D7E89}"/>
    <cellStyle name="Normal 23 3 2_ACT_NIBD EQ" xfId="18354" xr:uid="{F9DCCF19-58BA-403B-91D5-ADCAF0F400AF}"/>
    <cellStyle name="Normal 23 3 3" xfId="18355" xr:uid="{699EACDE-843B-45F7-90F7-A0F745518E88}"/>
    <cellStyle name="Normal 23 3 4" xfId="18356" xr:uid="{F59B897F-32EC-4D65-98E2-A1E370EB44DE}"/>
    <cellStyle name="Normal 23 3 5" xfId="18357" xr:uid="{CCBC1C89-FF70-4593-8F75-0F1D710D0FD0}"/>
    <cellStyle name="Normal 23 3_Act input CF" xfId="18358" xr:uid="{4F963636-2E30-490F-8875-F925136C59C0}"/>
    <cellStyle name="Normal 23 4" xfId="18359" xr:uid="{8BA519AB-18B7-4187-A443-9787A31B9D7E}"/>
    <cellStyle name="Normal 23 4 2" xfId="18360" xr:uid="{08DF8317-0017-4EAA-A4D2-8AE849793EB0}"/>
    <cellStyle name="Normal 23 4 3" xfId="18361" xr:uid="{5B0CFCFD-E47D-456F-A5B9-20192A68F683}"/>
    <cellStyle name="Normal 23 4_ACT_NIBD EQ" xfId="18362" xr:uid="{50A64D04-2939-47D5-9DF0-96C696AB70B1}"/>
    <cellStyle name="Normal 23 5" xfId="18363" xr:uid="{FA0E4E17-FE15-4969-9425-F1C3CB5DF496}"/>
    <cellStyle name="Normal 23 6" xfId="18364" xr:uid="{6BFA2C12-4EA4-4D09-8651-8C51BE97114B}"/>
    <cellStyle name="Normal 23 7" xfId="18365" xr:uid="{471FD8EF-FBE3-46C5-98EF-791D909DC4BE}"/>
    <cellStyle name="Normal 23_Act input CF" xfId="18366" xr:uid="{98EDFEF5-2631-4731-BA0F-85852E8FF7C9}"/>
    <cellStyle name="Normal 24" xfId="18367" xr:uid="{766D34A3-B3A9-4BE4-95D6-A98E76160A29}"/>
    <cellStyle name="Normal 24 2" xfId="18368" xr:uid="{F5456995-0535-420B-97F9-BD0215446880}"/>
    <cellStyle name="Normal 24 2 2" xfId="18369" xr:uid="{6564C0D4-9036-4077-8EB9-10C8A3E4CE96}"/>
    <cellStyle name="Normal 24 2 2 2" xfId="18370" xr:uid="{C429F24B-090F-4199-ACE7-CC1BC4906D10}"/>
    <cellStyle name="Normal 24 2 2 3" xfId="18371" xr:uid="{6B3EB020-A3E4-47CB-8DCC-6B1DDFA4075E}"/>
    <cellStyle name="Normal 24 2 2_ACT_NIBD EQ" xfId="18372" xr:uid="{0C131DA5-A965-4832-9E57-DCB36183946C}"/>
    <cellStyle name="Normal 24 2 3" xfId="18373" xr:uid="{2697F961-5E9E-4A70-BFD9-6F82ACC12546}"/>
    <cellStyle name="Normal 24 2 4" xfId="18374" xr:uid="{49F83CE5-FA41-4347-99DD-6F127F005BF7}"/>
    <cellStyle name="Normal 24 2 5" xfId="18375" xr:uid="{9F373827-C803-4A6E-B278-F2DFEF8E79CF}"/>
    <cellStyle name="Normal 24 2_Act input CF" xfId="18376" xr:uid="{2B230AE3-2D4F-4C4C-817C-7C1D51ACF259}"/>
    <cellStyle name="Normal 24 3" xfId="18377" xr:uid="{18731E8A-34F3-4A38-AB56-6299C43BCB3B}"/>
    <cellStyle name="Normal 24 3 2" xfId="18378" xr:uid="{651360EF-71C6-4B42-9EBA-71A732059CC4}"/>
    <cellStyle name="Normal 24 3 2 2" xfId="18379" xr:uid="{BDF9DA16-63E1-45D7-A102-A30312AC55EB}"/>
    <cellStyle name="Normal 24 3 2 3" xfId="18380" xr:uid="{436420AB-79C6-469A-AA8C-34B5EC5C647A}"/>
    <cellStyle name="Normal 24 3 2_ACT_NIBD EQ" xfId="18381" xr:uid="{41B00F0B-10F4-4A9B-8FEF-203CCDC424E6}"/>
    <cellStyle name="Normal 24 3 3" xfId="18382" xr:uid="{F9FF12BD-4971-41DD-8B7C-94E450478F95}"/>
    <cellStyle name="Normal 24 3 4" xfId="18383" xr:uid="{1DBEEC36-91FF-40DD-ACB7-10E85D02FE1C}"/>
    <cellStyle name="Normal 24 3 5" xfId="18384" xr:uid="{5E917F53-11CE-4F38-BD4E-3DF0EC11118A}"/>
    <cellStyle name="Normal 24 3_Act input CF" xfId="18385" xr:uid="{C829C11F-B5D0-4144-9E52-EB1988811956}"/>
    <cellStyle name="Normal 24 4" xfId="18386" xr:uid="{7A52369C-4C03-45D5-9FD1-44EA9013B7F5}"/>
    <cellStyle name="Normal 24 4 2" xfId="18387" xr:uid="{7F0A1F0A-8DE8-4C4C-A600-4D0BAB6AAAA2}"/>
    <cellStyle name="Normal 24 4 3" xfId="18388" xr:uid="{69C02BF0-57E8-468B-A03A-C3694EF09C93}"/>
    <cellStyle name="Normal 24 4_ACT_NIBD EQ" xfId="18389" xr:uid="{55F3EBDF-503D-4E31-AF89-9FEDAF0DCA82}"/>
    <cellStyle name="Normal 24 5" xfId="18390" xr:uid="{690ADE5E-7CC2-492A-A474-CE79D88E94EB}"/>
    <cellStyle name="Normal 24 6" xfId="18391" xr:uid="{42CF0BDA-FE4A-43DC-92FD-C369024E77F7}"/>
    <cellStyle name="Normal 24 7" xfId="18392" xr:uid="{A641F365-A70F-4C26-9B39-2895A15DA690}"/>
    <cellStyle name="Normal 24_Act input CF" xfId="18393" xr:uid="{B94A7D44-361D-41F4-A005-CE3EAE69FD62}"/>
    <cellStyle name="Normal 25" xfId="18394" xr:uid="{0DC4E43F-51C9-4FEC-A43E-DFE8BE49B000}"/>
    <cellStyle name="Normal 25 2" xfId="18395" xr:uid="{1CD411BB-3C95-45DF-BC5D-16A9C076084B}"/>
    <cellStyle name="Normal 25 2 2" xfId="18396" xr:uid="{D8548B32-05BF-48BB-A277-E89EA061A138}"/>
    <cellStyle name="Normal 25 2 2 2" xfId="18397" xr:uid="{48A5362D-5AB1-4956-B5A9-08359F167361}"/>
    <cellStyle name="Normal 25 2 2 3" xfId="18398" xr:uid="{6E63567E-87A9-41BC-8B32-9A43CE28F1EE}"/>
    <cellStyle name="Normal 25 2 2_ACT_NIBD EQ" xfId="18399" xr:uid="{92EFF2D3-494D-480C-86FE-360875B72CA9}"/>
    <cellStyle name="Normal 25 2 3" xfId="18400" xr:uid="{27831B06-42DD-45B5-90A5-962A6F431984}"/>
    <cellStyle name="Normal 25 2 4" xfId="18401" xr:uid="{1C1B611C-5F87-4745-99BC-5E625F3D1F2E}"/>
    <cellStyle name="Normal 25 2 5" xfId="18402" xr:uid="{46FA5C0F-891A-40B1-AFBB-91A23C746F72}"/>
    <cellStyle name="Normal 25 2_Act input CF" xfId="18403" xr:uid="{DC8685C1-3D55-4BEE-9938-6BD2BDC3A429}"/>
    <cellStyle name="Normal 25 3" xfId="18404" xr:uid="{1E99648C-69B3-4594-8BFF-ED06EDE5DFAC}"/>
    <cellStyle name="Normal 25 3 2" xfId="18405" xr:uid="{19619521-0698-4D88-80B8-12D1B7295C16}"/>
    <cellStyle name="Normal 25 3 2 2" xfId="18406" xr:uid="{F7FAE262-799B-4976-9DFD-5361E0575254}"/>
    <cellStyle name="Normal 25 3 2 3" xfId="18407" xr:uid="{CBC17A3D-13A5-4C38-8ECA-B8199E6E595C}"/>
    <cellStyle name="Normal 25 3 2_ACT_NIBD EQ" xfId="18408" xr:uid="{5D153E28-CC6D-48BA-B1DD-880B43D043B1}"/>
    <cellStyle name="Normal 25 3 3" xfId="18409" xr:uid="{EDAFD2BD-2536-4012-90E3-166B980732E2}"/>
    <cellStyle name="Normal 25 3 4" xfId="18410" xr:uid="{4B8552E0-ACF5-43B4-AC33-549A87F39F10}"/>
    <cellStyle name="Normal 25 3 5" xfId="18411" xr:uid="{14001A65-8542-4A18-9735-C64A281EFE4A}"/>
    <cellStyle name="Normal 25 3_Act input CF" xfId="18412" xr:uid="{73B494E7-62CC-4514-A783-36443063AFE2}"/>
    <cellStyle name="Normal 25 4" xfId="18413" xr:uid="{3FDF7256-F524-4A99-ADE8-4160AF967FAF}"/>
    <cellStyle name="Normal 25 4 2" xfId="18414" xr:uid="{79C7AD39-CC41-45EC-9C3B-044793E757B9}"/>
    <cellStyle name="Normal 25 4 3" xfId="18415" xr:uid="{5725B567-A89D-4FFA-A6A3-4F582E66B492}"/>
    <cellStyle name="Normal 25 4_ACT_NIBD EQ" xfId="18416" xr:uid="{7B190600-51C7-47EE-ACD3-5CBC33705698}"/>
    <cellStyle name="Normal 25 5" xfId="18417" xr:uid="{F70FCCC7-2DE4-43A4-86B3-73D41E933998}"/>
    <cellStyle name="Normal 25 6" xfId="18418" xr:uid="{B105B22E-662E-4400-B47F-181CE9902FD2}"/>
    <cellStyle name="Normal 25 7" xfId="18419" xr:uid="{C4A78DF1-B3A7-45F2-AD8D-805A3C5EBDAB}"/>
    <cellStyle name="Normal 25_Act input CF" xfId="18420" xr:uid="{75D9B9A4-BF01-487F-A030-53CAA733EF39}"/>
    <cellStyle name="Normal 26" xfId="18421" xr:uid="{1CF5C992-0C75-408A-8BDE-C6B140E7016E}"/>
    <cellStyle name="Normal 26 2" xfId="18422" xr:uid="{CF2C79E6-1847-4AAC-B43A-6B6537895F3E}"/>
    <cellStyle name="Normal 26 2 2" xfId="18423" xr:uid="{83A43C1E-2895-462C-BD73-B35C90A082D9}"/>
    <cellStyle name="Normal 26 2 2 2" xfId="18424" xr:uid="{EECD09E4-C2D9-4A1B-B582-4C0CAC908550}"/>
    <cellStyle name="Normal 26 2 2 3" xfId="18425" xr:uid="{2F91294F-B9B7-4171-ABF9-005D3CBEFDB6}"/>
    <cellStyle name="Normal 26 2 2_ACT_NIBD EQ" xfId="18426" xr:uid="{69A50B2F-C862-4351-B5EE-293E47AC9FEC}"/>
    <cellStyle name="Normal 26 2 3" xfId="18427" xr:uid="{08602963-0EDD-44AB-99EE-392511079241}"/>
    <cellStyle name="Normal 26 2 4" xfId="18428" xr:uid="{C13D4C57-639E-44D2-A358-7CAC853F7538}"/>
    <cellStyle name="Normal 26 2 5" xfId="18429" xr:uid="{4690C00C-CFBC-4A3D-A3C1-788C4B7AA4FB}"/>
    <cellStyle name="Normal 26 2_Act input CF" xfId="18430" xr:uid="{DAB3ADDB-224F-4486-B37B-B80319016295}"/>
    <cellStyle name="Normal 26 3" xfId="18431" xr:uid="{D5864F56-ED28-458D-8435-B46B9B22E305}"/>
    <cellStyle name="Normal 26 3 2" xfId="18432" xr:uid="{B11ED814-2650-4380-A15F-12A69B5F0077}"/>
    <cellStyle name="Normal 26 3 2 2" xfId="18433" xr:uid="{21801E65-0701-4A1B-A6DC-7BCC1E87661E}"/>
    <cellStyle name="Normal 26 3 2 3" xfId="18434" xr:uid="{82AC319F-4820-4A3A-9161-4828FC0A210D}"/>
    <cellStyle name="Normal 26 3 2_ACT_NIBD EQ" xfId="18435" xr:uid="{D12702FE-DAC2-4AFC-98C3-2D9DAD5801CD}"/>
    <cellStyle name="Normal 26 3 3" xfId="18436" xr:uid="{0B27501B-CF58-4F19-8472-AF0FFCB6A021}"/>
    <cellStyle name="Normal 26 3 4" xfId="18437" xr:uid="{AD570460-0A0B-4615-8B7B-8991BA256D60}"/>
    <cellStyle name="Normal 26 3 5" xfId="18438" xr:uid="{8BEED0FC-1636-431D-B8B2-1E51BA1FC6C8}"/>
    <cellStyle name="Normal 26 3_Act input CF" xfId="18439" xr:uid="{A4836841-859F-4690-821D-83AA89CAFA00}"/>
    <cellStyle name="Normal 26 4" xfId="18440" xr:uid="{7AF28076-7220-4BBC-96C1-C880BD4CB137}"/>
    <cellStyle name="Normal 26 4 2" xfId="18441" xr:uid="{40AD7578-541A-4B31-B2F6-BAB6EC748005}"/>
    <cellStyle name="Normal 26 4 3" xfId="18442" xr:uid="{B4A35E8C-DCC9-4F5B-977D-9D1E17CB7605}"/>
    <cellStyle name="Normal 26 4_ACT_NIBD EQ" xfId="18443" xr:uid="{04E4035D-16BB-4115-8985-E0BE2DF11F35}"/>
    <cellStyle name="Normal 26 5" xfId="18444" xr:uid="{9CB98F88-E50A-42CA-85C6-3B9A4FEDE665}"/>
    <cellStyle name="Normal 26 6" xfId="18445" xr:uid="{94FFBE44-C7E9-4CC2-9D0F-6226C3DFA47E}"/>
    <cellStyle name="Normal 26 7" xfId="18446" xr:uid="{64A1CA40-6009-459D-A84F-5C3DE5340CB3}"/>
    <cellStyle name="Normal 26_Act input CF" xfId="18447" xr:uid="{9D56B1E1-EFDB-472F-88DB-E9A48244FD58}"/>
    <cellStyle name="Normal 27" xfId="18448" xr:uid="{EFC4150F-7DBD-4375-A26B-32CBE0D31A0E}"/>
    <cellStyle name="Normal 27 2" xfId="18449" xr:uid="{BBBE1898-6AEA-4196-B1EF-145FAEB1E710}"/>
    <cellStyle name="Normal 27 2 2" xfId="18450" xr:uid="{6739EAC2-8503-4205-910A-6CE43A399E9A}"/>
    <cellStyle name="Normal 27 2 2 2" xfId="18451" xr:uid="{03D9F5A7-3D92-4DA3-9A18-C96270CB9DF5}"/>
    <cellStyle name="Normal 27 2 2 3" xfId="18452" xr:uid="{7AB11A02-9A28-4501-BB86-AD0D7D4B479E}"/>
    <cellStyle name="Normal 27 2 2_ACT_NIBD EQ" xfId="18453" xr:uid="{EA7298DC-E250-4723-A92C-32F0D2CF6F9F}"/>
    <cellStyle name="Normal 27 2 3" xfId="18454" xr:uid="{D3CEB659-B0D2-4141-873A-14CE2BF4B0F0}"/>
    <cellStyle name="Normal 27 2 4" xfId="18455" xr:uid="{DBB19A71-79D9-486B-A689-C32B16D4A05D}"/>
    <cellStyle name="Normal 27 2 5" xfId="18456" xr:uid="{BCD69581-8068-4505-B336-2E45693D53C9}"/>
    <cellStyle name="Normal 27 2_Act input CF" xfId="18457" xr:uid="{B6828D7E-9D07-4FC6-86A9-58A0E823B6D0}"/>
    <cellStyle name="Normal 27 3" xfId="18458" xr:uid="{8C5BA507-590D-4C19-87E9-69494BA1C189}"/>
    <cellStyle name="Normal 27 3 2" xfId="18459" xr:uid="{CF2F125D-2A1C-4BC2-87DC-9DA88C242413}"/>
    <cellStyle name="Normal 27 3 2 2" xfId="18460" xr:uid="{E2D4E045-A77E-4925-AE00-A826D0D84D41}"/>
    <cellStyle name="Normal 27 3 2 3" xfId="18461" xr:uid="{6306E5CC-E9D3-4560-999D-22DE409857F3}"/>
    <cellStyle name="Normal 27 3 2_ACT_NIBD EQ" xfId="18462" xr:uid="{355BD6D8-90B0-49F6-8D5A-E6B5D31B2442}"/>
    <cellStyle name="Normal 27 3 3" xfId="18463" xr:uid="{B17AD0C4-ABEE-4398-A86C-7E6E75132508}"/>
    <cellStyle name="Normal 27 3 4" xfId="18464" xr:uid="{945B6BB9-6F69-4003-8896-FA382EC9A5BE}"/>
    <cellStyle name="Normal 27 3 5" xfId="18465" xr:uid="{7CBA68E1-4344-4529-920C-7E2CCB607CAE}"/>
    <cellStyle name="Normal 27 3_Act input CF" xfId="18466" xr:uid="{ECA5B923-222A-4BDD-9C42-2C64E2069304}"/>
    <cellStyle name="Normal 27 4" xfId="18467" xr:uid="{A9734577-A033-4AF7-8ED5-6B0C3FBB0F6F}"/>
    <cellStyle name="Normal 27 4 2" xfId="18468" xr:uid="{C91FF572-1BE2-4A1E-8A7C-33CAE54DDEE8}"/>
    <cellStyle name="Normal 27 4 3" xfId="18469" xr:uid="{A79F2E9A-54E4-41BB-AD25-F076D2665DB2}"/>
    <cellStyle name="Normal 27 4_ACT_NIBD EQ" xfId="18470" xr:uid="{F704C639-8502-43BE-9F67-A35C65856BBB}"/>
    <cellStyle name="Normal 27 5" xfId="18471" xr:uid="{FFFAAF3F-1BAF-480E-A67B-82246396E29D}"/>
    <cellStyle name="Normal 27 6" xfId="18472" xr:uid="{3DA7DCD5-B854-4BBD-A4DC-F948C489B233}"/>
    <cellStyle name="Normal 27 7" xfId="18473" xr:uid="{ED3EE5A3-D81E-4E46-AAFB-BEB2C870211E}"/>
    <cellStyle name="Normal 27_Act input CF" xfId="18474" xr:uid="{6B41AFF3-8B56-412C-8CD2-A7D7F090E6E4}"/>
    <cellStyle name="Normal 28" xfId="18475" xr:uid="{FC606CD0-6FDE-4986-9560-5C56D93CDFC9}"/>
    <cellStyle name="Normal 28 2" xfId="18476" xr:uid="{B2ACE417-6D5A-4AAA-91D6-8830EB1292F3}"/>
    <cellStyle name="Normal 28 2 2" xfId="18477" xr:uid="{CF3157ED-FBD9-4D0C-888B-C346E77AE4B2}"/>
    <cellStyle name="Normal 28 2 2 2" xfId="18478" xr:uid="{2F6BFFD3-4E14-4C4A-85CB-02F484B488B7}"/>
    <cellStyle name="Normal 28 2 2 3" xfId="18479" xr:uid="{8A065A93-D742-4F1C-9C48-BFF96F85FF09}"/>
    <cellStyle name="Normal 28 2 2_ACT_NIBD EQ" xfId="18480" xr:uid="{3F2E6D23-E0F6-416D-8D21-E492CB68B73F}"/>
    <cellStyle name="Normal 28 2 3" xfId="18481" xr:uid="{4ACF7289-A8D7-4F6A-B00B-4CFB5B33E666}"/>
    <cellStyle name="Normal 28 2 4" xfId="18482" xr:uid="{58DDC172-387B-4AE7-9E96-A1910D9E565F}"/>
    <cellStyle name="Normal 28 2 5" xfId="18483" xr:uid="{C5CCE695-88D8-4619-A7C0-911CE1BA4382}"/>
    <cellStyle name="Normal 28 2_Act input CF" xfId="18484" xr:uid="{F06F19DF-F3AC-4865-962F-CEA77D3B7AF7}"/>
    <cellStyle name="Normal 28 3" xfId="18485" xr:uid="{60E9A80E-CE0A-43C9-A673-58158CA0CEE1}"/>
    <cellStyle name="Normal 28 3 2" xfId="18486" xr:uid="{9F4834C1-0E2B-4B1E-8432-DF2107917506}"/>
    <cellStyle name="Normal 28 3 2 2" xfId="18487" xr:uid="{DD905AD7-FCF9-4D2E-B068-09D677C9BBEB}"/>
    <cellStyle name="Normal 28 3 2 3" xfId="18488" xr:uid="{F68B9A48-2740-4FD4-AD2F-5D88CFAA9C4C}"/>
    <cellStyle name="Normal 28 3 2_ACT_NIBD EQ" xfId="18489" xr:uid="{971C9C06-D1C3-4681-BF41-24E5D4BDD408}"/>
    <cellStyle name="Normal 28 3 3" xfId="18490" xr:uid="{5E7D9767-9E9D-457F-9A1C-182894A4F515}"/>
    <cellStyle name="Normal 28 3 4" xfId="18491" xr:uid="{AE0C8B43-0925-4223-B845-EF5CD1B37F0F}"/>
    <cellStyle name="Normal 28 3 5" xfId="18492" xr:uid="{17A7FAA5-F454-4CAE-9115-3852F9245EE8}"/>
    <cellStyle name="Normal 28 3_Act input CF" xfId="18493" xr:uid="{D1F68645-6468-4F71-9080-7697F5F4362B}"/>
    <cellStyle name="Normal 28 4" xfId="18494" xr:uid="{B968B69A-6E22-4739-B19B-7297727C36AD}"/>
    <cellStyle name="Normal 28 4 2" xfId="18495" xr:uid="{88F375FC-AA4A-44F6-B103-EB78C8BF16D5}"/>
    <cellStyle name="Normal 28 4 3" xfId="18496" xr:uid="{A3EA5B2E-00A8-41E6-B038-08702EDC14E5}"/>
    <cellStyle name="Normal 28 4_ACT_NIBD EQ" xfId="18497" xr:uid="{DFED2912-8795-4D22-ACC2-B7B5041C7F7E}"/>
    <cellStyle name="Normal 28 5" xfId="18498" xr:uid="{75F5F87B-78FF-4C2E-9F87-7191544912BD}"/>
    <cellStyle name="Normal 28 6" xfId="18499" xr:uid="{7F0FBC42-A6FD-4EBE-A13E-1490A8652DCB}"/>
    <cellStyle name="Normal 28 7" xfId="18500" xr:uid="{4C675997-CCB0-49B4-AE0E-4ED7906A7C32}"/>
    <cellStyle name="Normal 28_Act input CF" xfId="18501" xr:uid="{FF52B511-57D9-44DE-A880-BECF57686330}"/>
    <cellStyle name="Normal 29" xfId="18502" xr:uid="{6CDAD788-F641-40E6-AB30-78F1D9D8DCA9}"/>
    <cellStyle name="Normal 29 2" xfId="18503" xr:uid="{735FE656-7321-41B2-8A39-74F410C14FBE}"/>
    <cellStyle name="Normal 29 2 2" xfId="18504" xr:uid="{8CFECFA8-9935-40B1-8DB7-9887FB4C2878}"/>
    <cellStyle name="Normal 29 2 2 2" xfId="18505" xr:uid="{3DEDDE9C-825E-427B-8A39-6B8B064190F0}"/>
    <cellStyle name="Normal 29 2 2 3" xfId="18506" xr:uid="{45F3AA42-68BF-4B3A-9017-F11A800F0291}"/>
    <cellStyle name="Normal 29 2 2_ACT_NIBD EQ" xfId="18507" xr:uid="{D58A3A58-7247-4574-881C-DEB2CE0ECC62}"/>
    <cellStyle name="Normal 29 2 3" xfId="18508" xr:uid="{F8CACF2C-B7CE-42D4-8BD2-CBC387D932C1}"/>
    <cellStyle name="Normal 29 2 4" xfId="18509" xr:uid="{8816FD1B-7253-4C1D-AB08-D55EBAB51F81}"/>
    <cellStyle name="Normal 29 2 5" xfId="18510" xr:uid="{A3D9BA6E-CA5E-4860-AE80-8CA167887811}"/>
    <cellStyle name="Normal 29 2_Act input CF" xfId="18511" xr:uid="{AE83F29C-6A94-47B9-9006-6AE4E20DCAE7}"/>
    <cellStyle name="Normal 29 3" xfId="18512" xr:uid="{75266A8A-4C26-4FC2-9219-D0D54094EDC2}"/>
    <cellStyle name="Normal 29 3 2" xfId="18513" xr:uid="{AB3F6A62-FC3D-4D66-ADCC-81557725C82D}"/>
    <cellStyle name="Normal 29 3 2 2" xfId="18514" xr:uid="{1C59A7EF-7F03-4F3B-89A1-32E4FAAB2F15}"/>
    <cellStyle name="Normal 29 3 2 3" xfId="18515" xr:uid="{E81DC424-FE65-4BFB-9552-6FB4C569227D}"/>
    <cellStyle name="Normal 29 3 2_ACT_NIBD EQ" xfId="18516" xr:uid="{CAB606E0-482E-4AC2-AA6E-6088D8AF7B77}"/>
    <cellStyle name="Normal 29 3 3" xfId="18517" xr:uid="{AF707120-8669-45AA-AB06-C487FA86A655}"/>
    <cellStyle name="Normal 29 3 4" xfId="18518" xr:uid="{432A86EF-FE87-4C7C-B4EC-F662056D2237}"/>
    <cellStyle name="Normal 29 3 5" xfId="18519" xr:uid="{A15C6837-5FE7-437E-84A6-4F2EE3DB6581}"/>
    <cellStyle name="Normal 29 3_Act input CF" xfId="18520" xr:uid="{E14B1532-184D-4AD7-9790-EC8DC519E872}"/>
    <cellStyle name="Normal 29 4" xfId="18521" xr:uid="{C9670B34-65EC-46B2-A7B5-681905C311F4}"/>
    <cellStyle name="Normal 29 4 2" xfId="18522" xr:uid="{1C43FAC3-6DF5-4D8C-9C76-EEC96CB69841}"/>
    <cellStyle name="Normal 29 4 3" xfId="18523" xr:uid="{85959EBD-BE3F-44AD-B25F-33FBFE569387}"/>
    <cellStyle name="Normal 29 4_ACT Segment adj EBITDA" xfId="18524" xr:uid="{D175AAB1-0085-429C-A6A0-F2C4E83606AD}"/>
    <cellStyle name="Normal 29 5" xfId="18525" xr:uid="{769874D4-ADC4-4AD9-A575-437D575B2C5B}"/>
    <cellStyle name="Normal 29 6" xfId="18526" xr:uid="{5AA71290-B011-4FE4-B33D-1CF59760033E}"/>
    <cellStyle name="Normal 29 7" xfId="18527" xr:uid="{44B3F111-11C4-49CD-BDE0-C161130697DD}"/>
    <cellStyle name="Normal 29_Act input CF" xfId="18528" xr:uid="{D070CA39-78F9-4F9E-95C8-9C8C98CC8616}"/>
    <cellStyle name="Normal 3" xfId="18529" xr:uid="{FCCCDBA8-7C5C-4E67-8C3B-6C73026D1A25}"/>
    <cellStyle name="Normal 3 10" xfId="18530" xr:uid="{604B146C-2018-4553-B7AC-AFD386804F4C}"/>
    <cellStyle name="Normal 3 10 2" xfId="18531" xr:uid="{1EF2CE8A-EF9B-4DD1-A5D2-8F96D83C0658}"/>
    <cellStyle name="Normal 3 10 2 2" xfId="18532" xr:uid="{0EDE27DF-50DE-498F-8949-26902F52421E}"/>
    <cellStyle name="Normal 3 10 2 2 2" xfId="18533" xr:uid="{6185D832-159D-4D3F-BEC9-330BCA137C62}"/>
    <cellStyle name="Normal 3 10 2 2 3" xfId="18534" xr:uid="{D5F1601D-1330-414E-8D2D-02193A9598E1}"/>
    <cellStyle name="Normal 3 10 2 2_ACT_NIBD EQ" xfId="18535" xr:uid="{C9B3F437-38A6-4FA0-BCF4-5B770898CDAC}"/>
    <cellStyle name="Normal 3 10 2 3" xfId="18536" xr:uid="{E17612A9-68C2-4526-BF72-782C6FAC88C7}"/>
    <cellStyle name="Normal 3 10 2 4" xfId="18537" xr:uid="{15AE9DDB-2D9E-491F-A196-D4992D78ABEF}"/>
    <cellStyle name="Normal 3 10 2 5" xfId="18538" xr:uid="{24E40BA7-89CA-40EF-AF6C-870335CF2881}"/>
    <cellStyle name="Normal 3 10 2_Act input CF" xfId="18539" xr:uid="{824AA692-B9F4-4AB8-BDAC-0ED5E401ACA8}"/>
    <cellStyle name="Normal 3 10 3" xfId="18540" xr:uid="{C38060D4-2922-4A2C-8A1B-60FE8D66128E}"/>
    <cellStyle name="Normal 3 10 3 2" xfId="18541" xr:uid="{89E58480-5E71-4D39-9988-CAC4BDE31E14}"/>
    <cellStyle name="Normal 3 10 3 2 2" xfId="18542" xr:uid="{A3369429-EE45-4772-9AD5-EAF0E742315B}"/>
    <cellStyle name="Normal 3 10 3 2 3" xfId="18543" xr:uid="{C4A58578-EE04-4E23-9AD5-C2A43E811B0B}"/>
    <cellStyle name="Normal 3 10 3 2_ACT_NIBD EQ" xfId="18544" xr:uid="{66B1946D-01CC-4A17-BBF2-8B62E336AFEA}"/>
    <cellStyle name="Normal 3 10 3 3" xfId="18545" xr:uid="{3BD07C02-2A7C-4891-9A05-495F2D87FA27}"/>
    <cellStyle name="Normal 3 10 3 4" xfId="18546" xr:uid="{4C545A00-9DB7-4CF6-9BF4-63E722BCE416}"/>
    <cellStyle name="Normal 3 10 3 5" xfId="18547" xr:uid="{FE90BF15-FF29-4A91-BDBD-04D349F758DF}"/>
    <cellStyle name="Normal 3 10 3_Act input CF" xfId="18548" xr:uid="{C741AC72-FE6F-4EA7-BA83-D3373D39519E}"/>
    <cellStyle name="Normal 3 10 4" xfId="18549" xr:uid="{F6D8B63A-9AC7-49DC-BA3F-0597A17AF237}"/>
    <cellStyle name="Normal 3 10 4 2" xfId="18550" xr:uid="{BFFF4299-8CBA-4B01-9B95-5C65A176A9F7}"/>
    <cellStyle name="Normal 3 10 4 3" xfId="18551" xr:uid="{D9777573-9711-4B4E-A65E-D0591501BF2C}"/>
    <cellStyle name="Normal 3 10 4_ACT_NIBD EQ" xfId="18552" xr:uid="{8688B6F5-A9C8-4373-82E8-05F9A7D7B6A0}"/>
    <cellStyle name="Normal 3 10 5" xfId="18553" xr:uid="{FD572835-4492-4528-8A8E-D0BD6CED6EBD}"/>
    <cellStyle name="Normal 3 10 6" xfId="18554" xr:uid="{F2CD2D93-B28F-4CC3-8536-9D71F631896B}"/>
    <cellStyle name="Normal 3 10 7" xfId="18555" xr:uid="{D2CB2E20-8A7D-486E-92F5-D5D5AEC8A263}"/>
    <cellStyle name="Normal 3 10_Act input CF" xfId="18556" xr:uid="{35933631-3343-45C0-88D9-C2F082A81F73}"/>
    <cellStyle name="Normal 3 11" xfId="18557" xr:uid="{802A7015-8D48-49A8-8FE4-AF36C6A418A6}"/>
    <cellStyle name="Normal 3 11 2" xfId="18558" xr:uid="{43657C8D-C583-4F88-B787-F47416A6811B}"/>
    <cellStyle name="Normal 3 11_ACT Segment adj EBITDA" xfId="18559" xr:uid="{BEF22FF5-2645-4890-AB77-4BE6BB3C5EC6}"/>
    <cellStyle name="Normal 3 12" xfId="18560" xr:uid="{3EA67D48-217D-4404-B067-85930AF1401D}"/>
    <cellStyle name="Normal 3 12 2" xfId="18561" xr:uid="{0EF8CE31-CE9E-4E7B-8307-5FE540E9326A}"/>
    <cellStyle name="Normal 3 12 2 2" xfId="18562" xr:uid="{7CD20C50-3B18-4BBD-A586-47FFCEDF16A7}"/>
    <cellStyle name="Normal 3 12 2 3" xfId="18563" xr:uid="{C93328B6-32E6-48E6-8AED-EA542F43515E}"/>
    <cellStyle name="Normal 3 12 2_ACT_NIBD EQ" xfId="18564" xr:uid="{168F3523-D3AF-4244-8ED5-4BA84DE732F8}"/>
    <cellStyle name="Normal 3 12 3" xfId="18565" xr:uid="{05F4E81F-1BB8-4F16-B04D-D2B34BF3CE9C}"/>
    <cellStyle name="Normal 3 12 4" xfId="18566" xr:uid="{662684B9-B65D-41FD-B27A-208A1DFDD4AE}"/>
    <cellStyle name="Normal 3 12 5" xfId="18567" xr:uid="{64F170A5-4660-46E6-9548-B9E9514F5156}"/>
    <cellStyle name="Normal 3 12_Act input CF" xfId="18568" xr:uid="{6121F1D4-77F1-4922-938D-3846ABA4FD0C}"/>
    <cellStyle name="Normal 3 13" xfId="18569" xr:uid="{1C5E1B27-5730-4919-83C9-B3570E219F6E}"/>
    <cellStyle name="Normal 3 13 2" xfId="18570" xr:uid="{C1ADE620-E411-48C4-8DB7-7BABDF23F5F8}"/>
    <cellStyle name="Normal 3 13 2 2" xfId="18571" xr:uid="{7FDA4D09-0AED-442F-9A0A-3817D2A08471}"/>
    <cellStyle name="Normal 3 13 2 3" xfId="18572" xr:uid="{F705A11B-ECD8-4C96-8C56-FE487B98761F}"/>
    <cellStyle name="Normal 3 13 2_ACT_NIBD EQ" xfId="18573" xr:uid="{CD0698B6-6173-4140-ACF4-5534C72FACE3}"/>
    <cellStyle name="Normal 3 13 3" xfId="18574" xr:uid="{A5EA0EF1-D3AF-47FE-8B7B-DA7D0C96AE08}"/>
    <cellStyle name="Normal 3 13 4" xfId="18575" xr:uid="{89819A17-A2B1-4BA9-9AA8-31FC9BFD21B9}"/>
    <cellStyle name="Normal 3 13 5" xfId="18576" xr:uid="{48611017-6794-4660-9210-880EF319614C}"/>
    <cellStyle name="Normal 3 13_Act input CF" xfId="18577" xr:uid="{E2353268-7411-4E94-BA24-A348A81E772F}"/>
    <cellStyle name="Normal 3 14" xfId="18578" xr:uid="{A5D1C092-D804-47F1-9F75-7890728533BD}"/>
    <cellStyle name="Normal 3 14 2" xfId="18579" xr:uid="{D9FCF8F5-ECE0-4410-8489-C285188F8C7D}"/>
    <cellStyle name="Normal 3 14_ACT Segment adj EBITDA" xfId="18580" xr:uid="{958E0BEC-9458-4236-A258-DA706ADC5D93}"/>
    <cellStyle name="Normal 3 15" xfId="18581" xr:uid="{F4F86DDA-D4D4-4D81-98D0-8401FC34B4E3}"/>
    <cellStyle name="Normal 3 15 2" xfId="18582" xr:uid="{2E053F5A-C633-482B-97AE-24D6BEACA3A4}"/>
    <cellStyle name="Normal 3 15 3" xfId="18583" xr:uid="{0BCC1CFC-CBC6-45C2-94A9-C4C82AE7D65E}"/>
    <cellStyle name="Normal 3 15_ACT Segment adj EBITDA" xfId="18584" xr:uid="{93196C47-A0CA-4D8E-918F-6E75B469A463}"/>
    <cellStyle name="Normal 3 16" xfId="18585" xr:uid="{2CEC704A-1998-4667-BEF8-A7C66AD2E269}"/>
    <cellStyle name="Normal 3 17" xfId="18586" xr:uid="{5C1BF045-4300-4D56-9D4D-D199BF46DB06}"/>
    <cellStyle name="Normal 3 18" xfId="18587" xr:uid="{05DAAFDC-EDA6-426F-828B-8EDAE35F3DE0}"/>
    <cellStyle name="Normal 3 2" xfId="18588" xr:uid="{A3DFBF20-A518-49D8-8002-B3195FCB8C0C}"/>
    <cellStyle name="Normal 3 2 10" xfId="18589" xr:uid="{B6488C82-9947-48D3-88EB-725565281847}"/>
    <cellStyle name="Normal 3 2 2" xfId="18590" xr:uid="{E41558E0-E384-4FF8-9047-E12091AAE530}"/>
    <cellStyle name="Normal 3 2 2 2" xfId="18591" xr:uid="{BA6767BE-489E-483C-8461-968BED1D709D}"/>
    <cellStyle name="Normal 3 2 2 2 2" xfId="18592" xr:uid="{27578509-ACAA-45D3-B841-53B320B7B93A}"/>
    <cellStyle name="Normal 3 2 2 2 2 2" xfId="18593" xr:uid="{25B913D3-5842-4154-AEEF-2E0916DD5847}"/>
    <cellStyle name="Normal 3 2 2 2 2 2 2" xfId="18594" xr:uid="{FC3CA9E3-D2BD-4066-9C39-05B35D92AF70}"/>
    <cellStyle name="Normal 3 2 2 2 2 2 3" xfId="18595" xr:uid="{42EA3D70-0769-43E8-BCF2-574DE54D1EC8}"/>
    <cellStyle name="Normal 3 2 2 2 2 2_ACT_NIBD EQ" xfId="18596" xr:uid="{F702CBAE-6DFB-4B67-AB94-F48A123A9229}"/>
    <cellStyle name="Normal 3 2 2 2 2 3" xfId="18597" xr:uid="{50F72818-0994-4244-A53C-E90E6BEE8104}"/>
    <cellStyle name="Normal 3 2 2 2 2 4" xfId="18598" xr:uid="{9BA094B4-042B-4F20-9B10-D459EC2E749D}"/>
    <cellStyle name="Normal 3 2 2 2 2 5" xfId="18599" xr:uid="{A0F1DB8A-C83E-4DF8-9A92-38CD634A5173}"/>
    <cellStyle name="Normal 3 2 2 2 2_Act input CF" xfId="18600" xr:uid="{DA903D73-523C-4FEF-A512-D9BEC5021BC4}"/>
    <cellStyle name="Normal 3 2 2 2 3" xfId="18601" xr:uid="{DA8A1D82-51F3-4569-B376-A0E9C245FF21}"/>
    <cellStyle name="Normal 3 2 2 2 3 2" xfId="18602" xr:uid="{BB21767F-0BD3-4EB0-A09B-87538D5189D6}"/>
    <cellStyle name="Normal 3 2 2 2 3 2 2" xfId="18603" xr:uid="{9E30539D-8B52-4BC1-A3A5-25FC0ED06BD0}"/>
    <cellStyle name="Normal 3 2 2 2 3 2 3" xfId="18604" xr:uid="{B62103BD-BA26-4EE7-A957-B34433073CC1}"/>
    <cellStyle name="Normal 3 2 2 2 3 2_ACT_NIBD EQ" xfId="18605" xr:uid="{1FEB76BF-2396-4F96-9628-5026869F8623}"/>
    <cellStyle name="Normal 3 2 2 2 3 3" xfId="18606" xr:uid="{1FB84860-2B85-42E6-B824-E9E49815E66E}"/>
    <cellStyle name="Normal 3 2 2 2 3 4" xfId="18607" xr:uid="{89500345-D68D-4C1B-B1AC-74A05893CDE8}"/>
    <cellStyle name="Normal 3 2 2 2 3 5" xfId="18608" xr:uid="{36D6A134-276B-42A4-AF7A-E87FB6A7B8BF}"/>
    <cellStyle name="Normal 3 2 2 2 3_Act input CF" xfId="18609" xr:uid="{6A5D0CFB-CA11-4715-8427-73E48BB99FE6}"/>
    <cellStyle name="Normal 3 2 2 2 4" xfId="18610" xr:uid="{81C64629-DF88-4A9F-845B-F5A244DED653}"/>
    <cellStyle name="Normal 3 2 2 2 4 2" xfId="18611" xr:uid="{67B89725-01D4-46F6-8EDD-70FFEFAEEC9E}"/>
    <cellStyle name="Normal 3 2 2 2 4 3" xfId="18612" xr:uid="{F64C7B5A-0B10-4B05-B5A0-30063E9E516D}"/>
    <cellStyle name="Normal 3 2 2 2 4_ACT_NIBD EQ" xfId="18613" xr:uid="{E346FF7A-C549-45AA-AC31-EF999B96EC8E}"/>
    <cellStyle name="Normal 3 2 2 2 5" xfId="18614" xr:uid="{B0A2F75A-12EC-4A9C-A78A-23D718467377}"/>
    <cellStyle name="Normal 3 2 2 2 6" xfId="18615" xr:uid="{E36788FE-66EC-42D3-AD4C-ED3FE305B0CB}"/>
    <cellStyle name="Normal 3 2 2 2 7" xfId="18616" xr:uid="{47E5AA41-05E8-45D0-AB21-0FC2F8874D8B}"/>
    <cellStyle name="Normal 3 2 2 2_Act input CF" xfId="18617" xr:uid="{90C3863C-790C-4758-8492-4FA00DD1BB67}"/>
    <cellStyle name="Normal 3 2 2 3" xfId="18618" xr:uid="{A14F72F2-FF3C-4E1F-AE1E-AB982BAA2654}"/>
    <cellStyle name="Normal 3 2 2 3 2" xfId="18619" xr:uid="{A8A5D78C-DC65-4CD0-830D-7A3ED12DBECF}"/>
    <cellStyle name="Normal 3 2 2 3 2 2" xfId="18620" xr:uid="{27FA05FF-5A90-4D66-9BBB-DD925AF028FD}"/>
    <cellStyle name="Normal 3 2 2 3 2 3" xfId="18621" xr:uid="{48A9479C-C7B4-4B68-8C7E-3BBEC32D5594}"/>
    <cellStyle name="Normal 3 2 2 3 2_ACT_NIBD EQ" xfId="18622" xr:uid="{1A77106A-4A68-4A20-924F-AD6D4D5445A3}"/>
    <cellStyle name="Normal 3 2 2 3 3" xfId="18623" xr:uid="{5110F236-F5D9-4048-AEC3-C6D73781A4AE}"/>
    <cellStyle name="Normal 3 2 2 3 4" xfId="18624" xr:uid="{0146C2E8-B435-40CD-B15B-9E26F4A097B9}"/>
    <cellStyle name="Normal 3 2 2 3 5" xfId="18625" xr:uid="{7AFF982D-402E-4431-AB85-B761F3D1440A}"/>
    <cellStyle name="Normal 3 2 2 3_Act input CF" xfId="18626" xr:uid="{F8912BE3-F081-45BD-BB06-529CEA4E8660}"/>
    <cellStyle name="Normal 3 2 2 4" xfId="18627" xr:uid="{E29725A5-9DC2-4A99-A157-C851A89B2FC8}"/>
    <cellStyle name="Normal 3 2 2 4 2" xfId="18628" xr:uid="{41232ABE-D578-4C14-B04D-1BAB6359D400}"/>
    <cellStyle name="Normal 3 2 2 4 2 2" xfId="18629" xr:uid="{B49598B1-901C-4CF8-83E2-22D3D8D7D46D}"/>
    <cellStyle name="Normal 3 2 2 4 2 3" xfId="18630" xr:uid="{BB2F4CFE-7029-42C6-BED3-0124779D98A9}"/>
    <cellStyle name="Normal 3 2 2 4 2_ACT_NIBD EQ" xfId="18631" xr:uid="{7F591EE4-42E4-4FF4-8644-A570B3677F03}"/>
    <cellStyle name="Normal 3 2 2 4 3" xfId="18632" xr:uid="{8DF631C5-5088-47BC-B754-0F4205C6C480}"/>
    <cellStyle name="Normal 3 2 2 4 4" xfId="18633" xr:uid="{E8F59FDD-A5B3-4C41-9E6A-11255DDA6A55}"/>
    <cellStyle name="Normal 3 2 2 4 5" xfId="18634" xr:uid="{5FC8E0F0-4AAA-41D9-95D0-4041B8702D4F}"/>
    <cellStyle name="Normal 3 2 2 4_Act input CF" xfId="18635" xr:uid="{949C7479-A246-4E65-904D-2E757999CF63}"/>
    <cellStyle name="Normal 3 2 2 5" xfId="18636" xr:uid="{54213D1E-D107-4210-ACAF-7D6F26725932}"/>
    <cellStyle name="Normal 3 2 2 5 2" xfId="18637" xr:uid="{2ACAF3C1-98D8-495E-B30B-D1388B88F378}"/>
    <cellStyle name="Normal 3 2 2 5 3" xfId="18638" xr:uid="{C139280C-2C81-45E5-8AB4-331AD89BA064}"/>
    <cellStyle name="Normal 3 2 2 5_ACT_NIBD EQ" xfId="18639" xr:uid="{6B55E2E1-9E0D-421D-8BB5-2C7B23EE488F}"/>
    <cellStyle name="Normal 3 2 2 6" xfId="18640" xr:uid="{C70E39BF-6E70-422C-8411-8DFD00BCD3CA}"/>
    <cellStyle name="Normal 3 2 2 7" xfId="18641" xr:uid="{2286CEB7-5093-4721-812C-622C8E4EB070}"/>
    <cellStyle name="Normal 3 2 2 8" xfId="18642" xr:uid="{5DF6EF30-1A4E-4641-B4F4-BCC021A8B866}"/>
    <cellStyle name="Normal 3 2 2_Act input CF" xfId="18643" xr:uid="{DC5BF2A2-25D3-4062-AFDA-3A97ABAC4902}"/>
    <cellStyle name="Normal 3 2 3" xfId="18644" xr:uid="{83277BDA-45B3-49FD-A101-2BE535CA990E}"/>
    <cellStyle name="Normal 3 2 3 2" xfId="18645" xr:uid="{B80809D5-4A60-4956-9D5D-D8E42CE4E6DF}"/>
    <cellStyle name="Normal 3 2 3 2 2" xfId="18646" xr:uid="{6C21F3CB-45C2-41C1-BDED-1F48799194BE}"/>
    <cellStyle name="Normal 3 2 3 2 2 2" xfId="18647" xr:uid="{786A251E-4A48-40CB-B045-E06E61DA180F}"/>
    <cellStyle name="Normal 3 2 3 2 2 3" xfId="18648" xr:uid="{BA688D41-B26E-4ABB-84EE-F21201AA5429}"/>
    <cellStyle name="Normal 3 2 3 2 2_ACT_NIBD EQ" xfId="18649" xr:uid="{C421F29B-64DC-424A-92F7-72B8D6F22DBA}"/>
    <cellStyle name="Normal 3 2 3 2 3" xfId="18650" xr:uid="{11F664D0-9985-409A-ADD2-8A0A0BB9AFC0}"/>
    <cellStyle name="Normal 3 2 3 2 4" xfId="18651" xr:uid="{CF69A9D0-7191-45D7-8292-930DD474F4A1}"/>
    <cellStyle name="Normal 3 2 3 2 5" xfId="18652" xr:uid="{BEE85EFE-95B9-4DE8-A196-FEDBD467AD27}"/>
    <cellStyle name="Normal 3 2 3 2_Act input CF" xfId="18653" xr:uid="{4F9857B1-E37F-42B6-8003-958E01541505}"/>
    <cellStyle name="Normal 3 2 3 3" xfId="18654" xr:uid="{F80A9BF4-1888-4FE1-BF81-2089F07EBEE6}"/>
    <cellStyle name="Normal 3 2 3 3 2" xfId="18655" xr:uid="{E85B85AE-7BEF-4E8E-8A64-6C0280EF3878}"/>
    <cellStyle name="Normal 3 2 3 3 2 2" xfId="18656" xr:uid="{DACB9FB6-A22F-4FB7-8251-BFE7AF91FF5E}"/>
    <cellStyle name="Normal 3 2 3 3 2 3" xfId="18657" xr:uid="{9F9EFFF6-6310-4459-A43B-417B32E3667F}"/>
    <cellStyle name="Normal 3 2 3 3 2_ACT_NIBD EQ" xfId="18658" xr:uid="{A5213CB4-362C-42D7-BF04-0F9418170D11}"/>
    <cellStyle name="Normal 3 2 3 3 3" xfId="18659" xr:uid="{47D0064B-CC5B-4FEF-A430-CBFC7507DCDF}"/>
    <cellStyle name="Normal 3 2 3 3 4" xfId="18660" xr:uid="{C5078764-BA03-48DF-8C0E-06FB5D4CF5AB}"/>
    <cellStyle name="Normal 3 2 3 3 5" xfId="18661" xr:uid="{E10F212B-00E9-40C6-8486-19F488330905}"/>
    <cellStyle name="Normal 3 2 3 3_Act input CF" xfId="18662" xr:uid="{9615D5A5-46BC-4894-93D2-17EA421411E7}"/>
    <cellStyle name="Normal 3 2 3 4" xfId="18663" xr:uid="{0069459F-B2A1-4D55-A458-23E784EF647F}"/>
    <cellStyle name="Normal 3 2 3 4 2" xfId="18664" xr:uid="{4D0C91EF-82E2-4F63-82BE-3AADA5E0F445}"/>
    <cellStyle name="Normal 3 2 3 4 3" xfId="18665" xr:uid="{9F51D443-2D2A-4436-8F6E-555DDEBE2C2E}"/>
    <cellStyle name="Normal 3 2 3 4_ACT_NIBD EQ" xfId="18666" xr:uid="{1376EF97-C614-4D13-9577-975BCB008D70}"/>
    <cellStyle name="Normal 3 2 3 5" xfId="18667" xr:uid="{A8BED6F9-184B-4181-808F-1ED7BC60E33E}"/>
    <cellStyle name="Normal 3 2 3 6" xfId="18668" xr:uid="{F851CFFB-D372-42C0-8FD1-2126687D28CA}"/>
    <cellStyle name="Normal 3 2 3 7" xfId="18669" xr:uid="{8E937A7A-409C-4EF4-979E-35FAA986385D}"/>
    <cellStyle name="Normal 3 2 3_Act input CF" xfId="18670" xr:uid="{7694FF39-6438-49E7-A631-C5631C6552DF}"/>
    <cellStyle name="Normal 3 2 4" xfId="18671" xr:uid="{602685C8-A1AF-4A2A-BCD6-F88B1DDFD2C9}"/>
    <cellStyle name="Normal 3 2 4 2" xfId="18672" xr:uid="{95AEE549-FB65-433E-A667-D7C24844950A}"/>
    <cellStyle name="Normal 3 2 4 2 2" xfId="18673" xr:uid="{F7C15BAB-32E3-4962-93A6-6F4B932A7A04}"/>
    <cellStyle name="Normal 3 2 4 2 2 2" xfId="18674" xr:uid="{906DAC32-912B-4A54-BF89-506954A01FA1}"/>
    <cellStyle name="Normal 3 2 4 2 2 3" xfId="18675" xr:uid="{CDE54954-C652-4875-AC40-5C51F1055DA3}"/>
    <cellStyle name="Normal 3 2 4 2 2_ACT_NIBD EQ" xfId="18676" xr:uid="{C728ADCA-D0FF-4F89-96BC-F4AC1CF8718C}"/>
    <cellStyle name="Normal 3 2 4 2 3" xfId="18677" xr:uid="{E02B01A3-C19D-4E58-A278-F038BCF1A7A6}"/>
    <cellStyle name="Normal 3 2 4 2 4" xfId="18678" xr:uid="{E653D85E-B615-484E-B4A2-0356B6EE12ED}"/>
    <cellStyle name="Normal 3 2 4 2 5" xfId="18679" xr:uid="{66B2B2B4-148A-4E9B-8342-8C821B97D4D4}"/>
    <cellStyle name="Normal 3 2 4 2_Act input CF" xfId="18680" xr:uid="{44F2DBD8-3C46-4B06-AD02-B0F9FAC95E84}"/>
    <cellStyle name="Normal 3 2 4 3" xfId="18681" xr:uid="{B6597A28-6264-4D1A-9EB5-0C3246ABC565}"/>
    <cellStyle name="Normal 3 2 4 3 2" xfId="18682" xr:uid="{BEF2449D-8DA2-4675-BC8E-12D72E782D45}"/>
    <cellStyle name="Normal 3 2 4 3 2 2" xfId="18683" xr:uid="{62A0817C-63FB-45CB-B03E-1E2226254A21}"/>
    <cellStyle name="Normal 3 2 4 3 2 3" xfId="18684" xr:uid="{A59D4A7F-DEA0-4019-BCFF-73F525D19480}"/>
    <cellStyle name="Normal 3 2 4 3 2_ACT_NIBD EQ" xfId="18685" xr:uid="{593DF76F-C366-4728-B0E1-81F2FF633C63}"/>
    <cellStyle name="Normal 3 2 4 3 3" xfId="18686" xr:uid="{7FEE7D11-8D82-4DDB-B890-6474B4A3439D}"/>
    <cellStyle name="Normal 3 2 4 3 4" xfId="18687" xr:uid="{76C798C5-EBCB-4814-9D0D-466F8A31C8DF}"/>
    <cellStyle name="Normal 3 2 4 3 5" xfId="18688" xr:uid="{23F10884-CCAB-4F3E-BCDB-42EA04F24242}"/>
    <cellStyle name="Normal 3 2 4 3_Act input CF" xfId="18689" xr:uid="{C02E40DE-A71D-45AC-A0B7-47BCCCE726F5}"/>
    <cellStyle name="Normal 3 2 4 4" xfId="18690" xr:uid="{A620D232-574E-4DC7-BA56-3B035C799EA3}"/>
    <cellStyle name="Normal 3 2 4 4 2" xfId="18691" xr:uid="{B05FDDD9-9B5E-48AF-A9A3-B78C6933703C}"/>
    <cellStyle name="Normal 3 2 4 4 3" xfId="18692" xr:uid="{EE04066C-0DC6-4DC0-BC5A-41731510C121}"/>
    <cellStyle name="Normal 3 2 4 4_ACT_NIBD EQ" xfId="18693" xr:uid="{CD223D92-8754-4F52-B79A-8492C4444C7A}"/>
    <cellStyle name="Normal 3 2 4 5" xfId="18694" xr:uid="{4E3D6E4F-E6F9-4AF4-B4F9-192279E26BB7}"/>
    <cellStyle name="Normal 3 2 4 6" xfId="18695" xr:uid="{D579BEEE-5F5D-4C1B-9141-51A2AA7DD193}"/>
    <cellStyle name="Normal 3 2 4 7" xfId="18696" xr:uid="{67C942A5-CC0B-41C7-B5FA-C843E2712A92}"/>
    <cellStyle name="Normal 3 2 4_Act input CF" xfId="18697" xr:uid="{B54BA898-4ACA-41AA-994D-E07A1665352B}"/>
    <cellStyle name="Normal 3 2 5" xfId="18698" xr:uid="{0148F5DD-B014-484A-8AA4-996FFD4C8F38}"/>
    <cellStyle name="Normal 3 2 5 2" xfId="18699" xr:uid="{9FF15270-266C-44A2-B12E-2FDE7FCCA1AF}"/>
    <cellStyle name="Normal 3 2 5 2 2" xfId="18700" xr:uid="{37E033F3-9AC6-437D-B232-CC1EAE50CD58}"/>
    <cellStyle name="Normal 3 2 5 2 3" xfId="18701" xr:uid="{1F2D4AD8-C817-49FB-805B-9F40E559BA5E}"/>
    <cellStyle name="Normal 3 2 5 2_ACT_NIBD EQ" xfId="18702" xr:uid="{4A7B667C-D034-4E34-9A8E-7E05E6DB4745}"/>
    <cellStyle name="Normal 3 2 5 3" xfId="18703" xr:uid="{1415B1F1-D3C5-42BD-9213-76EED3B9A337}"/>
    <cellStyle name="Normal 3 2 5 4" xfId="18704" xr:uid="{6CA963C0-DE7C-41C4-91E3-EF4FC30AF9DD}"/>
    <cellStyle name="Normal 3 2 5 5" xfId="18705" xr:uid="{17F1E0CE-11EA-4CB7-BA1D-B69BFD563730}"/>
    <cellStyle name="Normal 3 2 5_Act input CF" xfId="18706" xr:uid="{404C1086-8688-4AA3-A81F-7B3B668A0A4E}"/>
    <cellStyle name="Normal 3 2 6" xfId="18707" xr:uid="{063FA420-8C25-463D-94A9-F82319BD837E}"/>
    <cellStyle name="Normal 3 2 6 2" xfId="18708" xr:uid="{01B108D2-399E-4986-B7DC-183D6BD3EF7D}"/>
    <cellStyle name="Normal 3 2 6 2 2" xfId="18709" xr:uid="{EA482D08-300B-4219-9DE4-DC98A041EFA0}"/>
    <cellStyle name="Normal 3 2 6 2 3" xfId="18710" xr:uid="{B5940F2A-492F-4027-95CE-037D8BCC0CE4}"/>
    <cellStyle name="Normal 3 2 6 2_ACT_NIBD EQ" xfId="18711" xr:uid="{1BDEA46D-FCFF-4DFE-8134-02770C826C5F}"/>
    <cellStyle name="Normal 3 2 6 3" xfId="18712" xr:uid="{61F8756F-76C5-49D5-B396-EDF311644D13}"/>
    <cellStyle name="Normal 3 2 6 4" xfId="18713" xr:uid="{72C932CF-7052-4696-9EA3-C466D515CE83}"/>
    <cellStyle name="Normal 3 2 6 5" xfId="18714" xr:uid="{9C9A0C2E-879A-45A7-B8A5-611AD667E1AC}"/>
    <cellStyle name="Normal 3 2 6_Act input CF" xfId="18715" xr:uid="{E20BEE5D-3996-4A3A-B356-AD6A8114C823}"/>
    <cellStyle name="Normal 3 2 7" xfId="18716" xr:uid="{209C4150-618B-401E-A775-0B3778217813}"/>
    <cellStyle name="Normal 3 2 7 2" xfId="18717" xr:uid="{A559F15C-BA50-4234-8512-526AB0647669}"/>
    <cellStyle name="Normal 3 2 7 3" xfId="18718" xr:uid="{38B9E03B-9B0D-4B06-A99A-11ECE45FE747}"/>
    <cellStyle name="Normal 3 2 7_ACT Segment adj EBITDA" xfId="18719" xr:uid="{C0539765-CB49-46D3-B8BA-0D36C3ED5D23}"/>
    <cellStyle name="Normal 3 2 8" xfId="18720" xr:uid="{D3CCF632-0EEA-454F-AC67-B81C31083321}"/>
    <cellStyle name="Normal 3 2 9" xfId="18721" xr:uid="{28B6081F-79F8-499E-A993-F9EC3278DBBA}"/>
    <cellStyle name="Normal 3 2_Act input CF" xfId="18722" xr:uid="{CEB6C532-B55F-475A-A313-C228D0A9875D}"/>
    <cellStyle name="Normal 3 3" xfId="18723" xr:uid="{FB7439F2-C140-4902-879F-CF1D517350A6}"/>
    <cellStyle name="Normal 3 3 2" xfId="18724" xr:uid="{788DD0EF-3530-4ED3-BF46-28AE8BC5C924}"/>
    <cellStyle name="Normal 3 3_ACT Segment adj EBITDA" xfId="18725" xr:uid="{547280AF-6043-4F49-BB57-59AF2E717163}"/>
    <cellStyle name="Normal 3 4" xfId="18726" xr:uid="{2123494A-6DBD-4EAA-B2D1-641ACD21F70D}"/>
    <cellStyle name="Normal 3 4 2" xfId="18727" xr:uid="{F7759799-E5EF-4A9E-BA92-E54FFD721FEB}"/>
    <cellStyle name="Normal 3 4 2 2" xfId="18728" xr:uid="{BD2F6FDB-33C1-4DA3-A436-E54A0E5308A3}"/>
    <cellStyle name="Normal 3 4 2 2 2" xfId="18729" xr:uid="{7C220F53-2F29-4467-9F33-FB1AE15DE473}"/>
    <cellStyle name="Normal 3 4 2 2 2 2" xfId="18730" xr:uid="{A4D959D5-FEA8-42FC-8AA9-EA3D58254EB6}"/>
    <cellStyle name="Normal 3 4 2 2 2 3" xfId="18731" xr:uid="{C09A20DC-7ECA-4DDD-B501-5A963F36C568}"/>
    <cellStyle name="Normal 3 4 2 2 2_ACT_NIBD EQ" xfId="18732" xr:uid="{E3713FEF-7369-4D5B-96D1-1882DC94866B}"/>
    <cellStyle name="Normal 3 4 2 2 3" xfId="18733" xr:uid="{EE915066-D9FE-4B61-A12E-643A16E9438F}"/>
    <cellStyle name="Normal 3 4 2 2 4" xfId="18734" xr:uid="{8B30204B-61DB-4D95-96BB-FC24327FB874}"/>
    <cellStyle name="Normal 3 4 2 2 5" xfId="18735" xr:uid="{4BB4E598-0DCB-405B-9CA8-FADF7883C5AC}"/>
    <cellStyle name="Normal 3 4 2 2_Act input CF" xfId="18736" xr:uid="{6388776E-7980-4D2E-8875-96D089397D1C}"/>
    <cellStyle name="Normal 3 4 2 3" xfId="18737" xr:uid="{8FB47450-BF73-4650-8AFE-BFC27F8B49DE}"/>
    <cellStyle name="Normal 3 4 2 3 2" xfId="18738" xr:uid="{EC13E88A-EA9B-4171-AC4E-2523ECFD3729}"/>
    <cellStyle name="Normal 3 4 2 3 2 2" xfId="18739" xr:uid="{32D24424-9B18-4375-9823-1619E2437249}"/>
    <cellStyle name="Normal 3 4 2 3 2 3" xfId="18740" xr:uid="{F5149ABD-ABFD-442C-8B77-4DDBBFE68D80}"/>
    <cellStyle name="Normal 3 4 2 3 2_ACT_NIBD EQ" xfId="18741" xr:uid="{3A3467B8-C431-4614-9F4A-9C8E6C8A2954}"/>
    <cellStyle name="Normal 3 4 2 3 3" xfId="18742" xr:uid="{AA02786D-A140-4142-B276-3D547D8921D3}"/>
    <cellStyle name="Normal 3 4 2 3 4" xfId="18743" xr:uid="{CAD98B10-CB64-4B69-9E00-F227FABCEF2B}"/>
    <cellStyle name="Normal 3 4 2 3 5" xfId="18744" xr:uid="{1FBD1CA3-5EB3-40CD-B5C4-496025EF3C19}"/>
    <cellStyle name="Normal 3 4 2 3_Act input CF" xfId="18745" xr:uid="{A1C7BD54-6FBD-416A-969B-45E67B49FC35}"/>
    <cellStyle name="Normal 3 4 2 4" xfId="18746" xr:uid="{F345AD0E-01FF-441C-91CB-4087C5FFB8D3}"/>
    <cellStyle name="Normal 3 4 2 4 2" xfId="18747" xr:uid="{6E2D3016-FC93-4E06-A274-B67B7945BCCD}"/>
    <cellStyle name="Normal 3 4 2 4 3" xfId="18748" xr:uid="{FBA7D252-0760-4A05-BED9-3D9320247131}"/>
    <cellStyle name="Normal 3 4 2 4_ACT_NIBD EQ" xfId="18749" xr:uid="{978F5008-353F-4558-BC02-2AADB2666B21}"/>
    <cellStyle name="Normal 3 4 2 5" xfId="18750" xr:uid="{CFB3A180-FF5F-4722-8251-6841EE2D4903}"/>
    <cellStyle name="Normal 3 4 2 6" xfId="18751" xr:uid="{40BD1039-45E5-4E15-A245-A20BE16E2251}"/>
    <cellStyle name="Normal 3 4 2 7" xfId="18752" xr:uid="{2C4A2911-1225-4DE2-A02E-0F0805F71BE6}"/>
    <cellStyle name="Normal 3 4 2_Act input CF" xfId="18753" xr:uid="{B21D2285-A507-46E9-9AC6-C61E9A61DF60}"/>
    <cellStyle name="Normal 3 4 3" xfId="18754" xr:uid="{8452BFF0-FF1A-4478-840F-45CE6CDC1B60}"/>
    <cellStyle name="Normal 3 4 3 2" xfId="18755" xr:uid="{6ADE507A-2DD6-4F64-ABA2-CBA51368CB2E}"/>
    <cellStyle name="Normal 3 4 3 2 2" xfId="18756" xr:uid="{05267A4D-13AD-423E-9D85-867F01D9DD63}"/>
    <cellStyle name="Normal 3 4 3 2 3" xfId="18757" xr:uid="{00C53A79-CDA2-49CC-BD21-32D4CD8A7AC9}"/>
    <cellStyle name="Normal 3 4 3 2_ACT_NIBD EQ" xfId="18758" xr:uid="{FA38EB7A-EB4B-4358-9255-C7E888995E52}"/>
    <cellStyle name="Normal 3 4 3 3" xfId="18759" xr:uid="{BFB38621-B8CF-4AB7-91B1-1F4B2926B975}"/>
    <cellStyle name="Normal 3 4 3 4" xfId="18760" xr:uid="{3B4761FE-687D-4442-9234-352731BE5416}"/>
    <cellStyle name="Normal 3 4 3 5" xfId="18761" xr:uid="{70D4469D-CD03-4616-A6F0-C343FE7F9A7E}"/>
    <cellStyle name="Normal 3 4 3_Act input CF" xfId="18762" xr:uid="{F3AEFC56-B080-4851-A926-32D4D3CD0113}"/>
    <cellStyle name="Normal 3 4 4" xfId="18763" xr:uid="{8525C91B-AE92-4F2B-8F57-0494478CD9C2}"/>
    <cellStyle name="Normal 3 4 4 2" xfId="18764" xr:uid="{848B7C94-30BD-47BC-A85F-EBFEDCA1465B}"/>
    <cellStyle name="Normal 3 4 4 2 2" xfId="18765" xr:uid="{EDAD45DF-51CC-4772-8381-39DF88D47057}"/>
    <cellStyle name="Normal 3 4 4 2 3" xfId="18766" xr:uid="{00D032D1-F9B4-4D29-B7AE-06C2E262DD86}"/>
    <cellStyle name="Normal 3 4 4 2_ACT_NIBD EQ" xfId="18767" xr:uid="{712A2F40-0D08-4A87-9B0C-DB4A6BE9414D}"/>
    <cellStyle name="Normal 3 4 4 3" xfId="18768" xr:uid="{74E5E2DB-B697-4B92-8034-518F81617A23}"/>
    <cellStyle name="Normal 3 4 4 4" xfId="18769" xr:uid="{14330228-0702-4118-AD2C-25DFB0EB3DB1}"/>
    <cellStyle name="Normal 3 4 4 5" xfId="18770" xr:uid="{A3DD0A87-FB90-4ADD-A767-2BD7468D23BB}"/>
    <cellStyle name="Normal 3 4 4_Act input CF" xfId="18771" xr:uid="{4687D900-F1F9-43F0-BB03-3E5BCF21AF8C}"/>
    <cellStyle name="Normal 3 4 5" xfId="18772" xr:uid="{4C4B3455-07B4-415A-93DB-1537B4326AFB}"/>
    <cellStyle name="Normal 3 4 5 2" xfId="18773" xr:uid="{CD70BB84-9D64-4ED1-A330-CBA56937E1A6}"/>
    <cellStyle name="Normal 3 4 5 3" xfId="18774" xr:uid="{25C81192-3057-4B96-AC8B-55E488A7DD3D}"/>
    <cellStyle name="Normal 3 4 5_ACT_NIBD EQ" xfId="18775" xr:uid="{92709988-B139-43C4-98C6-3D9AF3C07669}"/>
    <cellStyle name="Normal 3 4 6" xfId="18776" xr:uid="{CD796B2D-2221-47D5-B6B1-CCC289EC9243}"/>
    <cellStyle name="Normal 3 4 7" xfId="18777" xr:uid="{AA940FFF-9E0B-4E3C-B864-A9582FA09E17}"/>
    <cellStyle name="Normal 3 4 8" xfId="18778" xr:uid="{BAE9F896-86EE-463F-9ACB-3A6E16172B97}"/>
    <cellStyle name="Normal 3 4_Act input CF" xfId="18779" xr:uid="{44E2C2FF-B161-49B2-BEAB-B2640D925EF4}"/>
    <cellStyle name="Normal 3 5" xfId="18780" xr:uid="{CD77E80B-21C7-4CC2-B307-63300F4BE4C1}"/>
    <cellStyle name="Normal 3 6" xfId="18781" xr:uid="{49ED49DF-E3AF-48BE-BE45-831063128C30}"/>
    <cellStyle name="Normal 3 6 2" xfId="18782" xr:uid="{DABD67C5-1FA7-4B54-9E82-74191783D33E}"/>
    <cellStyle name="Normal 3 6 2 2" xfId="18783" xr:uid="{582513C0-0917-49B0-A843-458E8FAF6CE7}"/>
    <cellStyle name="Normal 3 6 2 2 2" xfId="18784" xr:uid="{01357FE3-CDE6-44D7-BCC4-231956DA8574}"/>
    <cellStyle name="Normal 3 6 2 2 2 2" xfId="18785" xr:uid="{ECA91F31-C7B7-4376-9E47-329DEE8165E2}"/>
    <cellStyle name="Normal 3 6 2 2 2 3" xfId="18786" xr:uid="{345CF1A0-C185-4FB1-BEC5-2EC721DB5DD7}"/>
    <cellStyle name="Normal 3 6 2 2 2_ACT_NIBD EQ" xfId="18787" xr:uid="{DDBCEFFF-75C5-45C8-A4D1-68FAA41192B4}"/>
    <cellStyle name="Normal 3 6 2 2 3" xfId="18788" xr:uid="{8113948F-F1D7-4132-9F13-E9C89F05AEB1}"/>
    <cellStyle name="Normal 3 6 2 2 4" xfId="18789" xr:uid="{CBDD87A1-D2B2-4D12-A554-598E0D710339}"/>
    <cellStyle name="Normal 3 6 2 2 5" xfId="18790" xr:uid="{62D83BF5-71B1-46DF-9340-D8518E973811}"/>
    <cellStyle name="Normal 3 6 2 2_Act input CF" xfId="18791" xr:uid="{AC4B2ADB-CFD4-4C00-9041-C6F615304349}"/>
    <cellStyle name="Normal 3 6 2 3" xfId="18792" xr:uid="{718A3D0E-7720-4E1F-BB14-1E4DF12C5E65}"/>
    <cellStyle name="Normal 3 6 2 3 2" xfId="18793" xr:uid="{AFE7C5D6-A522-4A0D-8894-3CBA199CB5BB}"/>
    <cellStyle name="Normal 3 6 2 3 2 2" xfId="18794" xr:uid="{4FFAAF36-D22B-4FD3-BCF8-EC16F2045143}"/>
    <cellStyle name="Normal 3 6 2 3 2 3" xfId="18795" xr:uid="{A1F0B521-0A75-4F2C-8066-663654771529}"/>
    <cellStyle name="Normal 3 6 2 3 2_ACT_NIBD EQ" xfId="18796" xr:uid="{024D224C-4481-48DC-A982-C9F9411E4AD1}"/>
    <cellStyle name="Normal 3 6 2 3 3" xfId="18797" xr:uid="{D29646BB-6167-42CF-BDC4-7292851AD404}"/>
    <cellStyle name="Normal 3 6 2 3 4" xfId="18798" xr:uid="{F7980DEB-80E1-4EB8-8510-8876F8B71F76}"/>
    <cellStyle name="Normal 3 6 2 3 5" xfId="18799" xr:uid="{9767161E-7ED6-48F0-939F-5C9EC850CCE7}"/>
    <cellStyle name="Normal 3 6 2 3_Act input CF" xfId="18800" xr:uid="{62DD8295-AD32-4F64-81A5-C4918511F1D1}"/>
    <cellStyle name="Normal 3 6 2 4" xfId="18801" xr:uid="{BA98BFDF-708D-424D-AB9B-ADFCB14AA0D9}"/>
    <cellStyle name="Normal 3 6 2 4 2" xfId="18802" xr:uid="{1E46218F-9FC0-41C3-80E6-25CEAF8C96F3}"/>
    <cellStyle name="Normal 3 6 2 4 3" xfId="18803" xr:uid="{9E727426-8E53-406C-986E-D046E77F7991}"/>
    <cellStyle name="Normal 3 6 2 4_ACT_NIBD EQ" xfId="18804" xr:uid="{0F2B31CF-58C0-43DB-966D-2A7422F9CE5F}"/>
    <cellStyle name="Normal 3 6 2 5" xfId="18805" xr:uid="{97B9EDD0-0D7A-44C9-874F-8A959FB081EB}"/>
    <cellStyle name="Normal 3 6 2 6" xfId="18806" xr:uid="{356C5917-13BC-4F32-B6A7-8DF765481E17}"/>
    <cellStyle name="Normal 3 6 2 7" xfId="18807" xr:uid="{C31C0A68-36F8-45A5-BD77-E0B256409D89}"/>
    <cellStyle name="Normal 3 6 2_Act input CF" xfId="18808" xr:uid="{C6A9D076-DB0B-4043-A5A1-4605A7E364E1}"/>
    <cellStyle name="Normal 3 6 3" xfId="18809" xr:uid="{B9CCE9C4-6275-456F-8E55-D80047E52CD5}"/>
    <cellStyle name="Normal 3 6 3 2" xfId="18810" xr:uid="{B719E8AE-75C4-4233-A2AB-1BCDF4652398}"/>
    <cellStyle name="Normal 3 6 3 2 2" xfId="18811" xr:uid="{A8D19F0E-423C-4E7B-A76A-C701BD6C64A3}"/>
    <cellStyle name="Normal 3 6 3 2 3" xfId="18812" xr:uid="{DB6705D9-1459-44CE-8BA4-9A329C020B95}"/>
    <cellStyle name="Normal 3 6 3 2_ACT_NIBD EQ" xfId="18813" xr:uid="{183B823F-F617-42F7-BD15-37D906979625}"/>
    <cellStyle name="Normal 3 6 3 3" xfId="18814" xr:uid="{C98F9535-E740-4216-A952-66EDF0D16E12}"/>
    <cellStyle name="Normal 3 6 3 4" xfId="18815" xr:uid="{744339BB-19BA-4905-AC78-B82C5D91362C}"/>
    <cellStyle name="Normal 3 6 3 5" xfId="18816" xr:uid="{72625B87-3E2C-4BAC-9B7E-0D5189A56080}"/>
    <cellStyle name="Normal 3 6 3_Act input CF" xfId="18817" xr:uid="{C236870B-32D1-4FB6-BE8D-8FAE3B3823EA}"/>
    <cellStyle name="Normal 3 6 4" xfId="18818" xr:uid="{48239D11-289E-4DB6-BEFC-C67F417B471A}"/>
    <cellStyle name="Normal 3 6 4 2" xfId="18819" xr:uid="{F43B6013-863D-430A-8890-5BD4F9D6D00A}"/>
    <cellStyle name="Normal 3 6 4 2 2" xfId="18820" xr:uid="{BC7485C4-EC8A-43D7-9328-8B977406C02F}"/>
    <cellStyle name="Normal 3 6 4 2 3" xfId="18821" xr:uid="{FD193EC6-E3DF-4B5C-9C3B-378D66DA67EF}"/>
    <cellStyle name="Normal 3 6 4 2_ACT_NIBD EQ" xfId="18822" xr:uid="{867FD985-2C16-493D-ADB7-1F4B0E612B4E}"/>
    <cellStyle name="Normal 3 6 4 3" xfId="18823" xr:uid="{4D749624-1CB0-47A2-B33B-ED522E49F58C}"/>
    <cellStyle name="Normal 3 6 4 4" xfId="18824" xr:uid="{C4C29929-DC4D-4805-A12B-4DCC050CEF5E}"/>
    <cellStyle name="Normal 3 6 4 5" xfId="18825" xr:uid="{592D5923-D49F-48FC-9FE4-0656C673AB72}"/>
    <cellStyle name="Normal 3 6 4_Act input CF" xfId="18826" xr:uid="{76B5962E-67F6-4906-8C10-EFF1AEA2DD71}"/>
    <cellStyle name="Normal 3 6 5" xfId="18827" xr:uid="{466B53EF-3BD9-47FD-B826-A1EE33B46AED}"/>
    <cellStyle name="Normal 3 6 5 2" xfId="18828" xr:uid="{8C6EE253-CD4F-48B3-BBED-B0F441F7A048}"/>
    <cellStyle name="Normal 3 6 5 3" xfId="18829" xr:uid="{D86B8266-151A-42D5-B0E2-F0763D0A3083}"/>
    <cellStyle name="Normal 3 6 5_ACT_NIBD EQ" xfId="18830" xr:uid="{78FD9CB6-4D90-4A84-8956-5CA2630FE013}"/>
    <cellStyle name="Normal 3 6 6" xfId="18831" xr:uid="{B240DA92-B7E3-4903-A1B6-63BE06F40777}"/>
    <cellStyle name="Normal 3 6 7" xfId="18832" xr:uid="{BFBA6A81-B5CC-4D51-A70B-298FFB3E580F}"/>
    <cellStyle name="Normal 3 6 8" xfId="18833" xr:uid="{BCC6FD7C-F4CD-420F-95F3-21594721061D}"/>
    <cellStyle name="Normal 3 6_Act input CF" xfId="18834" xr:uid="{6242E9A1-443B-4784-80DE-E01F74D036BF}"/>
    <cellStyle name="Normal 3 7" xfId="18835" xr:uid="{3D724016-E1FA-4350-9178-20CC6558187A}"/>
    <cellStyle name="Normal 3 7 2" xfId="18836" xr:uid="{346D28D4-C76B-4CC2-84A2-94C3C5DA879E}"/>
    <cellStyle name="Normal 3 7 2 2" xfId="18837" xr:uid="{4D15F981-B068-46A0-B0DF-D79599E1CB6E}"/>
    <cellStyle name="Normal 3 7 2 2 2" xfId="18838" xr:uid="{68E86B40-FB29-4662-A7C9-B2889E96900F}"/>
    <cellStyle name="Normal 3 7 2 2 2 2" xfId="18839" xr:uid="{0DAD1231-7953-448D-BBA9-55D25B1E84D9}"/>
    <cellStyle name="Normal 3 7 2 2 2 3" xfId="18840" xr:uid="{5AC0FAB2-6FAD-4AB4-94BF-74CA98E62DF1}"/>
    <cellStyle name="Normal 3 7 2 2 2_ACT_NIBD EQ" xfId="18841" xr:uid="{8601334D-2986-4247-827F-ACBBB102F72A}"/>
    <cellStyle name="Normal 3 7 2 2 3" xfId="18842" xr:uid="{1233192D-F840-46DB-9FE0-B9A62AC6967D}"/>
    <cellStyle name="Normal 3 7 2 2 4" xfId="18843" xr:uid="{675DA166-0D55-4050-BC74-DEA67F8EC26E}"/>
    <cellStyle name="Normal 3 7 2 2 5" xfId="18844" xr:uid="{16E7A92D-F336-40FF-8A57-5DBE100611D4}"/>
    <cellStyle name="Normal 3 7 2 2_Act input CF" xfId="18845" xr:uid="{CB0C1E12-1481-40EB-A52C-C7869BD64C99}"/>
    <cellStyle name="Normal 3 7 2 3" xfId="18846" xr:uid="{605F42F2-33FE-4C7D-B3A6-977B4C5EA61B}"/>
    <cellStyle name="Normal 3 7 2 3 2" xfId="18847" xr:uid="{7719D1D9-07A3-4568-9FA7-EF6824B888A4}"/>
    <cellStyle name="Normal 3 7 2 3 2 2" xfId="18848" xr:uid="{6EC293B2-373F-4628-A66A-8D00C8B40FB5}"/>
    <cellStyle name="Normal 3 7 2 3 2 3" xfId="18849" xr:uid="{B03D6210-BFF5-4881-94F8-C9AC0F01D554}"/>
    <cellStyle name="Normal 3 7 2 3 2_ACT_NIBD EQ" xfId="18850" xr:uid="{D6C14413-645B-42B6-BAF3-B5D485D7DB6D}"/>
    <cellStyle name="Normal 3 7 2 3 3" xfId="18851" xr:uid="{A3095A70-0DCD-44C6-A318-6DC0A4C5F0DC}"/>
    <cellStyle name="Normal 3 7 2 3 4" xfId="18852" xr:uid="{B3B9A238-274B-4A31-AEF1-D9B07B3F39A9}"/>
    <cellStyle name="Normal 3 7 2 3 5" xfId="18853" xr:uid="{3C589B5B-6FFC-4562-BEC0-30E6C0B5C5DB}"/>
    <cellStyle name="Normal 3 7 2 3_Act input CF" xfId="18854" xr:uid="{AC2E7126-9D94-4879-A2DD-7EB2FE6DB9DF}"/>
    <cellStyle name="Normal 3 7 2 4" xfId="18855" xr:uid="{7ADFC195-068D-44A6-B719-AF625AF6EB37}"/>
    <cellStyle name="Normal 3 7 2 4 2" xfId="18856" xr:uid="{AA5CFAA6-82BE-49D2-8D07-1F40EBBB5498}"/>
    <cellStyle name="Normal 3 7 2 4 3" xfId="18857" xr:uid="{FFA75CF7-E69F-4419-A6B3-8D99D6D7AEB5}"/>
    <cellStyle name="Normal 3 7 2 4_ACT_NIBD EQ" xfId="18858" xr:uid="{76E27BF3-CDEB-43B5-88E5-CF077338ADDC}"/>
    <cellStyle name="Normal 3 7 2 5" xfId="18859" xr:uid="{78492273-268F-4BB6-811D-827B9AC0807C}"/>
    <cellStyle name="Normal 3 7 2 6" xfId="18860" xr:uid="{9EF5510D-42BE-4A94-857A-AB0B3FFFA0CF}"/>
    <cellStyle name="Normal 3 7 2 7" xfId="18861" xr:uid="{C998DB26-98D0-4966-9215-DF7AA9173DA1}"/>
    <cellStyle name="Normal 3 7 2_Act input CF" xfId="18862" xr:uid="{D3415048-8BEF-48C4-B72B-1D6303F6F12E}"/>
    <cellStyle name="Normal 3 7 3" xfId="18863" xr:uid="{B8C4EE71-10C1-432C-87A0-127169E221BF}"/>
    <cellStyle name="Normal 3 7 3 2" xfId="18864" xr:uid="{BAB1F450-BD2E-491E-8A80-98FFCC06821C}"/>
    <cellStyle name="Normal 3 7 3 2 2" xfId="18865" xr:uid="{798CFB58-8AD1-4F63-A85B-5085D033E649}"/>
    <cellStyle name="Normal 3 7 3 2 3" xfId="18866" xr:uid="{5C4FC457-C3A4-4014-87FF-315CE7B2CE55}"/>
    <cellStyle name="Normal 3 7 3 2_ACT_NIBD EQ" xfId="18867" xr:uid="{6DD113ED-084D-4DB4-A754-C5BC7E4C7C85}"/>
    <cellStyle name="Normal 3 7 3 3" xfId="18868" xr:uid="{B24643F2-5507-410F-BC95-ADF7124C8432}"/>
    <cellStyle name="Normal 3 7 3 4" xfId="18869" xr:uid="{2B6E0F67-F209-4B18-B897-E97C5B77B108}"/>
    <cellStyle name="Normal 3 7 3 5" xfId="18870" xr:uid="{7D1212EE-AE1B-4B5E-89A4-D035C3AB0621}"/>
    <cellStyle name="Normal 3 7 3_Act input CF" xfId="18871" xr:uid="{8238966F-349E-4C5B-B0D0-5FA39C70B85A}"/>
    <cellStyle name="Normal 3 7 4" xfId="18872" xr:uid="{F39C4C8A-0194-4AAF-ADB1-6762D3C3E711}"/>
    <cellStyle name="Normal 3 7 4 2" xfId="18873" xr:uid="{E3A02ED0-0C8D-4361-910A-033E64E0D8FC}"/>
    <cellStyle name="Normal 3 7 4 2 2" xfId="18874" xr:uid="{97831850-F528-410C-A017-19D284B77FDC}"/>
    <cellStyle name="Normal 3 7 4 2 3" xfId="18875" xr:uid="{32ADCB97-15D2-44DF-A920-4FAB1E051859}"/>
    <cellStyle name="Normal 3 7 4 2_ACT_NIBD EQ" xfId="18876" xr:uid="{AFA9B1A3-057C-4915-9539-C9E8062599D8}"/>
    <cellStyle name="Normal 3 7 4 3" xfId="18877" xr:uid="{BB5F6437-574D-4BA6-9109-4D14EC30628E}"/>
    <cellStyle name="Normal 3 7 4 4" xfId="18878" xr:uid="{B88CD39F-6F00-4D78-8973-F782AE3B248D}"/>
    <cellStyle name="Normal 3 7 4 5" xfId="18879" xr:uid="{3CAD3FBB-D1EE-42EA-92E5-CE4DDE21DAB9}"/>
    <cellStyle name="Normal 3 7 4_Act input CF" xfId="18880" xr:uid="{5AB0298A-420D-442E-8A45-2033EC8CCF77}"/>
    <cellStyle name="Normal 3 7 5" xfId="18881" xr:uid="{3458D3A3-D40B-41FA-84DB-85619FE78BDC}"/>
    <cellStyle name="Normal 3 7 5 2" xfId="18882" xr:uid="{9083753C-ACF9-4D1D-BFA3-4612DDAE15F9}"/>
    <cellStyle name="Normal 3 7 5 3" xfId="18883" xr:uid="{2B4B341B-29B1-4FBA-90D6-50D0C85B9302}"/>
    <cellStyle name="Normal 3 7 5_ACT_NIBD EQ" xfId="18884" xr:uid="{AAE6DD3E-C1F3-48AE-B33B-950E5DBDA140}"/>
    <cellStyle name="Normal 3 7 6" xfId="18885" xr:uid="{99F0172B-8FBD-49D0-9F41-F24DA337152B}"/>
    <cellStyle name="Normal 3 7 7" xfId="18886" xr:uid="{F3CF8549-2DDA-47F2-8D96-D625316D9365}"/>
    <cellStyle name="Normal 3 7 8" xfId="18887" xr:uid="{8E6A1DB4-57EA-4D19-9B3C-F12B02D7B9AE}"/>
    <cellStyle name="Normal 3 7_Act input CF" xfId="18888" xr:uid="{1A74C64F-EEE0-4339-99F0-977BBD985A1E}"/>
    <cellStyle name="Normal 3 8" xfId="18889" xr:uid="{B4EF9690-B694-40DD-9A4C-33D8814DFB40}"/>
    <cellStyle name="Normal 3 8 2" xfId="18890" xr:uid="{F6F5A980-F8CB-4D12-9E13-B6BEBCD6DD3B}"/>
    <cellStyle name="Normal 3 8 2 2" xfId="18891" xr:uid="{74C239BD-C56A-42F1-A747-E666C2123AFC}"/>
    <cellStyle name="Normal 3 8 2_ACT Segment adj EBITDA" xfId="18892" xr:uid="{F49F6B82-835E-4DB4-A5F0-02E1480842D1}"/>
    <cellStyle name="Normal 3 8 3" xfId="18893" xr:uid="{08678A69-5C47-4DB7-82D5-0BE41795B144}"/>
    <cellStyle name="Normal 3 8_Act input CF" xfId="18894" xr:uid="{A4666182-7FFC-4F2D-9E69-5B4901EA257C}"/>
    <cellStyle name="Normal 3 9" xfId="18895" xr:uid="{13376F22-4E61-4059-8DE8-DD2B528B9155}"/>
    <cellStyle name="Normal 3 9 2" xfId="18896" xr:uid="{D8BF8DE1-EC10-439F-8973-6702C1512242}"/>
    <cellStyle name="Normal 3 9 2 2" xfId="18897" xr:uid="{27FE916F-792E-4255-B92E-689480A54D28}"/>
    <cellStyle name="Normal 3 9 2 2 2" xfId="18898" xr:uid="{8CA0092F-183F-48E6-8D2F-F0ADDD7BD57B}"/>
    <cellStyle name="Normal 3 9 2 2 3" xfId="18899" xr:uid="{E8314A4A-38C8-400D-9AE7-203B3BDB34BF}"/>
    <cellStyle name="Normal 3 9 2 2_ACT_NIBD EQ" xfId="18900" xr:uid="{8164F221-5147-4C3C-9079-17D31F525574}"/>
    <cellStyle name="Normal 3 9 2 3" xfId="18901" xr:uid="{2C3F7937-DF38-4508-B1FC-70AA0CA3418F}"/>
    <cellStyle name="Normal 3 9 2 4" xfId="18902" xr:uid="{FF838B74-6BB9-4F0B-848C-62B8B570AAC2}"/>
    <cellStyle name="Normal 3 9 2 5" xfId="18903" xr:uid="{E429064F-7C71-4C89-8928-A811D2E5F13C}"/>
    <cellStyle name="Normal 3 9 2_Act input CF" xfId="18904" xr:uid="{BC7BC61D-E7A8-4FB2-9F7D-81FA617EC13D}"/>
    <cellStyle name="Normal 3 9 3" xfId="18905" xr:uid="{169FD28F-03E6-40DE-9382-AA091986BFA2}"/>
    <cellStyle name="Normal 3 9 3 2" xfId="18906" xr:uid="{6CF641BB-4355-4BE5-AF99-195163DC7230}"/>
    <cellStyle name="Normal 3 9 3 2 2" xfId="18907" xr:uid="{C18DBB7B-CF0E-468B-B856-F6410CB63292}"/>
    <cellStyle name="Normal 3 9 3 2 3" xfId="18908" xr:uid="{9CAE2E52-D9F6-4447-8E7C-8FF8DE4D10A4}"/>
    <cellStyle name="Normal 3 9 3 2_ACT_NIBD EQ" xfId="18909" xr:uid="{66F037E2-16E1-48D9-B0F0-627EDEDAC3F0}"/>
    <cellStyle name="Normal 3 9 3 3" xfId="18910" xr:uid="{F4C4CC37-32CC-4A50-8F17-F2C4C1C5373F}"/>
    <cellStyle name="Normal 3 9 3 4" xfId="18911" xr:uid="{62AA6BFA-04E9-480D-97B0-0A388E8F7CF2}"/>
    <cellStyle name="Normal 3 9 3 5" xfId="18912" xr:uid="{F6579186-08FB-45E4-B582-D193A25BED27}"/>
    <cellStyle name="Normal 3 9 3_Act input CF" xfId="18913" xr:uid="{7C459BB2-B6C2-45EA-9E61-05222D64107E}"/>
    <cellStyle name="Normal 3 9 4" xfId="18914" xr:uid="{809B0A85-6CB4-4F14-AF62-1001682CF097}"/>
    <cellStyle name="Normal 3 9 4 2" xfId="18915" xr:uid="{A3342DCE-318E-44D3-9D97-35753609EBEA}"/>
    <cellStyle name="Normal 3 9 4 3" xfId="18916" xr:uid="{198A8422-6E88-4B05-BEF0-2A51988CC40F}"/>
    <cellStyle name="Normal 3 9 4_ACT_NIBD EQ" xfId="18917" xr:uid="{67E6B34A-4189-4B11-ACED-86F24384CD6F}"/>
    <cellStyle name="Normal 3 9 5" xfId="18918" xr:uid="{BA3C9B55-9F00-42A6-B09D-3F4769F8C19B}"/>
    <cellStyle name="Normal 3 9 6" xfId="18919" xr:uid="{DD796F52-E2B6-4018-A0C0-58224A30FA05}"/>
    <cellStyle name="Normal 3 9 7" xfId="18920" xr:uid="{A467C2F3-2FC9-4F9A-9D65-8554289F6FC4}"/>
    <cellStyle name="Normal 3 9_Act input CF" xfId="18921" xr:uid="{9A3EC0A2-00D8-4904-8A34-31107D9C2C0A}"/>
    <cellStyle name="Normal 3_Act input CF" xfId="18922" xr:uid="{1B5A672A-A3A9-4B23-899C-26C879FD4745}"/>
    <cellStyle name="Normal 30" xfId="18923" xr:uid="{5F7CDD84-662F-45D6-9200-AB7A4CDDC122}"/>
    <cellStyle name="Normal 30 2" xfId="18924" xr:uid="{CFFB19E6-BD53-4152-91EB-B7C5E1A768FC}"/>
    <cellStyle name="Normal 30_ACT Segment adj EBITDA" xfId="18925" xr:uid="{09A30B05-E030-49F2-903E-92BE691EDFD3}"/>
    <cellStyle name="Normal 31" xfId="18926" xr:uid="{5826234F-4D8D-483A-920D-9B742148AECE}"/>
    <cellStyle name="Normal 31 2" xfId="18927" xr:uid="{73968F54-36B8-47DE-B997-8E1B1A2E0B37}"/>
    <cellStyle name="Normal 31 2 2" xfId="18928" xr:uid="{417FF9E2-E47B-4802-A51D-45EE575F9915}"/>
    <cellStyle name="Normal 31 2_ACT Segment adj EBITDA" xfId="18929" xr:uid="{57E1D1AE-B382-4213-8856-A0AEB3A2857A}"/>
    <cellStyle name="Normal 31 3" xfId="18930" xr:uid="{5CA9D786-60CC-4073-A869-2693843BD549}"/>
    <cellStyle name="Normal 31_Act input CF" xfId="18931" xr:uid="{A4804B2B-281B-4E7C-B50B-1E854BE8CD4B}"/>
    <cellStyle name="Normal 32" xfId="18932" xr:uid="{98F52000-8687-47D7-B374-A691645E9BAD}"/>
    <cellStyle name="Normal 32 2" xfId="18933" xr:uid="{E3BC0291-5F1A-49E7-B8DF-7FDAEAD82C4A}"/>
    <cellStyle name="Normal 32 2 2" xfId="18934" xr:uid="{92988549-81BB-47A6-9D4F-58D8295BB99F}"/>
    <cellStyle name="Normal 32 2 2 2" xfId="18935" xr:uid="{738D8FEC-CC28-42D7-9CCA-6E64269A1AE3}"/>
    <cellStyle name="Normal 32 2 2 2 2" xfId="18936" xr:uid="{A1B5382E-51E2-4D8D-B85A-9F87DC819CE8}"/>
    <cellStyle name="Normal 32 2 2 2 3" xfId="18937" xr:uid="{FFCDAF7B-D23E-4D36-9BCA-5EEC2FCE47B7}"/>
    <cellStyle name="Normal 32 2 2 2_ACT_NIBD EQ" xfId="18938" xr:uid="{171427DD-CDD6-4B5C-8213-04AB9B344997}"/>
    <cellStyle name="Normal 32 2 2 3" xfId="18939" xr:uid="{F36764C5-7AE2-421A-877F-7CB8A9143A74}"/>
    <cellStyle name="Normal 32 2 2 4" xfId="18940" xr:uid="{3D4F1F68-FB95-4ACD-BB81-1DC044470B8D}"/>
    <cellStyle name="Normal 32 2 2 5" xfId="18941" xr:uid="{46EABB20-BBCC-4CE5-8882-F7761BF7CD2D}"/>
    <cellStyle name="Normal 32 2 2_Act input CF" xfId="18942" xr:uid="{5B868392-161D-4AD2-AD7E-9229F5133F28}"/>
    <cellStyle name="Normal 32 2 3" xfId="18943" xr:uid="{700236B0-DFBF-4498-B322-F5AC6FCC56E2}"/>
    <cellStyle name="Normal 32 2 3 2" xfId="18944" xr:uid="{7EFD2E9E-07B6-4DBC-87C2-52C4FE50D4B3}"/>
    <cellStyle name="Normal 32 2 3 2 2" xfId="18945" xr:uid="{6A199F40-3B0C-429C-A22C-701059A9DD6C}"/>
    <cellStyle name="Normal 32 2 3 2 3" xfId="18946" xr:uid="{9341C719-4B72-4DCD-8875-2DA3C40B5296}"/>
    <cellStyle name="Normal 32 2 3 2_ACT_NIBD EQ" xfId="18947" xr:uid="{6F78E2C1-BE46-4768-A3C2-03311170E22A}"/>
    <cellStyle name="Normal 32 2 3 3" xfId="18948" xr:uid="{FCCA4730-C77C-4D07-AD42-816067D76AEF}"/>
    <cellStyle name="Normal 32 2 3 4" xfId="18949" xr:uid="{F8C20204-F1F6-4ACA-988C-DE71EBD7CE60}"/>
    <cellStyle name="Normal 32 2 3 5" xfId="18950" xr:uid="{600951D4-4BB7-4FC9-953F-435EC6D4BFE5}"/>
    <cellStyle name="Normal 32 2 3_Act input CF" xfId="18951" xr:uid="{6288D5B8-0CF6-4728-96E0-A95850C119A9}"/>
    <cellStyle name="Normal 32 2 4" xfId="18952" xr:uid="{B505B0AC-FEAA-4D20-91E8-AFF95EF97DD5}"/>
    <cellStyle name="Normal 32 2 4 2" xfId="18953" xr:uid="{D5401A5F-0F0A-401F-A94F-6EC337FC316E}"/>
    <cellStyle name="Normal 32 2 4 3" xfId="18954" xr:uid="{C5746A49-7DCF-47A9-A4C1-98123A2A35FD}"/>
    <cellStyle name="Normal 32 2 4_ACT_NIBD EQ" xfId="18955" xr:uid="{756AE23F-9B97-42F8-971A-5D5E87D2F1A9}"/>
    <cellStyle name="Normal 32 2 5" xfId="18956" xr:uid="{A0A986C8-3142-4538-A013-9710E3F34FE2}"/>
    <cellStyle name="Normal 32 2 6" xfId="18957" xr:uid="{0D06B068-8014-448D-B7FC-24056095190C}"/>
    <cellStyle name="Normal 32 2 7" xfId="18958" xr:uid="{B5F72190-140B-4751-BC4F-6D476F9CEB6E}"/>
    <cellStyle name="Normal 32 2_Act input CF" xfId="18959" xr:uid="{8B95FD05-4A17-4266-9A84-4AF0B127FCC1}"/>
    <cellStyle name="Normal 32 3" xfId="18960" xr:uid="{C84A086D-FCBF-4C31-91E8-7BA7DEC6F258}"/>
    <cellStyle name="Normal 32 3 2" xfId="18961" xr:uid="{AE809F21-DE89-47B1-B56A-F6603ECD4DD7}"/>
    <cellStyle name="Normal 32 3 2 2" xfId="18962" xr:uid="{4B8C61DF-0DCE-45FC-AD68-8889B2C2872A}"/>
    <cellStyle name="Normal 32 3 2 3" xfId="18963" xr:uid="{B15A0C91-300F-4452-9FE4-247C4C0263DA}"/>
    <cellStyle name="Normal 32 3 2_ACT_NIBD EQ" xfId="18964" xr:uid="{D9838F5D-0E38-4D68-A8E4-4F0E1933E667}"/>
    <cellStyle name="Normal 32 3 3" xfId="18965" xr:uid="{7AE601B4-F72F-4CE0-92F6-E85E69E3ECF7}"/>
    <cellStyle name="Normal 32 3 4" xfId="18966" xr:uid="{18338209-AA18-4F66-8D69-BACA0B7FEC39}"/>
    <cellStyle name="Normal 32 3 5" xfId="18967" xr:uid="{E72A0169-55AF-436E-AEE6-FD4FE0F252AC}"/>
    <cellStyle name="Normal 32 3_Act input CF" xfId="18968" xr:uid="{D7E6A403-F791-48B3-BB70-43C7F790CBB5}"/>
    <cellStyle name="Normal 32 4" xfId="18969" xr:uid="{54BE081C-01DE-4953-98B7-E555A9FB56E7}"/>
    <cellStyle name="Normal 32 4 2" xfId="18970" xr:uid="{1CB2F7CE-D165-4FC2-94B0-972033C014E5}"/>
    <cellStyle name="Normal 32 4 2 2" xfId="18971" xr:uid="{8B003C6C-317F-448D-9C0B-C9C5AEBE80A2}"/>
    <cellStyle name="Normal 32 4 2 3" xfId="18972" xr:uid="{A0922310-2E2D-42D5-AEE3-5BED03DD10FA}"/>
    <cellStyle name="Normal 32 4 2_ACT_NIBD EQ" xfId="18973" xr:uid="{A0BC3975-BF8B-4E24-86F1-CA5CCC780388}"/>
    <cellStyle name="Normal 32 4 3" xfId="18974" xr:uid="{60668C7F-35AE-4AD5-BBB6-5B5EE883B2DE}"/>
    <cellStyle name="Normal 32 4 4" xfId="18975" xr:uid="{F252D359-4908-4DDB-A89F-C93698249897}"/>
    <cellStyle name="Normal 32 4 5" xfId="18976" xr:uid="{5C5818C1-96F8-4E01-BFB7-54882A100740}"/>
    <cellStyle name="Normal 32 4_Act input CF" xfId="18977" xr:uid="{7773E99A-91FA-4FF1-8969-46045ACB91F1}"/>
    <cellStyle name="Normal 32 5" xfId="18978" xr:uid="{2415710B-FA0F-452A-B137-8A2E06448446}"/>
    <cellStyle name="Normal 32 5 2" xfId="18979" xr:uid="{6C821F95-F39F-428C-BA5A-65A94F40F9F2}"/>
    <cellStyle name="Normal 32 5 3" xfId="18980" xr:uid="{9E1FC0D7-BAE2-40DF-BB98-6ACE7203EE46}"/>
    <cellStyle name="Normal 32 5_ACT_NIBD EQ" xfId="18981" xr:uid="{98E4C83B-0D63-4658-8342-C8EE1B0B2AE9}"/>
    <cellStyle name="Normal 32 6" xfId="18982" xr:uid="{3580B88F-17DD-4D83-9971-7F4318A962CA}"/>
    <cellStyle name="Normal 32 7" xfId="18983" xr:uid="{F339B83A-236C-403B-B8DC-3146554853A8}"/>
    <cellStyle name="Normal 32 8" xfId="18984" xr:uid="{E2096CEF-47B4-4932-B04C-57022A085C6A}"/>
    <cellStyle name="Normal 32_Act input CF" xfId="18985" xr:uid="{A0E4C93C-652C-4197-8B36-E8E759910B58}"/>
    <cellStyle name="Normal 33" xfId="18986" xr:uid="{9434F979-4ACC-4D48-879F-F4CFC109EEA8}"/>
    <cellStyle name="Normal 33 2" xfId="18987" xr:uid="{B93DE390-9897-46BC-8CE4-0E764CDD4033}"/>
    <cellStyle name="Normal 33 2 2" xfId="18988" xr:uid="{EDCB3294-0CB0-4D24-8175-5AFE16687810}"/>
    <cellStyle name="Normal 33 2 2 2" xfId="18989" xr:uid="{BAB8D119-C628-4683-8ADB-DFFAD81E5BC6}"/>
    <cellStyle name="Normal 33 2 2 3" xfId="18990" xr:uid="{B027BA18-94C5-4FE2-B3ED-AEDC57EDBFFF}"/>
    <cellStyle name="Normal 33 2 2_ACT_NIBD EQ" xfId="18991" xr:uid="{856A6CCB-CF69-4C57-A403-D35952B475F6}"/>
    <cellStyle name="Normal 33 2 3" xfId="18992" xr:uid="{4A0731D4-6C27-4855-BF05-01338E13181B}"/>
    <cellStyle name="Normal 33 2 4" xfId="18993" xr:uid="{24757B4C-1409-46DE-8CE3-711449ADDFE3}"/>
    <cellStyle name="Normal 33 2 5" xfId="18994" xr:uid="{5B11AC7F-FFB6-48B6-B221-2D69870251A2}"/>
    <cellStyle name="Normal 33 2_Act input CF" xfId="18995" xr:uid="{75FE6337-393A-44E7-BEEE-871E8D58B6E3}"/>
    <cellStyle name="Normal 33 3" xfId="18996" xr:uid="{0B53A3D3-B867-455A-9B73-15FA41DCB4FA}"/>
    <cellStyle name="Normal 33 3 2" xfId="18997" xr:uid="{99C3D88D-57D2-4D11-A0D1-54D23622F3C2}"/>
    <cellStyle name="Normal 33 3 2 2" xfId="18998" xr:uid="{F92E851F-28F7-4969-9EAB-8A7CAE59F66F}"/>
    <cellStyle name="Normal 33 3 2 3" xfId="18999" xr:uid="{1B94808F-5AE4-405B-8AFA-7975CA96F257}"/>
    <cellStyle name="Normal 33 3 2_ACT_NIBD EQ" xfId="19000" xr:uid="{DD200F0D-D841-4E8E-A578-8AC166C9350D}"/>
    <cellStyle name="Normal 33 3 3" xfId="19001" xr:uid="{A16A126E-9B2B-40BC-81BB-67D6D091EA76}"/>
    <cellStyle name="Normal 33 3 4" xfId="19002" xr:uid="{FD3A7465-4BA6-4636-8E41-67910BB0F1E8}"/>
    <cellStyle name="Normal 33 3 5" xfId="19003" xr:uid="{04EAF487-CB6E-4610-A40B-FE1F53160300}"/>
    <cellStyle name="Normal 33 3_Act input CF" xfId="19004" xr:uid="{34A50382-AA9B-41B3-A427-132937EC2F3D}"/>
    <cellStyle name="Normal 33 4" xfId="19005" xr:uid="{59AC9305-DC76-4F29-83D2-37EC2AF95059}"/>
    <cellStyle name="Normal 33 4 2" xfId="19006" xr:uid="{7C09B39E-F40B-4143-8F68-52476A3F1709}"/>
    <cellStyle name="Normal 33 4 3" xfId="19007" xr:uid="{69AA7DDF-58E0-426C-8E94-DA1714071C03}"/>
    <cellStyle name="Normal 33 4_ACT Segment adj EBITDA" xfId="19008" xr:uid="{AEA5F74B-4900-4AC6-88B8-F2A1D970C461}"/>
    <cellStyle name="Normal 33 5" xfId="19009" xr:uid="{F2B569D4-FA4D-4F8D-96C6-D1CD99680B47}"/>
    <cellStyle name="Normal 33 6" xfId="19010" xr:uid="{7B99EEBA-4F25-4E93-B99B-49D6E6C6FB19}"/>
    <cellStyle name="Normal 33 7" xfId="19011" xr:uid="{9783716F-DEFA-4E5B-B036-A9356D7FBBD7}"/>
    <cellStyle name="Normal 33_Act input CF" xfId="19012" xr:uid="{56C90E8F-BEB9-4E93-94F3-F10D09F47D61}"/>
    <cellStyle name="Normal 34" xfId="19013" xr:uid="{3BFE95C2-A546-4FC0-AE95-85123097DC49}"/>
    <cellStyle name="Normal 34 2" xfId="19014" xr:uid="{F4799215-A724-4208-AEB8-A31D2BE3BF9D}"/>
    <cellStyle name="Normal 34 2 2" xfId="19015" xr:uid="{239129F3-167D-4E45-B1E6-4C9ADC5660C8}"/>
    <cellStyle name="Normal 34 2 2 2" xfId="19016" xr:uid="{BB61E407-7AE3-4384-9608-60D4E3BE707D}"/>
    <cellStyle name="Normal 34 2 2 3" xfId="19017" xr:uid="{EBD878BF-4A7D-4948-93E7-1F914908CEE6}"/>
    <cellStyle name="Normal 34 2 2_ACT_NIBD EQ" xfId="19018" xr:uid="{268D0DEF-E436-4A44-AB59-F5F2F7FC4C28}"/>
    <cellStyle name="Normal 34 2 3" xfId="19019" xr:uid="{801CDDA0-93B0-47F7-ADE1-E3C8C8A64FFC}"/>
    <cellStyle name="Normal 34 2 4" xfId="19020" xr:uid="{27188196-09DF-443D-B32C-5CBE38586F30}"/>
    <cellStyle name="Normal 34 2 5" xfId="19021" xr:uid="{E2D30D5F-8CF8-4228-91D6-08ED73BF5B2D}"/>
    <cellStyle name="Normal 34 2_Act input CF" xfId="19022" xr:uid="{4AC7EED1-8E3F-4C04-8731-13CF1690B45B}"/>
    <cellStyle name="Normal 34 3" xfId="19023" xr:uid="{11C5CA75-C141-45BB-A416-AD935E51491D}"/>
    <cellStyle name="Normal 34 3 2" xfId="19024" xr:uid="{55E63CF7-9987-4BB9-B837-1F15D7ED4E5E}"/>
    <cellStyle name="Normal 34 3 2 2" xfId="19025" xr:uid="{71779ACC-AC65-4506-9858-23038C2291FD}"/>
    <cellStyle name="Normal 34 3 2 3" xfId="19026" xr:uid="{22E0072F-3ED4-4D8B-BA6C-094815FC476B}"/>
    <cellStyle name="Normal 34 3 2_ACT_NIBD EQ" xfId="19027" xr:uid="{9D2070A1-181C-49CB-8581-328CCD0753B4}"/>
    <cellStyle name="Normal 34 3 3" xfId="19028" xr:uid="{C68BF1B4-4DC3-42C5-86CC-A6E36E174F14}"/>
    <cellStyle name="Normal 34 3 4" xfId="19029" xr:uid="{98B3487C-2B2B-4B3B-AFBB-F45A86D6B39D}"/>
    <cellStyle name="Normal 34 3 5" xfId="19030" xr:uid="{6A6ED3E4-5127-4E9D-A948-B89FDEA6CE0F}"/>
    <cellStyle name="Normal 34 3_Act input CF" xfId="19031" xr:uid="{8BC4329B-9F06-4ECD-97BD-885AAC5C573F}"/>
    <cellStyle name="Normal 34 4" xfId="19032" xr:uid="{41152D40-0756-445A-8E58-EC3914C2EAFE}"/>
    <cellStyle name="Normal 34 4 2" xfId="19033" xr:uid="{764908E6-1C23-414A-BBC5-5FF07BF7256A}"/>
    <cellStyle name="Normal 34 4 3" xfId="19034" xr:uid="{BB8A711A-AC23-412D-8D9B-1EE42E386E8F}"/>
    <cellStyle name="Normal 34 4_ACT Segment adj EBITDA" xfId="19035" xr:uid="{014C8C7A-EBFB-4191-880C-085EEA48585C}"/>
    <cellStyle name="Normal 34 5" xfId="19036" xr:uid="{599AF7AD-432C-41F6-96CD-EB06BF77C704}"/>
    <cellStyle name="Normal 34 6" xfId="19037" xr:uid="{89099DED-FE54-4055-95D6-DE1F89DFB56A}"/>
    <cellStyle name="Normal 34 7" xfId="19038" xr:uid="{2203437E-F11C-4CF5-B935-3CB7BFDC4636}"/>
    <cellStyle name="Normal 34_Act input CF" xfId="19039" xr:uid="{BFCB2707-4932-4638-8B97-1047349A3E41}"/>
    <cellStyle name="Normal 35" xfId="19040" xr:uid="{5089E3E4-DDD8-425F-A7CD-1DDC02852FE9}"/>
    <cellStyle name="Normal 35 2" xfId="19041" xr:uid="{13BBD35E-8E93-4C90-92E3-74556C572D30}"/>
    <cellStyle name="Normal 35 2 2" xfId="19042" xr:uid="{461FE920-04F7-4197-AB95-C03957E8975B}"/>
    <cellStyle name="Normal 35 2 2 2" xfId="19043" xr:uid="{64FBC920-D686-44F3-86A0-5F4EC6A68CC2}"/>
    <cellStyle name="Normal 35 2 2 3" xfId="19044" xr:uid="{97C917D2-A771-4138-BCCD-3D102C97BABE}"/>
    <cellStyle name="Normal 35 2 2_ACT_NIBD EQ" xfId="19045" xr:uid="{BAFB6437-ED14-4C98-8933-549EC8238B8E}"/>
    <cellStyle name="Normal 35 2 3" xfId="19046" xr:uid="{F4BC6CB7-C778-4E69-91F9-C60A280F2862}"/>
    <cellStyle name="Normal 35 2 4" xfId="19047" xr:uid="{55B93BD9-C411-49FB-A3C9-0CDA0411C3F3}"/>
    <cellStyle name="Normal 35 2 5" xfId="19048" xr:uid="{4E6EF1AF-3D9C-45AC-9E92-E68B4F70887B}"/>
    <cellStyle name="Normal 35 2_Act input CF" xfId="19049" xr:uid="{986FAF7C-ECF7-4B37-8EA9-30912A3082E6}"/>
    <cellStyle name="Normal 35 3" xfId="19050" xr:uid="{2BD65A02-0344-4D65-B969-39BF65BFC16D}"/>
    <cellStyle name="Normal 35 3 2" xfId="19051" xr:uid="{8C8D8A92-3258-423E-95CD-E1AC53BE8210}"/>
    <cellStyle name="Normal 35 3 2 2" xfId="19052" xr:uid="{A70BE33F-2344-4157-8110-92F883AFB944}"/>
    <cellStyle name="Normal 35 3 2 3" xfId="19053" xr:uid="{BC9E670C-2EC3-4ED3-B636-17C1D6254EBE}"/>
    <cellStyle name="Normal 35 3 2_ACT_NIBD EQ" xfId="19054" xr:uid="{237E0251-6C9E-42B2-B759-38E25B1FDAF2}"/>
    <cellStyle name="Normal 35 3 3" xfId="19055" xr:uid="{3E536C37-7698-4772-B6E4-6CE2E90CD76A}"/>
    <cellStyle name="Normal 35 3 4" xfId="19056" xr:uid="{2D9D57C4-8466-4AE7-839F-39811F3367EA}"/>
    <cellStyle name="Normal 35 3 5" xfId="19057" xr:uid="{E15E0199-6605-441A-8177-894CA169A3F2}"/>
    <cellStyle name="Normal 35 3_Act input CF" xfId="19058" xr:uid="{DDB7409D-927F-4F8E-9481-7727F6DECF81}"/>
    <cellStyle name="Normal 35 4" xfId="19059" xr:uid="{4CC02C2A-DBD3-40B9-A23B-8DB034C05F89}"/>
    <cellStyle name="Normal 35 4 2" xfId="19060" xr:uid="{AAD8B1CA-FF99-4A2F-AC1A-60601B821353}"/>
    <cellStyle name="Normal 35 4 3" xfId="19061" xr:uid="{9CBAD35A-BBC4-4AF4-BB70-FD192791D6DE}"/>
    <cellStyle name="Normal 35 4_ACT Segment adj EBITDA" xfId="19062" xr:uid="{A5192561-7364-45DF-9159-13FD0B35456F}"/>
    <cellStyle name="Normal 35 5" xfId="19063" xr:uid="{3FA69B52-A383-407A-B0C1-EB6AB033A48C}"/>
    <cellStyle name="Normal 35 6" xfId="19064" xr:uid="{907E8255-A216-4368-ACA0-D2096EC351BA}"/>
    <cellStyle name="Normal 35 7" xfId="19065" xr:uid="{71EB71D4-1421-43FF-9FA8-CABE1F3902AF}"/>
    <cellStyle name="Normal 35_Act input CF" xfId="19066" xr:uid="{F35F130A-FA4C-446D-982C-54100A659B88}"/>
    <cellStyle name="Normal 36" xfId="19067" xr:uid="{F6DA5D09-E4E3-4052-96FB-E5DC1B1706EB}"/>
    <cellStyle name="Normal 36 2" xfId="19068" xr:uid="{23A57815-2A72-4702-9576-CFE73C84DC3C}"/>
    <cellStyle name="Normal 36 2 2" xfId="19069" xr:uid="{7BF455A9-31E8-4997-9FFB-2F7B5A891F18}"/>
    <cellStyle name="Normal 36 2 2 2" xfId="19070" xr:uid="{C4892394-30D7-459B-A2C7-3A400900F338}"/>
    <cellStyle name="Normal 36 2 2 3" xfId="19071" xr:uid="{86D84BB2-AAE0-42C5-9771-8F10CF635D5A}"/>
    <cellStyle name="Normal 36 2 2_ACT_NIBD EQ" xfId="19072" xr:uid="{33EA6B61-971A-41E9-BEC5-2534B63E592B}"/>
    <cellStyle name="Normal 36 2 3" xfId="19073" xr:uid="{5000BF6A-7DD6-40D4-AE9E-78DF89A939F3}"/>
    <cellStyle name="Normal 36 2 4" xfId="19074" xr:uid="{E9E2529B-8701-449E-B1AB-AB40E414DD2E}"/>
    <cellStyle name="Normal 36 2 5" xfId="19075" xr:uid="{167CA6C5-C983-4A88-991C-473221F02D3B}"/>
    <cellStyle name="Normal 36 2_Act input CF" xfId="19076" xr:uid="{48D15825-6612-4EC4-9CFA-2DC2EA5A81BD}"/>
    <cellStyle name="Normal 36 3" xfId="19077" xr:uid="{A2438D9A-FFD7-48AA-8D01-34C48BE98C13}"/>
    <cellStyle name="Normal 36 3 2" xfId="19078" xr:uid="{5F008725-54AC-49D3-A1E4-71F670B075E6}"/>
    <cellStyle name="Normal 36 3 2 2" xfId="19079" xr:uid="{E7862251-8622-4909-8787-25675C4E12EA}"/>
    <cellStyle name="Normal 36 3 2 3" xfId="19080" xr:uid="{B41EF4C9-4BD3-4127-B6FD-0A21346BDA34}"/>
    <cellStyle name="Normal 36 3 2_ACT_NIBD EQ" xfId="19081" xr:uid="{186C2CD6-EA09-4AD9-885E-2E78B44B225F}"/>
    <cellStyle name="Normal 36 3 3" xfId="19082" xr:uid="{1165FC05-E4D4-4F24-9C4B-C352881870AA}"/>
    <cellStyle name="Normal 36 3 4" xfId="19083" xr:uid="{D4169F8D-87DF-4A40-8E15-AF7F34198988}"/>
    <cellStyle name="Normal 36 3 5" xfId="19084" xr:uid="{9D24946A-2C44-41EA-89AC-436DE4EB157E}"/>
    <cellStyle name="Normal 36 3_Act input CF" xfId="19085" xr:uid="{D0A98F09-6398-4B3D-8C17-4189C5815D70}"/>
    <cellStyle name="Normal 36 4" xfId="19086" xr:uid="{7D6FDCA4-901A-41B3-8AC3-AEB7DC8D69C4}"/>
    <cellStyle name="Normal 36 4 2" xfId="19087" xr:uid="{9A03B36B-39FB-4D17-BD17-AB8E6ACCA7E2}"/>
    <cellStyle name="Normal 36 4 3" xfId="19088" xr:uid="{94DF7626-7784-48FF-A170-A713150D250B}"/>
    <cellStyle name="Normal 36 4_ACT_NIBD EQ" xfId="19089" xr:uid="{C9BFED2F-E69C-493F-B287-FAA57F648C19}"/>
    <cellStyle name="Normal 36 5" xfId="19090" xr:uid="{969CE951-5831-408F-AA9C-BDA839F7B687}"/>
    <cellStyle name="Normal 36 6" xfId="19091" xr:uid="{EAE231D0-0039-45F9-B2EB-44B06A7E7E3C}"/>
    <cellStyle name="Normal 36_Act input CF" xfId="19092" xr:uid="{34E906FA-93F4-4FAD-9C56-282CBBAD0853}"/>
    <cellStyle name="Normal 37" xfId="19093" xr:uid="{00E5324A-4429-46F3-9034-140D8D828F1E}"/>
    <cellStyle name="Normal 37 2" xfId="19094" xr:uid="{6C89D0F4-81C1-4954-AC06-763CA126476E}"/>
    <cellStyle name="Normal 37 2 2" xfId="19095" xr:uid="{C43E3D52-1563-4CC2-8108-0A51E7D823F8}"/>
    <cellStyle name="Normal 37 2 2 2" xfId="19096" xr:uid="{A857EB44-CB27-4808-BA00-9A9A0533A12D}"/>
    <cellStyle name="Normal 37 2 2 3" xfId="19097" xr:uid="{BFC72A65-7407-4481-B930-F6EFB51DE9D1}"/>
    <cellStyle name="Normal 37 2 2_ACT_NIBD EQ" xfId="19098" xr:uid="{30FAF32E-0A68-46B8-9DA7-218A01CF1D92}"/>
    <cellStyle name="Normal 37 2 3" xfId="19099" xr:uid="{D464F04B-B8D8-4120-A002-D4A2FAA49EC3}"/>
    <cellStyle name="Normal 37 2 4" xfId="19100" xr:uid="{7A6B4A4A-E461-441B-879A-DAF763F1CA1D}"/>
    <cellStyle name="Normal 37 2 5" xfId="19101" xr:uid="{2FC77DEB-23FD-4C79-ADE9-4BFAD89275A4}"/>
    <cellStyle name="Normal 37 2_Act input CF" xfId="19102" xr:uid="{D422E5A7-E757-4684-82C3-61D804CB608D}"/>
    <cellStyle name="Normal 37 3" xfId="19103" xr:uid="{1506A0E6-704D-4A3C-B71C-ACCE1BB66A7D}"/>
    <cellStyle name="Normal 37 3 2" xfId="19104" xr:uid="{FF1C6656-4D70-4E93-910B-35A481F81FEA}"/>
    <cellStyle name="Normal 37 3 2 2" xfId="19105" xr:uid="{7AD0643B-5727-47E4-9230-D6EDA66B2E8A}"/>
    <cellStyle name="Normal 37 3 2 3" xfId="19106" xr:uid="{21D59730-3E28-45DA-8C7A-E8C4B0B4C7C6}"/>
    <cellStyle name="Normal 37 3 2_ACT_NIBD EQ" xfId="19107" xr:uid="{4E776431-6995-4766-B534-D6FDEE0E0FF7}"/>
    <cellStyle name="Normal 37 3 3" xfId="19108" xr:uid="{145EA0B3-F0CC-4804-B1B1-8DDF68091191}"/>
    <cellStyle name="Normal 37 3 4" xfId="19109" xr:uid="{00555F20-8597-4EAB-9DC2-59D0E7A10684}"/>
    <cellStyle name="Normal 37 3 5" xfId="19110" xr:uid="{AB3F1CAC-E436-42F0-82FA-4B6F8D4BEBDC}"/>
    <cellStyle name="Normal 37 3_Act input CF" xfId="19111" xr:uid="{66EF936E-2E51-4286-8A64-AF586107C489}"/>
    <cellStyle name="Normal 37 4" xfId="19112" xr:uid="{51BCD7F2-F485-49F8-8087-BE552570941F}"/>
    <cellStyle name="Normal 37 4 2" xfId="19113" xr:uid="{E06C2A8A-9227-4228-8E4D-34E315B83319}"/>
    <cellStyle name="Normal 37 4 3" xfId="19114" xr:uid="{5F8608EA-44C8-4FBF-B2BF-2542E1985B03}"/>
    <cellStyle name="Normal 37 4_ACT_NIBD EQ" xfId="19115" xr:uid="{FA0AE939-ADFF-42C7-861D-DF6EC7EEF466}"/>
    <cellStyle name="Normal 37 5" xfId="19116" xr:uid="{73D5C092-62DA-466D-AB81-21F489D7B941}"/>
    <cellStyle name="Normal 37 6" xfId="19117" xr:uid="{445AA4B6-ACD8-4070-8876-C2F578B88D15}"/>
    <cellStyle name="Normal 37 7" xfId="19118" xr:uid="{7F6C0A8B-204D-4411-9182-BE9B5C4BCD16}"/>
    <cellStyle name="Normal 37_Act input CF" xfId="19119" xr:uid="{958C0C06-118F-4ABB-999A-B53EDC8A3DC0}"/>
    <cellStyle name="Normal 38" xfId="19120" xr:uid="{50B28DF3-4F89-4107-BFBA-3E43519D5E1C}"/>
    <cellStyle name="Normal 38 2" xfId="19121" xr:uid="{4D008E30-F95A-4ADC-B000-D5DA1FF7DACF}"/>
    <cellStyle name="Normal 38 2 2" xfId="19122" xr:uid="{EC64914E-B537-49CB-BAB8-3C9680354FB4}"/>
    <cellStyle name="Normal 38 2 2 2" xfId="19123" xr:uid="{20156574-03CF-4C8D-9A04-76BED16F6972}"/>
    <cellStyle name="Normal 38 2 2 3" xfId="19124" xr:uid="{4C45BE7B-0B58-44F4-9DF4-5BB7E1B93A93}"/>
    <cellStyle name="Normal 38 2 2_ACT_NIBD EQ" xfId="19125" xr:uid="{71DC262D-875E-4695-8AC9-05EDBAE813DD}"/>
    <cellStyle name="Normal 38 2 3" xfId="19126" xr:uid="{C6603136-249A-45A5-93BF-81C2AD299CAF}"/>
    <cellStyle name="Normal 38 2 4" xfId="19127" xr:uid="{970DABF1-3A37-42C9-B01D-57DBEC8A2C6F}"/>
    <cellStyle name="Normal 38 2 5" xfId="19128" xr:uid="{EECE6F6D-7B3E-4021-8363-DC64A7A2FF38}"/>
    <cellStyle name="Normal 38 2_Act input CF" xfId="19129" xr:uid="{948046FD-31AE-4A9D-A3D3-6AADCE239CA6}"/>
    <cellStyle name="Normal 38 3" xfId="19130" xr:uid="{D733912A-8122-40F3-BBDB-328497F7F4D5}"/>
    <cellStyle name="Normal 38 3 2" xfId="19131" xr:uid="{CA53D5FB-C71B-4CDD-957B-EE8E24351A38}"/>
    <cellStyle name="Normal 38 3 2 2" xfId="19132" xr:uid="{F6DCDF6C-6C6D-4610-8910-876862EA7388}"/>
    <cellStyle name="Normal 38 3 2 3" xfId="19133" xr:uid="{D87803E4-BE45-4887-AFD0-64F3BE6B9459}"/>
    <cellStyle name="Normal 38 3 2_ACT_NIBD EQ" xfId="19134" xr:uid="{A8729E50-2590-4C43-94E6-77DF0FF439D6}"/>
    <cellStyle name="Normal 38 3 3" xfId="19135" xr:uid="{846A9D15-5C7E-4A0E-820C-09C620A5FC82}"/>
    <cellStyle name="Normal 38 3 4" xfId="19136" xr:uid="{FDB57BF5-FEAD-4C10-9791-BAAF57F1F4C4}"/>
    <cellStyle name="Normal 38 3 5" xfId="19137" xr:uid="{B9B81FA4-A30D-45D7-AE46-E15AC1241DFC}"/>
    <cellStyle name="Normal 38 3_Act input CF" xfId="19138" xr:uid="{1A3AE4C3-7FCF-4B96-87BB-A86D5875A066}"/>
    <cellStyle name="Normal 38 4" xfId="19139" xr:uid="{F90CB3F3-8249-46A3-90D9-72FFCEAF3916}"/>
    <cellStyle name="Normal 38 4 2" xfId="19140" xr:uid="{6FD8DADF-08F7-4CB1-B158-7F77C1233633}"/>
    <cellStyle name="Normal 38 4 3" xfId="19141" xr:uid="{A2DA98E3-4551-4167-A46D-73AA55C89EB4}"/>
    <cellStyle name="Normal 38 4_ACT Segment adj EBITDA" xfId="19142" xr:uid="{3F9A7295-B236-4494-90DA-BCD18FEBB060}"/>
    <cellStyle name="Normal 38 5" xfId="19143" xr:uid="{38B5F776-ACC0-4777-BB94-14631D9C5766}"/>
    <cellStyle name="Normal 38 6" xfId="19144" xr:uid="{000E16E9-11F6-4BDB-8362-FC49C386058F}"/>
    <cellStyle name="Normal 38 7" xfId="19145" xr:uid="{DEEEADF3-927C-4784-913B-CACE1C07197B}"/>
    <cellStyle name="Normal 38_Act input CF" xfId="19146" xr:uid="{34A7F3DF-11C4-46A3-B8AA-A3E809F3AA8D}"/>
    <cellStyle name="Normal 39" xfId="19147" xr:uid="{97071D3D-1ED6-4E90-99C1-951FE0B66325}"/>
    <cellStyle name="Normal 39 2" xfId="19148" xr:uid="{F60CE1B2-0829-4954-8990-67B06BBB419C}"/>
    <cellStyle name="Normal 39 2 2" xfId="19149" xr:uid="{6AA7D2D7-AA6F-4F8C-8AFC-0478B7907F9F}"/>
    <cellStyle name="Normal 39 2 3" xfId="19150" xr:uid="{06EDCCBA-9921-4547-B8BE-AB676F2BC44E}"/>
    <cellStyle name="Normal 39 2_ACT Segment adj EBITDA" xfId="19151" xr:uid="{B88C25F2-63BD-41E9-BC8E-A80EFD3F0020}"/>
    <cellStyle name="Normal 39 3" xfId="19152" xr:uid="{EBAB83DD-E424-41CF-8FC8-A75D7C152BEC}"/>
    <cellStyle name="Normal 39 4" xfId="19153" xr:uid="{91141C7A-665D-4ECC-BF15-EB798E6A1A28}"/>
    <cellStyle name="Normal 39 5" xfId="19154" xr:uid="{84D100D0-E690-43F4-8BB5-24928C94B2DC}"/>
    <cellStyle name="Normal 39_Act input CF" xfId="19155" xr:uid="{DB61EE3D-53B8-45A0-AE2F-77EFDB21A491}"/>
    <cellStyle name="Normal 4" xfId="19156" xr:uid="{B404C951-785E-44DF-BDC2-71D77B560247}"/>
    <cellStyle name="Normal 4 10" xfId="19157" xr:uid="{89E49364-1F52-4A9A-97FA-6D05BB9195F8}"/>
    <cellStyle name="Normal 4 10 2" xfId="19158" xr:uid="{21058769-6F16-4DE8-B3DC-256000E60515}"/>
    <cellStyle name="Normal 4 10_ACT Segment adj EBITDA" xfId="19159" xr:uid="{79E686B0-6911-4292-B584-261FD126BAFE}"/>
    <cellStyle name="Normal 4 11" xfId="19160" xr:uid="{3221966E-CB43-4490-9419-E65C83AA6340}"/>
    <cellStyle name="Normal 4 11 2" xfId="19161" xr:uid="{5F622153-BC1C-4879-8053-B738BF4456AA}"/>
    <cellStyle name="Normal 4 11 2 2" xfId="19162" xr:uid="{916EC0E8-E73E-446F-9A46-563E4D948E08}"/>
    <cellStyle name="Normal 4 11 2 3" xfId="19163" xr:uid="{C64784D2-BF99-42E7-9244-825B18DEA532}"/>
    <cellStyle name="Normal 4 11 2_ACT_NIBD EQ" xfId="19164" xr:uid="{E7F79939-42F2-4E49-997A-1A494C035D2A}"/>
    <cellStyle name="Normal 4 11 3" xfId="19165" xr:uid="{9BF1C1D4-DE54-44FD-810E-A4A24B2A6B57}"/>
    <cellStyle name="Normal 4 11 4" xfId="19166" xr:uid="{A5F24FF8-8187-4C31-9C4C-C01AB4A42E83}"/>
    <cellStyle name="Normal 4 11 5" xfId="19167" xr:uid="{923E7EED-D18A-4BBE-A418-118E7454502F}"/>
    <cellStyle name="Normal 4 11_Act input CF" xfId="19168" xr:uid="{BC2C7D39-1ECB-472E-AB59-C8C4ADA6B52F}"/>
    <cellStyle name="Normal 4 12" xfId="19169" xr:uid="{294474D4-D793-4995-BDE4-57EE5493882C}"/>
    <cellStyle name="Normal 4 12 2" xfId="19170" xr:uid="{1D7842CE-4F34-4A68-9B3D-9F3041AEADD9}"/>
    <cellStyle name="Normal 4 12 3" xfId="19171" xr:uid="{78D85DEB-BE9F-4F48-B2E8-E7AA4BDC2E70}"/>
    <cellStyle name="Normal 4 12_ACT Segment adj EBITDA" xfId="19172" xr:uid="{967DCCD8-AA41-4D0C-B118-5F7D53EF247B}"/>
    <cellStyle name="Normal 4 13" xfId="19173" xr:uid="{BC811D35-A4F3-4149-82ED-68319DE7A38F}"/>
    <cellStyle name="Normal 4 14" xfId="19174" xr:uid="{822BA3F4-8539-4414-A8A2-AF403BC8DB59}"/>
    <cellStyle name="Normal 4 2" xfId="19175" xr:uid="{7B1BB0F0-8DE6-45A0-AA2D-36CFB347D54C}"/>
    <cellStyle name="Normal 4 2 10" xfId="19176" xr:uid="{A6C1B341-5969-4AF7-BA49-43019EBD5E9A}"/>
    <cellStyle name="Normal 4 2 2" xfId="19177" xr:uid="{D04CBB3B-3FD1-4CC1-A939-EE6CCA34DDE7}"/>
    <cellStyle name="Normal 4 2 2 2" xfId="19178" xr:uid="{1E52CDDC-7508-40FC-A246-2882C029CDEE}"/>
    <cellStyle name="Normal 4 2 2 2 2" xfId="19179" xr:uid="{A8AFBD0B-29A2-4FB9-846C-C70364F1AED7}"/>
    <cellStyle name="Normal 4 2 2 2 2 2" xfId="19180" xr:uid="{D5B2A3E9-7F63-4928-8FAB-7C8EDB111AA4}"/>
    <cellStyle name="Normal 4 2 2 2 2 2 2" xfId="19181" xr:uid="{66E8F7CF-0802-43D3-8CC7-9C0BE79B894C}"/>
    <cellStyle name="Normal 4 2 2 2 2 2 3" xfId="19182" xr:uid="{FDD8D109-71A9-463B-8019-2837CE8C99E8}"/>
    <cellStyle name="Normal 4 2 2 2 2 2_ACT_NIBD EQ" xfId="19183" xr:uid="{F2FB614E-99AE-41AD-A12B-0C27EC17448D}"/>
    <cellStyle name="Normal 4 2 2 2 2 3" xfId="19184" xr:uid="{97C013AF-95E6-4F50-B979-A962443D866D}"/>
    <cellStyle name="Normal 4 2 2 2 2 4" xfId="19185" xr:uid="{9C737544-157C-4581-ABC8-6E5111EAB27D}"/>
    <cellStyle name="Normal 4 2 2 2 2 5" xfId="19186" xr:uid="{34551136-BCEC-474D-A1A8-DD9ED0591457}"/>
    <cellStyle name="Normal 4 2 2 2 2_Act input CF" xfId="19187" xr:uid="{C1732C14-2BFA-4B33-9FBE-6FE5EB92FD63}"/>
    <cellStyle name="Normal 4 2 2 2 3" xfId="19188" xr:uid="{A38E6873-88EF-425B-ACB9-FFC84C47BF3D}"/>
    <cellStyle name="Normal 4 2 2 2 3 2" xfId="19189" xr:uid="{85C16767-7061-4B82-8C2C-13B93D9F8F8D}"/>
    <cellStyle name="Normal 4 2 2 2 3 2 2" xfId="19190" xr:uid="{3EA2533C-81C2-471A-995C-51F1CBEDD3EB}"/>
    <cellStyle name="Normal 4 2 2 2 3 2 3" xfId="19191" xr:uid="{729E4641-B57B-400A-87B1-8AA7DAA0ED00}"/>
    <cellStyle name="Normal 4 2 2 2 3 2_ACT_NIBD EQ" xfId="19192" xr:uid="{1A035514-851A-46A4-B640-6CDB73ACAECC}"/>
    <cellStyle name="Normal 4 2 2 2 3 3" xfId="19193" xr:uid="{A925F92F-1635-4D03-97FA-49C004797100}"/>
    <cellStyle name="Normal 4 2 2 2 3 4" xfId="19194" xr:uid="{23772759-289C-4F5D-B615-93B9525E56B7}"/>
    <cellStyle name="Normal 4 2 2 2 3 5" xfId="19195" xr:uid="{27C45D0D-82CE-4264-98A1-2B0FB96F5192}"/>
    <cellStyle name="Normal 4 2 2 2 3_Act input CF" xfId="19196" xr:uid="{53FA5185-7863-4DE2-BE94-1B4D6D5C7E9A}"/>
    <cellStyle name="Normal 4 2 2 2 4" xfId="19197" xr:uid="{19C574D2-872C-46EE-8DF5-03CEBED92955}"/>
    <cellStyle name="Normal 4 2 2 2 4 2" xfId="19198" xr:uid="{B575A032-35C6-4862-ADD2-7E7A0452006C}"/>
    <cellStyle name="Normal 4 2 2 2 4 3" xfId="19199" xr:uid="{D59C9689-5226-4FDF-8701-3013B45CC7A0}"/>
    <cellStyle name="Normal 4 2 2 2 4_ACT_NIBD EQ" xfId="19200" xr:uid="{D956E7F4-3C8D-4852-9362-B4DFD868DDE2}"/>
    <cellStyle name="Normal 4 2 2 2 5" xfId="19201" xr:uid="{0EC48210-3F84-4E60-8B7E-297CFA94C380}"/>
    <cellStyle name="Normal 4 2 2 2 6" xfId="19202" xr:uid="{A16B1D8D-F327-4C5E-8BEB-88762E7839EC}"/>
    <cellStyle name="Normal 4 2 2 2 7" xfId="19203" xr:uid="{AE26AE9A-B261-477B-BDF7-D23B938C0B5A}"/>
    <cellStyle name="Normal 4 2 2 2_Act input CF" xfId="19204" xr:uid="{0D714FB7-7A72-42CD-8213-AC0D9127E008}"/>
    <cellStyle name="Normal 4 2 2 3" xfId="19205" xr:uid="{538C44F6-872A-4F36-878F-329E1D433482}"/>
    <cellStyle name="Normal 4 2 2 3 2" xfId="19206" xr:uid="{27841971-9C03-42D6-8F72-710817AF0412}"/>
    <cellStyle name="Normal 4 2 2 3 2 2" xfId="19207" xr:uid="{EF2F7DCC-FC50-4EF8-8D14-2D3FFD1B38C5}"/>
    <cellStyle name="Normal 4 2 2 3 2 3" xfId="19208" xr:uid="{9ABBD49D-4C18-468C-BC8D-D4501643A3B8}"/>
    <cellStyle name="Normal 4 2 2 3 2_ACT_NIBD EQ" xfId="19209" xr:uid="{ECD05A9A-4B9F-47A2-AA69-3C59459F8916}"/>
    <cellStyle name="Normal 4 2 2 3 3" xfId="19210" xr:uid="{28455FC5-6994-46AE-BE62-288BF2480CA5}"/>
    <cellStyle name="Normal 4 2 2 3 4" xfId="19211" xr:uid="{D075B68E-36B3-4AB6-8189-B4C9BC4B5A80}"/>
    <cellStyle name="Normal 4 2 2 3 5" xfId="19212" xr:uid="{77C298E2-6CB9-4EAF-A778-2D1C9FC73FA6}"/>
    <cellStyle name="Normal 4 2 2 3_Act input CF" xfId="19213" xr:uid="{875836F9-4C27-481F-A4C7-F2C9FC97B26B}"/>
    <cellStyle name="Normal 4 2 2 4" xfId="19214" xr:uid="{0C9DC5DE-9375-4F0D-B188-5EEAF1DDA8D8}"/>
    <cellStyle name="Normal 4 2 2 4 2" xfId="19215" xr:uid="{83717CF9-9A8C-473C-99C6-4A36897C4F78}"/>
    <cellStyle name="Normal 4 2 2 4 2 2" xfId="19216" xr:uid="{3F4FC40E-9172-4A2D-842F-E05E712B61B0}"/>
    <cellStyle name="Normal 4 2 2 4 2 3" xfId="19217" xr:uid="{6CDDF4DD-E9D0-47EC-A4EC-D5D443680120}"/>
    <cellStyle name="Normal 4 2 2 4 2_ACT_NIBD EQ" xfId="19218" xr:uid="{19657134-E3D2-42CE-A68F-0D7AB621B339}"/>
    <cellStyle name="Normal 4 2 2 4 3" xfId="19219" xr:uid="{AB234181-2E45-4300-B686-94AEB3FCAB8C}"/>
    <cellStyle name="Normal 4 2 2 4 4" xfId="19220" xr:uid="{6FD143C5-DBC0-4834-B953-1626929C1533}"/>
    <cellStyle name="Normal 4 2 2 4 5" xfId="19221" xr:uid="{61A8E5F1-BF25-4002-91AB-EFDF871C77BA}"/>
    <cellStyle name="Normal 4 2 2 4_Act input CF" xfId="19222" xr:uid="{9154DED4-E6CA-44E7-B8EF-214E3ADF4B95}"/>
    <cellStyle name="Normal 4 2 2 5" xfId="19223" xr:uid="{837CCC0F-9709-46C3-8AA9-08163DCB5907}"/>
    <cellStyle name="Normal 4 2 2 5 2" xfId="19224" xr:uid="{F7CAFF8B-BC0B-4866-BA9C-0CC1BDE7310E}"/>
    <cellStyle name="Normal 4 2 2 5 3" xfId="19225" xr:uid="{50D7E802-897D-4216-92FA-9E3F681D9A23}"/>
    <cellStyle name="Normal 4 2 2 5_ACT_NIBD EQ" xfId="19226" xr:uid="{4A61F0FA-4129-4620-B76F-FA6FE72C0506}"/>
    <cellStyle name="Normal 4 2 2 6" xfId="19227" xr:uid="{F103357E-8578-454B-BCC9-75D503FE8ACA}"/>
    <cellStyle name="Normal 4 2 2 7" xfId="19228" xr:uid="{B935410B-F7F3-49D6-9509-30F6E532BF6C}"/>
    <cellStyle name="Normal 4 2 2 8" xfId="19229" xr:uid="{9DBE6FCB-DE08-4CD0-864D-01400FD519FF}"/>
    <cellStyle name="Normal 4 2 2_Act input CF" xfId="19230" xr:uid="{07CE2CD6-2F35-4198-8920-D54F1852939D}"/>
    <cellStyle name="Normal 4 2 3" xfId="19231" xr:uid="{F99BB59F-3BC7-463B-AC59-16A863C83CAF}"/>
    <cellStyle name="Normal 4 2 3 2" xfId="19232" xr:uid="{A229698B-BDE6-418A-90E3-EAD89D59662C}"/>
    <cellStyle name="Normal 4 2 3 2 2" xfId="19233" xr:uid="{E7BE7A9E-1378-4C09-BBC0-DAE3AEDB5206}"/>
    <cellStyle name="Normal 4 2 3 2 2 2" xfId="19234" xr:uid="{BACDB45C-B7C2-4655-8EF8-8771DFA8D6D5}"/>
    <cellStyle name="Normal 4 2 3 2 2 3" xfId="19235" xr:uid="{38AF05C5-028E-416C-8FB0-EE3826804357}"/>
    <cellStyle name="Normal 4 2 3 2 2_ACT_NIBD EQ" xfId="19236" xr:uid="{3112DEE4-ACB6-43E8-83DC-642E4C89B93D}"/>
    <cellStyle name="Normal 4 2 3 2 3" xfId="19237" xr:uid="{5BE273CC-D149-436C-A7E6-E7CF9B91F299}"/>
    <cellStyle name="Normal 4 2 3 2 4" xfId="19238" xr:uid="{8F0AAD89-41DD-41CD-B520-87B530B3BAEB}"/>
    <cellStyle name="Normal 4 2 3 2 5" xfId="19239" xr:uid="{CA714BF4-8F4A-42B0-A0A6-66D4DC800FFF}"/>
    <cellStyle name="Normal 4 2 3 2_Act input CF" xfId="19240" xr:uid="{B0B802FB-0DA7-4D48-987B-8D9C2DB1D4CE}"/>
    <cellStyle name="Normal 4 2 3 3" xfId="19241" xr:uid="{C89B0A65-7A81-4A11-986A-F20558B0BBBD}"/>
    <cellStyle name="Normal 4 2 3 3 2" xfId="19242" xr:uid="{59848284-C062-44C9-8763-513965430832}"/>
    <cellStyle name="Normal 4 2 3 3 2 2" xfId="19243" xr:uid="{611AEED1-749B-4192-9FAB-768E23F7077C}"/>
    <cellStyle name="Normal 4 2 3 3 2 3" xfId="19244" xr:uid="{E1039DAA-6C4E-44A5-AB89-C0F323FD3095}"/>
    <cellStyle name="Normal 4 2 3 3 2_ACT_NIBD EQ" xfId="19245" xr:uid="{A874442B-BDD6-43D6-804F-008D0052742F}"/>
    <cellStyle name="Normal 4 2 3 3 3" xfId="19246" xr:uid="{96A83916-A66B-4637-B810-44EA8333DA28}"/>
    <cellStyle name="Normal 4 2 3 3 4" xfId="19247" xr:uid="{1BB6CC67-157F-49C2-AC7E-6B642FD675A5}"/>
    <cellStyle name="Normal 4 2 3 3 5" xfId="19248" xr:uid="{9A1E93F2-1E0E-42E5-B25D-56E95627B832}"/>
    <cellStyle name="Normal 4 2 3 3_Act input CF" xfId="19249" xr:uid="{32678B66-CB87-4DC6-AB1B-2738BFF4FD84}"/>
    <cellStyle name="Normal 4 2 3 4" xfId="19250" xr:uid="{57994CA1-7E22-4358-817A-1570C6B72BED}"/>
    <cellStyle name="Normal 4 2 3 4 2" xfId="19251" xr:uid="{29D1D919-2DC2-4E4E-8835-2A0E4FD9A70B}"/>
    <cellStyle name="Normal 4 2 3 4 3" xfId="19252" xr:uid="{5389EBE3-09D8-4B4B-AE77-8DA352946D5F}"/>
    <cellStyle name="Normal 4 2 3 4_ACT_NIBD EQ" xfId="19253" xr:uid="{1163BC08-4DD8-46CE-81EE-F9FC1FD17A56}"/>
    <cellStyle name="Normal 4 2 3 5" xfId="19254" xr:uid="{2E186F61-3DF3-4EFA-AA8C-595D6A4B97E1}"/>
    <cellStyle name="Normal 4 2 3 6" xfId="19255" xr:uid="{CD19C337-C219-4724-AF9A-D54C6D9B2CB0}"/>
    <cellStyle name="Normal 4 2 3 7" xfId="19256" xr:uid="{839EAD17-6B71-47E7-A20E-DADD08D772BB}"/>
    <cellStyle name="Normal 4 2 3_Act input CF" xfId="19257" xr:uid="{3F1C803F-5876-49FC-9CE7-A7D0648F0196}"/>
    <cellStyle name="Normal 4 2 4" xfId="19258" xr:uid="{020B6109-195D-483A-ACF4-BA188CDAAFB0}"/>
    <cellStyle name="Normal 4 2 4 2" xfId="19259" xr:uid="{9B90B559-C0ED-4919-BBA7-B69E0E034794}"/>
    <cellStyle name="Normal 4 2 4 2 2" xfId="19260" xr:uid="{50188340-F05C-4DFC-8B71-08DF230EAB0B}"/>
    <cellStyle name="Normal 4 2 4 2 3" xfId="19261" xr:uid="{947F5177-5836-4839-B88D-5A2B14D17C76}"/>
    <cellStyle name="Normal 4 2 4 2_ACT_NIBD EQ" xfId="19262" xr:uid="{19643F5F-A533-4DEF-87DA-256768F4BE59}"/>
    <cellStyle name="Normal 4 2 4 3" xfId="19263" xr:uid="{4F72439A-2C1F-44BD-B58B-BFF4A620D19E}"/>
    <cellStyle name="Normal 4 2 4 4" xfId="19264" xr:uid="{1B26C227-F813-4BBE-805C-BF9B0659D5D7}"/>
    <cellStyle name="Normal 4 2 4 5" xfId="19265" xr:uid="{E699954E-7B53-435C-A193-126EC8D741AC}"/>
    <cellStyle name="Normal 4 2 4_Act input CF" xfId="19266" xr:uid="{A61535B9-00FF-4522-B4D4-52FA9AB50916}"/>
    <cellStyle name="Normal 4 2 5" xfId="19267" xr:uid="{1FFECBFD-95B1-453D-B207-A889FA896EB3}"/>
    <cellStyle name="Normal 4 2 5 2" xfId="19268" xr:uid="{E6F0BEC4-2E4B-4808-B283-B3421A850202}"/>
    <cellStyle name="Normal 4 2 5 2 2" xfId="19269" xr:uid="{7B0DFC0D-38BB-49BE-A80C-913EB1174FE1}"/>
    <cellStyle name="Normal 4 2 5 2 3" xfId="19270" xr:uid="{9CBE99DE-28B4-42F1-9C33-FB08CCB2DF10}"/>
    <cellStyle name="Normal 4 2 5 2_ACT_NIBD EQ" xfId="19271" xr:uid="{E344A5CF-316B-4DAD-BDFC-82D129A5F5DF}"/>
    <cellStyle name="Normal 4 2 5 3" xfId="19272" xr:uid="{F77926AA-275F-4449-AC4B-444FC4D90CF9}"/>
    <cellStyle name="Normal 4 2 5 4" xfId="19273" xr:uid="{4A362234-07AD-419B-8C83-05ACC2F9727C}"/>
    <cellStyle name="Normal 4 2 5 5" xfId="19274" xr:uid="{8A71F50A-0A8E-44CC-B1E1-7A0B05FC2ED3}"/>
    <cellStyle name="Normal 4 2 5_Act input CF" xfId="19275" xr:uid="{C643034B-DFC5-4B61-8801-E8B167C1AC39}"/>
    <cellStyle name="Normal 4 2 6" xfId="19276" xr:uid="{95D239BD-AD84-462E-B334-62705CE99BE2}"/>
    <cellStyle name="Normal 4 2 6 2" xfId="19277" xr:uid="{F5E18611-0DEA-4EFE-8F79-4AFA748AF32C}"/>
    <cellStyle name="Normal 4 2 6 3" xfId="19278" xr:uid="{BE2E7829-EA9C-4A58-ADF9-E12B5111F738}"/>
    <cellStyle name="Normal 4 2 6_ACT_NIBD EQ" xfId="19279" xr:uid="{049E8173-9B71-4B08-B471-4D3AD975145A}"/>
    <cellStyle name="Normal 4 2 7" xfId="19280" xr:uid="{9469147E-0443-4532-B66A-63044779BE7F}"/>
    <cellStyle name="Normal 4 2 8" xfId="19281" xr:uid="{972E215C-3321-492F-A9C8-51C00052C064}"/>
    <cellStyle name="Normal 4 2 9" xfId="19282" xr:uid="{3A3AD0D7-452C-4021-82C7-BDBCCA356FEB}"/>
    <cellStyle name="Normal 4 2_Act input CF" xfId="19283" xr:uid="{807C9DB6-A1AA-4939-9EE8-E1ABF2A0BBC0}"/>
    <cellStyle name="Normal 4 3" xfId="19284" xr:uid="{460232C5-6DCF-4946-B0CC-957D691F57A7}"/>
    <cellStyle name="Normal 4 3 2" xfId="19285" xr:uid="{7D44E853-BFF5-4636-B6A3-AA7B16F623E9}"/>
    <cellStyle name="Normal 4 3_ACT Segment adj EBITDA" xfId="19286" xr:uid="{9AF1F06C-0B68-4456-BAB1-EC720C8F5DBF}"/>
    <cellStyle name="Normal 4 4" xfId="19287" xr:uid="{FAE373C5-72D4-4751-8CC5-76639F4F2B33}"/>
    <cellStyle name="Normal 4 4 2" xfId="19288" xr:uid="{A69BCAE5-AA21-4FD8-BB19-E561A6BD0E08}"/>
    <cellStyle name="Normal 4 4 2 2" xfId="19289" xr:uid="{3E832519-E9A8-4168-9C80-B91F89E799F0}"/>
    <cellStyle name="Normal 4 4 2 2 2" xfId="19290" xr:uid="{B5224686-0FF4-418A-B06F-997346E32042}"/>
    <cellStyle name="Normal 4 4 2 2 2 2" xfId="19291" xr:uid="{19B7127D-A6EA-440E-BE2E-F96437786769}"/>
    <cellStyle name="Normal 4 4 2 2 2 3" xfId="19292" xr:uid="{80B6829B-9EB4-4543-B7AA-DA8A4848E39A}"/>
    <cellStyle name="Normal 4 4 2 2 2_ACT_NIBD EQ" xfId="19293" xr:uid="{22CD6A26-6338-4A26-AA5A-0A3B03119124}"/>
    <cellStyle name="Normal 4 4 2 2 3" xfId="19294" xr:uid="{3F2F09BE-08AB-4A0B-A871-261F2D12DE9F}"/>
    <cellStyle name="Normal 4 4 2 2 4" xfId="19295" xr:uid="{CE54C746-6197-4DE5-94A4-2EEBA7D62871}"/>
    <cellStyle name="Normal 4 4 2 2 5" xfId="19296" xr:uid="{6906B7A1-D4D2-40D5-A86D-C7C9CFFDE049}"/>
    <cellStyle name="Normal 4 4 2 2_Act input CF" xfId="19297" xr:uid="{4CB9EB7B-ACE9-4534-9573-7E0EF442F4A9}"/>
    <cellStyle name="Normal 4 4 2 3" xfId="19298" xr:uid="{B5AD15AF-2446-47EB-A59B-67251F9B1D57}"/>
    <cellStyle name="Normal 4 4 2 3 2" xfId="19299" xr:uid="{15D1B986-89CF-454E-B5A1-CBDB9BDB66CC}"/>
    <cellStyle name="Normal 4 4 2 3 2 2" xfId="19300" xr:uid="{6260A8CA-737F-4DCC-AAB7-16DAEEDB7234}"/>
    <cellStyle name="Normal 4 4 2 3 2 3" xfId="19301" xr:uid="{07745AFE-9AD4-4063-A625-51B69EB4D2B4}"/>
    <cellStyle name="Normal 4 4 2 3 2_ACT_NIBD EQ" xfId="19302" xr:uid="{81BEE7A1-C19D-4CA3-9EC1-D6036732C4BB}"/>
    <cellStyle name="Normal 4 4 2 3 3" xfId="19303" xr:uid="{30F223EC-7A37-46A6-B091-D836B88F6D17}"/>
    <cellStyle name="Normal 4 4 2 3 4" xfId="19304" xr:uid="{A1DCD275-4E27-4972-8361-0BC1F892E37C}"/>
    <cellStyle name="Normal 4 4 2 3 5" xfId="19305" xr:uid="{3B7F2F71-DB5F-4E32-A60E-EA74C1B2D13A}"/>
    <cellStyle name="Normal 4 4 2 3_Act input CF" xfId="19306" xr:uid="{4B418BC4-4235-4748-9EF0-75C8C33EDA0A}"/>
    <cellStyle name="Normal 4 4 2 4" xfId="19307" xr:uid="{3F0BF99F-B913-4B1F-971D-D8A0C0AF7AE9}"/>
    <cellStyle name="Normal 4 4 2 4 2" xfId="19308" xr:uid="{34C734E7-4DAE-404B-9F8D-BA3F2307A599}"/>
    <cellStyle name="Normal 4 4 2 4 3" xfId="19309" xr:uid="{489FA2C0-1544-42C5-9E8E-59132E1CE0FE}"/>
    <cellStyle name="Normal 4 4 2 4_ACT_NIBD EQ" xfId="19310" xr:uid="{A50A1087-A03E-4368-BCF7-A8D9D6F039B8}"/>
    <cellStyle name="Normal 4 4 2 5" xfId="19311" xr:uid="{3A8ABF1F-AB9A-4C17-86D7-DF3BB766CD48}"/>
    <cellStyle name="Normal 4 4 2 6" xfId="19312" xr:uid="{DACF15D9-F620-4166-866D-EA5919C1BC81}"/>
    <cellStyle name="Normal 4 4 2 7" xfId="19313" xr:uid="{1FCA9563-6ED9-45CC-B486-4B0351ED54C4}"/>
    <cellStyle name="Normal 4 4 2_Act input CF" xfId="19314" xr:uid="{BE7C9962-795E-4172-A890-C0432D4A6C07}"/>
    <cellStyle name="Normal 4 4 3" xfId="19315" xr:uid="{3EF7D434-EFCB-4876-8887-4F2EBE70B6F2}"/>
    <cellStyle name="Normal 4 4 3 2" xfId="19316" xr:uid="{22B1EAC9-1ACE-458F-A968-2FC2DFABEED8}"/>
    <cellStyle name="Normal 4 4 3 2 2" xfId="19317" xr:uid="{6B70DECC-15B8-4DCC-AB8D-12B7254001B1}"/>
    <cellStyle name="Normal 4 4 3 2 3" xfId="19318" xr:uid="{7F43283A-9497-4367-82C2-7C2147A01E3B}"/>
    <cellStyle name="Normal 4 4 3 2_ACT_NIBD EQ" xfId="19319" xr:uid="{1C1190FE-79B6-4106-98D9-5AA7A24AE2A3}"/>
    <cellStyle name="Normal 4 4 3 3" xfId="19320" xr:uid="{0E585176-0DB9-41FE-A8B8-65526D0ABC5C}"/>
    <cellStyle name="Normal 4 4 3 4" xfId="19321" xr:uid="{BC1D684C-C6A6-4AC6-AD81-C54A74179196}"/>
    <cellStyle name="Normal 4 4 3 5" xfId="19322" xr:uid="{6090ABDC-AD62-4B73-BC27-6C44BC14EDB1}"/>
    <cellStyle name="Normal 4 4 3_Act input CF" xfId="19323" xr:uid="{4F6092BE-0410-4EC1-B4C9-9D9716146A56}"/>
    <cellStyle name="Normal 4 4 4" xfId="19324" xr:uid="{D9B19425-3DCE-43BD-8582-63A9984A63E3}"/>
    <cellStyle name="Normal 4 4 4 2" xfId="19325" xr:uid="{509D9346-AA2A-4B69-85A6-99FE281CA52E}"/>
    <cellStyle name="Normal 4 4 4 2 2" xfId="19326" xr:uid="{60458F82-DEE0-434A-BFF6-5C507C7667AB}"/>
    <cellStyle name="Normal 4 4 4 2 3" xfId="19327" xr:uid="{00144603-684A-44D3-A8F2-D3F22D1CEE2C}"/>
    <cellStyle name="Normal 4 4 4 2_ACT_NIBD EQ" xfId="19328" xr:uid="{C409FB4F-3B21-4099-853A-F3B80C7A9A31}"/>
    <cellStyle name="Normal 4 4 4 3" xfId="19329" xr:uid="{EDBE6886-F838-4439-B18C-CEEDF6E7B5DE}"/>
    <cellStyle name="Normal 4 4 4 4" xfId="19330" xr:uid="{1D76913F-8195-4C5A-882F-742AF42D56B1}"/>
    <cellStyle name="Normal 4 4 4 5" xfId="19331" xr:uid="{77DE6EF5-EFE7-476C-8DC5-68523168E62F}"/>
    <cellStyle name="Normal 4 4 4_Act input CF" xfId="19332" xr:uid="{AD2E4FF7-7D89-4CE8-A841-53C24CF5EB3F}"/>
    <cellStyle name="Normal 4 4 5" xfId="19333" xr:uid="{BAE11AC4-87F4-4838-A909-DCB594752A1D}"/>
    <cellStyle name="Normal 4 4 5 2" xfId="19334" xr:uid="{E6D99CA1-B8BA-4897-A6E2-939536F8F764}"/>
    <cellStyle name="Normal 4 4 5 3" xfId="19335" xr:uid="{2E018F3F-687D-4FED-9617-8FB6BC6FC7A5}"/>
    <cellStyle name="Normal 4 4 5_ACT_NIBD EQ" xfId="19336" xr:uid="{A4C25E39-7950-48CD-A840-472146B98531}"/>
    <cellStyle name="Normal 4 4 6" xfId="19337" xr:uid="{FB561C79-8FF6-4922-AC25-7418235A3C74}"/>
    <cellStyle name="Normal 4 4 7" xfId="19338" xr:uid="{3704D6A0-EE66-4F9D-9104-98824DA9C4BE}"/>
    <cellStyle name="Normal 4 4 8" xfId="19339" xr:uid="{BA1DE6B7-69D5-4515-8A35-AA62C77902B7}"/>
    <cellStyle name="Normal 4 4_Act input CF" xfId="19340" xr:uid="{2D52405E-AFF7-4E7B-A8CE-4902D43056AC}"/>
    <cellStyle name="Normal 4 5" xfId="19341" xr:uid="{44AF1294-59FF-4E2B-A192-FC5538EDEDB0}"/>
    <cellStyle name="Normal 4 5 2" xfId="19342" xr:uid="{F0B7EE1A-95DC-4988-9AF3-7760B2E19747}"/>
    <cellStyle name="Normal 4 5 2 2" xfId="19343" xr:uid="{C6F5B7E3-9793-4A4E-9010-843023F6B372}"/>
    <cellStyle name="Normal 4 5 2 2 2" xfId="19344" xr:uid="{2E0602D1-A251-40A7-A070-C774A9083994}"/>
    <cellStyle name="Normal 4 5 2 2 3" xfId="19345" xr:uid="{63495AAE-9FEA-40E6-9C8C-857AB04BE491}"/>
    <cellStyle name="Normal 4 5 2 2_ACT_NIBD EQ" xfId="19346" xr:uid="{E52F4D2D-3E83-47D8-AAC1-64B8C7144A38}"/>
    <cellStyle name="Normal 4 5 2 3" xfId="19347" xr:uid="{25133230-4501-4AEB-A8F7-84F155E49DB5}"/>
    <cellStyle name="Normal 4 5 2 4" xfId="19348" xr:uid="{A1EBA7F4-82F2-45B1-B136-C9AB1143ED73}"/>
    <cellStyle name="Normal 4 5 2 5" xfId="19349" xr:uid="{41018B2B-4C5F-4941-B358-31424A553533}"/>
    <cellStyle name="Normal 4 5 2_Act input CF" xfId="19350" xr:uid="{CDFD8F82-4B29-4872-A080-7F9569BA9B80}"/>
    <cellStyle name="Normal 4 5 3" xfId="19351" xr:uid="{80753225-9071-4DD0-890D-AF405DC550E2}"/>
    <cellStyle name="Normal 4 5 3 2" xfId="19352" xr:uid="{BB3E4F9F-C79A-4365-B63E-2B0114519EBC}"/>
    <cellStyle name="Normal 4 5 3 2 2" xfId="19353" xr:uid="{A0C86303-7547-4FE8-AB81-9E4AD604003E}"/>
    <cellStyle name="Normal 4 5 3 2 3" xfId="19354" xr:uid="{8BA8E144-C5DA-4054-A91B-B0166D761AAB}"/>
    <cellStyle name="Normal 4 5 3 2_ACT_NIBD EQ" xfId="19355" xr:uid="{74F103DE-F0D8-4B36-86FB-4784354412FA}"/>
    <cellStyle name="Normal 4 5 3 3" xfId="19356" xr:uid="{662B1677-3246-4645-AE22-D71282EE3FC2}"/>
    <cellStyle name="Normal 4 5 3 4" xfId="19357" xr:uid="{9AC5CEE0-0FDA-44D7-A307-D8EC54C2CDD5}"/>
    <cellStyle name="Normal 4 5 3 5" xfId="19358" xr:uid="{8B9B1945-79AD-4BB0-BFB6-71597381FAA1}"/>
    <cellStyle name="Normal 4 5 3_Act input CF" xfId="19359" xr:uid="{0B420B47-1C75-4023-863F-48BC7E01749E}"/>
    <cellStyle name="Normal 4 5 4" xfId="19360" xr:uid="{E9AF9C79-0694-440A-803D-CB9FD152AEBE}"/>
    <cellStyle name="Normal 4 5 4 2" xfId="19361" xr:uid="{D1864F3A-43C1-4ACD-8607-C4A730720C0E}"/>
    <cellStyle name="Normal 4 5 4 3" xfId="19362" xr:uid="{C3FAC1C5-8899-48BD-9E16-E110632599B6}"/>
    <cellStyle name="Normal 4 5 4_ACT_NIBD EQ" xfId="19363" xr:uid="{1CE21797-1A43-4D7F-A8DA-67E35880AC9A}"/>
    <cellStyle name="Normal 4 5 5" xfId="19364" xr:uid="{50996EA7-19A2-4CEA-AC87-BAE265F8E264}"/>
    <cellStyle name="Normal 4 5 6" xfId="19365" xr:uid="{5B1F3E8D-54E3-4C20-972F-EE34691A96EB}"/>
    <cellStyle name="Normal 4 5 7" xfId="19366" xr:uid="{DBA148C0-8C6B-44DE-80EC-0CD216BF8A77}"/>
    <cellStyle name="Normal 4 5_Act input CF" xfId="19367" xr:uid="{7F76EE9B-D5FF-4CC8-B46B-DC48F74AAA20}"/>
    <cellStyle name="Normal 4 6" xfId="19368" xr:uid="{806E8EDE-4E47-49DD-84A7-DB62B01E8F8D}"/>
    <cellStyle name="Normal 4 6 2" xfId="19369" xr:uid="{C3DC5DF6-B80A-4DA0-B01B-9F931DCDDFAA}"/>
    <cellStyle name="Normal 4 6_ACT Segment adj EBITDA" xfId="19370" xr:uid="{34339B97-834A-4A38-84C8-7F4C8C1B8330}"/>
    <cellStyle name="Normal 4 7" xfId="19371" xr:uid="{07F0BCA2-CDC4-40D5-B56D-4B5EEBBA7F24}"/>
    <cellStyle name="Normal 4 7 2" xfId="19372" xr:uid="{D976B813-16A0-4792-9B0C-164A2C915BD1}"/>
    <cellStyle name="Normal 4 7 2 2" xfId="19373" xr:uid="{7ADDA01D-C324-4356-A52A-1CE240D3AC9E}"/>
    <cellStyle name="Normal 4 7 2 3" xfId="19374" xr:uid="{50D3EBBD-1D34-4B5C-890A-4B1ACF093415}"/>
    <cellStyle name="Normal 4 7 2_ACT_NIBD EQ" xfId="19375" xr:uid="{9BE1C150-5192-41B4-8603-CA2DA4F4C628}"/>
    <cellStyle name="Normal 4 7 3" xfId="19376" xr:uid="{A4C70DA8-D4E7-40E7-ABEE-FEEE5B748E43}"/>
    <cellStyle name="Normal 4 7 4" xfId="19377" xr:uid="{27C18BCB-AC1E-4D0E-A9DA-A897EDBBD5C9}"/>
    <cellStyle name="Normal 4 7 5" xfId="19378" xr:uid="{17CF01A2-AF9C-4796-B983-01EBEAB28833}"/>
    <cellStyle name="Normal 4 7_Act input CF" xfId="19379" xr:uid="{685648C3-BC09-4756-B6F8-F40508AFF614}"/>
    <cellStyle name="Normal 4 8" xfId="19380" xr:uid="{850E6F0A-144B-48D6-BF55-8805CC2B5809}"/>
    <cellStyle name="Normal 4 8 2" xfId="19381" xr:uid="{FC3C489B-0B6F-4E7A-B6F4-33B3932AA5F7}"/>
    <cellStyle name="Normal 4 8 2 2" xfId="19382" xr:uid="{E4F5A63B-A49F-40DE-9D84-3978667FDC47}"/>
    <cellStyle name="Normal 4 8 2 3" xfId="19383" xr:uid="{93ADBEDD-51D2-41BD-8BE7-7372E6A8B4B1}"/>
    <cellStyle name="Normal 4 8 2_ACT_NIBD EQ" xfId="19384" xr:uid="{D5E85310-013E-4780-9045-662657191717}"/>
    <cellStyle name="Normal 4 8 3" xfId="19385" xr:uid="{AF982874-438C-4A5B-8112-1F927669F5A1}"/>
    <cellStyle name="Normal 4 8 4" xfId="19386" xr:uid="{B6603C99-F9DC-443C-9711-52920DBB18CF}"/>
    <cellStyle name="Normal 4 8 5" xfId="19387" xr:uid="{9C4BFB34-43E5-42C7-A7C0-BE84156E17E3}"/>
    <cellStyle name="Normal 4 8_Act input CF" xfId="19388" xr:uid="{C2AE4440-C947-45BF-8BE4-35C7E2D411D4}"/>
    <cellStyle name="Normal 4 9" xfId="19389" xr:uid="{DC5CBAAD-027C-43BD-8D48-2B08ECAAD831}"/>
    <cellStyle name="Normal 4 9 2" xfId="19390" xr:uid="{7B303C69-6B50-4B58-8CAD-E48A9C87A1DD}"/>
    <cellStyle name="Normal 4 9_ACT Segment adj EBITDA" xfId="19391" xr:uid="{68E25B1D-4F94-4C83-A052-ADEF6EFCE728}"/>
    <cellStyle name="Normal 4_Act input CF" xfId="19392" xr:uid="{9C591932-DB30-4488-87DA-84EBFEB779D4}"/>
    <cellStyle name="Normal 40" xfId="19393" xr:uid="{CD4A854D-BA63-4E59-BAF7-E3B3A99EA6E8}"/>
    <cellStyle name="Normal 40 2" xfId="19394" xr:uid="{28D1D4BF-8B89-4D64-A59D-3ABA8542A061}"/>
    <cellStyle name="Normal 40 2 2" xfId="19395" xr:uid="{76366861-3721-472C-960F-474609FF6CC3}"/>
    <cellStyle name="Normal 40 2 3" xfId="19396" xr:uid="{2720803B-E607-40CC-B421-77CC1BE81DB2}"/>
    <cellStyle name="Normal 40 2_ACT Segment adj EBITDA" xfId="19397" xr:uid="{A22B7522-4117-4725-9EA3-39424E657BBA}"/>
    <cellStyle name="Normal 40 3" xfId="19398" xr:uid="{B76BF699-A595-4CDA-91FD-A2D40357FD93}"/>
    <cellStyle name="Normal 40 4" xfId="19399" xr:uid="{0EEEE1F2-14E4-437F-90C0-C6ECD83FD12C}"/>
    <cellStyle name="Normal 40 5" xfId="19400" xr:uid="{D16507D4-9BA8-4DD2-9EE3-7C244A54BEE4}"/>
    <cellStyle name="Normal 40_Act input CF" xfId="19401" xr:uid="{8D1FCAE0-9B59-42E8-8D4A-31CA677782ED}"/>
    <cellStyle name="Normal 41" xfId="19402" xr:uid="{C52AF4A7-6535-427A-9469-BE274AA73668}"/>
    <cellStyle name="Normal 41 2" xfId="19403" xr:uid="{4BF3A2A4-CF4A-49A6-8A8F-5EE6679832DD}"/>
    <cellStyle name="Normal 41 2 2" xfId="19404" xr:uid="{97D5861D-9A4F-4973-AE82-2F3B7106E1F9}"/>
    <cellStyle name="Normal 41 2 3" xfId="19405" xr:uid="{1ACCE6BC-4FE9-419B-9E0F-640FCDF71160}"/>
    <cellStyle name="Normal 41 2_ACT Segment adj EBITDA" xfId="19406" xr:uid="{907B6D6B-FFBB-48C3-A585-BEB264F23136}"/>
    <cellStyle name="Normal 41 3" xfId="19407" xr:uid="{502C63A4-1EDE-44D8-BBD3-722429A7B238}"/>
    <cellStyle name="Normal 41 4" xfId="19408" xr:uid="{257A182B-0C43-458A-AA60-68B3F456E186}"/>
    <cellStyle name="Normal 41 5" xfId="19409" xr:uid="{D1998340-5123-4CF6-82AA-66C4CC0AED2D}"/>
    <cellStyle name="Normal 41_Act input CF" xfId="19410" xr:uid="{0A4826DE-71C6-4D63-8115-FF028BC59F8F}"/>
    <cellStyle name="Normal 42" xfId="19411" xr:uid="{C0A865B0-E73F-4746-9D98-022966181BD3}"/>
    <cellStyle name="Normal 42 2" xfId="19412" xr:uid="{92BFA5C8-51A8-473B-8567-438F30BA133F}"/>
    <cellStyle name="Normal 42 2 2" xfId="19413" xr:uid="{41573D5D-59C1-42DE-81AE-215380AB99CD}"/>
    <cellStyle name="Normal 42 2 3" xfId="19414" xr:uid="{046ACCDA-07D6-4568-ACD6-313C29BBBD3D}"/>
    <cellStyle name="Normal 42 2_ACT Segment adj EBITDA" xfId="19415" xr:uid="{DD96F9B3-ECAA-402C-B126-34D27B1DF938}"/>
    <cellStyle name="Normal 42 3" xfId="19416" xr:uid="{A6E1FBF5-1EA6-4413-AD0D-3C7E2599C7E5}"/>
    <cellStyle name="Normal 42 4" xfId="19417" xr:uid="{C5EE0D6C-6F96-4D3B-BDF4-F523A39D4183}"/>
    <cellStyle name="Normal 42 5" xfId="19418" xr:uid="{DE85BC9A-A02E-41DE-82C2-C1CB424AF0AE}"/>
    <cellStyle name="Normal 42_Act input CF" xfId="19419" xr:uid="{3F5DF9B3-1BFC-4539-AB08-1BD3EE1965AD}"/>
    <cellStyle name="Normal 43" xfId="19420" xr:uid="{16C4E31C-6180-47A8-98B7-50973BCFAA1B}"/>
    <cellStyle name="Normal 43 2" xfId="19421" xr:uid="{E342C6D4-341E-4BE4-A2EC-061F388904B7}"/>
    <cellStyle name="Normal 43 2 2" xfId="19422" xr:uid="{8F48EF10-79E3-46B4-ADCD-7C0C0518D9BA}"/>
    <cellStyle name="Normal 43 2 3" xfId="19423" xr:uid="{64E91F68-261E-4692-8FCD-791D79AC9803}"/>
    <cellStyle name="Normal 43 2_ACT Segment adj EBITDA" xfId="19424" xr:uid="{73F8F1FB-703D-4E48-B111-2DE1AC938EDA}"/>
    <cellStyle name="Normal 43 3" xfId="19425" xr:uid="{FD2F6AD8-6F75-4ADB-947E-00AF15F55250}"/>
    <cellStyle name="Normal 43 4" xfId="19426" xr:uid="{0DD898E1-C2B9-4723-AA37-966854802790}"/>
    <cellStyle name="Normal 43 5" xfId="19427" xr:uid="{507BA970-5BE0-409A-9977-0600F60F1753}"/>
    <cellStyle name="Normal 43_Act input CF" xfId="19428" xr:uid="{0FCCF4FA-5BE8-4755-8923-0B1CA90B694F}"/>
    <cellStyle name="Normal 44" xfId="19429" xr:uid="{5426A2C1-142A-45A7-B23F-6C80CD750703}"/>
    <cellStyle name="Normal 44 2" xfId="19430" xr:uid="{179ACD6E-29C6-48F8-83D5-10CF03952508}"/>
    <cellStyle name="Normal 44 2 2" xfId="19431" xr:uid="{4DAFF827-5497-4D3E-8C73-9B3599D4926C}"/>
    <cellStyle name="Normal 44 2 3" xfId="19432" xr:uid="{D5D9845D-ECB3-4DA9-BBC3-657104CD053A}"/>
    <cellStyle name="Normal 44 2_ACT Segment adj EBITDA" xfId="19433" xr:uid="{87CF0E43-48B2-4B28-8D8C-C07B8F2F9373}"/>
    <cellStyle name="Normal 44 3" xfId="19434" xr:uid="{48F192E5-43EF-4D48-817F-2625ACE6CD1E}"/>
    <cellStyle name="Normal 44 4" xfId="19435" xr:uid="{638E1678-F993-4887-BD16-ACCEBAAB4B5C}"/>
    <cellStyle name="Normal 44 5" xfId="19436" xr:uid="{E8FAC387-5736-433E-8BFE-CB6E626A86D7}"/>
    <cellStyle name="Normal 44_Act input CF" xfId="19437" xr:uid="{54A58BD0-ECF9-4AE0-98EE-C74B8D79E9FE}"/>
    <cellStyle name="Normal 45" xfId="19438" xr:uid="{2A2D18E8-281F-4A2A-9904-9842B319C0CD}"/>
    <cellStyle name="Normal 45 2" xfId="19439" xr:uid="{B8C4FC61-0127-4C9A-A06C-041F12499EBD}"/>
    <cellStyle name="Normal 45 2 2" xfId="19440" xr:uid="{C0C33948-FA94-4D6C-9A47-B4CB2D564248}"/>
    <cellStyle name="Normal 45 2 3" xfId="19441" xr:uid="{53039352-9847-4C84-A294-7DC3FACD9487}"/>
    <cellStyle name="Normal 45 2_ACT Segment adj EBITDA" xfId="19442" xr:uid="{4EFA7BD1-9EF2-43B7-AD25-2BA6AAFAFB81}"/>
    <cellStyle name="Normal 45 3" xfId="19443" xr:uid="{D6EC429A-861F-440F-B946-742544FE62B6}"/>
    <cellStyle name="Normal 45 4" xfId="19444" xr:uid="{527591CE-AF38-4B04-8833-A0F5C9585DCA}"/>
    <cellStyle name="Normal 45 5" xfId="19445" xr:uid="{3011DC70-254D-45BF-AB40-493909B7B2C8}"/>
    <cellStyle name="Normal 45_Act input CF" xfId="19446" xr:uid="{C2C547F3-CA92-432D-B4AC-02806FD9B1DC}"/>
    <cellStyle name="Normal 46" xfId="19447" xr:uid="{86B35031-F5F8-4A5C-B745-C420DD6FB5C0}"/>
    <cellStyle name="Normal 46 2" xfId="19448" xr:uid="{047AB243-62C3-430D-A9AA-7DB75986EB3A}"/>
    <cellStyle name="Normal 46 2 2" xfId="19449" xr:uid="{3455AB46-A237-47FB-98E4-31AD8F3D4F37}"/>
    <cellStyle name="Normal 46 2 3" xfId="19450" xr:uid="{D0B7A990-2A3B-474E-80CB-C70D0FF742F3}"/>
    <cellStyle name="Normal 46 2_ACT Segment adj EBITDA" xfId="19451" xr:uid="{563FEC81-CE3B-4F1B-B238-06F1FD818184}"/>
    <cellStyle name="Normal 46 3" xfId="19452" xr:uid="{48575F89-23B0-4C31-9A47-3E4301FB2365}"/>
    <cellStyle name="Normal 46 4" xfId="19453" xr:uid="{27F1BBBB-E6C6-40C2-ACC0-13C57A1B8B8D}"/>
    <cellStyle name="Normal 46 5" xfId="19454" xr:uid="{A9A1ADE2-949D-47A4-816D-5D81E86BF373}"/>
    <cellStyle name="Normal 46_Act input CF" xfId="19455" xr:uid="{DC98586A-1AC4-453E-817C-F346A4D2C6CB}"/>
    <cellStyle name="Normal 47" xfId="19456" xr:uid="{3E939743-E220-4877-8E1E-140405BB8746}"/>
    <cellStyle name="Normal 47 2" xfId="19457" xr:uid="{71DC5AF2-842A-422C-8F20-E37F7AF235AC}"/>
    <cellStyle name="Normal 47 2 2" xfId="19458" xr:uid="{EB5465C3-2ACC-4F3F-B930-BA367F25DA7D}"/>
    <cellStyle name="Normal 47 2 3" xfId="19459" xr:uid="{8B6F52F1-CEBE-43AF-9B11-38271227637B}"/>
    <cellStyle name="Normal 47 2_ACT Segment adj EBITDA" xfId="19460" xr:uid="{4FE43E05-B4D4-4E49-B0D9-5B050DD2F9C2}"/>
    <cellStyle name="Normal 47 3" xfId="19461" xr:uid="{BDD58646-7A32-44FA-9879-30C47B16D137}"/>
    <cellStyle name="Normal 47 4" xfId="19462" xr:uid="{BBD7B4DF-D523-40B4-A424-2F1B9EA8E1F7}"/>
    <cellStyle name="Normal 47 5" xfId="19463" xr:uid="{541A12CF-F571-46C4-AC3C-49817607C21F}"/>
    <cellStyle name="Normal 47_Act input CF" xfId="19464" xr:uid="{DF31274A-BDDA-4D02-878F-26F19CC98008}"/>
    <cellStyle name="Normal 48" xfId="19465" xr:uid="{11FEA0D2-38DB-4F71-B3DC-3B2DC4D6ACA0}"/>
    <cellStyle name="Normal 48 2" xfId="19466" xr:uid="{7F1CFC06-D0AE-49F6-A2EA-BABF808C4C85}"/>
    <cellStyle name="Normal 48_Act input CF" xfId="19467" xr:uid="{DB30A5C3-6D7D-4DC2-89AD-4909B4D37954}"/>
    <cellStyle name="Normal 49" xfId="19468" xr:uid="{0C95E6A3-5342-4229-8F41-C18DCEC1C8F1}"/>
    <cellStyle name="Normal 49 2" xfId="19469" xr:uid="{E9268C67-AD59-4CDB-BE28-4A1E05EAF8C4}"/>
    <cellStyle name="Normal 49_Act input CF" xfId="19470" xr:uid="{E6A77909-75E4-472A-94E3-59098362163B}"/>
    <cellStyle name="Normal 5" xfId="19471" xr:uid="{D8A87EDB-196F-421D-B77D-B183D8FF83DF}"/>
    <cellStyle name="Normal 5 10" xfId="19472" xr:uid="{6173476D-4BDE-4BA1-BFA6-4AAE0BB00AF5}"/>
    <cellStyle name="Normal 5 10 2" xfId="19473" xr:uid="{DA602CFC-0008-4780-BCCB-B686EA3BE2C0}"/>
    <cellStyle name="Normal 5 10_ACT Segment adj EBITDA" xfId="19474" xr:uid="{3A7D47DD-3C94-48FA-9C7B-850B6F181820}"/>
    <cellStyle name="Normal 5 11" xfId="19475" xr:uid="{84B8B074-ADAC-417D-AA91-88FAD0A83FA7}"/>
    <cellStyle name="Normal 5 11 2" xfId="19476" xr:uid="{B59B5491-E4CD-4053-9E22-DDDF3DD70374}"/>
    <cellStyle name="Normal 5 11 2 2" xfId="19477" xr:uid="{D297DD5D-3BB7-425D-B63F-4BD9571E0259}"/>
    <cellStyle name="Normal 5 11 2 3" xfId="19478" xr:uid="{BBF338F1-0B9A-45FE-A4C8-7521E4CA5EB6}"/>
    <cellStyle name="Normal 5 11 2_ACT_NIBD EQ" xfId="19479" xr:uid="{0A4989FF-8BE8-4A76-A188-8AD585130F17}"/>
    <cellStyle name="Normal 5 11 3" xfId="19480" xr:uid="{6C8E89E3-D480-4F9E-9FE3-730A4EA62785}"/>
    <cellStyle name="Normal 5 11 4" xfId="19481" xr:uid="{601A18CF-8906-473E-A87E-1CE340027EEB}"/>
    <cellStyle name="Normal 5 11 5" xfId="19482" xr:uid="{F031F57C-D1DB-4A3C-AB50-29EBA85DBAFE}"/>
    <cellStyle name="Normal 5 11_Act input CF" xfId="19483" xr:uid="{BDA794E3-EF15-4921-A263-68CAB546FAFF}"/>
    <cellStyle name="Normal 5 12" xfId="19484" xr:uid="{A7111D9D-CEE2-4B13-825D-959B08C39B0E}"/>
    <cellStyle name="Normal 5 12 2" xfId="19485" xr:uid="{FB90C4B2-D1A7-446E-AB65-43CFE57B17AA}"/>
    <cellStyle name="Normal 5 12 3" xfId="19486" xr:uid="{BB5E5E42-4969-490B-BC78-5667B0AA9F8C}"/>
    <cellStyle name="Normal 5 12_ACT Segment adj EBITDA" xfId="19487" xr:uid="{0BF3F03D-5B81-41FE-9BAE-EBCD5D0AB60D}"/>
    <cellStyle name="Normal 5 13" xfId="19488" xr:uid="{8A478672-9836-44F3-B6C0-291FEEB30EDF}"/>
    <cellStyle name="Normal 5 14" xfId="19489" xr:uid="{F110E988-5E88-4694-83C7-8867397BE822}"/>
    <cellStyle name="Normal 5 15" xfId="19490" xr:uid="{FE55E77D-9EC7-47FE-A3AC-F60C354D3D23}"/>
    <cellStyle name="Normal 5 2" xfId="19491" xr:uid="{5E015A0D-ED8B-4273-A2CD-AB050EB8B1EA}"/>
    <cellStyle name="Normal 5 2 10" xfId="19492" xr:uid="{EE005A3E-2E82-4179-B419-227BFD849775}"/>
    <cellStyle name="Normal 5 2 11" xfId="19493" xr:uid="{B47FC0AA-1D28-4FFC-862C-84A1871C1285}"/>
    <cellStyle name="Normal 5 2 2" xfId="19494" xr:uid="{A83BAA92-A3CC-4E31-9280-8CB25463A365}"/>
    <cellStyle name="Normal 5 2 2 2" xfId="19495" xr:uid="{F5407645-1B7C-402C-96E6-D8A983187449}"/>
    <cellStyle name="Normal 5 2 2 2 2" xfId="19496" xr:uid="{F2D17D35-24A6-4ACA-8396-BE1315742854}"/>
    <cellStyle name="Normal 5 2 2 2 2 2" xfId="19497" xr:uid="{19D7D49E-270A-42B2-A6FB-E072DE9F30D7}"/>
    <cellStyle name="Normal 5 2 2 2 2 2 2" xfId="19498" xr:uid="{4F029376-C173-4CA3-8C46-9EAA8F09B947}"/>
    <cellStyle name="Normal 5 2 2 2 2 2 2 2" xfId="19499" xr:uid="{C62E5D1F-8659-4AB0-8EB4-0D4A5D74C7C9}"/>
    <cellStyle name="Normal 5 2 2 2 2 2 2 3" xfId="19500" xr:uid="{FD736865-08FE-4098-83D9-AC91C9381972}"/>
    <cellStyle name="Normal 5 2 2 2 2 2 2_ACT_NIBD EQ" xfId="19501" xr:uid="{D737B4B7-3983-4225-B297-EC2228B1DCA7}"/>
    <cellStyle name="Normal 5 2 2 2 2 2 3" xfId="19502" xr:uid="{38BD3634-2D32-494E-B675-76018556BFD7}"/>
    <cellStyle name="Normal 5 2 2 2 2 2 4" xfId="19503" xr:uid="{33DDC2A8-530A-4076-9E83-E523A9A7691F}"/>
    <cellStyle name="Normal 5 2 2 2 2 2 5" xfId="19504" xr:uid="{2393EA08-3098-4EB5-AC98-FA6DFB5E9D8D}"/>
    <cellStyle name="Normal 5 2 2 2 2 2_Act input CF" xfId="19505" xr:uid="{BB780AA9-52FF-4DBF-97D3-F7EE3AA54A35}"/>
    <cellStyle name="Normal 5 2 2 2 2 3" xfId="19506" xr:uid="{06726173-A7A9-4836-8477-53CB340A2619}"/>
    <cellStyle name="Normal 5 2 2 2 2 3 2" xfId="19507" xr:uid="{A1E42562-CBF7-4821-A6AA-65AA5DE8DC4A}"/>
    <cellStyle name="Normal 5 2 2 2 2 3 2 2" xfId="19508" xr:uid="{4E31D2AF-4DD1-48A1-A539-0032DAE4CD31}"/>
    <cellStyle name="Normal 5 2 2 2 2 3 2 3" xfId="19509" xr:uid="{99CDD7A4-B0A2-4597-8E39-FACE8E5FF681}"/>
    <cellStyle name="Normal 5 2 2 2 2 3 2_ACT_NIBD EQ" xfId="19510" xr:uid="{ECEE91CB-5C88-479D-AE61-B3E065754A85}"/>
    <cellStyle name="Normal 5 2 2 2 2 3 3" xfId="19511" xr:uid="{2E8EEED2-9CD2-4D40-86D2-C6500934DB64}"/>
    <cellStyle name="Normal 5 2 2 2 2 3 4" xfId="19512" xr:uid="{C8710ECD-4493-46B8-980B-6983E4D45EFA}"/>
    <cellStyle name="Normal 5 2 2 2 2 3 5" xfId="19513" xr:uid="{B5BE5178-AB4B-4E3E-849B-F136F259A9D6}"/>
    <cellStyle name="Normal 5 2 2 2 2 3_Act input CF" xfId="19514" xr:uid="{840CD9B4-712D-47B8-8BE9-B46EAF6065A5}"/>
    <cellStyle name="Normal 5 2 2 2 2 4" xfId="19515" xr:uid="{E9D54D11-5972-4859-9500-63E8845F6951}"/>
    <cellStyle name="Normal 5 2 2 2 2 4 2" xfId="19516" xr:uid="{A71319D5-73A7-4B60-A908-2110CAD37499}"/>
    <cellStyle name="Normal 5 2 2 2 2 4 3" xfId="19517" xr:uid="{DBD1AA22-8380-4A55-B274-5BA36619D00F}"/>
    <cellStyle name="Normal 5 2 2 2 2 4_ACT_NIBD EQ" xfId="19518" xr:uid="{0DCE514B-EB2E-480E-96CC-E4728F41D0E5}"/>
    <cellStyle name="Normal 5 2 2 2 2 5" xfId="19519" xr:uid="{D1FD5479-4B24-4D3C-A6EF-82FC5A95A4C5}"/>
    <cellStyle name="Normal 5 2 2 2 2 6" xfId="19520" xr:uid="{B4B64823-1237-44FA-B18E-B62301DFBA81}"/>
    <cellStyle name="Normal 5 2 2 2 2 7" xfId="19521" xr:uid="{0D9CAE7B-A954-4E0F-A157-FFB85E86B75E}"/>
    <cellStyle name="Normal 5 2 2 2 2_Act input CF" xfId="19522" xr:uid="{AE07DFF2-1A9E-4338-B27A-B5451C123F1A}"/>
    <cellStyle name="Normal 5 2 2 2 3" xfId="19523" xr:uid="{8E3733A5-3AC7-48BA-890F-C392C776DF0E}"/>
    <cellStyle name="Normal 5 2 2 2 3 2" xfId="19524" xr:uid="{3992319C-14B4-45A2-8930-2391EB270AF2}"/>
    <cellStyle name="Normal 5 2 2 2 3 2 2" xfId="19525" xr:uid="{932E656F-5C7F-4DDE-BE93-2E1E86BC1DF8}"/>
    <cellStyle name="Normal 5 2 2 2 3 2 3" xfId="19526" xr:uid="{F2286694-BAA4-424C-8E65-B99401B43896}"/>
    <cellStyle name="Normal 5 2 2 2 3 2_ACT_NIBD EQ" xfId="19527" xr:uid="{D8087F9D-526C-4D6C-A931-989F3E17FC0F}"/>
    <cellStyle name="Normal 5 2 2 2 3 3" xfId="19528" xr:uid="{6DACE654-51A2-40C3-8DFC-B9D26166C8E2}"/>
    <cellStyle name="Normal 5 2 2 2 3 4" xfId="19529" xr:uid="{CAA49AC6-378A-4E83-93B5-265EEE348DF9}"/>
    <cellStyle name="Normal 5 2 2 2 3 5" xfId="19530" xr:uid="{40192242-E636-4263-BD9A-C36DB260FA58}"/>
    <cellStyle name="Normal 5 2 2 2 3_Act input CF" xfId="19531" xr:uid="{B73DADAE-A646-486F-B5EB-6A1BC1C9F70D}"/>
    <cellStyle name="Normal 5 2 2 2 4" xfId="19532" xr:uid="{6FE3DDA0-42FB-4136-93E9-A0ECC59930F8}"/>
    <cellStyle name="Normal 5 2 2 2 4 2" xfId="19533" xr:uid="{C2179F0A-8B9A-4BEB-9D25-4E333867D9E4}"/>
    <cellStyle name="Normal 5 2 2 2 4 2 2" xfId="19534" xr:uid="{BB2041EE-8398-4DC8-96D0-D7BA5764E137}"/>
    <cellStyle name="Normal 5 2 2 2 4 2 3" xfId="19535" xr:uid="{FA28FFD3-C16C-4164-B61B-94F1A07B91BE}"/>
    <cellStyle name="Normal 5 2 2 2 4 2_ACT_NIBD EQ" xfId="19536" xr:uid="{CB598961-8233-47FC-A7CB-682F8131BF3B}"/>
    <cellStyle name="Normal 5 2 2 2 4 3" xfId="19537" xr:uid="{18F40490-9CAA-4815-83C3-9AC9BB563CE3}"/>
    <cellStyle name="Normal 5 2 2 2 4 4" xfId="19538" xr:uid="{5EB49DE3-AAD4-4720-AD45-3C2B97C07463}"/>
    <cellStyle name="Normal 5 2 2 2 4 5" xfId="19539" xr:uid="{2C4B7DBD-8365-46A2-87DA-A9324D538065}"/>
    <cellStyle name="Normal 5 2 2 2 4_Act input CF" xfId="19540" xr:uid="{DC1D86FF-2540-4579-AE2A-612CC22E2914}"/>
    <cellStyle name="Normal 5 2 2 2 5" xfId="19541" xr:uid="{1F86B7D4-54EF-410A-84BD-1794599C5878}"/>
    <cellStyle name="Normal 5 2 2 2 5 2" xfId="19542" xr:uid="{8BF97F26-3CDB-4665-A7A7-F3C75328B6BB}"/>
    <cellStyle name="Normal 5 2 2 2 5 3" xfId="19543" xr:uid="{C3459DFB-565C-4EA2-AB86-8A464661D8AE}"/>
    <cellStyle name="Normal 5 2 2 2 5_ACT_NIBD EQ" xfId="19544" xr:uid="{36D594E6-0428-435B-A741-274B2DEF1F2F}"/>
    <cellStyle name="Normal 5 2 2 2 6" xfId="19545" xr:uid="{7184722A-F73A-4D5E-9411-78255DAD4559}"/>
    <cellStyle name="Normal 5 2 2 2 7" xfId="19546" xr:uid="{55A6A0BA-6774-487B-9514-5B6A66B55E13}"/>
    <cellStyle name="Normal 5 2 2 2 8" xfId="19547" xr:uid="{9A894DE5-DC68-4800-81AD-E8ED6973A4D3}"/>
    <cellStyle name="Normal 5 2 2 2_Act input CF" xfId="19548" xr:uid="{DDD59F3A-E96B-4752-B5FA-FCDA5588709B}"/>
    <cellStyle name="Normal 5 2 2 3" xfId="19549" xr:uid="{5650A08B-7A9D-42C1-8F96-4FBD88CCC4AD}"/>
    <cellStyle name="Normal 5 2 2 3 2" xfId="19550" xr:uid="{50ACAC17-F25E-4D32-A7A4-E7021E0E5B16}"/>
    <cellStyle name="Normal 5 2 2 3 2 2" xfId="19551" xr:uid="{7535E9F2-2175-412F-B485-38297166B1F2}"/>
    <cellStyle name="Normal 5 2 2 3 2 2 2" xfId="19552" xr:uid="{0B1E5247-721C-44F9-AF86-B20426D1FADE}"/>
    <cellStyle name="Normal 5 2 2 3 2 2 3" xfId="19553" xr:uid="{43857CB6-D07C-440B-8E3B-6222BD9F4C2A}"/>
    <cellStyle name="Normal 5 2 2 3 2 2_ACT_NIBD EQ" xfId="19554" xr:uid="{C444E320-F04C-4127-884F-3D5F3E03D765}"/>
    <cellStyle name="Normal 5 2 2 3 2 3" xfId="19555" xr:uid="{DE8B7E53-DCC2-42A0-B4DA-F7B6A1D99795}"/>
    <cellStyle name="Normal 5 2 2 3 2 4" xfId="19556" xr:uid="{A8F2FC51-98AB-4564-ACE3-71DEFCCB63CA}"/>
    <cellStyle name="Normal 5 2 2 3 2 5" xfId="19557" xr:uid="{C350B14C-ED72-4D4C-9500-CB326C9C43A9}"/>
    <cellStyle name="Normal 5 2 2 3 2_Act input CF" xfId="19558" xr:uid="{C2D459CC-A147-4700-9FF6-C6E0746F9016}"/>
    <cellStyle name="Normal 5 2 2 3 3" xfId="19559" xr:uid="{2643DEBA-849C-4FFF-AE6F-00CB691E1A12}"/>
    <cellStyle name="Normal 5 2 2 3 3 2" xfId="19560" xr:uid="{3A499720-5A95-4A94-BE62-5508BE5D790A}"/>
    <cellStyle name="Normal 5 2 2 3 3 2 2" xfId="19561" xr:uid="{8911DF1F-58A2-4387-B692-C2EEF6B1DC84}"/>
    <cellStyle name="Normal 5 2 2 3 3 2 3" xfId="19562" xr:uid="{FF630AC5-42CA-4F27-9CE9-4C7742F96F2E}"/>
    <cellStyle name="Normal 5 2 2 3 3 2_ACT_NIBD EQ" xfId="19563" xr:uid="{BE4A8DF6-3AED-4691-9522-AA092A57E078}"/>
    <cellStyle name="Normal 5 2 2 3 3 3" xfId="19564" xr:uid="{BD4AD0E8-31E1-44E7-AED8-4FF91F7CE3D7}"/>
    <cellStyle name="Normal 5 2 2 3 3 4" xfId="19565" xr:uid="{4EB330D5-0E4F-4F0C-9D9B-A5F1A1E3DE6B}"/>
    <cellStyle name="Normal 5 2 2 3 3 5" xfId="19566" xr:uid="{D7ACDD81-A7F0-44E9-B8C6-B88D3B2E51A4}"/>
    <cellStyle name="Normal 5 2 2 3 3_Act input CF" xfId="19567" xr:uid="{85A39241-3F42-496C-B069-D2CB62AC8E9C}"/>
    <cellStyle name="Normal 5 2 2 3 4" xfId="19568" xr:uid="{0407931A-7B82-4DC1-AECF-BB3B978A4F81}"/>
    <cellStyle name="Normal 5 2 2 3 4 2" xfId="19569" xr:uid="{4EB78CD4-0A50-4A13-9E05-790F18DF48D7}"/>
    <cellStyle name="Normal 5 2 2 3 4 3" xfId="19570" xr:uid="{328057A6-E201-4DE2-97CE-67B3043D23F3}"/>
    <cellStyle name="Normal 5 2 2 3 4_ACT_NIBD EQ" xfId="19571" xr:uid="{1F29D31E-452F-43DC-A159-8337D0D65F41}"/>
    <cellStyle name="Normal 5 2 2 3 5" xfId="19572" xr:uid="{DA54E02B-9CDF-41FE-A559-36711928D5DB}"/>
    <cellStyle name="Normal 5 2 2 3 6" xfId="19573" xr:uid="{EE7A5698-0F3C-4F33-B98D-AA3E33BD28EA}"/>
    <cellStyle name="Normal 5 2 2 3 7" xfId="19574" xr:uid="{9B838508-2895-4E6D-BB3A-D1067590B7FC}"/>
    <cellStyle name="Normal 5 2 2 3_Act input CF" xfId="19575" xr:uid="{B6AD4145-ED83-47DF-AE96-CF823C3C76A3}"/>
    <cellStyle name="Normal 5 2 2 4" xfId="19576" xr:uid="{5C411600-17A0-4372-B588-2D0FA4E15B18}"/>
    <cellStyle name="Normal 5 2 2 4 2" xfId="19577" xr:uid="{E3BEAAC9-1315-4064-9D94-C3E019DCD3D2}"/>
    <cellStyle name="Normal 5 2 2 4 2 2" xfId="19578" xr:uid="{43FBDC08-900D-4F4C-B4A7-592B69FF25F2}"/>
    <cellStyle name="Normal 5 2 2 4 2 3" xfId="19579" xr:uid="{13A3AB45-44F8-4171-8745-F8844CA30444}"/>
    <cellStyle name="Normal 5 2 2 4 2_ACT_NIBD EQ" xfId="19580" xr:uid="{C4758271-E0BF-4555-A4E9-643900F8C381}"/>
    <cellStyle name="Normal 5 2 2 4 3" xfId="19581" xr:uid="{46C46996-11F6-4D69-BBE5-30489E40267E}"/>
    <cellStyle name="Normal 5 2 2 4 4" xfId="19582" xr:uid="{353C9D0A-1A59-42EE-89D3-6B4A7A3B9676}"/>
    <cellStyle name="Normal 5 2 2 4 5" xfId="19583" xr:uid="{115450CA-E267-4F21-86FE-3BCE720320CE}"/>
    <cellStyle name="Normal 5 2 2 4_Act input CF" xfId="19584" xr:uid="{0CC7DA5E-B4CF-40C3-AB7D-23D6DF41E434}"/>
    <cellStyle name="Normal 5 2 2 5" xfId="19585" xr:uid="{4F2E9C42-7EF2-4F6D-B86D-E7E91FF80A17}"/>
    <cellStyle name="Normal 5 2 2 5 2" xfId="19586" xr:uid="{FB63F7AF-A555-47A1-81F0-6DC498394E3A}"/>
    <cellStyle name="Normal 5 2 2 5 2 2" xfId="19587" xr:uid="{AFFD97D3-2BAA-47B3-ACB4-1107BE5AFC59}"/>
    <cellStyle name="Normal 5 2 2 5 2 3" xfId="19588" xr:uid="{110463E2-0FCC-4F9F-BA04-615BDE3AB407}"/>
    <cellStyle name="Normal 5 2 2 5 2_ACT_NIBD EQ" xfId="19589" xr:uid="{D27ADB32-4913-4A40-9323-D4CECF7F03F3}"/>
    <cellStyle name="Normal 5 2 2 5 3" xfId="19590" xr:uid="{A9DB7711-1429-46FC-904B-FAAF46DC787B}"/>
    <cellStyle name="Normal 5 2 2 5 4" xfId="19591" xr:uid="{2CA14208-5066-4957-9A30-5CDEF7CA7C43}"/>
    <cellStyle name="Normal 5 2 2 5 5" xfId="19592" xr:uid="{161ACA7C-8E61-472F-BF3B-38C997B16519}"/>
    <cellStyle name="Normal 5 2 2 5_Act input CF" xfId="19593" xr:uid="{3B00E65F-9735-48BE-B603-4F8D89CE0282}"/>
    <cellStyle name="Normal 5 2 2 6" xfId="19594" xr:uid="{CCE151D5-3DD2-4F11-A4FA-57DC5F35868E}"/>
    <cellStyle name="Normal 5 2 2 6 2" xfId="19595" xr:uid="{19726EB1-8F1A-4DFF-A84C-3117B3562B9A}"/>
    <cellStyle name="Normal 5 2 2 6 3" xfId="19596" xr:uid="{726A2235-C39D-40F2-8B0C-1C24F0171A1A}"/>
    <cellStyle name="Normal 5 2 2 6_ACT_NIBD EQ" xfId="19597" xr:uid="{9EDF7DD5-DBB7-4CD5-B434-C1FF75740BBB}"/>
    <cellStyle name="Normal 5 2 2 7" xfId="19598" xr:uid="{5E3002BA-7924-491A-929B-6D1A40E90D2A}"/>
    <cellStyle name="Normal 5 2 2 8" xfId="19599" xr:uid="{FD9756DC-CA22-4FB7-A3C3-54E14CBD2101}"/>
    <cellStyle name="Normal 5 2 2 9" xfId="19600" xr:uid="{48150A40-C849-4179-8D60-B1DD73DFD1D8}"/>
    <cellStyle name="Normal 5 2 2_Act input CF" xfId="19601" xr:uid="{3ECFB37F-5984-4390-9BEB-F764CC6D4627}"/>
    <cellStyle name="Normal 5 2 3" xfId="19602" xr:uid="{BF98E255-87B9-43E6-8B22-DD9E5ABA5951}"/>
    <cellStyle name="Normal 5 2 3 2" xfId="19603" xr:uid="{95FE98B7-C42A-49DA-AE03-40F9A15FB922}"/>
    <cellStyle name="Normal 5 2 3 2 2" xfId="19604" xr:uid="{3C0AA517-5B99-4852-934B-1B7679CC2D37}"/>
    <cellStyle name="Normal 5 2 3 2 2 2" xfId="19605" xr:uid="{CA57A1F5-C95D-4242-ACDD-A9C60659C96D}"/>
    <cellStyle name="Normal 5 2 3 2 2 2 2" xfId="19606" xr:uid="{7D12F6E1-DE94-4A3F-88E1-A67EA9D76E61}"/>
    <cellStyle name="Normal 5 2 3 2 2 2 3" xfId="19607" xr:uid="{3AB9F523-46E5-407A-BC0C-929A76052726}"/>
    <cellStyle name="Normal 5 2 3 2 2 2_ACT_NIBD EQ" xfId="19608" xr:uid="{A7293C7D-E24E-4613-9EF3-FB6BE40B33E0}"/>
    <cellStyle name="Normal 5 2 3 2 2 3" xfId="19609" xr:uid="{12946554-37A9-462A-A459-3F10337D5E26}"/>
    <cellStyle name="Normal 5 2 3 2 2 4" xfId="19610" xr:uid="{82A32E11-BC62-4824-8127-A7672A9FD00E}"/>
    <cellStyle name="Normal 5 2 3 2 2 5" xfId="19611" xr:uid="{3BC7DA47-2C2B-4B1D-A826-F38AD200ECC2}"/>
    <cellStyle name="Normal 5 2 3 2 2_Act input CF" xfId="19612" xr:uid="{3470DC1A-56EE-46E8-8C77-71B3CECCC8BA}"/>
    <cellStyle name="Normal 5 2 3 2 3" xfId="19613" xr:uid="{60C34F4E-5B27-45D9-8D2A-C56CAE772268}"/>
    <cellStyle name="Normal 5 2 3 2 3 2" xfId="19614" xr:uid="{31676BD1-EA1F-418A-9B7A-79E7621BFCA6}"/>
    <cellStyle name="Normal 5 2 3 2 3 2 2" xfId="19615" xr:uid="{48DE1823-27A6-4B93-B617-4B156C75E370}"/>
    <cellStyle name="Normal 5 2 3 2 3 2 3" xfId="19616" xr:uid="{137BBFB8-1D41-406A-B353-8C0AC09AFF0F}"/>
    <cellStyle name="Normal 5 2 3 2 3 2_ACT_NIBD EQ" xfId="19617" xr:uid="{648ECBA4-60AA-48C4-9C60-04AEEE7566CB}"/>
    <cellStyle name="Normal 5 2 3 2 3 3" xfId="19618" xr:uid="{98297725-84C9-4435-9D65-491C13ED40FF}"/>
    <cellStyle name="Normal 5 2 3 2 3 4" xfId="19619" xr:uid="{E0657934-3353-47D1-9754-F8A2C4647849}"/>
    <cellStyle name="Normal 5 2 3 2 3 5" xfId="19620" xr:uid="{4924FBD9-6F69-4568-A71E-D4CCE774C56A}"/>
    <cellStyle name="Normal 5 2 3 2 3_Act input CF" xfId="19621" xr:uid="{E062D24C-4FB6-47F0-B32A-A9F31B016620}"/>
    <cellStyle name="Normal 5 2 3 2 4" xfId="19622" xr:uid="{3CE4018D-A597-4A2C-9188-2446E6A790BA}"/>
    <cellStyle name="Normal 5 2 3 2 4 2" xfId="19623" xr:uid="{04FAC41A-1C7F-4C65-9173-30548127C4D3}"/>
    <cellStyle name="Normal 5 2 3 2 4 3" xfId="19624" xr:uid="{E9E9E2C9-8462-4461-947F-5CA641878AE8}"/>
    <cellStyle name="Normal 5 2 3 2 4_ACT_NIBD EQ" xfId="19625" xr:uid="{22DF1C0B-DE2A-4E27-BC11-9146355E57D1}"/>
    <cellStyle name="Normal 5 2 3 2 5" xfId="19626" xr:uid="{ADB08811-1EAB-4E60-A77B-E86B40C0584D}"/>
    <cellStyle name="Normal 5 2 3 2 6" xfId="19627" xr:uid="{46D70E70-D321-4300-B6CD-36294A73CD0F}"/>
    <cellStyle name="Normal 5 2 3 2 7" xfId="19628" xr:uid="{A0151975-5D08-4789-BF4B-428A8A4A7EE8}"/>
    <cellStyle name="Normal 5 2 3 2_Act input CF" xfId="19629" xr:uid="{09DD4DF8-1A71-402A-A63C-9AFCDAB95D49}"/>
    <cellStyle name="Normal 5 2 3 3" xfId="19630" xr:uid="{ED9D2483-B85D-4174-9A9D-48938EE67F7A}"/>
    <cellStyle name="Normal 5 2 3 3 2" xfId="19631" xr:uid="{458A3E53-B784-466D-AD71-8D01FB0A8C48}"/>
    <cellStyle name="Normal 5 2 3 3 2 2" xfId="19632" xr:uid="{78E22B1E-81E8-4783-857A-825EE04D9649}"/>
    <cellStyle name="Normal 5 2 3 3 2 3" xfId="19633" xr:uid="{49645386-FD6D-4871-ADCD-39FDC709D192}"/>
    <cellStyle name="Normal 5 2 3 3 2_ACT_NIBD EQ" xfId="19634" xr:uid="{818695C4-E3D7-47D4-9E2A-D68CA73C090B}"/>
    <cellStyle name="Normal 5 2 3 3 3" xfId="19635" xr:uid="{4EF8714A-3D53-49C3-84AC-BAC920D4A1FA}"/>
    <cellStyle name="Normal 5 2 3 3 4" xfId="19636" xr:uid="{B90AF2D1-177F-4953-B296-E6A175C170D3}"/>
    <cellStyle name="Normal 5 2 3 3 5" xfId="19637" xr:uid="{79C7F8DD-7F11-4158-BF00-84E940D1E857}"/>
    <cellStyle name="Normal 5 2 3 3_Act input CF" xfId="19638" xr:uid="{CC89BFA4-45AE-45CD-A604-DEB1C980E242}"/>
    <cellStyle name="Normal 5 2 3 4" xfId="19639" xr:uid="{5ED7F687-AF4D-436E-84B4-E9CA208153F1}"/>
    <cellStyle name="Normal 5 2 3 4 2" xfId="19640" xr:uid="{9C35E336-1C04-4A0F-ADFC-5083033B5CFC}"/>
    <cellStyle name="Normal 5 2 3 4 2 2" xfId="19641" xr:uid="{7347DA00-8A24-4610-A47E-D857DA8ED9D2}"/>
    <cellStyle name="Normal 5 2 3 4 2 3" xfId="19642" xr:uid="{A862F4BC-2E69-48FE-9F52-CEF0B90194F1}"/>
    <cellStyle name="Normal 5 2 3 4 2_ACT_NIBD EQ" xfId="19643" xr:uid="{AADB4332-6225-4949-A908-A9CA6CEF0B8E}"/>
    <cellStyle name="Normal 5 2 3 4 3" xfId="19644" xr:uid="{D3F39F89-B464-42F8-BACB-667CFDD0C2DC}"/>
    <cellStyle name="Normal 5 2 3 4 4" xfId="19645" xr:uid="{A25EC79F-921F-4368-A7FB-C635D574E2C4}"/>
    <cellStyle name="Normal 5 2 3 4 5" xfId="19646" xr:uid="{505AA0CF-1D88-4DD6-A9CD-1FC8BF17AABC}"/>
    <cellStyle name="Normal 5 2 3 4_Act input CF" xfId="19647" xr:uid="{B6ADDAF4-C27B-43E2-8317-C7348C682253}"/>
    <cellStyle name="Normal 5 2 3 5" xfId="19648" xr:uid="{03D0705B-46F9-48B0-8151-21A199B72E19}"/>
    <cellStyle name="Normal 5 2 3 5 2" xfId="19649" xr:uid="{CF68E214-DCD5-4C3F-9836-6A2349081BC6}"/>
    <cellStyle name="Normal 5 2 3 5 3" xfId="19650" xr:uid="{D3F4938D-FBEF-43A6-9869-F99F2A5D3523}"/>
    <cellStyle name="Normal 5 2 3 5_ACT_NIBD EQ" xfId="19651" xr:uid="{18A29CF4-DA23-4E1D-BE45-DC7C7FCEBE43}"/>
    <cellStyle name="Normal 5 2 3 6" xfId="19652" xr:uid="{85801FF9-59EC-472E-A131-7E4E419A73C6}"/>
    <cellStyle name="Normal 5 2 3 7" xfId="19653" xr:uid="{69ED83D9-223B-4634-A6F8-32799C139CE1}"/>
    <cellStyle name="Normal 5 2 3 8" xfId="19654" xr:uid="{11B149C9-3737-41F4-AE68-51DA4C1D2B26}"/>
    <cellStyle name="Normal 5 2 3_Act input CF" xfId="19655" xr:uid="{E41937CB-615A-4ED7-B344-F25F3C566CD9}"/>
    <cellStyle name="Normal 5 2 4" xfId="19656" xr:uid="{A6FC7417-46D5-4A60-B2DD-9A2FE3437E47}"/>
    <cellStyle name="Normal 5 2 4 2" xfId="19657" xr:uid="{0580A837-7AD4-47D6-92AE-0A3010284363}"/>
    <cellStyle name="Normal 5 2 4 2 2" xfId="19658" xr:uid="{F818375A-47FA-49E9-993A-DC95E983E642}"/>
    <cellStyle name="Normal 5 2 4 2 2 2" xfId="19659" xr:uid="{B4BA57AA-3B08-436B-B090-69D36799CB0C}"/>
    <cellStyle name="Normal 5 2 4 2 2 3" xfId="19660" xr:uid="{5975C1EC-854A-44A5-8E9E-BE2C5171AFD2}"/>
    <cellStyle name="Normal 5 2 4 2 2_ACT_NIBD EQ" xfId="19661" xr:uid="{A970B5DE-3243-493B-9B9F-ADA64969353D}"/>
    <cellStyle name="Normal 5 2 4 2 3" xfId="19662" xr:uid="{1769D2DC-EDB6-455C-A2CD-500ED8C52036}"/>
    <cellStyle name="Normal 5 2 4 2 4" xfId="19663" xr:uid="{04C07754-F628-4470-BB1C-657AD4F624E4}"/>
    <cellStyle name="Normal 5 2 4 2 5" xfId="19664" xr:uid="{5F9C7928-9C5E-4E4D-B28B-878631B3DD73}"/>
    <cellStyle name="Normal 5 2 4 2_Act input CF" xfId="19665" xr:uid="{39A58E25-BCDC-45AD-B791-77E9EFD08B93}"/>
    <cellStyle name="Normal 5 2 4 3" xfId="19666" xr:uid="{3C728716-55B5-4B57-8E3B-BDE119866F84}"/>
    <cellStyle name="Normal 5 2 4 3 2" xfId="19667" xr:uid="{4C3B5820-CD49-407F-A6EF-E7F1CFD05826}"/>
    <cellStyle name="Normal 5 2 4 3 2 2" xfId="19668" xr:uid="{5900899E-3DF9-4222-81BC-532C4F2FF019}"/>
    <cellStyle name="Normal 5 2 4 3 2 3" xfId="19669" xr:uid="{C40B611A-F4E3-41E5-A982-4110CFDEB7FF}"/>
    <cellStyle name="Normal 5 2 4 3 2_ACT_NIBD EQ" xfId="19670" xr:uid="{8895CCBD-2853-4C55-84D8-A2AF9CCAAA1D}"/>
    <cellStyle name="Normal 5 2 4 3 3" xfId="19671" xr:uid="{1A0016B6-867D-4824-BE12-BBA5085F4514}"/>
    <cellStyle name="Normal 5 2 4 3 4" xfId="19672" xr:uid="{22189A52-0373-47CA-A8A7-96A3121C155F}"/>
    <cellStyle name="Normal 5 2 4 3 5" xfId="19673" xr:uid="{DEFFB7CD-ECAA-4F25-993E-190B2F68D446}"/>
    <cellStyle name="Normal 5 2 4 3_Act input CF" xfId="19674" xr:uid="{290EAD53-382E-45A4-B9AC-085702CE050B}"/>
    <cellStyle name="Normal 5 2 4 4" xfId="19675" xr:uid="{D3AD5F65-37F3-4C90-A53C-46BB21428711}"/>
    <cellStyle name="Normal 5 2 4 4 2" xfId="19676" xr:uid="{AA7DBE00-1D85-4ADA-9F98-0234D1B93720}"/>
    <cellStyle name="Normal 5 2 4 4 3" xfId="19677" xr:uid="{3A3679E1-C1CD-4F18-AB66-A3D907A05B83}"/>
    <cellStyle name="Normal 5 2 4 4_ACT_NIBD EQ" xfId="19678" xr:uid="{29ABF90B-3E35-4BF0-BD76-CDDCF4674CDC}"/>
    <cellStyle name="Normal 5 2 4 5" xfId="19679" xr:uid="{26B923BA-C059-46D1-B10F-27C2B1BA01F7}"/>
    <cellStyle name="Normal 5 2 4 6" xfId="19680" xr:uid="{FE24D614-D798-47D3-9972-B49DF0E1B9A7}"/>
    <cellStyle name="Normal 5 2 4 7" xfId="19681" xr:uid="{E323BCA5-C911-4B17-9C55-4E3568ED7F97}"/>
    <cellStyle name="Normal 5 2 4_Act input CF" xfId="19682" xr:uid="{23A5015A-65E8-4AF8-8E30-9B22FBA6875C}"/>
    <cellStyle name="Normal 5 2 5" xfId="19683" xr:uid="{625BE16E-364D-44FD-A2EB-F95ADCF3FFD6}"/>
    <cellStyle name="Normal 5 2 5 2" xfId="19684" xr:uid="{94547DC6-204A-4CC7-8E6E-7A65E3119988}"/>
    <cellStyle name="Normal 5 2 5 2 2" xfId="19685" xr:uid="{76FA5100-9427-4840-924B-D2BC2B1E88CD}"/>
    <cellStyle name="Normal 5 2 5 2 3" xfId="19686" xr:uid="{F13FE6AD-C62D-47F3-91CC-0AAB13DC0C20}"/>
    <cellStyle name="Normal 5 2 5 2_ACT_NIBD EQ" xfId="19687" xr:uid="{B6FECDCF-4D5E-4F68-BFF0-B04E482ECE47}"/>
    <cellStyle name="Normal 5 2 5 3" xfId="19688" xr:uid="{F11E51A8-B66C-4231-B35A-19802EA21DB7}"/>
    <cellStyle name="Normal 5 2 5 4" xfId="19689" xr:uid="{3AB1FF79-A61F-40ED-98C9-493003C8D33B}"/>
    <cellStyle name="Normal 5 2 5 5" xfId="19690" xr:uid="{0D97EB9C-FDC5-467A-94C2-D8F74B164A62}"/>
    <cellStyle name="Normal 5 2 5_Act input CF" xfId="19691" xr:uid="{8A2862DC-1E4A-4D84-9CD2-12506ED492B2}"/>
    <cellStyle name="Normal 5 2 6" xfId="19692" xr:uid="{F338C017-AC12-4D77-8B4E-E7150E684335}"/>
    <cellStyle name="Normal 5 2 6 2" xfId="19693" xr:uid="{8470216C-BB02-4024-A7B1-268BF83D41CD}"/>
    <cellStyle name="Normal 5 2 6 2 2" xfId="19694" xr:uid="{CF900ACA-053B-4903-A775-4C5E7AC7854C}"/>
    <cellStyle name="Normal 5 2 6 2 3" xfId="19695" xr:uid="{CDAC577E-72E6-4C49-A1AE-30C24376A82D}"/>
    <cellStyle name="Normal 5 2 6 2_ACT_NIBD EQ" xfId="19696" xr:uid="{DD94EA33-80BE-4610-A79A-EA949FD7421F}"/>
    <cellStyle name="Normal 5 2 6 3" xfId="19697" xr:uid="{0F99B0DF-BADE-4C11-8F56-CC54F7BF0D57}"/>
    <cellStyle name="Normal 5 2 6 4" xfId="19698" xr:uid="{183FEFC5-1B51-4B9E-9C5E-3F837467DE3B}"/>
    <cellStyle name="Normal 5 2 6 5" xfId="19699" xr:uid="{F76B4241-5312-4E2F-9F6C-4F453560AC22}"/>
    <cellStyle name="Normal 5 2 6_Act input CF" xfId="19700" xr:uid="{10C1A588-26D8-4132-AD70-3603F4EC8386}"/>
    <cellStyle name="Normal 5 2 7" xfId="19701" xr:uid="{832FE72E-24F2-4080-86A6-B9BFB13739F7}"/>
    <cellStyle name="Normal 5 2 7 2" xfId="19702" xr:uid="{62E86CD6-6CCF-4D21-90EF-1F6B30499A86}"/>
    <cellStyle name="Normal 5 2 7 3" xfId="19703" xr:uid="{4C56C857-F050-43C6-8233-CEBA1C0D996A}"/>
    <cellStyle name="Normal 5 2 7_ACT_NIBD EQ" xfId="19704" xr:uid="{40B96245-8FE1-450C-A717-93D2FE614CCE}"/>
    <cellStyle name="Normal 5 2 8" xfId="19705" xr:uid="{A6443621-D333-4222-9E27-7D859B733A7C}"/>
    <cellStyle name="Normal 5 2 9" xfId="19706" xr:uid="{725BB46B-D0E2-410A-B175-BD4E4010D2D2}"/>
    <cellStyle name="Normal 5 2_Act input CF" xfId="19707" xr:uid="{49091E92-D556-4D2A-B6F0-E228CD995FDB}"/>
    <cellStyle name="Normal 5 3" xfId="19708" xr:uid="{3C8E3F2C-5C32-4826-ACDD-7F0EC9C381E7}"/>
    <cellStyle name="Normal 5 3 2" xfId="19709" xr:uid="{A3F1F38B-4219-47D4-AF83-F9167D6669E7}"/>
    <cellStyle name="Normal 5 3 2 2" xfId="19710" xr:uid="{343DA91A-9EEA-435A-9CF7-FE8107CBE3F7}"/>
    <cellStyle name="Normal 5 3 2 2 2" xfId="19711" xr:uid="{3BA01F55-0476-4B36-AF43-EA6F5AF9C3A2}"/>
    <cellStyle name="Normal 5 3 2 2 2 2" xfId="19712" xr:uid="{9610AE25-F5CE-4CFD-B4E8-31398694DDDF}"/>
    <cellStyle name="Normal 5 3 2 2 2 2 2" xfId="19713" xr:uid="{07B5FA03-AEAC-42EF-A567-B909CAFEFA3F}"/>
    <cellStyle name="Normal 5 3 2 2 2 2 3" xfId="19714" xr:uid="{EA9B90FB-089F-467D-8467-FBF413202AF5}"/>
    <cellStyle name="Normal 5 3 2 2 2 2_ACT_NIBD EQ" xfId="19715" xr:uid="{99929248-9392-4FC8-8822-16E7931EA789}"/>
    <cellStyle name="Normal 5 3 2 2 2 3" xfId="19716" xr:uid="{78AEA054-9E4C-485D-9337-FDCF33BF194A}"/>
    <cellStyle name="Normal 5 3 2 2 2 4" xfId="19717" xr:uid="{2D01500D-531E-4A89-ADDA-745C19228ED9}"/>
    <cellStyle name="Normal 5 3 2 2 2 5" xfId="19718" xr:uid="{0A4A59A0-C7E5-401E-BCE7-B897EECFFED4}"/>
    <cellStyle name="Normal 5 3 2 2 2_Act input CF" xfId="19719" xr:uid="{35C5B401-5B64-4DA3-81F9-9B8D391065DB}"/>
    <cellStyle name="Normal 5 3 2 2 3" xfId="19720" xr:uid="{640F6214-F411-401F-A526-FBCD59148289}"/>
    <cellStyle name="Normal 5 3 2 2 3 2" xfId="19721" xr:uid="{B32FDB54-D639-4587-98C7-DC01C2DC31BC}"/>
    <cellStyle name="Normal 5 3 2 2 3 2 2" xfId="19722" xr:uid="{C57A2E97-9EAC-402C-ACFB-8F7C571CFD46}"/>
    <cellStyle name="Normal 5 3 2 2 3 2 3" xfId="19723" xr:uid="{F238387E-D74F-42E8-BDE7-DF119E4AF52C}"/>
    <cellStyle name="Normal 5 3 2 2 3 2_ACT_NIBD EQ" xfId="19724" xr:uid="{7DAC5FF9-45BB-458B-A17A-0789E0800FA8}"/>
    <cellStyle name="Normal 5 3 2 2 3 3" xfId="19725" xr:uid="{ED5C0D53-50F7-4041-80FA-58E4BA65DE6C}"/>
    <cellStyle name="Normal 5 3 2 2 3 4" xfId="19726" xr:uid="{A45FD99C-2976-41AC-B20D-B7C9C729D48E}"/>
    <cellStyle name="Normal 5 3 2 2 3 5" xfId="19727" xr:uid="{7BD2F832-C8E0-4B08-AFB8-434536D87B29}"/>
    <cellStyle name="Normal 5 3 2 2 3_Act input CF" xfId="19728" xr:uid="{DCC14A7D-BDA7-48DC-A71B-0548A74D9249}"/>
    <cellStyle name="Normal 5 3 2 2 4" xfId="19729" xr:uid="{6993B00B-CBD3-4870-B994-0769943F3786}"/>
    <cellStyle name="Normal 5 3 2 2 4 2" xfId="19730" xr:uid="{DC9619EC-6FB0-49C9-A0B6-140531BE8CC8}"/>
    <cellStyle name="Normal 5 3 2 2 4 3" xfId="19731" xr:uid="{C000793C-6E0D-439C-A148-3FF622101C59}"/>
    <cellStyle name="Normal 5 3 2 2 4_ACT_NIBD EQ" xfId="19732" xr:uid="{24136D99-5EFE-4A93-8057-4D7DA8462457}"/>
    <cellStyle name="Normal 5 3 2 2 5" xfId="19733" xr:uid="{DEFFC306-CB60-4995-9C26-1C98E3BD2835}"/>
    <cellStyle name="Normal 5 3 2 2 6" xfId="19734" xr:uid="{3BDBE094-7709-4D06-AAF2-220CE529FBD4}"/>
    <cellStyle name="Normal 5 3 2 2 7" xfId="19735" xr:uid="{FEABCA33-CFEF-45FD-858F-BDC29E0AC6A5}"/>
    <cellStyle name="Normal 5 3 2 2_Act input CF" xfId="19736" xr:uid="{27DA11C1-6A78-40B5-86D5-55D2B71C76BB}"/>
    <cellStyle name="Normal 5 3 2 3" xfId="19737" xr:uid="{C545C903-AE3E-4E95-95FD-EE36E8494EF7}"/>
    <cellStyle name="Normal 5 3 2 3 2" xfId="19738" xr:uid="{BE18C962-4D52-4DC2-A62D-9B76207DF5FF}"/>
    <cellStyle name="Normal 5 3 2 3 2 2" xfId="19739" xr:uid="{1D65FBF2-4EBF-402E-A522-F00ABC02DFFD}"/>
    <cellStyle name="Normal 5 3 2 3 2 3" xfId="19740" xr:uid="{A1A70A86-3F8A-40F0-A5B4-7C7F558B0835}"/>
    <cellStyle name="Normal 5 3 2 3 2_ACT_NIBD EQ" xfId="19741" xr:uid="{CF0A61D0-61B1-4F62-B285-298506ECB7AD}"/>
    <cellStyle name="Normal 5 3 2 3 3" xfId="19742" xr:uid="{9A5754F1-2FB4-482F-AEB9-267729945AAB}"/>
    <cellStyle name="Normal 5 3 2 3 4" xfId="19743" xr:uid="{5E378478-1672-4938-95C1-23FA64A98EC3}"/>
    <cellStyle name="Normal 5 3 2 3 5" xfId="19744" xr:uid="{73C7C1B8-CAF4-4172-A0D6-5934DDE7B3C6}"/>
    <cellStyle name="Normal 5 3 2 3_Act input CF" xfId="19745" xr:uid="{28759716-15BD-4FEE-AAC4-7474A54560C3}"/>
    <cellStyle name="Normal 5 3 2 4" xfId="19746" xr:uid="{294E414C-8903-4F90-8E2A-5093478C5E00}"/>
    <cellStyle name="Normal 5 3 2 4 2" xfId="19747" xr:uid="{D01783F3-41BD-455D-9666-ADC60518B06C}"/>
    <cellStyle name="Normal 5 3 2 4 2 2" xfId="19748" xr:uid="{B0EB2350-A46D-4BDE-B01E-243209016908}"/>
    <cellStyle name="Normal 5 3 2 4 2 3" xfId="19749" xr:uid="{EBDD1D63-CEA1-43B1-B10D-34342537FD68}"/>
    <cellStyle name="Normal 5 3 2 4 2_ACT_NIBD EQ" xfId="19750" xr:uid="{2F9685E9-7274-47B6-9FEE-9680CAF033B7}"/>
    <cellStyle name="Normal 5 3 2 4 3" xfId="19751" xr:uid="{21B0C05C-5952-45AE-BF70-14F3D85DD297}"/>
    <cellStyle name="Normal 5 3 2 4 4" xfId="19752" xr:uid="{C812ACC8-7AD3-4428-BCFA-0EFE7A994E7B}"/>
    <cellStyle name="Normal 5 3 2 4 5" xfId="19753" xr:uid="{9F890826-B227-4DF2-9AF2-D4BA3ADC222A}"/>
    <cellStyle name="Normal 5 3 2 4_Act input CF" xfId="19754" xr:uid="{6AE4D35A-E13E-4D7A-A356-93AF0E871F29}"/>
    <cellStyle name="Normal 5 3 2 5" xfId="19755" xr:uid="{222176E3-A69D-48D2-A321-D02ACE2E427F}"/>
    <cellStyle name="Normal 5 3 2 5 2" xfId="19756" xr:uid="{0FC0E11B-BCF6-4026-BADE-1E91254E94D5}"/>
    <cellStyle name="Normal 5 3 2 5 3" xfId="19757" xr:uid="{7649EC3B-863B-4FD5-BAA4-9A29DDC88EFF}"/>
    <cellStyle name="Normal 5 3 2 5_ACT_NIBD EQ" xfId="19758" xr:uid="{FE595159-BC82-4F50-92F6-91158B7A72DE}"/>
    <cellStyle name="Normal 5 3 2 6" xfId="19759" xr:uid="{79B80176-5068-4483-A402-6C8B57B5922F}"/>
    <cellStyle name="Normal 5 3 2 7" xfId="19760" xr:uid="{B6739D78-FE43-4A65-A396-9C8FAD433425}"/>
    <cellStyle name="Normal 5 3 2 8" xfId="19761" xr:uid="{260CFDCB-473C-460B-8FFA-4D3F376C1122}"/>
    <cellStyle name="Normal 5 3 2_Act input CF" xfId="19762" xr:uid="{B30395E2-B7AD-4C14-9333-6C1910F2F385}"/>
    <cellStyle name="Normal 5 3 3" xfId="19763" xr:uid="{45C2787C-7170-4315-9FAD-CB0036D5BC5C}"/>
    <cellStyle name="Normal 5 3 3 2" xfId="19764" xr:uid="{907F6BD6-AB45-427D-997C-4CDBC9FF286F}"/>
    <cellStyle name="Normal 5 3 3 2 2" xfId="19765" xr:uid="{9D4AE02A-174C-4BEE-A6A2-DC8C44998B61}"/>
    <cellStyle name="Normal 5 3 3 2 2 2" xfId="19766" xr:uid="{8E1E0CD1-7FD9-4ECF-8659-C04E6B79B707}"/>
    <cellStyle name="Normal 5 3 3 2 2 3" xfId="19767" xr:uid="{7BEDE027-42C9-4FB2-8CD6-6326F5C87BE7}"/>
    <cellStyle name="Normal 5 3 3 2 2_ACT_NIBD EQ" xfId="19768" xr:uid="{42E0A462-AF22-4C8F-9C2B-91E62E8070E7}"/>
    <cellStyle name="Normal 5 3 3 2 3" xfId="19769" xr:uid="{931156CE-D50B-414E-BC62-0A31732C7D13}"/>
    <cellStyle name="Normal 5 3 3 2 4" xfId="19770" xr:uid="{75A0D063-D54F-4D57-A82E-AE5809BDD543}"/>
    <cellStyle name="Normal 5 3 3 2 5" xfId="19771" xr:uid="{CD3DEE62-531A-47AC-A9AB-FBB76F857618}"/>
    <cellStyle name="Normal 5 3 3 2_Act input CF" xfId="19772" xr:uid="{7A79CA3A-0595-4407-82B8-7343C3D5DDCC}"/>
    <cellStyle name="Normal 5 3 3 3" xfId="19773" xr:uid="{599D7319-5799-47FF-9AAE-8768DF3EA3A0}"/>
    <cellStyle name="Normal 5 3 3 3 2" xfId="19774" xr:uid="{02C836DC-44CA-4CE8-A533-44716573B95A}"/>
    <cellStyle name="Normal 5 3 3 3 2 2" xfId="19775" xr:uid="{8B0A9065-235C-4592-BB3A-38058499E4D6}"/>
    <cellStyle name="Normal 5 3 3 3 2 3" xfId="19776" xr:uid="{2635493C-8CF6-46DE-BBD7-A7AC028981EA}"/>
    <cellStyle name="Normal 5 3 3 3 2_ACT_NIBD EQ" xfId="19777" xr:uid="{2212F843-FE35-4D0E-803A-7A26E238A1C1}"/>
    <cellStyle name="Normal 5 3 3 3 3" xfId="19778" xr:uid="{9139A173-847E-4D55-B740-D7D558498F40}"/>
    <cellStyle name="Normal 5 3 3 3 4" xfId="19779" xr:uid="{97AFA783-79E3-4EE5-8340-CCB1CC60FA47}"/>
    <cellStyle name="Normal 5 3 3 3 5" xfId="19780" xr:uid="{E8D8FED4-958C-401F-9839-F98673A014C1}"/>
    <cellStyle name="Normal 5 3 3 3_Act input CF" xfId="19781" xr:uid="{6C64007E-FE03-4E50-9423-9C015CED238F}"/>
    <cellStyle name="Normal 5 3 3 4" xfId="19782" xr:uid="{88C92143-4881-46F6-8C21-32BF9C38BEDE}"/>
    <cellStyle name="Normal 5 3 3 4 2" xfId="19783" xr:uid="{B1C6AE48-A873-47BE-A98A-32A4DF5653AF}"/>
    <cellStyle name="Normal 5 3 3 4 3" xfId="19784" xr:uid="{555B8CB6-A508-40F0-AD97-B61BD16A7208}"/>
    <cellStyle name="Normal 5 3 3 4_ACT_NIBD EQ" xfId="19785" xr:uid="{B97C6E43-28B1-4D5F-B5BF-5F7CBD7A92CA}"/>
    <cellStyle name="Normal 5 3 3 5" xfId="19786" xr:uid="{E5AFB09B-C4F6-4786-9ABA-41B0A661F4DC}"/>
    <cellStyle name="Normal 5 3 3 6" xfId="19787" xr:uid="{372696D2-7716-4EEF-BBA0-8830709CB728}"/>
    <cellStyle name="Normal 5 3 3 7" xfId="19788" xr:uid="{0A531468-57DF-4A1B-A851-D7037866A0B6}"/>
    <cellStyle name="Normal 5 3 3_Act input CF" xfId="19789" xr:uid="{3953803F-2A69-48FC-A21B-A1A489E55F07}"/>
    <cellStyle name="Normal 5 3 4" xfId="19790" xr:uid="{BC41AAF7-F8F5-423E-9677-E23E3BFBBDCF}"/>
    <cellStyle name="Normal 5 3 4 2" xfId="19791" xr:uid="{80D8DA0C-AC53-4DF4-A062-B9FE992F791A}"/>
    <cellStyle name="Normal 5 3 4 2 2" xfId="19792" xr:uid="{A94FCACB-C4F8-4E41-9FAD-A36F08BC2034}"/>
    <cellStyle name="Normal 5 3 4 2 3" xfId="19793" xr:uid="{4A8852F0-178D-448C-86D9-4F76CD5D9AA1}"/>
    <cellStyle name="Normal 5 3 4 2_ACT_NIBD EQ" xfId="19794" xr:uid="{A89751A7-47A8-4FFA-A7EC-4D09412EE869}"/>
    <cellStyle name="Normal 5 3 4 3" xfId="19795" xr:uid="{E5CDD137-F7E7-4C01-91E7-F217AE567D79}"/>
    <cellStyle name="Normal 5 3 4 4" xfId="19796" xr:uid="{6B5093A4-A3AD-49D2-8445-AB78FFE5E380}"/>
    <cellStyle name="Normal 5 3 4 5" xfId="19797" xr:uid="{37DE8891-130F-44E6-A890-45E890930ABF}"/>
    <cellStyle name="Normal 5 3 4_Act input CF" xfId="19798" xr:uid="{EA041031-A061-452A-9D4C-A8755E13BF95}"/>
    <cellStyle name="Normal 5 3 5" xfId="19799" xr:uid="{C9F755D3-9022-484B-9119-C3774E016D6B}"/>
    <cellStyle name="Normal 5 3 5 2" xfId="19800" xr:uid="{2060939B-3209-4EC0-A3E6-1A12F54FAC99}"/>
    <cellStyle name="Normal 5 3 5 2 2" xfId="19801" xr:uid="{666A7003-F163-4E95-BC0A-EE6F06E8AB8D}"/>
    <cellStyle name="Normal 5 3 5 2 3" xfId="19802" xr:uid="{6E86E869-4FDB-4C3F-9D86-2BA64FA64422}"/>
    <cellStyle name="Normal 5 3 5 2_ACT_NIBD EQ" xfId="19803" xr:uid="{22AC50A7-827A-4379-BF47-E7678670E677}"/>
    <cellStyle name="Normal 5 3 5 3" xfId="19804" xr:uid="{E50209D5-5DCB-4F09-A288-A99CD7471C15}"/>
    <cellStyle name="Normal 5 3 5 4" xfId="19805" xr:uid="{C9A72B3E-6D08-4458-9695-38DDD8B7075C}"/>
    <cellStyle name="Normal 5 3 5 5" xfId="19806" xr:uid="{6B621B85-235A-4C2C-AA8A-8907D7521BDA}"/>
    <cellStyle name="Normal 5 3 5_Act input CF" xfId="19807" xr:uid="{7C16A440-61EA-4CB8-AC5E-E54CFF7C846E}"/>
    <cellStyle name="Normal 5 3 6" xfId="19808" xr:uid="{065635EF-0844-4B67-BA22-A6D7E13745F6}"/>
    <cellStyle name="Normal 5 3 6 2" xfId="19809" xr:uid="{25523FF5-1983-4854-9BA3-EAC13DDC9612}"/>
    <cellStyle name="Normal 5 3 6 3" xfId="19810" xr:uid="{31AFC480-D645-438B-9F3F-B6EE3947C13A}"/>
    <cellStyle name="Normal 5 3 6_ACT_NIBD EQ" xfId="19811" xr:uid="{68688522-4367-4D2B-8BB3-13B309D054E4}"/>
    <cellStyle name="Normal 5 3 7" xfId="19812" xr:uid="{794278E7-C0A2-4D7F-949A-73E9F4FEA8B2}"/>
    <cellStyle name="Normal 5 3 8" xfId="19813" xr:uid="{570433A8-CEC3-4B65-9A95-4A02065665F2}"/>
    <cellStyle name="Normal 5 3 9" xfId="19814" xr:uid="{238C7FF1-9D22-4B3E-8CE3-0847FF196763}"/>
    <cellStyle name="Normal 5 3_Act input CF" xfId="19815" xr:uid="{5B8E8708-8103-4143-A94D-374E849E2215}"/>
    <cellStyle name="Normal 5 4" xfId="19816" xr:uid="{DB0C30B9-3CBE-4F7A-93F7-EE8ABC373995}"/>
    <cellStyle name="Normal 5 4 2" xfId="19817" xr:uid="{CF182D4E-0793-4CCE-897E-AED456956F27}"/>
    <cellStyle name="Normal 5 4 2 2" xfId="19818" xr:uid="{3EE9CBF2-3786-4F4A-8455-0B1CF183B64E}"/>
    <cellStyle name="Normal 5 4 2 2 2" xfId="19819" xr:uid="{DE33FE31-552D-473B-BCBF-18C177C5AA10}"/>
    <cellStyle name="Normal 5 4 2 2 2 2" xfId="19820" xr:uid="{6F311EB6-03ED-4CEB-9D76-8A32AD332137}"/>
    <cellStyle name="Normal 5 4 2 2 2 3" xfId="19821" xr:uid="{E98D3058-4525-4900-8E53-46D6B3D93EEF}"/>
    <cellStyle name="Normal 5 4 2 2 2_ACT_NIBD EQ" xfId="19822" xr:uid="{C5D53600-4E68-4BC0-A464-9653DFEEB1D5}"/>
    <cellStyle name="Normal 5 4 2 2 3" xfId="19823" xr:uid="{3EE658BE-F8C4-4321-8E3A-1BF4B4230952}"/>
    <cellStyle name="Normal 5 4 2 2 4" xfId="19824" xr:uid="{1F61F2A9-A7B1-4520-909F-2B68DCB7E1F1}"/>
    <cellStyle name="Normal 5 4 2 2 5" xfId="19825" xr:uid="{38AFE04E-8418-4A1E-8BE7-9CC158EBAD37}"/>
    <cellStyle name="Normal 5 4 2 2_Act input CF" xfId="19826" xr:uid="{448CC737-0337-40B4-A8DC-A6DD1FD82D07}"/>
    <cellStyle name="Normal 5 4 2 3" xfId="19827" xr:uid="{C104460D-5084-4DBF-922C-DCAF20D5D612}"/>
    <cellStyle name="Normal 5 4 2 3 2" xfId="19828" xr:uid="{9C5B9219-039D-4F1A-9A9F-736466679279}"/>
    <cellStyle name="Normal 5 4 2 3 2 2" xfId="19829" xr:uid="{EDE49017-C899-4A8E-9DBB-62FC9E5359C3}"/>
    <cellStyle name="Normal 5 4 2 3 2 3" xfId="19830" xr:uid="{5E76386E-BABD-4862-8FA4-57A8CED91E9C}"/>
    <cellStyle name="Normal 5 4 2 3 2_ACT_NIBD EQ" xfId="19831" xr:uid="{F6DC174A-704A-40EC-A716-46BE03D6F21E}"/>
    <cellStyle name="Normal 5 4 2 3 3" xfId="19832" xr:uid="{1DF6CBC7-F778-427B-8776-DE1C6DECE203}"/>
    <cellStyle name="Normal 5 4 2 3 4" xfId="19833" xr:uid="{6C2A2566-E363-4ED4-8040-115FBB3B7385}"/>
    <cellStyle name="Normal 5 4 2 3 5" xfId="19834" xr:uid="{ABB5B558-E8D9-448E-8237-674FE848B6AF}"/>
    <cellStyle name="Normal 5 4 2 3_Act input CF" xfId="19835" xr:uid="{26945731-7EEC-4C66-818B-538260AB2046}"/>
    <cellStyle name="Normal 5 4 2 4" xfId="19836" xr:uid="{DB572308-1460-4908-8B4F-F3D5071D2958}"/>
    <cellStyle name="Normal 5 4 2 4 2" xfId="19837" xr:uid="{0992E50B-8874-4E52-84F7-1DAF51B647E2}"/>
    <cellStyle name="Normal 5 4 2 4 3" xfId="19838" xr:uid="{021BD4CE-948F-45F9-9829-0250D623B423}"/>
    <cellStyle name="Normal 5 4 2 4_ACT_NIBD EQ" xfId="19839" xr:uid="{7D3A66F6-FD22-40A9-8E5B-C96652BC018C}"/>
    <cellStyle name="Normal 5 4 2 5" xfId="19840" xr:uid="{3A8DDD9B-476B-4F0E-B53F-CD2264C7BB50}"/>
    <cellStyle name="Normal 5 4 2 6" xfId="19841" xr:uid="{1AB9CA24-70DD-4B91-91ED-EB74A5309500}"/>
    <cellStyle name="Normal 5 4 2 7" xfId="19842" xr:uid="{7C8AA2BD-7C87-400E-B494-4C310AE86EC9}"/>
    <cellStyle name="Normal 5 4 2_Act input CF" xfId="19843" xr:uid="{D53272F7-AEDC-4435-A441-86FBECCAB090}"/>
    <cellStyle name="Normal 5 4 3" xfId="19844" xr:uid="{892C4D8E-3E30-4EBA-81F4-710367825198}"/>
    <cellStyle name="Normal 5 4 3 2" xfId="19845" xr:uid="{1171FA9F-B33B-41F7-9FC2-AA443A53A33C}"/>
    <cellStyle name="Normal 5 4 3 2 2" xfId="19846" xr:uid="{5C6EC346-3A14-483C-B849-F3AB76457A2C}"/>
    <cellStyle name="Normal 5 4 3 2 3" xfId="19847" xr:uid="{C4D4FE5E-2E1E-411F-B349-FEF7F72ACEB3}"/>
    <cellStyle name="Normal 5 4 3 2_ACT_NIBD EQ" xfId="19848" xr:uid="{BAF83857-CB2A-49BD-9B16-755639E10DFB}"/>
    <cellStyle name="Normal 5 4 3 3" xfId="19849" xr:uid="{9D84FC5F-E493-4ACA-B6C2-3869C5A0D511}"/>
    <cellStyle name="Normal 5 4 3 4" xfId="19850" xr:uid="{5302DBA3-9A41-4DD7-9585-19234AB4297F}"/>
    <cellStyle name="Normal 5 4 3 5" xfId="19851" xr:uid="{9DE418FF-9E3E-425D-B80E-B0FFE663107E}"/>
    <cellStyle name="Normal 5 4 3_Act input CF" xfId="19852" xr:uid="{209CE476-4F85-4EBC-92CC-9B94A5DC9DE6}"/>
    <cellStyle name="Normal 5 4 4" xfId="19853" xr:uid="{4E17AC7B-5877-49A5-8DB4-17AB898C2BA8}"/>
    <cellStyle name="Normal 5 4 4 2" xfId="19854" xr:uid="{ACBD1A89-B59C-431F-AEC2-E011F3AEF91A}"/>
    <cellStyle name="Normal 5 4 4 2 2" xfId="19855" xr:uid="{BF395B52-EBDC-4774-BD74-E87FDDFB2B6F}"/>
    <cellStyle name="Normal 5 4 4 2 3" xfId="19856" xr:uid="{A875E872-565F-478D-BBE0-6B75AC586E25}"/>
    <cellStyle name="Normal 5 4 4 2_ACT_NIBD EQ" xfId="19857" xr:uid="{5FE1F03E-A6C4-4608-AB64-4701DE611135}"/>
    <cellStyle name="Normal 5 4 4 3" xfId="19858" xr:uid="{1F91AFB9-287E-4B29-B06C-BAA1DC1A044B}"/>
    <cellStyle name="Normal 5 4 4 4" xfId="19859" xr:uid="{C5E9D8D5-E519-4E29-A163-D04F3BAD09AD}"/>
    <cellStyle name="Normal 5 4 4 5" xfId="19860" xr:uid="{9DAFB1BB-BA61-4D35-82E9-B91397A6C2E0}"/>
    <cellStyle name="Normal 5 4 4_Act input CF" xfId="19861" xr:uid="{49E116E4-83D8-468A-94F4-B404C8DB4FF7}"/>
    <cellStyle name="Normal 5 4 5" xfId="19862" xr:uid="{9E3AFC43-8BFD-44E1-A53A-A600E2AD41E4}"/>
    <cellStyle name="Normal 5 4 5 2" xfId="19863" xr:uid="{94D3E52F-5DB2-4DCC-968D-C21BFAB81B2D}"/>
    <cellStyle name="Normal 5 4 5 3" xfId="19864" xr:uid="{58B59A47-CE9B-4068-A805-FA02910E3B15}"/>
    <cellStyle name="Normal 5 4 5_ACT_NIBD EQ" xfId="19865" xr:uid="{8F96D007-9E2A-4803-AA09-1691A5D49E44}"/>
    <cellStyle name="Normal 5 4 6" xfId="19866" xr:uid="{4CE89BD3-FEC3-4EB7-9D11-2600830FE4AA}"/>
    <cellStyle name="Normal 5 4 7" xfId="19867" xr:uid="{AD48B12D-2D7B-44D5-AB91-C24786DCAE27}"/>
    <cellStyle name="Normal 5 4 8" xfId="19868" xr:uid="{033BDBD6-8A9E-495B-A45B-7A030C7AA355}"/>
    <cellStyle name="Normal 5 4_Act input CF" xfId="19869" xr:uid="{DAFA5322-E14A-41BB-AB15-7C40E3AEB31C}"/>
    <cellStyle name="Normal 5 5" xfId="19870" xr:uid="{B9CF0610-3000-4EC0-8DB8-EED4003108F4}"/>
    <cellStyle name="Normal 5 5 2" xfId="19871" xr:uid="{1D837A5D-23AF-4788-A3B9-650E276B6B81}"/>
    <cellStyle name="Normal 5 5 2 2" xfId="19872" xr:uid="{AE8FE90B-E189-4AEC-BDD1-8AC7626000B2}"/>
    <cellStyle name="Normal 5 5 2 2 2" xfId="19873" xr:uid="{472FDF60-2BD1-402B-9B3A-A47A05AE69EA}"/>
    <cellStyle name="Normal 5 5 2 2 3" xfId="19874" xr:uid="{56E68DC4-9E42-4E99-A829-2AA65A353F59}"/>
    <cellStyle name="Normal 5 5 2 2_ACT_NIBD EQ" xfId="19875" xr:uid="{7932330C-6B5F-40D0-A7D6-9392A80FCFC8}"/>
    <cellStyle name="Normal 5 5 2 3" xfId="19876" xr:uid="{0FA33007-A735-4746-8FFC-E021E623C4EE}"/>
    <cellStyle name="Normal 5 5 2 4" xfId="19877" xr:uid="{4D5F814B-A462-42A2-8C31-3F9854053408}"/>
    <cellStyle name="Normal 5 5 2 5" xfId="19878" xr:uid="{55601910-D3DC-4870-B51C-F47216283F4D}"/>
    <cellStyle name="Normal 5 5 2_Act input CF" xfId="19879" xr:uid="{25311191-D7E6-464F-AA66-1AC730C14829}"/>
    <cellStyle name="Normal 5 5 3" xfId="19880" xr:uid="{FEB03B13-03AB-43B1-8BE7-4A48D834B03F}"/>
    <cellStyle name="Normal 5 5 3 2" xfId="19881" xr:uid="{0D915971-3103-498D-9576-E6822F836FFE}"/>
    <cellStyle name="Normal 5 5 3 2 2" xfId="19882" xr:uid="{77B0873B-0139-42FD-A170-665C13C014FD}"/>
    <cellStyle name="Normal 5 5 3 2 3" xfId="19883" xr:uid="{CD29D36F-9812-4E5B-9A22-6089B5105D0E}"/>
    <cellStyle name="Normal 5 5 3 2_ACT_NIBD EQ" xfId="19884" xr:uid="{549E2C03-F69E-48B0-B9D6-D8EDCF7ADF83}"/>
    <cellStyle name="Normal 5 5 3 3" xfId="19885" xr:uid="{F4136590-49FE-4675-BCAD-CF70CD095DA6}"/>
    <cellStyle name="Normal 5 5 3 4" xfId="19886" xr:uid="{32E18FDC-A265-4609-B836-51A69505E1C1}"/>
    <cellStyle name="Normal 5 5 3 5" xfId="19887" xr:uid="{CB1CFE2E-680A-4F72-B5B6-A71B3CA7043B}"/>
    <cellStyle name="Normal 5 5 3_Act input CF" xfId="19888" xr:uid="{C17D70BF-FCEC-45DA-8D7D-56CE43A1E694}"/>
    <cellStyle name="Normal 5 5 4" xfId="19889" xr:uid="{B58BE159-F994-4667-82B7-A3A9C4E1D865}"/>
    <cellStyle name="Normal 5 5 4 2" xfId="19890" xr:uid="{381BAB18-BF39-4922-8DA3-8C39D30E55B1}"/>
    <cellStyle name="Normal 5 5 4 3" xfId="19891" xr:uid="{6E4F1459-50D8-4487-89E3-5F27A0814455}"/>
    <cellStyle name="Normal 5 5 4_ACT_NIBD EQ" xfId="19892" xr:uid="{5C79ECEB-D638-4661-9EC9-1D36EB241D83}"/>
    <cellStyle name="Normal 5 5 5" xfId="19893" xr:uid="{B034BDC0-AA9C-4E0C-AD61-59983B6F2FAF}"/>
    <cellStyle name="Normal 5 5 6" xfId="19894" xr:uid="{90C5989E-8077-4AAA-8CE5-877CF34035CD}"/>
    <cellStyle name="Normal 5 5 7" xfId="19895" xr:uid="{3F2C1A26-40E4-4E64-92E7-BC3F6EA5CEFE}"/>
    <cellStyle name="Normal 5 5_Act input CF" xfId="19896" xr:uid="{BA681C50-06FE-47B1-BE87-E7F0D735AF57}"/>
    <cellStyle name="Normal 5 6" xfId="19897" xr:uid="{C92A7D83-6AB8-4F40-B733-1157183495DE}"/>
    <cellStyle name="Normal 5 6 2" xfId="19898" xr:uid="{E5EF9456-B021-41A4-9FB8-D503060066A4}"/>
    <cellStyle name="Normal 5 6 2 2" xfId="19899" xr:uid="{905C097A-BAED-4968-887E-8BB267653DAC}"/>
    <cellStyle name="Normal 5 6 2 2 2" xfId="19900" xr:uid="{9FD60066-FFD8-452D-9A7A-E6FC9FEBA8E7}"/>
    <cellStyle name="Normal 5 6 2 2 3" xfId="19901" xr:uid="{A5EC18AA-590C-4EA0-B10B-E045852A18F9}"/>
    <cellStyle name="Normal 5 6 2 2_ACT_NIBD EQ" xfId="19902" xr:uid="{C2FD6DA5-277D-48D0-B684-CBCC87298CFE}"/>
    <cellStyle name="Normal 5 6 2 3" xfId="19903" xr:uid="{18CC2653-EAB0-4472-A593-A3A21BEFD04B}"/>
    <cellStyle name="Normal 5 6 2 4" xfId="19904" xr:uid="{2ED58EBE-716B-470D-B3CA-C8BD18E87C24}"/>
    <cellStyle name="Normal 5 6 2 5" xfId="19905" xr:uid="{60D03A74-F5A5-4886-AF4A-0BEFCF410979}"/>
    <cellStyle name="Normal 5 6 2_Act input CF" xfId="19906" xr:uid="{2305A7D2-22B9-49B2-BFF0-D1746E394AD0}"/>
    <cellStyle name="Normal 5 6 3" xfId="19907" xr:uid="{6D51441C-59A5-49BC-A2E2-F021F4106781}"/>
    <cellStyle name="Normal 5 6 3 2" xfId="19908" xr:uid="{02BC92CB-9DEC-4611-A3D8-71BEBFF623CE}"/>
    <cellStyle name="Normal 5 6 3 2 2" xfId="19909" xr:uid="{0464CB88-3690-484C-B026-E3D5FEBF8235}"/>
    <cellStyle name="Normal 5 6 3 2 3" xfId="19910" xr:uid="{010236C7-B552-4DE7-A782-1555E149E5BB}"/>
    <cellStyle name="Normal 5 6 3 2_ACT_NIBD EQ" xfId="19911" xr:uid="{2A770509-9A8C-41E7-9FE2-E8F9AD701FF7}"/>
    <cellStyle name="Normal 5 6 3 3" xfId="19912" xr:uid="{EEF3F9A9-95EA-402F-94EB-814785B2A979}"/>
    <cellStyle name="Normal 5 6 3 4" xfId="19913" xr:uid="{A1550A23-A8AC-4261-A64D-8B24C4124237}"/>
    <cellStyle name="Normal 5 6 3 5" xfId="19914" xr:uid="{F229424F-A8A2-48BE-8CE0-2D2A3D87CA5B}"/>
    <cellStyle name="Normal 5 6 3_Act input CF" xfId="19915" xr:uid="{06F1F14A-08E0-4AF8-BC11-91D68200B081}"/>
    <cellStyle name="Normal 5 6 4" xfId="19916" xr:uid="{8A8FD02F-EFDB-40C0-834E-1018F7ADC2DB}"/>
    <cellStyle name="Normal 5 6 4 2" xfId="19917" xr:uid="{855E8593-809A-4338-901E-0A8A12F91919}"/>
    <cellStyle name="Normal 5 6 4 3" xfId="19918" xr:uid="{6699E651-0451-4D0E-97A0-8444ADFE5F5E}"/>
    <cellStyle name="Normal 5 6 4_ACT_NIBD EQ" xfId="19919" xr:uid="{4BDAFF87-0A17-4B19-B06C-53E990803A26}"/>
    <cellStyle name="Normal 5 6 5" xfId="19920" xr:uid="{80EF562D-9A54-4E01-AC0B-A599E0EFBAFC}"/>
    <cellStyle name="Normal 5 6 6" xfId="19921" xr:uid="{CF95F5B2-5851-4064-AFAE-8D9C99483ECA}"/>
    <cellStyle name="Normal 5 6 7" xfId="19922" xr:uid="{98EC42FC-9841-41AA-AF24-B431AFBCC08A}"/>
    <cellStyle name="Normal 5 6_Act input CF" xfId="19923" xr:uid="{BD211FAC-29FA-4875-8445-D731D46EF303}"/>
    <cellStyle name="Normal 5 7" xfId="19924" xr:uid="{1418F09F-A5F7-45F4-9EBC-2E9383F929B8}"/>
    <cellStyle name="Normal 5 7 2" xfId="19925" xr:uid="{ACCFA3F9-CF2E-480C-991D-D2EE5925AF97}"/>
    <cellStyle name="Normal 5 7 2 2" xfId="19926" xr:uid="{11E2558F-B22F-4EC3-9D0A-C8B6B00D101F}"/>
    <cellStyle name="Normal 5 7 2 2 2" xfId="19927" xr:uid="{FE3E18DB-0D51-435D-A7A7-0F53459F4FE2}"/>
    <cellStyle name="Normal 5 7 2 2 3" xfId="19928" xr:uid="{1571C3F4-9C56-4B06-A115-CE8E1E3DE696}"/>
    <cellStyle name="Normal 5 7 2 2_ACT_NIBD EQ" xfId="19929" xr:uid="{30464DF6-3615-416B-B743-6602E7203277}"/>
    <cellStyle name="Normal 5 7 2 3" xfId="19930" xr:uid="{8AA2F582-A87B-4B30-98B7-6AD3A19C29FF}"/>
    <cellStyle name="Normal 5 7 2 4" xfId="19931" xr:uid="{5AD31CC3-28B8-4748-96DE-52CF8A5E244A}"/>
    <cellStyle name="Normal 5 7 2 5" xfId="19932" xr:uid="{E0287A7B-CDE8-4DAA-8448-3583E64AB3AE}"/>
    <cellStyle name="Normal 5 7 2_Act input CF" xfId="19933" xr:uid="{D80F88EF-D233-4F8D-8F28-A571BBAFEE94}"/>
    <cellStyle name="Normal 5 7 3" xfId="19934" xr:uid="{0B494C5A-376A-4A95-851F-A0671801E4B1}"/>
    <cellStyle name="Normal 5 7 3 2" xfId="19935" xr:uid="{8E6BCD9B-1EAB-42FA-BAD6-3535BEC5353C}"/>
    <cellStyle name="Normal 5 7 3 2 2" xfId="19936" xr:uid="{3BA77436-F41B-4C50-B678-2FDBD98A8A5B}"/>
    <cellStyle name="Normal 5 7 3 2 3" xfId="19937" xr:uid="{00EA87C1-DACF-4FB6-9160-3F822AB3903B}"/>
    <cellStyle name="Normal 5 7 3 2_ACT_NIBD EQ" xfId="19938" xr:uid="{C9542B18-4F99-458B-B3EB-91CE181F85F4}"/>
    <cellStyle name="Normal 5 7 3 3" xfId="19939" xr:uid="{884BD1A4-ECB6-488E-93A4-F7F46ED3C18B}"/>
    <cellStyle name="Normal 5 7 3 4" xfId="19940" xr:uid="{9BDF2131-1FC6-45B2-A9A1-2C68D2D95E2C}"/>
    <cellStyle name="Normal 5 7 3 5" xfId="19941" xr:uid="{95CE167C-8786-4BA1-888D-C17C8B241F0E}"/>
    <cellStyle name="Normal 5 7 3_Act input CF" xfId="19942" xr:uid="{91D45579-90C0-4B59-A77E-A7E157427665}"/>
    <cellStyle name="Normal 5 7 4" xfId="19943" xr:uid="{1BECB3AA-A845-4F91-AFB5-35A4E32167C6}"/>
    <cellStyle name="Normal 5 7 4 2" xfId="19944" xr:uid="{04A4BA6D-3A15-4591-9128-46698F32B6B4}"/>
    <cellStyle name="Normal 5 7 4 3" xfId="19945" xr:uid="{22966A54-0B29-4C48-9BA0-2CFF82BFF8CE}"/>
    <cellStyle name="Normal 5 7 4_ACT_NIBD EQ" xfId="19946" xr:uid="{A534856D-F495-41D6-8F63-FE2558B5559D}"/>
    <cellStyle name="Normal 5 7 5" xfId="19947" xr:uid="{2A9F95C0-9F9D-44F8-8E5A-89E9E9C73B38}"/>
    <cellStyle name="Normal 5 7 6" xfId="19948" xr:uid="{68979E30-B22A-408B-AE48-BC0D2F8C8849}"/>
    <cellStyle name="Normal 5 7 7" xfId="19949" xr:uid="{CE4C2C81-3FCC-477A-B57E-07D0BC53D9F8}"/>
    <cellStyle name="Normal 5 7_Act input CF" xfId="19950" xr:uid="{A738858F-76D6-4360-8433-26DB22D8BCC3}"/>
    <cellStyle name="Normal 5 8" xfId="19951" xr:uid="{235112EB-49B2-4319-B248-E3CBCDAC00F7}"/>
    <cellStyle name="Normal 5 8 2" xfId="19952" xr:uid="{FDF7CC98-495B-4C5C-8E6D-59A05EC3FBC7}"/>
    <cellStyle name="Normal 5 8 2 2" xfId="19953" xr:uid="{9E3D95F9-CDB7-423A-B48D-66BD0A2B141E}"/>
    <cellStyle name="Normal 5 8 2 3" xfId="19954" xr:uid="{D0B7779D-61EF-4025-A0B1-212FFDB73AFD}"/>
    <cellStyle name="Normal 5 8 2_ACT_NIBD EQ" xfId="19955" xr:uid="{E8A5D62D-0005-4E57-9A29-10E6237B1F67}"/>
    <cellStyle name="Normal 5 8 3" xfId="19956" xr:uid="{C28F34AA-467B-4F1E-862B-080AF8776AFE}"/>
    <cellStyle name="Normal 5 8 4" xfId="19957" xr:uid="{4853CA6C-688B-4C7A-903B-7B07DB4F770C}"/>
    <cellStyle name="Normal 5 8 5" xfId="19958" xr:uid="{576B7786-EDBE-48CA-9860-9A5E12ADAD66}"/>
    <cellStyle name="Normal 5 8_Act input CF" xfId="19959" xr:uid="{85DA764D-D739-4E97-8E4F-673DEA63817F}"/>
    <cellStyle name="Normal 5 9" xfId="19960" xr:uid="{74BBD874-D7AF-47A1-8AF6-5DFF8F35D4A7}"/>
    <cellStyle name="Normal 5 9 2" xfId="19961" xr:uid="{0C910C67-ABB1-4B1A-8486-ECEC27569F08}"/>
    <cellStyle name="Normal 5 9_ACT Segment adj EBITDA" xfId="19962" xr:uid="{EC25960D-CBBA-4CDC-97FC-99D496897503}"/>
    <cellStyle name="Normal 5_Act input CF" xfId="19963" xr:uid="{21671F98-A308-40FD-B94F-374D64CA0D07}"/>
    <cellStyle name="Normal 50" xfId="19964" xr:uid="{19EA556D-F340-43CC-96E2-1ACD6AF4986A}"/>
    <cellStyle name="Normal 50 2" xfId="19965" xr:uid="{D6D15161-CD17-4E61-8342-EFAEB1AD6F68}"/>
    <cellStyle name="Normal 50 2 2" xfId="19966" xr:uid="{947767E9-8C73-48C8-999B-1252885D44F2}"/>
    <cellStyle name="Normal 50 2 3" xfId="19967" xr:uid="{3E02989E-195F-494E-96EB-36E74262BF7C}"/>
    <cellStyle name="Normal 50 2_ACT Segment adj EBITDA" xfId="19968" xr:uid="{11CCBF78-EBDC-45F0-943E-698417D3B486}"/>
    <cellStyle name="Normal 50 3" xfId="19969" xr:uid="{832F292D-4B5E-4714-9CD8-E46F2513B040}"/>
    <cellStyle name="Normal 50 4" xfId="19970" xr:uid="{C938DBF4-F708-484F-8F11-3271A21CC64C}"/>
    <cellStyle name="Normal 50 5" xfId="19971" xr:uid="{12F28C19-B895-473B-9DC9-36A1174CF341}"/>
    <cellStyle name="Normal 50_Act input CF" xfId="19972" xr:uid="{61EADB53-CB62-45F7-B14C-8D9063B64A2D}"/>
    <cellStyle name="Normal 51" xfId="19973" xr:uid="{F499FB6A-9D59-4D2E-AC28-06F4DC8F4C71}"/>
    <cellStyle name="Normal 51 2" xfId="19974" xr:uid="{15414DAC-B160-4C3D-8B54-F3DD9A98E8C7}"/>
    <cellStyle name="Normal 51 2 2" xfId="19975" xr:uid="{DA5FA356-376D-4E38-9219-DFB37B012C98}"/>
    <cellStyle name="Normal 51 2 3" xfId="19976" xr:uid="{083BD209-BB2A-4635-AE02-9207CFDA12C0}"/>
    <cellStyle name="Normal 51 2_ACT Segment adj EBITDA" xfId="19977" xr:uid="{4632FE33-62FE-4996-9EDE-429867611B51}"/>
    <cellStyle name="Normal 51 3" xfId="19978" xr:uid="{DDBF92E7-E950-4AF3-BCC6-121E27FD010D}"/>
    <cellStyle name="Normal 51 4" xfId="19979" xr:uid="{179A6AA6-B690-45C9-B9F9-9FC62B25EFD0}"/>
    <cellStyle name="Normal 51 5" xfId="19980" xr:uid="{85E124C2-5F05-42F5-ABBB-A87EF9474F5F}"/>
    <cellStyle name="Normal 51_Act input CF" xfId="19981" xr:uid="{92EB29D7-7242-4322-B85E-F43BB7DDE32D}"/>
    <cellStyle name="Normal 52" xfId="19982" xr:uid="{95FB4E8A-C758-47AB-897F-70D28365E506}"/>
    <cellStyle name="Normal 52 2" xfId="19983" xr:uid="{BEBE5FB5-FC40-481A-8F93-46CF6432E78E}"/>
    <cellStyle name="Normal 52 2 2" xfId="19984" xr:uid="{AB220866-7829-4E4A-A106-5B8D08D61B88}"/>
    <cellStyle name="Normal 52 2 3" xfId="19985" xr:uid="{720D5C8A-6FF6-4812-9295-7D484189FD0E}"/>
    <cellStyle name="Normal 52 2_ACT Segment adj EBITDA" xfId="19986" xr:uid="{71C9959F-7537-4AD1-B3D9-CCE23B2C8049}"/>
    <cellStyle name="Normal 52 3" xfId="19987" xr:uid="{2911B8B5-2BF1-4D7D-8E09-D67EE81AA239}"/>
    <cellStyle name="Normal 52 4" xfId="19988" xr:uid="{8CFCF944-CA53-4B8B-9476-875CAAFFFA05}"/>
    <cellStyle name="Normal 52 5" xfId="19989" xr:uid="{124EB3F0-D6DA-44B2-8954-399619A812A2}"/>
    <cellStyle name="Normal 52_Act input CF" xfId="19990" xr:uid="{DC5BD751-9F36-496B-B5DD-DC4CA0A47094}"/>
    <cellStyle name="Normal 53" xfId="19991" xr:uid="{8FAAB97D-73E1-4E7D-9681-6D97F74DF63B}"/>
    <cellStyle name="Normal 53 2" xfId="19992" xr:uid="{DC47C3C7-6F06-40AE-B353-6EF586A5B487}"/>
    <cellStyle name="Normal 53 2 2" xfId="19993" xr:uid="{532FEEE8-6F22-44E4-97C1-7F343E91594F}"/>
    <cellStyle name="Normal 53 2 3" xfId="19994" xr:uid="{85DC1949-123C-45CD-955B-18F2AB76C902}"/>
    <cellStyle name="Normal 53 2_ACT Segment adj EBITDA" xfId="19995" xr:uid="{F54B9FEB-7E5B-4784-A25D-6D63439B659D}"/>
    <cellStyle name="Normal 53 3" xfId="19996" xr:uid="{78DD3F35-BCD8-42F4-A8A5-817DDEA69AF7}"/>
    <cellStyle name="Normal 53 4" xfId="19997" xr:uid="{8ECE501D-9BA2-48EA-A9D1-1A57248F0129}"/>
    <cellStyle name="Normal 53_Act input CF" xfId="19998" xr:uid="{E39526F2-2B36-4207-A073-CD335AF5303E}"/>
    <cellStyle name="Normal 54" xfId="19999" xr:uid="{72C85717-5F34-4C65-8507-41A8214DF4ED}"/>
    <cellStyle name="Normal 54 2" xfId="20000" xr:uid="{9D12AA9F-1AE3-4B4C-8C11-0791DF1B2456}"/>
    <cellStyle name="Normal 54 2 2" xfId="20001" xr:uid="{8B3BBBF1-4A54-44F0-9B4C-9ECBEBCC8020}"/>
    <cellStyle name="Normal 54 2 3" xfId="20002" xr:uid="{53FC25BE-2E12-4CCC-A00A-62E124A8395B}"/>
    <cellStyle name="Normal 54 2_ACT Segment adj EBITDA" xfId="20003" xr:uid="{658B2DA3-2EA4-4C22-A38F-A10572097C15}"/>
    <cellStyle name="Normal 54 3" xfId="20004" xr:uid="{EE6909A1-9B8F-4EBA-A8C3-70E2192A51E0}"/>
    <cellStyle name="Normal 54 4" xfId="20005" xr:uid="{E28C11A2-D84D-441D-ACB4-1C7095E6E8B6}"/>
    <cellStyle name="Normal 54_Act input CF" xfId="20006" xr:uid="{7D4A5951-6B98-4259-8C74-A7F18F1D6456}"/>
    <cellStyle name="Normal 55" xfId="20007" xr:uid="{EAFE5655-6D1C-49D5-B2E9-F44742502448}"/>
    <cellStyle name="Normal 55 2" xfId="20008" xr:uid="{7AEA9D08-D791-4CCD-8135-2E05F58F615B}"/>
    <cellStyle name="Normal 55 2 2" xfId="20009" xr:uid="{47EE6CB2-5C77-49B2-AA80-ED4BBE55C585}"/>
    <cellStyle name="Normal 55 2 3" xfId="20010" xr:uid="{B520E7B7-26C0-43D4-98E9-F1A11E19F4EF}"/>
    <cellStyle name="Normal 55 2_ACT Segment adj EBITDA" xfId="20011" xr:uid="{A92B55EF-ED32-4257-BE80-B7FB7248DAF6}"/>
    <cellStyle name="Normal 55 3" xfId="20012" xr:uid="{25AC6E66-5413-467F-BD93-2709DF3D86CB}"/>
    <cellStyle name="Normal 55 4" xfId="20013" xr:uid="{A592E83E-5D21-44B2-A3D2-09DA450934F6}"/>
    <cellStyle name="Normal 55_Act input CF" xfId="20014" xr:uid="{BECD150B-D6B0-477A-A97A-E97D1F385EE5}"/>
    <cellStyle name="Normal 56" xfId="20015" xr:uid="{5DCA4657-D555-4343-8FF0-46DCD6B38B2B}"/>
    <cellStyle name="Normal 56 2" xfId="20016" xr:uid="{D67181FA-D1BA-486E-9B71-F4244028AC71}"/>
    <cellStyle name="Normal 56 2 2" xfId="20017" xr:uid="{AD90D42D-ABE5-43E1-8DDA-1A8378DD260F}"/>
    <cellStyle name="Normal 56 2 3" xfId="20018" xr:uid="{844B5B58-5232-4A52-B395-B715CCBABE65}"/>
    <cellStyle name="Normal 56 2_ACT Segment adj EBITDA" xfId="20019" xr:uid="{3EB3DCAA-1C2B-4DFB-9770-DBD0B7661EE7}"/>
    <cellStyle name="Normal 56 3" xfId="20020" xr:uid="{92553E47-9141-444D-AD12-644A8F9F6E90}"/>
    <cellStyle name="Normal 56 4" xfId="20021" xr:uid="{8C58FDAB-B369-451B-AECA-3A84EA6F12C5}"/>
    <cellStyle name="Normal 56_Act input CF" xfId="20022" xr:uid="{D32BEA6D-1DE3-4033-81C3-BD82BFBB1BBD}"/>
    <cellStyle name="Normal 57" xfId="20023" xr:uid="{1621F388-CAE2-430F-8409-1842AFD88364}"/>
    <cellStyle name="Normal 57 2" xfId="20024" xr:uid="{DE3A8D7D-12BB-4E8B-B7CC-1F10E3FCC2D5}"/>
    <cellStyle name="Normal 57 2 2" xfId="20025" xr:uid="{441FE2DA-1133-4E08-B1E7-51FDCC33C0D6}"/>
    <cellStyle name="Normal 57 2 3" xfId="20026" xr:uid="{BBCC0B16-8E90-4964-AA80-D6853B98F871}"/>
    <cellStyle name="Normal 57 2_ACT Segment adj EBITDA" xfId="20027" xr:uid="{EC43CA28-093C-4B4C-8FAA-40DE9206FDA9}"/>
    <cellStyle name="Normal 57 3" xfId="20028" xr:uid="{CBDA405E-4E68-45A4-A52F-70557C4F6D6E}"/>
    <cellStyle name="Normal 57 4" xfId="20029" xr:uid="{28AA770E-1B5D-4678-BC4A-39A2FF98A5EA}"/>
    <cellStyle name="Normal 57_Act input CF" xfId="20030" xr:uid="{DB612B42-CA6A-4CC1-A3F8-2DE89EA85A50}"/>
    <cellStyle name="Normal 58" xfId="20031" xr:uid="{DED5C78D-4C68-4ABF-9127-DFB8CE173B75}"/>
    <cellStyle name="Normal 58 2" xfId="20032" xr:uid="{BE227FA0-2AD1-47FB-A735-6D01AA8DCDE2}"/>
    <cellStyle name="Normal 58 2 2" xfId="20033" xr:uid="{72183BEB-948E-4D19-8740-B012399D78E6}"/>
    <cellStyle name="Normal 58 2 3" xfId="20034" xr:uid="{4138AF5E-942D-4448-B678-1B64C72E5A0C}"/>
    <cellStyle name="Normal 58 2_ACT Segment adj EBITDA" xfId="20035" xr:uid="{B15CC71A-AFEE-4133-AB70-3487C380E436}"/>
    <cellStyle name="Normal 58 3" xfId="20036" xr:uid="{7BB7421A-CEF0-4F2D-9206-243869EDAE75}"/>
    <cellStyle name="Normal 58 4" xfId="20037" xr:uid="{D2D0B74D-DF1F-4D15-8CA8-A3EDDE053E30}"/>
    <cellStyle name="Normal 58_Act input CF" xfId="20038" xr:uid="{36798A10-5F0B-431D-8BE8-7A0684C627F1}"/>
    <cellStyle name="Normal 59" xfId="20039" xr:uid="{59D21A2B-7AA0-46A9-B8D4-28AA7F8A7464}"/>
    <cellStyle name="Normal 59 2" xfId="20040" xr:uid="{4CBD9ED8-4448-4C38-B2D7-73CD3A284A6B}"/>
    <cellStyle name="Normal 59 2 2" xfId="20041" xr:uid="{BF930103-AABE-43F9-B91C-046185703FCD}"/>
    <cellStyle name="Normal 59 2 3" xfId="20042" xr:uid="{4058C681-6F88-4460-930E-734D5D6CBC4F}"/>
    <cellStyle name="Normal 59 2_ACT Segment adj EBITDA" xfId="20043" xr:uid="{237B47CD-58B0-45C6-B960-C9C26F42EE91}"/>
    <cellStyle name="Normal 59 3" xfId="20044" xr:uid="{92D2ADD5-89CD-4F6F-9F3A-360E6D4FEF16}"/>
    <cellStyle name="Normal 59 4" xfId="20045" xr:uid="{8B53FC8B-1747-4D53-8B62-DFCD531F2242}"/>
    <cellStyle name="Normal 59_Act input CF" xfId="20046" xr:uid="{ED38F2A3-E841-4548-802E-87E06DA44B50}"/>
    <cellStyle name="Normal 6" xfId="20047" xr:uid="{C080FE4B-CDBC-427D-ABA2-E069B8F44734}"/>
    <cellStyle name="Normal 6 2" xfId="20048" xr:uid="{5324BCDC-7817-41DB-B2DE-D018CAF345AA}"/>
    <cellStyle name="Normal 6 2 2" xfId="20049" xr:uid="{B38D309E-6039-431A-B248-C9ED963F084A}"/>
    <cellStyle name="Normal 6 2_ACT Segment adj EBITDA" xfId="20050" xr:uid="{5CEA42B2-2BAE-4113-A7D0-8F83D5AB8A7A}"/>
    <cellStyle name="Normal 6 3" xfId="20051" xr:uid="{0ECE2805-4E94-4E4A-9C76-07C7615B68E8}"/>
    <cellStyle name="Normal 6 3 2" xfId="20052" xr:uid="{2163A037-C54D-410D-87FC-9FAD0EC43631}"/>
    <cellStyle name="Normal 6 3_ACT Segment adj EBITDA" xfId="20053" xr:uid="{C05E1492-AC34-4710-ABD5-40A935DFC129}"/>
    <cellStyle name="Normal 6 4" xfId="20054" xr:uid="{BC9741A7-BA6E-4BD3-AF70-6023E1C11CF7}"/>
    <cellStyle name="Normal 6 4 2" xfId="20055" xr:uid="{8C225468-BF5B-466C-9CA6-D3F734682BF1}"/>
    <cellStyle name="Normal 6 4_ACT Segment adj EBITDA" xfId="20056" xr:uid="{7D8A39AA-94DE-4FD3-9E03-B74DD546BB17}"/>
    <cellStyle name="Normal 6 5" xfId="20057" xr:uid="{232EE362-B4A3-4BDE-9FC9-B06DE724F608}"/>
    <cellStyle name="Normal 6 5 2" xfId="20058" xr:uid="{74BA4747-CB8E-4F49-81CD-DA67396F4BD6}"/>
    <cellStyle name="Normal 6 5_ACT Segment adj EBITDA" xfId="20059" xr:uid="{86952A4C-FEE9-42D9-AF9C-2DD13411CD3A}"/>
    <cellStyle name="Normal 6 6" xfId="20060" xr:uid="{9E71851C-B1E2-43C0-881D-9C2AA0DE1C96}"/>
    <cellStyle name="Normal 6_Act input CF" xfId="20061" xr:uid="{4CB2CE66-B8B6-4FDD-84D5-649DF2A125E4}"/>
    <cellStyle name="Normal 60" xfId="20062" xr:uid="{7F53C98B-69E8-4299-918C-1CE580A20F4D}"/>
    <cellStyle name="Normal 60 2" xfId="20063" xr:uid="{8C74567C-A5DB-47AA-B002-25605B57F92C}"/>
    <cellStyle name="Normal 60 2 2" xfId="20064" xr:uid="{956FEF98-CBE7-46BB-A712-97AF24B64D38}"/>
    <cellStyle name="Normal 60 2 3" xfId="20065" xr:uid="{69166945-1F57-443A-871F-00252D1A6024}"/>
    <cellStyle name="Normal 60 2_ACT Segment adj EBITDA" xfId="20066" xr:uid="{1495F181-5079-4343-AD97-69D8032E6AF9}"/>
    <cellStyle name="Normal 60 3" xfId="20067" xr:uid="{16728F52-96EA-42C3-8FE6-EB39A0F99689}"/>
    <cellStyle name="Normal 60 4" xfId="20068" xr:uid="{0B1FF87B-B9D1-48E8-8270-5575D7BD5CAD}"/>
    <cellStyle name="Normal 60_Act input CF" xfId="20069" xr:uid="{8F06E3AC-1E50-4256-93B0-4F2173FCB803}"/>
    <cellStyle name="Normal 61" xfId="20070" xr:uid="{D1D1E096-7B58-4205-A963-376E4CDE2E62}"/>
    <cellStyle name="Normal 61 2" xfId="20071" xr:uid="{3EA0F17B-7D16-45A7-9AFB-8E0F718BE177}"/>
    <cellStyle name="Normal 61 2 2" xfId="20072" xr:uid="{ACFC0AEB-E10A-4C72-8481-2888ADCE2013}"/>
    <cellStyle name="Normal 61 2 3" xfId="20073" xr:uid="{15CA2D70-EDE8-402D-9D6C-DEC73BFFDF00}"/>
    <cellStyle name="Normal 61 2_ACT Segment adj EBITDA" xfId="20074" xr:uid="{C6E0B147-23DA-45CD-BA55-850F30419554}"/>
    <cellStyle name="Normal 61 3" xfId="20075" xr:uid="{96227D18-E9EB-4675-AFCA-8500F41A5598}"/>
    <cellStyle name="Normal 61 4" xfId="20076" xr:uid="{74A78B3F-7059-4DC0-913F-5A873658E7AF}"/>
    <cellStyle name="Normal 61_Act input CF" xfId="20077" xr:uid="{B3715D13-0EDF-429F-9DFA-BD81871C20F4}"/>
    <cellStyle name="Normal 62" xfId="20078" xr:uid="{598604A1-AB29-4C4B-A6CD-C941717F49A5}"/>
    <cellStyle name="Normal 62 2" xfId="20079" xr:uid="{5AFA7916-5FCC-496A-875E-F3BC93262475}"/>
    <cellStyle name="Normal 62 2 2" xfId="20080" xr:uid="{F200951F-E5B3-4AF4-910F-8C1DE38C5D6B}"/>
    <cellStyle name="Normal 62 2 3" xfId="20081" xr:uid="{AA9CE518-1EAA-42BA-AB20-655649C96927}"/>
    <cellStyle name="Normal 62 2_ACT Segment adj EBITDA" xfId="20082" xr:uid="{3286E585-30DB-41A2-BAA5-8EB7EB713295}"/>
    <cellStyle name="Normal 62 3" xfId="20083" xr:uid="{B1270F44-4D52-4DF1-AAA2-B3820A689BD6}"/>
    <cellStyle name="Normal 62 4" xfId="20084" xr:uid="{D9F324B0-60D0-49AB-B432-DAEA383300C5}"/>
    <cellStyle name="Normal 62_Act input CF" xfId="20085" xr:uid="{088544C5-97AA-41E3-801F-49203BF004F4}"/>
    <cellStyle name="Normal 63" xfId="20086" xr:uid="{FA5478C1-4F24-4A3F-8158-BF7B7C9921A4}"/>
    <cellStyle name="Normal 63 2" xfId="20087" xr:uid="{4AA6B9FC-419A-4D84-80F7-C234E3FF58BB}"/>
    <cellStyle name="Normal 63 2 2" xfId="20088" xr:uid="{1B41A1A2-1CF4-4A41-A12E-B75936E93C00}"/>
    <cellStyle name="Normal 63 2 3" xfId="20089" xr:uid="{0E979E66-9431-40E5-BF28-97FC372B0EC5}"/>
    <cellStyle name="Normal 63 2_ACT Segment adj EBITDA" xfId="20090" xr:uid="{A14DEFC9-A900-45D0-8B7D-803D5E082BFC}"/>
    <cellStyle name="Normal 63 3" xfId="20091" xr:uid="{1505701F-2E3E-4CD5-808E-3A010E29E2C8}"/>
    <cellStyle name="Normal 63 4" xfId="20092" xr:uid="{75BD58B6-1920-4D06-B1DE-DB5343E3351B}"/>
    <cellStyle name="Normal 63_Act input CF" xfId="20093" xr:uid="{E3C26F22-1E85-4E4E-BD76-17072E2148AB}"/>
    <cellStyle name="Normal 64" xfId="20094" xr:uid="{414FA785-BD1F-4766-9054-2B892B38B057}"/>
    <cellStyle name="Normal 64 2" xfId="20095" xr:uid="{B3846320-0F11-4464-A970-7EC72F7B9792}"/>
    <cellStyle name="Normal 64 2 2" xfId="20096" xr:uid="{59AA7E54-EC78-41F2-8735-D0C914AF5B38}"/>
    <cellStyle name="Normal 64 2 3" xfId="20097" xr:uid="{B68F11D6-E09D-45AB-A721-348A08D31CE3}"/>
    <cellStyle name="Normal 64 2_ACT Segment adj EBITDA" xfId="20098" xr:uid="{FBCDC2F9-B427-40A2-B94A-465873D3965F}"/>
    <cellStyle name="Normal 64 3" xfId="20099" xr:uid="{46C4D8E3-F971-422A-8546-8F3C33DD329E}"/>
    <cellStyle name="Normal 64 4" xfId="20100" xr:uid="{77896E9A-E3B9-4885-BB09-578E4E6B493A}"/>
    <cellStyle name="Normal 64_Act input CF" xfId="20101" xr:uid="{C78CAF67-2CC7-4CBF-AC4D-DA40AECAC9DA}"/>
    <cellStyle name="Normal 65" xfId="20102" xr:uid="{04DAE573-4D4E-42D8-B48E-87551A3F6261}"/>
    <cellStyle name="Normal 65 2" xfId="20103" xr:uid="{AFFA7729-B7B7-4C21-9E33-B899A5A4F5D5}"/>
    <cellStyle name="Normal 65 2 2" xfId="20104" xr:uid="{2ACFCBED-6EBF-491C-A5AA-DB81518114B6}"/>
    <cellStyle name="Normal 65 2 3" xfId="20105" xr:uid="{952B73D9-DCFB-4E98-AE4E-8369A104F1AB}"/>
    <cellStyle name="Normal 65 2_ACT Segment adj EBITDA" xfId="20106" xr:uid="{A2046EEB-459F-4542-B847-C0D8C900C24B}"/>
    <cellStyle name="Normal 65 3" xfId="20107" xr:uid="{D2088FDD-9BDF-4705-9717-F6E91592DB74}"/>
    <cellStyle name="Normal 65 4" xfId="20108" xr:uid="{1ACC3062-BFD5-49C6-95EF-301571311D4C}"/>
    <cellStyle name="Normal 65_Act input CF" xfId="20109" xr:uid="{994B8B8C-F5D8-4DFB-89A3-D87B69BFB197}"/>
    <cellStyle name="Normal 66" xfId="20110" xr:uid="{20A386A0-DFCF-4E94-B2B3-BE1E0A0801D0}"/>
    <cellStyle name="Normal 66 2" xfId="20111" xr:uid="{76DE9165-FAD5-43C4-A71A-223DE2658735}"/>
    <cellStyle name="Normal 66 2 2" xfId="20112" xr:uid="{EC0DBBFD-E4E8-49E4-9F59-0FDECAFC7F8E}"/>
    <cellStyle name="Normal 66 2 3" xfId="20113" xr:uid="{84B10E43-BE5A-4295-9A30-0E352AC545AD}"/>
    <cellStyle name="Normal 66 2_ACT Segment adj EBITDA" xfId="20114" xr:uid="{60E2366A-07CE-414B-BC24-9D4D69018A72}"/>
    <cellStyle name="Normal 66 3" xfId="20115" xr:uid="{1196A9C4-7C3B-405A-AB63-14EE9E878A54}"/>
    <cellStyle name="Normal 66 4" xfId="20116" xr:uid="{DA1812A3-FAEA-40EF-93D4-9307C00B0945}"/>
    <cellStyle name="Normal 66_Act input CF" xfId="20117" xr:uid="{080C5BBE-3BA2-4424-A58C-FFCBB93F2748}"/>
    <cellStyle name="Normal 67" xfId="20118" xr:uid="{E3F7EFF4-B4DB-4B0A-93E5-DB37B450AD7B}"/>
    <cellStyle name="Normal 67 2" xfId="20119" xr:uid="{90C23759-C5C8-488A-AA9E-8B8964330192}"/>
    <cellStyle name="Normal 67 2 2" xfId="20120" xr:uid="{AA57CE74-E314-4A4D-8533-8CD0FD7CB4CB}"/>
    <cellStyle name="Normal 67 2 3" xfId="20121" xr:uid="{7F6DD89B-1130-4EA5-8C8B-CBB1865B5899}"/>
    <cellStyle name="Normal 67 2_ACT Segment adj EBITDA" xfId="20122" xr:uid="{8B4DB259-9B80-4E83-BC8E-3165546B7BE2}"/>
    <cellStyle name="Normal 67 3" xfId="20123" xr:uid="{5AB31D50-A5CE-48EC-9A1A-0A4639F3CB79}"/>
    <cellStyle name="Normal 67 4" xfId="20124" xr:uid="{1EFA1B07-3D01-4F86-A1AC-314D68EFEB1C}"/>
    <cellStyle name="Normal 67_Act input CF" xfId="20125" xr:uid="{38A66457-F4A9-444C-A877-FBB6B5EFF263}"/>
    <cellStyle name="Normal 68" xfId="20126" xr:uid="{57B25D44-9661-4676-AD3F-FA8D859E2280}"/>
    <cellStyle name="Normal 68 2" xfId="20127" xr:uid="{DA850084-3A1D-423E-9024-40C197A18B8B}"/>
    <cellStyle name="Normal 68 2 2" xfId="20128" xr:uid="{DE62DA2F-BEDB-4E89-BB2A-0214048310EA}"/>
    <cellStyle name="Normal 68 2 3" xfId="20129" xr:uid="{F4775E07-B20F-4BFD-B242-0567E6DABEED}"/>
    <cellStyle name="Normal 68 2_ACT Segment adj EBITDA" xfId="20130" xr:uid="{4F23A5E9-00F4-4703-A9B3-7F94E2460860}"/>
    <cellStyle name="Normal 68 3" xfId="20131" xr:uid="{07FBF602-FB68-4F10-81C8-2BE450FF28D0}"/>
    <cellStyle name="Normal 68 4" xfId="20132" xr:uid="{A372C40A-BC45-4F99-BE9A-482DB5161D05}"/>
    <cellStyle name="Normal 68_Act input CF" xfId="20133" xr:uid="{9468C15B-1DFF-4FC4-80BE-7C37E6F555A3}"/>
    <cellStyle name="Normal 69" xfId="20134" xr:uid="{1802B479-6A67-47DF-9322-CB6743E7955E}"/>
    <cellStyle name="Normal 69 2" xfId="20135" xr:uid="{7DDF55B6-EF9B-4C80-9F03-CCB817DF2CEE}"/>
    <cellStyle name="Normal 69 2 2" xfId="20136" xr:uid="{72AA8159-8116-49B8-8DE7-C9AA46C497EF}"/>
    <cellStyle name="Normal 69 2 3" xfId="20137" xr:uid="{7C799053-831C-4F40-AAB5-010A9DEA5774}"/>
    <cellStyle name="Normal 69 2_ACT Segment adj EBITDA" xfId="20138" xr:uid="{A709F8EE-3509-40E4-99E3-F6D6870C25B3}"/>
    <cellStyle name="Normal 69 3" xfId="20139" xr:uid="{5F557C0A-456E-41DF-A863-57B9C2C6D9B8}"/>
    <cellStyle name="Normal 69 4" xfId="20140" xr:uid="{6FB2A459-AB3A-4C05-AACF-888CA327A822}"/>
    <cellStyle name="Normal 69_Act input CF" xfId="20141" xr:uid="{609E5F04-8B1B-4D5B-A10C-91538A7C978B}"/>
    <cellStyle name="Normal 7" xfId="20142" xr:uid="{489910FB-F91D-47CD-925C-4CC896CF2A0F}"/>
    <cellStyle name="Normal 7 10" xfId="20143" xr:uid="{1BE605A6-7834-4FB9-AFCB-743DEB36096C}"/>
    <cellStyle name="Normal 7 10 2" xfId="20144" xr:uid="{F60895A9-12CA-462E-8CBC-2F0514CA4D12}"/>
    <cellStyle name="Normal 7 10_ACT Segment adj EBITDA" xfId="20145" xr:uid="{B970A5D5-BAC3-4624-9373-DD5B6E488521}"/>
    <cellStyle name="Normal 7 11" xfId="20146" xr:uid="{BA736667-F25F-4ECD-A40E-83B8BC6A3AD5}"/>
    <cellStyle name="Normal 7 11 2" xfId="20147" xr:uid="{51222B12-3838-4053-8D2A-589BC89E62EB}"/>
    <cellStyle name="Normal 7 11 2 2" xfId="20148" xr:uid="{D06F337B-F8EC-41B7-9EF3-50B155B5A64D}"/>
    <cellStyle name="Normal 7 11 2 3" xfId="20149" xr:uid="{A502D79E-F21D-4CA5-80C0-BDE30D590CF6}"/>
    <cellStyle name="Normal 7 11 2_ACT_NIBD EQ" xfId="20150" xr:uid="{20087CAC-9F42-42E9-B9DA-43EC1DDC55E2}"/>
    <cellStyle name="Normal 7 11 3" xfId="20151" xr:uid="{2B0FCBA1-9D11-4B4B-AF8A-E21A68A2FD86}"/>
    <cellStyle name="Normal 7 11 4" xfId="20152" xr:uid="{83B67598-518F-43A0-AB21-20A8A73584A1}"/>
    <cellStyle name="Normal 7 11 5" xfId="20153" xr:uid="{0DB41CA8-F834-4AE1-B7ED-3E6C2B855CF9}"/>
    <cellStyle name="Normal 7 11_Act input CF" xfId="20154" xr:uid="{99375B29-62F6-4A97-91D5-3D772CDA83BB}"/>
    <cellStyle name="Normal 7 12" xfId="20155" xr:uid="{CADA51B7-4DD0-4CCB-95A2-926D00758BC7}"/>
    <cellStyle name="Normal 7 12 2" xfId="20156" xr:uid="{9F82514A-E689-4DD2-95E4-56792C720670}"/>
    <cellStyle name="Normal 7 12 3" xfId="20157" xr:uid="{B7FD5D7D-D725-4FE8-8AF2-6926ECB2F7B3}"/>
    <cellStyle name="Normal 7 12_ACT Segment adj EBITDA" xfId="20158" xr:uid="{A49F182C-4F76-4C7F-B8D5-F13A495D3B04}"/>
    <cellStyle name="Normal 7 13" xfId="20159" xr:uid="{8C90C6ED-EAD7-4105-8841-B44178B68793}"/>
    <cellStyle name="Normal 7 14" xfId="20160" xr:uid="{7076520C-1503-4770-B65E-0AC2D012E5FF}"/>
    <cellStyle name="Normal 7 15" xfId="20161" xr:uid="{72FF92AA-82C1-4964-B31D-F59442BA9815}"/>
    <cellStyle name="Normal 7 16" xfId="20162" xr:uid="{5F4E59B0-4246-4441-A281-7EDCDD0162E8}"/>
    <cellStyle name="Normal 7 2" xfId="20163" xr:uid="{66847A7C-775F-4CDE-AD8D-1C83D5B85EEB}"/>
    <cellStyle name="Normal 7 2 10" xfId="20164" xr:uid="{4C0DA5B3-C621-479A-A148-4BE112C5D9D0}"/>
    <cellStyle name="Normal 7 2 2" xfId="20165" xr:uid="{3EAA0AE7-D419-4626-8C79-D776A11FD96C}"/>
    <cellStyle name="Normal 7 2 2 2" xfId="20166" xr:uid="{7E88EB67-06AA-4493-A4E6-93BDB7E92D60}"/>
    <cellStyle name="Normal 7 2 2 2 2" xfId="20167" xr:uid="{FD43BEF7-1BCC-40EC-A75D-A18A02601C01}"/>
    <cellStyle name="Normal 7 2 2 2 2 2" xfId="20168" xr:uid="{5E679028-8F4E-4396-97D8-8A01B3A14697}"/>
    <cellStyle name="Normal 7 2 2 2 2 2 2" xfId="20169" xr:uid="{5510DA0B-6FDF-487F-8550-CA9E051A4F65}"/>
    <cellStyle name="Normal 7 2 2 2 2 2 2 2" xfId="20170" xr:uid="{0FDBA313-58EF-4BEE-85C1-24F27DB88D10}"/>
    <cellStyle name="Normal 7 2 2 2 2 2 2 3" xfId="20171" xr:uid="{0BE6322F-70AE-4377-AD8A-23CE26A6C9F4}"/>
    <cellStyle name="Normal 7 2 2 2 2 2 2_ACT_NIBD EQ" xfId="20172" xr:uid="{7C0B3736-D3E2-4686-89A0-3921F4E2BA96}"/>
    <cellStyle name="Normal 7 2 2 2 2 2 3" xfId="20173" xr:uid="{AE1ECAB1-418D-441A-A0A4-E76702EDD1AB}"/>
    <cellStyle name="Normal 7 2 2 2 2 2 4" xfId="20174" xr:uid="{48735582-8D2C-415B-9656-2288457DBE76}"/>
    <cellStyle name="Normal 7 2 2 2 2 2 5" xfId="20175" xr:uid="{FAB1AE3C-47C9-4435-A79A-5CD365155B9E}"/>
    <cellStyle name="Normal 7 2 2 2 2 2_Act input CF" xfId="20176" xr:uid="{6A1DB6AA-72CD-460C-9F1E-16873A48BC87}"/>
    <cellStyle name="Normal 7 2 2 2 2 3" xfId="20177" xr:uid="{56157107-D487-4E19-92CE-0E8FFF23B175}"/>
    <cellStyle name="Normal 7 2 2 2 2 3 2" xfId="20178" xr:uid="{E57AE32C-D919-4117-8186-EF10A484918E}"/>
    <cellStyle name="Normal 7 2 2 2 2 3 2 2" xfId="20179" xr:uid="{5992055C-466D-4E34-936B-8E2BE49F2407}"/>
    <cellStyle name="Normal 7 2 2 2 2 3 2 3" xfId="20180" xr:uid="{0FAB20A9-D05C-4229-88A5-44855B86044D}"/>
    <cellStyle name="Normal 7 2 2 2 2 3 2_ACT_NIBD EQ" xfId="20181" xr:uid="{0B45F069-4293-4C09-88EA-CB77752413D9}"/>
    <cellStyle name="Normal 7 2 2 2 2 3 3" xfId="20182" xr:uid="{2703FBC3-59EA-47C8-87BD-80E6FEA9DE69}"/>
    <cellStyle name="Normal 7 2 2 2 2 3 4" xfId="20183" xr:uid="{E13E215C-DBAD-4188-A078-F6D95045EE4F}"/>
    <cellStyle name="Normal 7 2 2 2 2 3 5" xfId="20184" xr:uid="{ECE5BA02-AE8F-4896-8AD6-99095A5BD6C7}"/>
    <cellStyle name="Normal 7 2 2 2 2 3_Act input CF" xfId="20185" xr:uid="{5D303C78-C588-4F8B-B011-79A89B2E75DB}"/>
    <cellStyle name="Normal 7 2 2 2 2 4" xfId="20186" xr:uid="{440B1B83-1015-4FBA-9E16-DB1ACE8A22FC}"/>
    <cellStyle name="Normal 7 2 2 2 2 4 2" xfId="20187" xr:uid="{0D824DD4-9431-4E09-B8CB-C9B1EFC01F8B}"/>
    <cellStyle name="Normal 7 2 2 2 2 4 3" xfId="20188" xr:uid="{F709C414-5B3B-40D6-9B8D-91388C06F918}"/>
    <cellStyle name="Normal 7 2 2 2 2 4_ACT_NIBD EQ" xfId="20189" xr:uid="{71E4D01C-78BD-46CE-A4F8-89C6325FBE57}"/>
    <cellStyle name="Normal 7 2 2 2 2 5" xfId="20190" xr:uid="{8B871E97-F19E-4D60-8122-819BBE34A4D5}"/>
    <cellStyle name="Normal 7 2 2 2 2 6" xfId="20191" xr:uid="{AE0D31A7-33FC-4AE9-AE3A-3297BF2FF175}"/>
    <cellStyle name="Normal 7 2 2 2 2 7" xfId="20192" xr:uid="{4B91E21F-5D94-462C-A8E9-292C347E9D4E}"/>
    <cellStyle name="Normal 7 2 2 2 2_Act input CF" xfId="20193" xr:uid="{78404418-951C-4195-9F27-D1360A2C7402}"/>
    <cellStyle name="Normal 7 2 2 2 3" xfId="20194" xr:uid="{F66985B6-3453-4BC8-9B80-CB607AD979C9}"/>
    <cellStyle name="Normal 7 2 2 2 3 2" xfId="20195" xr:uid="{9943CAF0-1FAF-4603-BDB6-117EA7E2D782}"/>
    <cellStyle name="Normal 7 2 2 2 3 2 2" xfId="20196" xr:uid="{15500B6F-A1EA-47F0-95B4-BD9C6DA542CC}"/>
    <cellStyle name="Normal 7 2 2 2 3 2 3" xfId="20197" xr:uid="{CEF126B2-F219-4B16-8B9D-1EB99169A1E6}"/>
    <cellStyle name="Normal 7 2 2 2 3 2_ACT_NIBD EQ" xfId="20198" xr:uid="{5AB074C5-95E4-4AE0-AFE4-31A430905BD9}"/>
    <cellStyle name="Normal 7 2 2 2 3 3" xfId="20199" xr:uid="{A276EA3E-83AC-411A-ADB2-9AD9BB8F4B39}"/>
    <cellStyle name="Normal 7 2 2 2 3 4" xfId="20200" xr:uid="{FE7E7740-75B8-44DE-9D5A-A33EA7EF7907}"/>
    <cellStyle name="Normal 7 2 2 2 3 5" xfId="20201" xr:uid="{3EEE672C-0C77-471C-87A6-30EF9EB771CF}"/>
    <cellStyle name="Normal 7 2 2 2 3_Act input CF" xfId="20202" xr:uid="{0B5C4D4E-5A17-49CC-ADB4-89A8A068FFBF}"/>
    <cellStyle name="Normal 7 2 2 2 4" xfId="20203" xr:uid="{2924E412-F4BD-4895-8B26-648829894DB7}"/>
    <cellStyle name="Normal 7 2 2 2 4 2" xfId="20204" xr:uid="{F777BB6A-1F4D-4FD5-B9C8-88C047A6F48F}"/>
    <cellStyle name="Normal 7 2 2 2 4 2 2" xfId="20205" xr:uid="{A5AABA0D-93AC-426D-86AC-83048ED21AED}"/>
    <cellStyle name="Normal 7 2 2 2 4 2 3" xfId="20206" xr:uid="{8F0F50AC-95C9-405A-B8B7-976E8DD23838}"/>
    <cellStyle name="Normal 7 2 2 2 4 2_ACT_NIBD EQ" xfId="20207" xr:uid="{24E1DA9B-36EA-4E29-A3E9-06B728FD7E67}"/>
    <cellStyle name="Normal 7 2 2 2 4 3" xfId="20208" xr:uid="{D93AAAD5-7465-45FB-8EF8-9D5C5723AC64}"/>
    <cellStyle name="Normal 7 2 2 2 4 4" xfId="20209" xr:uid="{B0ED1A9C-63D0-40EE-8B6E-5EFB98E3626E}"/>
    <cellStyle name="Normal 7 2 2 2 4 5" xfId="20210" xr:uid="{9E6B277F-2E0B-44A1-B541-88EE22A23CA1}"/>
    <cellStyle name="Normal 7 2 2 2 4_Act input CF" xfId="20211" xr:uid="{A67E688E-FA34-485C-AA73-8CEA96246E54}"/>
    <cellStyle name="Normal 7 2 2 2 5" xfId="20212" xr:uid="{49A18DEE-29C0-48F0-B734-CA7C46B58302}"/>
    <cellStyle name="Normal 7 2 2 2 5 2" xfId="20213" xr:uid="{90F9851F-BC00-4E16-B75E-11071265F7A7}"/>
    <cellStyle name="Normal 7 2 2 2 5 3" xfId="20214" xr:uid="{4D57DB74-6001-45A7-84E9-2ECE66657DB4}"/>
    <cellStyle name="Normal 7 2 2 2 5_ACT_NIBD EQ" xfId="20215" xr:uid="{C8538F3E-15FA-4D82-A650-328DDE631CA4}"/>
    <cellStyle name="Normal 7 2 2 2 6" xfId="20216" xr:uid="{738C6EDA-4738-4A9C-A283-5221D6E7C349}"/>
    <cellStyle name="Normal 7 2 2 2 7" xfId="20217" xr:uid="{F4899CCC-D9C1-416C-B5DF-64BA24E877BF}"/>
    <cellStyle name="Normal 7 2 2 2 8" xfId="20218" xr:uid="{ACDB8914-E58F-463E-9536-61BD76CDF0E9}"/>
    <cellStyle name="Normal 7 2 2 2_Act input CF" xfId="20219" xr:uid="{12ED28EC-C0B1-4B91-BCBB-CA06CD772F9A}"/>
    <cellStyle name="Normal 7 2 2 3" xfId="20220" xr:uid="{6B539C47-95EA-4208-947E-17AFCD4A165B}"/>
    <cellStyle name="Normal 7 2 2 3 2" xfId="20221" xr:uid="{AEE6329C-00EF-4DBB-BF50-14E3E18228E7}"/>
    <cellStyle name="Normal 7 2 2 3 2 2" xfId="20222" xr:uid="{C0515349-AC75-4C2E-A816-1A53ED303881}"/>
    <cellStyle name="Normal 7 2 2 3 2 2 2" xfId="20223" xr:uid="{CC5223E3-AB62-43BA-B5EE-3CEFAB72BA45}"/>
    <cellStyle name="Normal 7 2 2 3 2 2 3" xfId="20224" xr:uid="{4587D03E-952C-46DA-9F86-8AA36E98E9F3}"/>
    <cellStyle name="Normal 7 2 2 3 2 2_ACT_NIBD EQ" xfId="20225" xr:uid="{A60EC48F-F0E2-46C2-99B9-790916955F7F}"/>
    <cellStyle name="Normal 7 2 2 3 2 3" xfId="20226" xr:uid="{C9701D96-E19E-4678-975A-C5701522D0A2}"/>
    <cellStyle name="Normal 7 2 2 3 2 4" xfId="20227" xr:uid="{34B6A465-2300-456C-8805-50CE27221824}"/>
    <cellStyle name="Normal 7 2 2 3 2 5" xfId="20228" xr:uid="{D4798871-55C9-4055-8FF5-3D7DBE974000}"/>
    <cellStyle name="Normal 7 2 2 3 2_Act input CF" xfId="20229" xr:uid="{1F6AC9D3-CD63-4699-BB95-B63CDF2F9020}"/>
    <cellStyle name="Normal 7 2 2 3 3" xfId="20230" xr:uid="{784C9C89-ECD6-4DFB-A309-437F0BF2B6B5}"/>
    <cellStyle name="Normal 7 2 2 3 3 2" xfId="20231" xr:uid="{4C6011C2-7398-4B31-8061-F9150289454C}"/>
    <cellStyle name="Normal 7 2 2 3 3 2 2" xfId="20232" xr:uid="{55AEEF24-77A6-46C6-B03D-552A78185632}"/>
    <cellStyle name="Normal 7 2 2 3 3 2 3" xfId="20233" xr:uid="{9B41409F-B8B0-4B26-8C24-168C69F78A58}"/>
    <cellStyle name="Normal 7 2 2 3 3 2_ACT_NIBD EQ" xfId="20234" xr:uid="{2B843664-67A0-44FC-8F88-7CDA7F2F64AE}"/>
    <cellStyle name="Normal 7 2 2 3 3 3" xfId="20235" xr:uid="{9D0EA5A2-76EC-408F-A53B-573895FC99CE}"/>
    <cellStyle name="Normal 7 2 2 3 3 4" xfId="20236" xr:uid="{2B2CCA61-3772-48EB-9C25-E214B2BF56EB}"/>
    <cellStyle name="Normal 7 2 2 3 3 5" xfId="20237" xr:uid="{EC6F01B4-473C-4A06-B9A0-206B6A51B082}"/>
    <cellStyle name="Normal 7 2 2 3 3_Act input CF" xfId="20238" xr:uid="{CEDB75A2-5998-424B-A052-9D40BB9B638A}"/>
    <cellStyle name="Normal 7 2 2 3 4" xfId="20239" xr:uid="{F15AAB49-E7D4-462C-B302-C58A52D587AE}"/>
    <cellStyle name="Normal 7 2 2 3 4 2" xfId="20240" xr:uid="{A200DD5E-1BA6-4FE0-87D6-060EAC2FE9BC}"/>
    <cellStyle name="Normal 7 2 2 3 4 3" xfId="20241" xr:uid="{D4A06373-A998-4B20-AD4D-05073DF046D2}"/>
    <cellStyle name="Normal 7 2 2 3 4_ACT_NIBD EQ" xfId="20242" xr:uid="{B33B477C-87A3-4C01-89C1-36AC82C89F15}"/>
    <cellStyle name="Normal 7 2 2 3 5" xfId="20243" xr:uid="{70B66BC1-7877-4DE5-AAE8-20DDEA2760F6}"/>
    <cellStyle name="Normal 7 2 2 3 6" xfId="20244" xr:uid="{36383C11-EFE2-4B9D-A409-5D6504206DE8}"/>
    <cellStyle name="Normal 7 2 2 3 7" xfId="20245" xr:uid="{359DF11F-9409-4263-AC5D-616F8CE423BF}"/>
    <cellStyle name="Normal 7 2 2 3_Act input CF" xfId="20246" xr:uid="{DE51841F-1D0E-4684-9E07-9FB3774E6AD0}"/>
    <cellStyle name="Normal 7 2 2 4" xfId="20247" xr:uid="{EB307C02-FCEC-459D-8237-4092A845F3ED}"/>
    <cellStyle name="Normal 7 2 2 4 2" xfId="20248" xr:uid="{74BB62DC-235F-46C1-9895-196072EB8D8D}"/>
    <cellStyle name="Normal 7 2 2 4 2 2" xfId="20249" xr:uid="{C1E3281C-398A-4C22-A859-04883C2A8F7B}"/>
    <cellStyle name="Normal 7 2 2 4 2 3" xfId="20250" xr:uid="{4B9C665C-B6ED-4BE6-B5C2-9E9435F2599D}"/>
    <cellStyle name="Normal 7 2 2 4 2_ACT_NIBD EQ" xfId="20251" xr:uid="{FE0C42E1-3589-471D-9F3A-D0350976C139}"/>
    <cellStyle name="Normal 7 2 2 4 3" xfId="20252" xr:uid="{C872427A-C66C-4574-ABBE-024F8D197D05}"/>
    <cellStyle name="Normal 7 2 2 4 4" xfId="20253" xr:uid="{97692259-4201-44E6-927F-9BAF87F4DA0D}"/>
    <cellStyle name="Normal 7 2 2 4 5" xfId="20254" xr:uid="{064BEFAE-7D72-4FA2-B194-F719355CB05C}"/>
    <cellStyle name="Normal 7 2 2 4_Act input CF" xfId="20255" xr:uid="{E4F58998-D340-4735-BAA1-4DDB014D14E1}"/>
    <cellStyle name="Normal 7 2 2 5" xfId="20256" xr:uid="{27479606-FD68-498F-8811-3A77F2599652}"/>
    <cellStyle name="Normal 7 2 2 5 2" xfId="20257" xr:uid="{716827F8-697E-4ED7-9889-9AAC03A1F43A}"/>
    <cellStyle name="Normal 7 2 2 5 2 2" xfId="20258" xr:uid="{08575C77-FC94-4E7A-A000-61C04BE7A8BA}"/>
    <cellStyle name="Normal 7 2 2 5 2 3" xfId="20259" xr:uid="{8DFDAF6A-625E-4947-B02D-F32E5C8D5504}"/>
    <cellStyle name="Normal 7 2 2 5 2_ACT_NIBD EQ" xfId="20260" xr:uid="{078ADA9D-D782-4AFE-BF30-231271BFA76C}"/>
    <cellStyle name="Normal 7 2 2 5 3" xfId="20261" xr:uid="{F944B2C9-7893-434D-8FDF-F320ED871E24}"/>
    <cellStyle name="Normal 7 2 2 5 4" xfId="20262" xr:uid="{113BF2A7-9604-4A04-B0F5-2C762F245B4F}"/>
    <cellStyle name="Normal 7 2 2 5 5" xfId="20263" xr:uid="{B9744EC7-2DD7-4051-87F4-C9CAC69D6D6D}"/>
    <cellStyle name="Normal 7 2 2 5_Act input CF" xfId="20264" xr:uid="{4158F1AF-3E0D-4AB8-ADCF-663AD0EB49C3}"/>
    <cellStyle name="Normal 7 2 2 6" xfId="20265" xr:uid="{702E3A69-77F7-4CB2-B36A-09C2F92505C7}"/>
    <cellStyle name="Normal 7 2 2 6 2" xfId="20266" xr:uid="{C0E46748-CF60-4635-882B-F961FCCA642C}"/>
    <cellStyle name="Normal 7 2 2 6 3" xfId="20267" xr:uid="{52E91D21-E02A-40AC-89F1-6323D8340768}"/>
    <cellStyle name="Normal 7 2 2 6_ACT_NIBD EQ" xfId="20268" xr:uid="{6C4759EE-CAEF-4AD2-9AEB-985E789984FE}"/>
    <cellStyle name="Normal 7 2 2 7" xfId="20269" xr:uid="{4EAB24F8-5FD7-439F-88EA-80ED56CB01BE}"/>
    <cellStyle name="Normal 7 2 2 8" xfId="20270" xr:uid="{364950D3-8121-4699-99BA-9FA36CE1A101}"/>
    <cellStyle name="Normal 7 2 2 9" xfId="20271" xr:uid="{4B5E6497-B81F-4D10-B0EA-776B023F835A}"/>
    <cellStyle name="Normal 7 2 2_Act input CF" xfId="20272" xr:uid="{65774A29-6955-4D43-895A-F1B6D62865DA}"/>
    <cellStyle name="Normal 7 2 3" xfId="20273" xr:uid="{8FD23483-4639-412D-98B9-721D5FB8ED77}"/>
    <cellStyle name="Normal 7 2 3 2" xfId="20274" xr:uid="{3693D429-D11E-4CAE-898E-8A49FCBF1A90}"/>
    <cellStyle name="Normal 7 2 3 2 2" xfId="20275" xr:uid="{252397E8-3DF7-453F-94C6-5E6082F6B0F0}"/>
    <cellStyle name="Normal 7 2 3 2 2 2" xfId="20276" xr:uid="{308F5878-AFC8-4843-B207-C09AC957A3EA}"/>
    <cellStyle name="Normal 7 2 3 2 2 2 2" xfId="20277" xr:uid="{E94BEA6B-892F-4132-9A87-BF226BF4C1DC}"/>
    <cellStyle name="Normal 7 2 3 2 2 2 3" xfId="20278" xr:uid="{24FB3FA6-F747-411A-A05F-66674FF4606A}"/>
    <cellStyle name="Normal 7 2 3 2 2 2_ACT_NIBD EQ" xfId="20279" xr:uid="{A8DE6E55-7217-4A01-8363-F3EB5E54B25F}"/>
    <cellStyle name="Normal 7 2 3 2 2 3" xfId="20280" xr:uid="{9948153C-E592-422D-AAF2-E8548527A0B3}"/>
    <cellStyle name="Normal 7 2 3 2 2 4" xfId="20281" xr:uid="{A10CE42B-4F16-4D94-A95B-5908A1702E8B}"/>
    <cellStyle name="Normal 7 2 3 2 2 5" xfId="20282" xr:uid="{CC4FE906-EB8A-4DB5-9B9E-4406897BAD76}"/>
    <cellStyle name="Normal 7 2 3 2 2_Act input CF" xfId="20283" xr:uid="{2CEFB291-60DA-41D9-92E2-8985FE4B8E3C}"/>
    <cellStyle name="Normal 7 2 3 2 3" xfId="20284" xr:uid="{90C874BE-66F3-4A97-BF94-96BF90E4B796}"/>
    <cellStyle name="Normal 7 2 3 2 3 2" xfId="20285" xr:uid="{0B741384-2C14-4618-9102-8D3B67A87DBF}"/>
    <cellStyle name="Normal 7 2 3 2 3 2 2" xfId="20286" xr:uid="{3C00F4C1-6262-440F-9363-5F3A78043588}"/>
    <cellStyle name="Normal 7 2 3 2 3 2 3" xfId="20287" xr:uid="{A9538561-115F-4DF7-9A95-5952D0A7408C}"/>
    <cellStyle name="Normal 7 2 3 2 3 2_ACT_NIBD EQ" xfId="20288" xr:uid="{454643F9-8F36-44C1-A083-A9ABE79F6975}"/>
    <cellStyle name="Normal 7 2 3 2 3 3" xfId="20289" xr:uid="{40ED9167-853C-4EF7-805A-74CAB988194C}"/>
    <cellStyle name="Normal 7 2 3 2 3 4" xfId="20290" xr:uid="{80B235A8-3FE9-4A9D-A220-2B65181EFE7A}"/>
    <cellStyle name="Normal 7 2 3 2 3 5" xfId="20291" xr:uid="{531A5FAC-73C8-4671-85B8-262C2F2D3BA8}"/>
    <cellStyle name="Normal 7 2 3 2 3_Act input CF" xfId="20292" xr:uid="{327673B8-09B6-413E-8EB8-964AE795DDFB}"/>
    <cellStyle name="Normal 7 2 3 2 4" xfId="20293" xr:uid="{B4A41DCB-524C-4DB7-80E4-85ECB5F748F1}"/>
    <cellStyle name="Normal 7 2 3 2 4 2" xfId="20294" xr:uid="{02F78D60-653B-4714-ACE3-1597D4FA56B9}"/>
    <cellStyle name="Normal 7 2 3 2 4 3" xfId="20295" xr:uid="{3C4EA803-FAD5-4AC5-882C-9FD14A885F7E}"/>
    <cellStyle name="Normal 7 2 3 2 4_ACT_NIBD EQ" xfId="20296" xr:uid="{029DEB06-5A16-45E0-A08F-382352352440}"/>
    <cellStyle name="Normal 7 2 3 2 5" xfId="20297" xr:uid="{3D7B47C7-B30D-4102-BD84-8E10D2E7571F}"/>
    <cellStyle name="Normal 7 2 3 2 6" xfId="20298" xr:uid="{1C41A0E1-4186-4CF1-8F99-AD87C82B2125}"/>
    <cellStyle name="Normal 7 2 3 2 7" xfId="20299" xr:uid="{39D2A937-1416-4461-99A4-F9448B5DBDBD}"/>
    <cellStyle name="Normal 7 2 3 2_Act input CF" xfId="20300" xr:uid="{A4DDEFFE-B9D9-40A4-8874-D8474CCA12C2}"/>
    <cellStyle name="Normal 7 2 3 3" xfId="20301" xr:uid="{CCB7B559-AB7B-4D39-9961-152C830D8A91}"/>
    <cellStyle name="Normal 7 2 3 3 2" xfId="20302" xr:uid="{512827CE-28EB-4A4A-B5D5-5D8AF5549009}"/>
    <cellStyle name="Normal 7 2 3 3 2 2" xfId="20303" xr:uid="{0FF889C7-BAD6-484C-9D38-D9A50178F40A}"/>
    <cellStyle name="Normal 7 2 3 3 2 3" xfId="20304" xr:uid="{D38BD1DC-ECA9-44B0-A015-D75BFD04ADED}"/>
    <cellStyle name="Normal 7 2 3 3 2_ACT_NIBD EQ" xfId="20305" xr:uid="{B16A93C1-5E3F-4352-94F0-7AC51210CBA9}"/>
    <cellStyle name="Normal 7 2 3 3 3" xfId="20306" xr:uid="{66FE2CB1-9DBE-466A-9C17-C52044A6D11D}"/>
    <cellStyle name="Normal 7 2 3 3 4" xfId="20307" xr:uid="{1793C1CB-BAA1-4402-8E78-AEAEB84AFFA0}"/>
    <cellStyle name="Normal 7 2 3 3 5" xfId="20308" xr:uid="{8B05A8E6-52E6-475C-A052-6AF9030F5DB1}"/>
    <cellStyle name="Normal 7 2 3 3_Act input CF" xfId="20309" xr:uid="{9D3A7574-61B6-4462-9BE9-B819995DA05E}"/>
    <cellStyle name="Normal 7 2 3 4" xfId="20310" xr:uid="{B0D7D3CE-17D2-4CDB-B3B8-34698AE3FB9F}"/>
    <cellStyle name="Normal 7 2 3 4 2" xfId="20311" xr:uid="{9BE80A8C-9A94-4A8E-9CA1-3E713A454291}"/>
    <cellStyle name="Normal 7 2 3 4 2 2" xfId="20312" xr:uid="{F08C1EF7-E9B5-4F90-BB12-76689F717138}"/>
    <cellStyle name="Normal 7 2 3 4 2 3" xfId="20313" xr:uid="{877C633C-861A-471D-8194-7E92C58CD9C1}"/>
    <cellStyle name="Normal 7 2 3 4 2_ACT_NIBD EQ" xfId="20314" xr:uid="{AA651A7B-F022-459A-A359-7CF9CF26669E}"/>
    <cellStyle name="Normal 7 2 3 4 3" xfId="20315" xr:uid="{2D570DE8-A40D-4C94-8408-5E8AA0C74E25}"/>
    <cellStyle name="Normal 7 2 3 4 4" xfId="20316" xr:uid="{2A51F762-4BFE-4F50-B36B-F37C8F272FB5}"/>
    <cellStyle name="Normal 7 2 3 4 5" xfId="20317" xr:uid="{912DB7F2-D2E7-4981-B28B-5BEF4C9A66E0}"/>
    <cellStyle name="Normal 7 2 3 4_Act input CF" xfId="20318" xr:uid="{058C3B90-84A4-4293-87CD-44C97CCD534F}"/>
    <cellStyle name="Normal 7 2 3 5" xfId="20319" xr:uid="{BF7539C0-6C70-4C17-AED5-5DC0EA379C0D}"/>
    <cellStyle name="Normal 7 2 3 5 2" xfId="20320" xr:uid="{46CC4A2E-35D1-49F6-8158-025150F6B22A}"/>
    <cellStyle name="Normal 7 2 3 5 3" xfId="20321" xr:uid="{9868F6B0-8669-4F7B-B7A5-18C2D37483CD}"/>
    <cellStyle name="Normal 7 2 3 5_ACT_NIBD EQ" xfId="20322" xr:uid="{F467EA61-D82A-49D6-B95D-AEDE97DF3DBB}"/>
    <cellStyle name="Normal 7 2 3 6" xfId="20323" xr:uid="{3A975932-1635-4244-B52B-474FCEF6003C}"/>
    <cellStyle name="Normal 7 2 3 7" xfId="20324" xr:uid="{48120F91-3CD7-4C5C-A595-C230ECA0DE85}"/>
    <cellStyle name="Normal 7 2 3 8" xfId="20325" xr:uid="{118844BD-7FD3-4C8C-9A94-3D245CCF3E73}"/>
    <cellStyle name="Normal 7 2 3_Act input CF" xfId="20326" xr:uid="{C7C7C664-6DB2-42F3-8007-9B08C1E4AFF7}"/>
    <cellStyle name="Normal 7 2 4" xfId="20327" xr:uid="{D07CE8BD-F029-4A12-A263-3449699EB07D}"/>
    <cellStyle name="Normal 7 2 4 2" xfId="20328" xr:uid="{6A06DEB5-C5AC-409A-B2C1-290FFAF8E9B4}"/>
    <cellStyle name="Normal 7 2 4 2 2" xfId="20329" xr:uid="{87E74D51-88B2-4C90-8011-5CD44AF6056B}"/>
    <cellStyle name="Normal 7 2 4 2 2 2" xfId="20330" xr:uid="{3E6EB05A-5755-4C59-A595-141DD909B2F1}"/>
    <cellStyle name="Normal 7 2 4 2 2 3" xfId="20331" xr:uid="{1AAF186C-B16D-4845-BD4D-7139B0B7536D}"/>
    <cellStyle name="Normal 7 2 4 2 2_ACT_NIBD EQ" xfId="20332" xr:uid="{F0A787F6-0CE1-4D66-A553-FDF7F2C031EC}"/>
    <cellStyle name="Normal 7 2 4 2 3" xfId="20333" xr:uid="{8EA0E875-1A8E-4325-A54F-FC7C3F181A09}"/>
    <cellStyle name="Normal 7 2 4 2 4" xfId="20334" xr:uid="{51CFD558-F60B-4224-8379-7ADB93E90263}"/>
    <cellStyle name="Normal 7 2 4 2 5" xfId="20335" xr:uid="{00CE949D-8456-432A-A7D9-BA224B85002F}"/>
    <cellStyle name="Normal 7 2 4 2_Act input CF" xfId="20336" xr:uid="{4552630B-055B-41C6-B42B-D9949581075F}"/>
    <cellStyle name="Normal 7 2 4 3" xfId="20337" xr:uid="{6413925A-82F5-4C71-9662-BD756C2CB378}"/>
    <cellStyle name="Normal 7 2 4 3 2" xfId="20338" xr:uid="{F80E8C88-7804-4566-84C8-A4D1AB6E0332}"/>
    <cellStyle name="Normal 7 2 4 3 2 2" xfId="20339" xr:uid="{6F975A40-176B-49FD-A703-FE5A1AC4CA2D}"/>
    <cellStyle name="Normal 7 2 4 3 2 3" xfId="20340" xr:uid="{2F331C57-5C78-49F0-B7F2-76C7191A5BCA}"/>
    <cellStyle name="Normal 7 2 4 3 2_ACT_NIBD EQ" xfId="20341" xr:uid="{9104460F-6927-45F2-8056-A837F9F488F0}"/>
    <cellStyle name="Normal 7 2 4 3 3" xfId="20342" xr:uid="{9C4655A5-5FDF-4BA8-ABA8-09DC2D6E2430}"/>
    <cellStyle name="Normal 7 2 4 3 4" xfId="20343" xr:uid="{9F07D3E9-0C52-4ACB-AD28-7D7E100BB5B9}"/>
    <cellStyle name="Normal 7 2 4 3 5" xfId="20344" xr:uid="{255E6054-7E24-433E-B3AD-541B448572D5}"/>
    <cellStyle name="Normal 7 2 4 3_Act input CF" xfId="20345" xr:uid="{D2914D1A-B131-4EC1-98F9-47FA8C19895E}"/>
    <cellStyle name="Normal 7 2 4 4" xfId="20346" xr:uid="{FE5C031F-801E-471B-9009-2BD7B1726217}"/>
    <cellStyle name="Normal 7 2 4 4 2" xfId="20347" xr:uid="{F35CEA18-635D-4DBE-95AA-21D769FBA0B1}"/>
    <cellStyle name="Normal 7 2 4 4 3" xfId="20348" xr:uid="{6E412024-18B0-40B4-AE83-3AD362D77D48}"/>
    <cellStyle name="Normal 7 2 4 4_ACT_NIBD EQ" xfId="20349" xr:uid="{36823CEB-3D03-4984-9298-A171F1DE6B23}"/>
    <cellStyle name="Normal 7 2 4 5" xfId="20350" xr:uid="{EF22AEAA-0B4A-457E-8CEC-C51AEB36BB2B}"/>
    <cellStyle name="Normal 7 2 4 6" xfId="20351" xr:uid="{033CC62E-DB77-4636-B0D6-1F61230ED8F3}"/>
    <cellStyle name="Normal 7 2 4 7" xfId="20352" xr:uid="{497EB70D-1598-4C5E-A7AE-BB5E78958613}"/>
    <cellStyle name="Normal 7 2 4_Act input CF" xfId="20353" xr:uid="{79FAC32F-C3C2-404A-B5FF-A67FBFF72E33}"/>
    <cellStyle name="Normal 7 2 5" xfId="20354" xr:uid="{32FA5CAC-6DFC-4932-B227-EAFFB9734BB3}"/>
    <cellStyle name="Normal 7 2 5 2" xfId="20355" xr:uid="{85DE0F95-C1C1-4551-9D6D-7511E2CECF6B}"/>
    <cellStyle name="Normal 7 2 5 2 2" xfId="20356" xr:uid="{966A4C40-A1A5-4B1A-B020-259BDED083F9}"/>
    <cellStyle name="Normal 7 2 5 2 3" xfId="20357" xr:uid="{F9FF43FB-5FD7-42C2-98A3-2FFCE6F4FD10}"/>
    <cellStyle name="Normal 7 2 5 2_ACT_NIBD EQ" xfId="20358" xr:uid="{6E23943D-5CF5-4491-ACD2-842729FEC952}"/>
    <cellStyle name="Normal 7 2 5 3" xfId="20359" xr:uid="{A646B988-0B14-4421-8638-EA74FC742485}"/>
    <cellStyle name="Normal 7 2 5 4" xfId="20360" xr:uid="{2D78DB20-0BB0-4D94-B7D8-1CFFDA7D69B2}"/>
    <cellStyle name="Normal 7 2 5 5" xfId="20361" xr:uid="{E4DDD657-117A-4C2D-8CFD-B062E2E71BE4}"/>
    <cellStyle name="Normal 7 2 5_Act input CF" xfId="20362" xr:uid="{D1B61850-C2AD-45F3-B353-7EF739AE32DA}"/>
    <cellStyle name="Normal 7 2 6" xfId="20363" xr:uid="{848E8D81-E7B3-40E1-9BAF-7DF082DB1B3D}"/>
    <cellStyle name="Normal 7 2 6 2" xfId="20364" xr:uid="{D485D097-0644-4427-AFFA-1842FBA7A409}"/>
    <cellStyle name="Normal 7 2 6 2 2" xfId="20365" xr:uid="{F32090CF-8D53-4BA8-A638-163F59E79A0F}"/>
    <cellStyle name="Normal 7 2 6 2 3" xfId="20366" xr:uid="{05D5F513-2F33-45D3-A36B-8C38E9E5F4CA}"/>
    <cellStyle name="Normal 7 2 6 2_ACT_NIBD EQ" xfId="20367" xr:uid="{71C7E02A-07A0-4A17-B54A-9AE2C0A1212D}"/>
    <cellStyle name="Normal 7 2 6 3" xfId="20368" xr:uid="{3F62A0B0-AEB6-49CB-B148-E6F8E98CCF03}"/>
    <cellStyle name="Normal 7 2 6 4" xfId="20369" xr:uid="{8BCC5C06-4F14-484D-9A45-18C9EA921B89}"/>
    <cellStyle name="Normal 7 2 6 5" xfId="20370" xr:uid="{BF6A0507-1327-4372-9524-DEEE86CE58F5}"/>
    <cellStyle name="Normal 7 2 6_Act input CF" xfId="20371" xr:uid="{4A7B937E-F444-463A-A265-8672D3B5A3CF}"/>
    <cellStyle name="Normal 7 2 7" xfId="20372" xr:uid="{22E26D36-A365-4F52-AD34-9CE1C27EC689}"/>
    <cellStyle name="Normal 7 2 7 2" xfId="20373" xr:uid="{FE37BF0B-803B-41AB-B60D-627FA5EE2FFF}"/>
    <cellStyle name="Normal 7 2 7 3" xfId="20374" xr:uid="{E1885292-50C9-4522-A7A1-0D5AE2651F94}"/>
    <cellStyle name="Normal 7 2 7_ACT_NIBD EQ" xfId="20375" xr:uid="{4E1030E4-2A29-44E6-BF77-4FE4CF31E013}"/>
    <cellStyle name="Normal 7 2 8" xfId="20376" xr:uid="{F8B1AF60-E551-4439-B9F5-2A9C91059949}"/>
    <cellStyle name="Normal 7 2 9" xfId="20377" xr:uid="{606CE40E-EE61-4413-901C-EA49D67F0A81}"/>
    <cellStyle name="Normal 7 2_Act input CF" xfId="20378" xr:uid="{7314FED6-B1F0-451A-8C11-ED7C324C48CA}"/>
    <cellStyle name="Normal 7 3" xfId="20379" xr:uid="{425F0A2D-B1D4-488B-9179-B3CAA0CB6BC6}"/>
    <cellStyle name="Normal 7 3 2" xfId="20380" xr:uid="{C75A620F-82CF-4502-A150-5F8A922C6C1A}"/>
    <cellStyle name="Normal 7 3 2 2" xfId="20381" xr:uid="{99C6FB91-250C-4B0C-BB1F-62024C0ADB07}"/>
    <cellStyle name="Normal 7 3 2 2 2" xfId="20382" xr:uid="{11DB043B-37DE-4E91-A021-B55D26CA1BF0}"/>
    <cellStyle name="Normal 7 3 2 2 2 2" xfId="20383" xr:uid="{B415FC0B-4891-40E3-908C-6DE07821B6D4}"/>
    <cellStyle name="Normal 7 3 2 2 2 2 2" xfId="20384" xr:uid="{0E118CB6-CD4B-4C62-AB57-89034C0AB5D5}"/>
    <cellStyle name="Normal 7 3 2 2 2 2 3" xfId="20385" xr:uid="{F8BF21D7-D850-45F1-9E14-5F4FBB795BC2}"/>
    <cellStyle name="Normal 7 3 2 2 2 2_ACT_NIBD EQ" xfId="20386" xr:uid="{4A239A71-8C56-4E55-A73F-258BD4246B6B}"/>
    <cellStyle name="Normal 7 3 2 2 2 3" xfId="20387" xr:uid="{186E3978-7A00-4D46-8175-A99A0A28AE63}"/>
    <cellStyle name="Normal 7 3 2 2 2 4" xfId="20388" xr:uid="{97B4F003-74E7-484E-92E0-F7072D8BF6A6}"/>
    <cellStyle name="Normal 7 3 2 2 2 5" xfId="20389" xr:uid="{12FF0361-E271-49BB-82B0-1290045540FF}"/>
    <cellStyle name="Normal 7 3 2 2 2_Act input CF" xfId="20390" xr:uid="{A1F946BA-C5BD-4139-A8C9-75DF35301597}"/>
    <cellStyle name="Normal 7 3 2 2 3" xfId="20391" xr:uid="{1D724A7B-6B31-4286-96F4-6295866E6BC7}"/>
    <cellStyle name="Normal 7 3 2 2 3 2" xfId="20392" xr:uid="{A83F2AD9-75BE-40F4-BC95-7237E0E77859}"/>
    <cellStyle name="Normal 7 3 2 2 3 2 2" xfId="20393" xr:uid="{E2EC137F-D83B-4860-AC07-A83A6249A116}"/>
    <cellStyle name="Normal 7 3 2 2 3 2 3" xfId="20394" xr:uid="{FD8E20FE-055D-44A4-8EB6-D1A46D39BB7D}"/>
    <cellStyle name="Normal 7 3 2 2 3 2_ACT_NIBD EQ" xfId="20395" xr:uid="{6F453053-743A-4043-8667-90BD6388DEAB}"/>
    <cellStyle name="Normal 7 3 2 2 3 3" xfId="20396" xr:uid="{B12AAE55-2C06-4178-8255-C20443C8323E}"/>
    <cellStyle name="Normal 7 3 2 2 3 4" xfId="20397" xr:uid="{558D2438-7D31-4AA1-A477-AC4DF29B5B18}"/>
    <cellStyle name="Normal 7 3 2 2 3 5" xfId="20398" xr:uid="{7C73FCBE-EB16-4E40-8496-80039A348592}"/>
    <cellStyle name="Normal 7 3 2 2 3_Act input CF" xfId="20399" xr:uid="{1D21A43F-ABC7-43B2-AA38-FBA1E1D7EBC1}"/>
    <cellStyle name="Normal 7 3 2 2 4" xfId="20400" xr:uid="{C69DFE5E-72E9-429A-9690-152BC118E797}"/>
    <cellStyle name="Normal 7 3 2 2 4 2" xfId="20401" xr:uid="{6935258C-A64A-4C57-98D9-BB0F3620E50A}"/>
    <cellStyle name="Normal 7 3 2 2 4 3" xfId="20402" xr:uid="{A92C9E49-3E82-4E31-AFB2-EF1E52395B31}"/>
    <cellStyle name="Normal 7 3 2 2 4_ACT_NIBD EQ" xfId="20403" xr:uid="{6D30AC88-CFFC-49F5-A7CB-BBE7DC15B14F}"/>
    <cellStyle name="Normal 7 3 2 2 5" xfId="20404" xr:uid="{8504D252-5C6F-410D-BB63-1E6876CF0D96}"/>
    <cellStyle name="Normal 7 3 2 2 6" xfId="20405" xr:uid="{EC8765E1-8994-445F-A461-10190F817CFE}"/>
    <cellStyle name="Normal 7 3 2 2 7" xfId="20406" xr:uid="{96D29EED-EC21-442A-9561-8C9250C01150}"/>
    <cellStyle name="Normal 7 3 2 2_Act input CF" xfId="20407" xr:uid="{56FD7983-B23B-44AC-8780-22AA9F07DBC8}"/>
    <cellStyle name="Normal 7 3 2 3" xfId="20408" xr:uid="{6876287B-DDE2-4738-8862-A545D21B5F88}"/>
    <cellStyle name="Normal 7 3 2 3 2" xfId="20409" xr:uid="{DAFF5148-1520-4A18-BB27-D1D3C579EB5D}"/>
    <cellStyle name="Normal 7 3 2 3 2 2" xfId="20410" xr:uid="{05EBA104-FF37-4A7F-A6B4-B652CE79E1EE}"/>
    <cellStyle name="Normal 7 3 2 3 2 3" xfId="20411" xr:uid="{4FAC6F30-BBF5-4EE6-A4EE-698BBCD5E797}"/>
    <cellStyle name="Normal 7 3 2 3 2_ACT_NIBD EQ" xfId="20412" xr:uid="{3D3FD18D-B7BB-4A4F-ADA9-1983D0932EED}"/>
    <cellStyle name="Normal 7 3 2 3 3" xfId="20413" xr:uid="{7577C156-D68F-4322-BFBB-75C4545D2236}"/>
    <cellStyle name="Normal 7 3 2 3 4" xfId="20414" xr:uid="{1F4D19B3-A804-47D5-9D46-202C2362F344}"/>
    <cellStyle name="Normal 7 3 2 3 5" xfId="20415" xr:uid="{50F925FC-D167-478D-A90E-DFCE40BAED32}"/>
    <cellStyle name="Normal 7 3 2 3_Act input CF" xfId="20416" xr:uid="{AD9B5995-6D0F-49DF-BC36-1289D8D89C2C}"/>
    <cellStyle name="Normal 7 3 2 4" xfId="20417" xr:uid="{2547DF9A-52F0-4E79-B27D-2C074EC37717}"/>
    <cellStyle name="Normal 7 3 2 4 2" xfId="20418" xr:uid="{6269782C-4D18-440F-AE8A-12B3C5034D13}"/>
    <cellStyle name="Normal 7 3 2 4 2 2" xfId="20419" xr:uid="{1E2ED7D6-B1A8-44F9-AE61-BF41BD5DC9E4}"/>
    <cellStyle name="Normal 7 3 2 4 2 3" xfId="20420" xr:uid="{ECA1099C-F3BE-4F89-AC8A-AC4E08D045BD}"/>
    <cellStyle name="Normal 7 3 2 4 2_ACT_NIBD EQ" xfId="20421" xr:uid="{0506910B-5F25-46BC-A497-12F625E9A26C}"/>
    <cellStyle name="Normal 7 3 2 4 3" xfId="20422" xr:uid="{5BB1DA69-FC8C-46C8-B07D-D34324317348}"/>
    <cellStyle name="Normal 7 3 2 4 4" xfId="20423" xr:uid="{01D2880D-746A-4670-8E0D-3D1CCC6754D2}"/>
    <cellStyle name="Normal 7 3 2 4 5" xfId="20424" xr:uid="{342D00D8-1F30-411A-893A-FB26CDC6096E}"/>
    <cellStyle name="Normal 7 3 2 4_Act input CF" xfId="20425" xr:uid="{5E66477E-7A3A-462B-A3FC-056FFBC316DF}"/>
    <cellStyle name="Normal 7 3 2 5" xfId="20426" xr:uid="{CB0FA9D1-7006-4E04-BD44-B0E61DDBE7CA}"/>
    <cellStyle name="Normal 7 3 2 5 2" xfId="20427" xr:uid="{D762AECA-7EFA-41AA-A288-0D0FACEA64E0}"/>
    <cellStyle name="Normal 7 3 2 5 3" xfId="20428" xr:uid="{3AABE508-7216-4650-AC00-240CDC6D3FE5}"/>
    <cellStyle name="Normal 7 3 2 5_ACT_NIBD EQ" xfId="20429" xr:uid="{1F2794B4-8E46-4A15-BC0E-E3083415F6ED}"/>
    <cellStyle name="Normal 7 3 2 6" xfId="20430" xr:uid="{39213408-DD48-4338-B99A-EF0D6D5A6964}"/>
    <cellStyle name="Normal 7 3 2 7" xfId="20431" xr:uid="{97C452DD-A220-43F9-8607-784EEB835F24}"/>
    <cellStyle name="Normal 7 3 2 8" xfId="20432" xr:uid="{6383F64A-9DE2-41E3-9AC4-F7050AD144A2}"/>
    <cellStyle name="Normal 7 3 2_Act input CF" xfId="20433" xr:uid="{0F0FE7E2-D80C-4566-B5D2-7C7939FE43E0}"/>
    <cellStyle name="Normal 7 3 3" xfId="20434" xr:uid="{C6AB2186-BA74-4374-ABF8-0C8F1EFBA3F0}"/>
    <cellStyle name="Normal 7 3 3 2" xfId="20435" xr:uid="{FE2FD398-B6E1-4BC7-B2DC-B1E84E524A87}"/>
    <cellStyle name="Normal 7 3 3 2 2" xfId="20436" xr:uid="{E99DF508-9074-4C26-8C6B-2FCDCB312E8F}"/>
    <cellStyle name="Normal 7 3 3 2 2 2" xfId="20437" xr:uid="{42DDB57D-9782-45CC-BFE6-FDA17A00EC06}"/>
    <cellStyle name="Normal 7 3 3 2 2 3" xfId="20438" xr:uid="{5E128F00-94C4-4240-82B9-0AB171CCAF39}"/>
    <cellStyle name="Normal 7 3 3 2 2_ACT_NIBD EQ" xfId="20439" xr:uid="{A7A0B7B1-786C-4A31-B5A7-EDC1E1D7AD66}"/>
    <cellStyle name="Normal 7 3 3 2 3" xfId="20440" xr:uid="{97F6B832-F214-4E70-B57A-034BA9079A26}"/>
    <cellStyle name="Normal 7 3 3 2 4" xfId="20441" xr:uid="{F715D76B-A2C8-4EFE-8B74-F66629B0AD12}"/>
    <cellStyle name="Normal 7 3 3 2 5" xfId="20442" xr:uid="{FB157AAF-D9D7-4EC4-B760-95E0F5755641}"/>
    <cellStyle name="Normal 7 3 3 2_Act input CF" xfId="20443" xr:uid="{77123F5F-059B-4C73-BF8A-ACE1C42D3757}"/>
    <cellStyle name="Normal 7 3 3 3" xfId="20444" xr:uid="{95A3ADC2-E36C-497D-9EF0-D215FA6ABE13}"/>
    <cellStyle name="Normal 7 3 3 3 2" xfId="20445" xr:uid="{16D53848-C89D-48CD-B487-6EDCC1A8D4BE}"/>
    <cellStyle name="Normal 7 3 3 3 2 2" xfId="20446" xr:uid="{11156995-023B-479B-93F6-1CBAB0D7F4E0}"/>
    <cellStyle name="Normal 7 3 3 3 2 3" xfId="20447" xr:uid="{C2BC5D8E-EDF9-4A24-8358-0BC664B047D7}"/>
    <cellStyle name="Normal 7 3 3 3 2_ACT_NIBD EQ" xfId="20448" xr:uid="{324564AF-B929-48C9-BD53-1D7275912306}"/>
    <cellStyle name="Normal 7 3 3 3 3" xfId="20449" xr:uid="{8C78EA05-E394-4095-B8B1-2381A3FA304F}"/>
    <cellStyle name="Normal 7 3 3 3 4" xfId="20450" xr:uid="{6F607B2D-6269-424D-9CE2-AB76616AB569}"/>
    <cellStyle name="Normal 7 3 3 3 5" xfId="20451" xr:uid="{309966BC-3815-4482-8197-D92AEFF1AF43}"/>
    <cellStyle name="Normal 7 3 3 3_Act input CF" xfId="20452" xr:uid="{69975476-D118-42FE-927C-6A45E5E3B47D}"/>
    <cellStyle name="Normal 7 3 3 4" xfId="20453" xr:uid="{7455C87A-9BD8-4A11-A1B9-ADE5D039187E}"/>
    <cellStyle name="Normal 7 3 3 4 2" xfId="20454" xr:uid="{E42D2BC2-890E-47D8-A9DF-B6C7E992179E}"/>
    <cellStyle name="Normal 7 3 3 4 3" xfId="20455" xr:uid="{BDBF0D6D-DCFB-4A98-9DF8-56CD04352A02}"/>
    <cellStyle name="Normal 7 3 3 4_ACT_NIBD EQ" xfId="20456" xr:uid="{0E1D3F79-5B5C-4B2D-AB2C-629E29B1C0BE}"/>
    <cellStyle name="Normal 7 3 3 5" xfId="20457" xr:uid="{3207AF14-3B36-4913-A2CA-A9A2BB3C3CE5}"/>
    <cellStyle name="Normal 7 3 3 6" xfId="20458" xr:uid="{2BC0F25F-8C3C-4D38-B0CA-37844B6FBC0D}"/>
    <cellStyle name="Normal 7 3 3 7" xfId="20459" xr:uid="{37512C03-A46F-4588-82DA-3ADC00346EDE}"/>
    <cellStyle name="Normal 7 3 3_Act input CF" xfId="20460" xr:uid="{61F160EC-099C-4CEA-81D2-0970B267E94D}"/>
    <cellStyle name="Normal 7 3 4" xfId="20461" xr:uid="{34E62FE2-360C-4688-BBAF-6268213FAB55}"/>
    <cellStyle name="Normal 7 3 4 2" xfId="20462" xr:uid="{E52CAC3E-9874-460F-A14F-F47BB9D5644D}"/>
    <cellStyle name="Normal 7 3 4 2 2" xfId="20463" xr:uid="{9B779C88-8DB4-40F8-AA4A-3F8ABCD13C39}"/>
    <cellStyle name="Normal 7 3 4 2 3" xfId="20464" xr:uid="{A87F3C52-B2B2-4402-8DF7-D9FA1A3700F8}"/>
    <cellStyle name="Normal 7 3 4 2_ACT_NIBD EQ" xfId="20465" xr:uid="{4543AE00-2E1D-4903-B707-1492BD9FBEC9}"/>
    <cellStyle name="Normal 7 3 4 3" xfId="20466" xr:uid="{45E420F4-7D86-4E12-A5DE-E00215414F1F}"/>
    <cellStyle name="Normal 7 3 4 4" xfId="20467" xr:uid="{10F24D68-9514-4F41-B86D-D92466D16F66}"/>
    <cellStyle name="Normal 7 3 4 5" xfId="20468" xr:uid="{40927104-28AD-4DB4-9172-9F81AD6821BE}"/>
    <cellStyle name="Normal 7 3 4_Act input CF" xfId="20469" xr:uid="{E0B3C237-5F3D-4E7B-9C0E-6FF818AD2FC3}"/>
    <cellStyle name="Normal 7 3 5" xfId="20470" xr:uid="{9A51DDA8-80C5-45B5-AD1E-C03C5AFD0B78}"/>
    <cellStyle name="Normal 7 3 5 2" xfId="20471" xr:uid="{7333F660-A5F9-4991-A645-A579360C31E1}"/>
    <cellStyle name="Normal 7 3 5 2 2" xfId="20472" xr:uid="{9D0F7121-73A1-4635-B23E-757153A8FC0E}"/>
    <cellStyle name="Normal 7 3 5 2 3" xfId="20473" xr:uid="{396A1AC3-CE44-421A-9546-38550B6BF554}"/>
    <cellStyle name="Normal 7 3 5 2_ACT_NIBD EQ" xfId="20474" xr:uid="{81545B62-6E87-4217-A8D3-07C749E9D7B2}"/>
    <cellStyle name="Normal 7 3 5 3" xfId="20475" xr:uid="{1360F599-552D-4794-BD28-1E8086BA2110}"/>
    <cellStyle name="Normal 7 3 5 4" xfId="20476" xr:uid="{93F647FF-42CC-4D09-8D9C-2120093C13CC}"/>
    <cellStyle name="Normal 7 3 5 5" xfId="20477" xr:uid="{A5EE76A2-F6F9-4FCD-90FA-3DD49DDA76EB}"/>
    <cellStyle name="Normal 7 3 5_Act input CF" xfId="20478" xr:uid="{E143D6F3-C405-472B-B978-F9C4BFB41C62}"/>
    <cellStyle name="Normal 7 3 6" xfId="20479" xr:uid="{E87033C7-1DB9-493E-83FA-F312D5FFCE67}"/>
    <cellStyle name="Normal 7 3 6 2" xfId="20480" xr:uid="{7A2EF2FC-79BA-4D08-A2F4-98F00CB07CEC}"/>
    <cellStyle name="Normal 7 3 6 3" xfId="20481" xr:uid="{3477FFEE-80F7-42A3-B652-D46A035EE664}"/>
    <cellStyle name="Normal 7 3 6_ACT_NIBD EQ" xfId="20482" xr:uid="{94F5AB62-371A-4704-8E71-4A95993359C2}"/>
    <cellStyle name="Normal 7 3 7" xfId="20483" xr:uid="{7ACCEDFA-ED8F-4B5A-A67E-E622093101D3}"/>
    <cellStyle name="Normal 7 3 8" xfId="20484" xr:uid="{61CF8EA5-158F-4810-8F59-12B703FB00AC}"/>
    <cellStyle name="Normal 7 3 9" xfId="20485" xr:uid="{A794DCF9-47CE-48D4-A4EC-46782D57D0A8}"/>
    <cellStyle name="Normal 7 3_Act input CF" xfId="20486" xr:uid="{B051977E-8257-4E30-9BDF-AFB3A7C88843}"/>
    <cellStyle name="Normal 7 4" xfId="20487" xr:uid="{B80EE946-0A4A-438A-AAE2-FAA66EEF4BC6}"/>
    <cellStyle name="Normal 7 4 2" xfId="20488" xr:uid="{58BF1E4D-41BC-409A-BD19-15E948812B9F}"/>
    <cellStyle name="Normal 7 4 2 2" xfId="20489" xr:uid="{174C18C5-C73C-42D1-8DEC-768D3500A32C}"/>
    <cellStyle name="Normal 7 4 2 2 2" xfId="20490" xr:uid="{E441F240-D16B-4449-9549-EC7DBF18FF23}"/>
    <cellStyle name="Normal 7 4 2 2 2 2" xfId="20491" xr:uid="{D36AA210-FC69-436F-BE12-CAD272DCF35F}"/>
    <cellStyle name="Normal 7 4 2 2 2 3" xfId="20492" xr:uid="{8E8C30DD-9BE6-47A9-90B7-418DB2733C99}"/>
    <cellStyle name="Normal 7 4 2 2 2_ACT_NIBD EQ" xfId="20493" xr:uid="{E9DB23FC-260E-4675-BBDF-88D9DDF9ADFE}"/>
    <cellStyle name="Normal 7 4 2 2 3" xfId="20494" xr:uid="{C88ACF38-EA1D-4784-9C66-840F94590B2A}"/>
    <cellStyle name="Normal 7 4 2 2 4" xfId="20495" xr:uid="{1646B987-DD3B-49EC-8E4B-F45EAE4C8ADD}"/>
    <cellStyle name="Normal 7 4 2 2 5" xfId="20496" xr:uid="{59B9DD3A-1649-49C3-ADCA-A2C697708C74}"/>
    <cellStyle name="Normal 7 4 2 2_Act input CF" xfId="20497" xr:uid="{0D0911A5-96B0-406A-8909-DF0C4847B031}"/>
    <cellStyle name="Normal 7 4 2 3" xfId="20498" xr:uid="{24D60FE8-B38A-4762-B2F5-094B9E2B8271}"/>
    <cellStyle name="Normal 7 4 2 3 2" xfId="20499" xr:uid="{3DDF19EE-BFD8-4C2B-936F-17886C163A72}"/>
    <cellStyle name="Normal 7 4 2 3 2 2" xfId="20500" xr:uid="{17D26D97-AA48-4CC3-B55A-08A88B92A379}"/>
    <cellStyle name="Normal 7 4 2 3 2 3" xfId="20501" xr:uid="{58E9C3E2-6F70-44F2-A7F3-68D173D6B6AF}"/>
    <cellStyle name="Normal 7 4 2 3 2_ACT_NIBD EQ" xfId="20502" xr:uid="{DD5C38E5-CF0C-4644-8135-AF0424E51356}"/>
    <cellStyle name="Normal 7 4 2 3 3" xfId="20503" xr:uid="{0CEFE0F2-3A1A-4F80-B7C1-D518D4CDCCDA}"/>
    <cellStyle name="Normal 7 4 2 3 4" xfId="20504" xr:uid="{578C02A2-EF75-41E6-8857-90702A61E4F9}"/>
    <cellStyle name="Normal 7 4 2 3 5" xfId="20505" xr:uid="{874836F0-CD38-4056-9533-58B66832841B}"/>
    <cellStyle name="Normal 7 4 2 3_Act input CF" xfId="20506" xr:uid="{CE217CFD-F40C-4152-BE9F-99161F67DEA4}"/>
    <cellStyle name="Normal 7 4 2 4" xfId="20507" xr:uid="{8861E53C-E12C-4AB9-A92A-EA2E7908D0B6}"/>
    <cellStyle name="Normal 7 4 2 4 2" xfId="20508" xr:uid="{F0730149-497E-47A0-AD2B-C8E3A9E46D89}"/>
    <cellStyle name="Normal 7 4 2 4 3" xfId="20509" xr:uid="{5E899FE4-C214-4E6A-BFB8-56AD72A687FE}"/>
    <cellStyle name="Normal 7 4 2 4_ACT_NIBD EQ" xfId="20510" xr:uid="{049DCD7F-705B-4D7E-835C-6CAAB059FCF7}"/>
    <cellStyle name="Normal 7 4 2 5" xfId="20511" xr:uid="{607DCCEC-4D24-4022-9BD3-721C00E867AB}"/>
    <cellStyle name="Normal 7 4 2 6" xfId="20512" xr:uid="{83DFEDA7-8874-41B3-B688-C749CCD76792}"/>
    <cellStyle name="Normal 7 4 2 7" xfId="20513" xr:uid="{460900A4-18E0-4748-B040-7182B34A650C}"/>
    <cellStyle name="Normal 7 4 2_Act input CF" xfId="20514" xr:uid="{DBBF76BC-12C0-4251-932D-186974AA2A22}"/>
    <cellStyle name="Normal 7 4 3" xfId="20515" xr:uid="{E4041CE2-6587-4416-A170-A4D667E90EAB}"/>
    <cellStyle name="Normal 7 4 3 2" xfId="20516" xr:uid="{988135B4-8B3F-4374-85A5-0D87FBA787EF}"/>
    <cellStyle name="Normal 7 4 3 2 2" xfId="20517" xr:uid="{384BDDC9-682D-4B1F-99D6-0DA70A150E5E}"/>
    <cellStyle name="Normal 7 4 3 2 3" xfId="20518" xr:uid="{24A67589-A256-4511-8264-8651DC562E01}"/>
    <cellStyle name="Normal 7 4 3 2_ACT_NIBD EQ" xfId="20519" xr:uid="{F2E5CF9F-3EAD-4849-BFC9-0661F77F476A}"/>
    <cellStyle name="Normal 7 4 3 3" xfId="20520" xr:uid="{423E69DF-D55D-4673-BE8D-F5D1941A65B1}"/>
    <cellStyle name="Normal 7 4 3 4" xfId="20521" xr:uid="{F9D97C2A-B2B7-496C-B5EF-53B8BA368CBE}"/>
    <cellStyle name="Normal 7 4 3 5" xfId="20522" xr:uid="{DAF5623A-3942-4C20-A640-71A2C02E22B4}"/>
    <cellStyle name="Normal 7 4 3_Act input CF" xfId="20523" xr:uid="{06672978-1F1D-485B-8CD7-1C540A64058F}"/>
    <cellStyle name="Normal 7 4 4" xfId="20524" xr:uid="{B45A8BE6-852B-464B-99B0-7BC90208808D}"/>
    <cellStyle name="Normal 7 4 4 2" xfId="20525" xr:uid="{59B29B05-883F-431D-8AEA-19E4D9AB3D41}"/>
    <cellStyle name="Normal 7 4 4 2 2" xfId="20526" xr:uid="{5F172D54-1315-4A8C-B268-3E2894E91EB1}"/>
    <cellStyle name="Normal 7 4 4 2 3" xfId="20527" xr:uid="{C9350400-E1B0-4CBC-B298-905B5CD00DA6}"/>
    <cellStyle name="Normal 7 4 4 2_ACT_NIBD EQ" xfId="20528" xr:uid="{3CA20DEB-ABFD-4E8F-B939-8CF35A172A79}"/>
    <cellStyle name="Normal 7 4 4 3" xfId="20529" xr:uid="{22276049-ED5B-42B3-985B-EF95B33E1371}"/>
    <cellStyle name="Normal 7 4 4 4" xfId="20530" xr:uid="{BD1EE32C-5E1C-478C-BF84-E55F28A498C8}"/>
    <cellStyle name="Normal 7 4 4 5" xfId="20531" xr:uid="{C814093F-8781-411F-B520-5DB2BF50287D}"/>
    <cellStyle name="Normal 7 4 4_Act input CF" xfId="20532" xr:uid="{83E59A10-D37E-46CF-8D4D-870D6AD7DADD}"/>
    <cellStyle name="Normal 7 4 5" xfId="20533" xr:uid="{0A0F7ED2-65D8-40AD-8814-680FB47A3A75}"/>
    <cellStyle name="Normal 7 4 5 2" xfId="20534" xr:uid="{EAC6165B-5D5D-4D1C-863D-49D19F5C9F2F}"/>
    <cellStyle name="Normal 7 4 5 3" xfId="20535" xr:uid="{7CDDA077-ECBB-4AF9-97CE-756FB0535011}"/>
    <cellStyle name="Normal 7 4 5_ACT_NIBD EQ" xfId="20536" xr:uid="{C862247E-10C0-4DE8-BE0C-E9D3ACF68E9B}"/>
    <cellStyle name="Normal 7 4 6" xfId="20537" xr:uid="{1C36C19F-0ADB-4544-A047-E81AC0D8A300}"/>
    <cellStyle name="Normal 7 4 7" xfId="20538" xr:uid="{E8ED52FA-6F7D-4209-BE66-69E2A6E11D61}"/>
    <cellStyle name="Normal 7 4 8" xfId="20539" xr:uid="{B1B0FCFE-715C-46A1-BF75-6833699C0619}"/>
    <cellStyle name="Normal 7 4_Act input CF" xfId="20540" xr:uid="{D9EE94A8-48D3-496B-9B30-BA31C65E7A3B}"/>
    <cellStyle name="Normal 7 5" xfId="20541" xr:uid="{793DA5A1-5A39-49E8-BC43-8158B5E1BFD0}"/>
    <cellStyle name="Normal 7 5 2" xfId="20542" xr:uid="{6F3EF2FD-05DA-4BE8-BF8B-79E481E7DA55}"/>
    <cellStyle name="Normal 7 5 2 2" xfId="20543" xr:uid="{71C0F128-5AAD-45A5-95C7-6CD5E1BCCDD6}"/>
    <cellStyle name="Normal 7 5 2 2 2" xfId="20544" xr:uid="{7F2202B8-45F6-419E-B82F-A6C1ED1D0128}"/>
    <cellStyle name="Normal 7 5 2 2 3" xfId="20545" xr:uid="{23D88EE1-FA28-4A82-B9AA-B5D66EED86C0}"/>
    <cellStyle name="Normal 7 5 2 2_ACT_NIBD EQ" xfId="20546" xr:uid="{39A1BEEC-349D-49D6-9FF2-9284CDB2DF84}"/>
    <cellStyle name="Normal 7 5 2 3" xfId="20547" xr:uid="{AFEC3ED5-9C40-45CF-9573-FCCDD2B999DE}"/>
    <cellStyle name="Normal 7 5 2 4" xfId="20548" xr:uid="{2F289CB9-7569-4137-ABDA-46A4A8BCAFA3}"/>
    <cellStyle name="Normal 7 5 2 5" xfId="20549" xr:uid="{1B38C002-5A7D-4763-ABDF-5654A5BFC541}"/>
    <cellStyle name="Normal 7 5 2_Act input CF" xfId="20550" xr:uid="{1CC8D06A-E2B5-4884-9985-2F8C064A7CC1}"/>
    <cellStyle name="Normal 7 5 3" xfId="20551" xr:uid="{C28784E3-4357-4229-9846-C897C430F092}"/>
    <cellStyle name="Normal 7 5 3 2" xfId="20552" xr:uid="{5AC09AFC-16B6-472C-8731-588D71C7ED99}"/>
    <cellStyle name="Normal 7 5 3 2 2" xfId="20553" xr:uid="{C5F35744-00E7-4B09-9446-6DC23D391C5C}"/>
    <cellStyle name="Normal 7 5 3 2 3" xfId="20554" xr:uid="{DB90121C-3291-42F5-AEAF-848988EB788D}"/>
    <cellStyle name="Normal 7 5 3 2_ACT_NIBD EQ" xfId="20555" xr:uid="{4284CA06-B036-4901-93F4-85D6D08AEBA5}"/>
    <cellStyle name="Normal 7 5 3 3" xfId="20556" xr:uid="{3BBE9C42-EF8C-4BF6-972C-A41DD98F79C4}"/>
    <cellStyle name="Normal 7 5 3 4" xfId="20557" xr:uid="{2EC78275-4BB9-4703-90E3-DAB60F1D5D07}"/>
    <cellStyle name="Normal 7 5 3 5" xfId="20558" xr:uid="{4612CC35-3EE5-4F22-9149-E452ECFA4489}"/>
    <cellStyle name="Normal 7 5 3_Act input CF" xfId="20559" xr:uid="{648D25B6-CB95-40F5-8528-9E2D0E936C1E}"/>
    <cellStyle name="Normal 7 5 4" xfId="20560" xr:uid="{109D4EFD-5B19-49C7-9923-198376100601}"/>
    <cellStyle name="Normal 7 5 4 2" xfId="20561" xr:uid="{72C18244-8ABD-46EE-8792-642AC1826288}"/>
    <cellStyle name="Normal 7 5 4 3" xfId="20562" xr:uid="{616033E7-2641-4318-B3D7-25E76E5883FA}"/>
    <cellStyle name="Normal 7 5 4_ACT_NIBD EQ" xfId="20563" xr:uid="{CE7BF6B6-96B2-4DF8-B84A-D462E7B298F2}"/>
    <cellStyle name="Normal 7 5 5" xfId="20564" xr:uid="{E8C3C3F6-D578-401A-85A4-FC220AC60C34}"/>
    <cellStyle name="Normal 7 5 6" xfId="20565" xr:uid="{124F606B-71C7-4C05-9AB7-52488FD823D5}"/>
    <cellStyle name="Normal 7 5 7" xfId="20566" xr:uid="{60D7D33A-738F-41CB-BC3A-5DEB84262A61}"/>
    <cellStyle name="Normal 7 5_Act input CF" xfId="20567" xr:uid="{5132DB52-6F64-4C4D-B9DD-94374B6D3D56}"/>
    <cellStyle name="Normal 7 6" xfId="20568" xr:uid="{2550348E-60B3-461F-A39C-23939FF14449}"/>
    <cellStyle name="Normal 7 6 2" xfId="20569" xr:uid="{A7FCEBF1-0025-4D5A-9AC8-8B3E1D48F444}"/>
    <cellStyle name="Normal 7 6 2 2" xfId="20570" xr:uid="{BA93BDDA-E649-428A-AAE4-6E2953E82221}"/>
    <cellStyle name="Normal 7 6 2 2 2" xfId="20571" xr:uid="{698DB52E-80AC-4E58-B73E-1BA955CCD8C8}"/>
    <cellStyle name="Normal 7 6 2 2 3" xfId="20572" xr:uid="{DBD70C25-0D4B-4D3D-9C6C-49C90F59FF08}"/>
    <cellStyle name="Normal 7 6 2 2_ACT_NIBD EQ" xfId="20573" xr:uid="{2082C0A3-9215-4823-B8B6-E4E772A72E21}"/>
    <cellStyle name="Normal 7 6 2 3" xfId="20574" xr:uid="{2A4AF8B0-A58B-4E90-8FD6-7F0F4F2A12B9}"/>
    <cellStyle name="Normal 7 6 2 4" xfId="20575" xr:uid="{4AEB7D8C-D51E-443C-9C83-84EB8EFD5CDB}"/>
    <cellStyle name="Normal 7 6 2 5" xfId="20576" xr:uid="{336A1057-853A-47D2-922C-956CE8928030}"/>
    <cellStyle name="Normal 7 6 2_Act input CF" xfId="20577" xr:uid="{33261E3C-4DCF-4E91-9709-493EE5947E68}"/>
    <cellStyle name="Normal 7 6 3" xfId="20578" xr:uid="{E1B4A277-21C6-4761-9C13-B6AC282DCE25}"/>
    <cellStyle name="Normal 7 6 3 2" xfId="20579" xr:uid="{FC3A11DB-D5F4-4EE2-9B85-AE5751741670}"/>
    <cellStyle name="Normal 7 6 3 2 2" xfId="20580" xr:uid="{AA794929-F8E9-4335-89D6-06CD3AE6B562}"/>
    <cellStyle name="Normal 7 6 3 2 3" xfId="20581" xr:uid="{01000289-0ACC-4DA9-A300-2A28476482F5}"/>
    <cellStyle name="Normal 7 6 3 2_ACT_NIBD EQ" xfId="20582" xr:uid="{22B76FD1-3A57-46F2-8311-0FFCAE763E93}"/>
    <cellStyle name="Normal 7 6 3 3" xfId="20583" xr:uid="{74CA8B09-9EAE-4D9F-B8AA-1945AC1644F0}"/>
    <cellStyle name="Normal 7 6 3 4" xfId="20584" xr:uid="{3D6F4ED8-FC71-4913-9096-C3C73EBD0A27}"/>
    <cellStyle name="Normal 7 6 3 5" xfId="20585" xr:uid="{90CF8853-20FC-429D-8D39-0B4432C3A524}"/>
    <cellStyle name="Normal 7 6 3_Act input CF" xfId="20586" xr:uid="{AC86988B-8662-43A8-8301-7698B2DEA496}"/>
    <cellStyle name="Normal 7 6 4" xfId="20587" xr:uid="{3A9A2B54-E5AA-4FDD-B0F9-BEAA96ADBD38}"/>
    <cellStyle name="Normal 7 6 4 2" xfId="20588" xr:uid="{D4E03838-BE3A-46EC-8A14-30ACAB72A2DD}"/>
    <cellStyle name="Normal 7 6 4 3" xfId="20589" xr:uid="{06AEC5FB-7B5B-4D03-BB07-A6AAE9F36567}"/>
    <cellStyle name="Normal 7 6 4_ACT_NIBD EQ" xfId="20590" xr:uid="{891E7D19-8E07-4C51-B31A-B4498921287B}"/>
    <cellStyle name="Normal 7 6 5" xfId="20591" xr:uid="{A7EA35F5-071D-4E31-8ACC-FA1AF0B38F9F}"/>
    <cellStyle name="Normal 7 6 6" xfId="20592" xr:uid="{26978D57-BC5E-4A3E-A38B-482AD9F28D26}"/>
    <cellStyle name="Normal 7 6 7" xfId="20593" xr:uid="{84C701BA-72B4-4F28-A0F1-549C05582C03}"/>
    <cellStyle name="Normal 7 6_Act input CF" xfId="20594" xr:uid="{D325B81A-1A19-4516-A580-5A0BF9E7B99E}"/>
    <cellStyle name="Normal 7 7" xfId="20595" xr:uid="{EC5A1149-D163-415B-9B1B-707D93A840A9}"/>
    <cellStyle name="Normal 7 7 2" xfId="20596" xr:uid="{9798F750-6C00-48D2-AB0F-B715984F1A0E}"/>
    <cellStyle name="Normal 7 7 2 2" xfId="20597" xr:uid="{8F79F8A6-EE1D-4A86-95ED-F265BF34C83A}"/>
    <cellStyle name="Normal 7 7 2 3" xfId="20598" xr:uid="{91944F9D-4E49-4656-9658-81A01AF3CFFE}"/>
    <cellStyle name="Normal 7 7 2_ACT_NIBD EQ" xfId="20599" xr:uid="{CFB5E9FA-81B3-4BEA-AD8F-F7D3AE95B10F}"/>
    <cellStyle name="Normal 7 7 3" xfId="20600" xr:uid="{B51BC4ED-4636-4B0A-AAEF-A22458F8FF02}"/>
    <cellStyle name="Normal 7 7 4" xfId="20601" xr:uid="{C28A22EC-52F5-4991-AEB4-E6D524E18872}"/>
    <cellStyle name="Normal 7 7 5" xfId="20602" xr:uid="{AC4CBF5F-73A0-4383-9387-256CD52CA0D1}"/>
    <cellStyle name="Normal 7 7_Act input CF" xfId="20603" xr:uid="{E75879DF-2E2F-4A57-A331-223F6EE7324C}"/>
    <cellStyle name="Normal 7 8" xfId="20604" xr:uid="{F49EB126-75BD-4F92-9DD4-695D92DC62E4}"/>
    <cellStyle name="Normal 7 8 2" xfId="20605" xr:uid="{DE289D9A-B409-46FB-BF96-27CFA9D3C369}"/>
    <cellStyle name="Normal 7 8_ACT Segment adj EBITDA" xfId="20606" xr:uid="{A14782B0-EA94-4D44-84AB-9942055AF678}"/>
    <cellStyle name="Normal 7 9" xfId="20607" xr:uid="{5FD77F3D-3F75-423E-A1D2-AFBC6B914290}"/>
    <cellStyle name="Normal 7 9 2" xfId="20608" xr:uid="{2DAB02FF-A8A7-4CDE-A6D3-02CFAA597F5E}"/>
    <cellStyle name="Normal 7 9_ACT Segment adj EBITDA" xfId="20609" xr:uid="{62C97F58-B3DE-440C-9502-AA45B34CBF79}"/>
    <cellStyle name="Normal 7_Act input CF" xfId="20610" xr:uid="{0B9D6317-73D9-4307-ABAE-4E9D8D0D2F67}"/>
    <cellStyle name="Normal 70" xfId="20611" xr:uid="{311FB9D7-5411-4C0B-B304-28D1B74A5A1D}"/>
    <cellStyle name="Normal 70 2" xfId="20612" xr:uid="{F6C7AB77-368A-43B3-BD56-9EBDEA3B30FE}"/>
    <cellStyle name="Normal 70 2 2" xfId="20613" xr:uid="{0A18C09C-1D57-4C22-9096-D1B546587BE3}"/>
    <cellStyle name="Normal 70 2 3" xfId="20614" xr:uid="{660225CC-1316-4108-AB31-D21AA0DA93EA}"/>
    <cellStyle name="Normal 70 2_ACT Segment adj EBITDA" xfId="20615" xr:uid="{BF8070E4-5CB9-404F-8B76-A4170BDFE5EF}"/>
    <cellStyle name="Normal 70 3" xfId="20616" xr:uid="{11E53428-974F-4A40-841C-7DEF9395FABC}"/>
    <cellStyle name="Normal 70 4" xfId="20617" xr:uid="{4D921B1F-8F08-4D2D-BA65-3BFC5046ACD6}"/>
    <cellStyle name="Normal 70_Act input CF" xfId="20618" xr:uid="{549C1A92-745B-4387-97A4-CB33C9DF4CDF}"/>
    <cellStyle name="Normal 71" xfId="20619" xr:uid="{11118D22-45C6-4D92-B25F-6DF56719B15F}"/>
    <cellStyle name="Normal 71 2" xfId="20620" xr:uid="{ECF94DA1-FB05-40EC-A10C-EEF3CE99C2D9}"/>
    <cellStyle name="Normal 71 2 2" xfId="20621" xr:uid="{C11D8F0D-A05B-4832-A864-7F2D2CB9911A}"/>
    <cellStyle name="Normal 71 2 3" xfId="20622" xr:uid="{9A8D7660-9C6B-45B5-8D30-C5B98A23FB42}"/>
    <cellStyle name="Normal 71 2_ACT Segment adj EBITDA" xfId="20623" xr:uid="{323A522C-776D-4D9C-8622-C0B11D9A6B00}"/>
    <cellStyle name="Normal 71 3" xfId="20624" xr:uid="{5FEDADA9-FB1D-41F9-B56F-F5343ADDE161}"/>
    <cellStyle name="Normal 71 4" xfId="20625" xr:uid="{5A02E719-4720-4BED-B07F-57E7AAC6CA3D}"/>
    <cellStyle name="Normal 71_Act input CF" xfId="20626" xr:uid="{4AB1C0A1-62BB-4853-92CA-9DBF5069AE63}"/>
    <cellStyle name="Normal 72" xfId="20627" xr:uid="{FD2F9740-E88C-4D31-B6AB-3D49819CB4B1}"/>
    <cellStyle name="Normal 72 2" xfId="20628" xr:uid="{7431A1D9-F9F7-450D-9DC4-EBD3B11051CA}"/>
    <cellStyle name="Normal 72 2 2" xfId="20629" xr:uid="{E7F243FC-5F96-4030-B7E9-070EDA259ADE}"/>
    <cellStyle name="Normal 72 2 3" xfId="20630" xr:uid="{4E5548FE-9F9B-4625-AC4E-4230AC836E27}"/>
    <cellStyle name="Normal 72 2_ACT Segment adj EBITDA" xfId="20631" xr:uid="{C22C8404-292C-419A-82D4-97A8103AF556}"/>
    <cellStyle name="Normal 72 3" xfId="20632" xr:uid="{D80DE5FC-9BAA-4373-B556-E3B24A38DFCB}"/>
    <cellStyle name="Normal 72 4" xfId="20633" xr:uid="{8F26A2BF-C7EB-458D-8F0E-BE5F1C59E72C}"/>
    <cellStyle name="Normal 72_Act input CF" xfId="20634" xr:uid="{C408D209-AFCA-4725-AEDB-84CB7D6CD334}"/>
    <cellStyle name="Normal 73" xfId="20635" xr:uid="{1FE75B53-1975-45DB-B0A7-2D8E85AC84A5}"/>
    <cellStyle name="Normal 73 2" xfId="20636" xr:uid="{70300E33-C5E9-4CF3-B858-75659BAC666A}"/>
    <cellStyle name="Normal 73 2 2" xfId="20637" xr:uid="{34D01ADD-A9B3-499D-AC9D-EAF0C657DE28}"/>
    <cellStyle name="Normal 73 2 3" xfId="20638" xr:uid="{F4151413-031E-4DEF-A403-060CE397BC26}"/>
    <cellStyle name="Normal 73 2_ACT Segment adj EBITDA" xfId="20639" xr:uid="{C6DB24DA-4BA4-45E2-BFBA-EA960B970A00}"/>
    <cellStyle name="Normal 73 3" xfId="20640" xr:uid="{856D621C-8F1C-46A7-8FE1-613990F9A3F0}"/>
    <cellStyle name="Normal 73 4" xfId="20641" xr:uid="{6ABCDC9A-D35C-4A85-B235-BAD545AC9505}"/>
    <cellStyle name="Normal 73_Act input CF" xfId="20642" xr:uid="{D3638C22-A0DE-4CB3-85AF-742AD017FE93}"/>
    <cellStyle name="Normal 74" xfId="20643" xr:uid="{CEE2F245-249E-428C-8067-DEEF45986733}"/>
    <cellStyle name="Normal 74 2" xfId="20644" xr:uid="{899C8758-C994-4E13-8C74-7D99B133081F}"/>
    <cellStyle name="Normal 74 2 2" xfId="20645" xr:uid="{EE77DF2B-335E-49F6-BED0-330557D7617C}"/>
    <cellStyle name="Normal 74 2 3" xfId="20646" xr:uid="{AE96A600-5A5C-4197-ADBC-526939CEE0F9}"/>
    <cellStyle name="Normal 74 2_ACT Segment adj EBITDA" xfId="20647" xr:uid="{B84FFEBD-2BA1-4D13-8D24-E5F8C8B6303A}"/>
    <cellStyle name="Normal 74 3" xfId="20648" xr:uid="{E9068466-CE04-47EE-B558-719393AE7AF9}"/>
    <cellStyle name="Normal 74 4" xfId="20649" xr:uid="{B9ADC760-D88F-41AE-B79E-14AB7511427B}"/>
    <cellStyle name="Normal 74_Act input CF" xfId="20650" xr:uid="{445F2E3F-B51F-4A80-B2D3-D97CC82834C4}"/>
    <cellStyle name="Normal 75" xfId="20651" xr:uid="{EF86ABE9-EC07-4EE0-BD52-03C11E513C3E}"/>
    <cellStyle name="Normal 75 2" xfId="20652" xr:uid="{12113590-7724-4723-A904-FF938EA53B18}"/>
    <cellStyle name="Normal 75 2 2" xfId="20653" xr:uid="{429F01AA-058A-4716-B112-2F1B91A8F550}"/>
    <cellStyle name="Normal 75 2 3" xfId="20654" xr:uid="{A4BB573F-C38C-4756-BF84-1F17B342E6CF}"/>
    <cellStyle name="Normal 75 2_ACT Segment adj EBITDA" xfId="20655" xr:uid="{B81FB145-FB84-4984-B4AB-AB0BAD168F92}"/>
    <cellStyle name="Normal 75 3" xfId="20656" xr:uid="{F3272A62-B8DA-4881-B1A7-5A7D6DB2C885}"/>
    <cellStyle name="Normal 75 4" xfId="20657" xr:uid="{BB4D6DBA-DFE6-4E7D-9F34-305336092C32}"/>
    <cellStyle name="Normal 75_Act input CF" xfId="20658" xr:uid="{124085BB-D266-4B06-9688-A36E4AAA7AB2}"/>
    <cellStyle name="Normal 76" xfId="20659" xr:uid="{BE459020-FC72-4DFD-9BE2-DF4575AFD4EA}"/>
    <cellStyle name="Normal 76 2" xfId="20660" xr:uid="{EFD7BC86-9263-4781-8450-EFD51EAA6111}"/>
    <cellStyle name="Normal 76 2 2" xfId="20661" xr:uid="{D75628DF-6FD1-43FC-A119-EB64A7FC62D4}"/>
    <cellStyle name="Normal 76 2 3" xfId="20662" xr:uid="{7472A120-657D-44C2-889A-86FEABE204E7}"/>
    <cellStyle name="Normal 76 2_ACT Segment adj EBITDA" xfId="20663" xr:uid="{05ED299C-C237-4BC6-90DA-0BA185F77D26}"/>
    <cellStyle name="Normal 76 3" xfId="20664" xr:uid="{36EF997A-9BEF-49DE-BA15-EBE21FC405A1}"/>
    <cellStyle name="Normal 76 4" xfId="20665" xr:uid="{C8303FB8-4DB4-44D2-A609-AA1457A55429}"/>
    <cellStyle name="Normal 76_Act input CF" xfId="20666" xr:uid="{5B3ADF56-0682-4552-BD77-670438D48C8D}"/>
    <cellStyle name="Normal 77" xfId="20667" xr:uid="{47BAB961-0ED1-4093-9F5F-F926C802C762}"/>
    <cellStyle name="Normal 77 2" xfId="20668" xr:uid="{30C8A5FE-AA78-435E-983F-F0C62E8D7BA1}"/>
    <cellStyle name="Normal 77 3" xfId="20669" xr:uid="{44F82DD8-F0BD-4BDA-A104-24F9B4B33D3C}"/>
    <cellStyle name="Normal 77_ACT Segment adj EBITDA" xfId="20670" xr:uid="{AA561B63-D1D1-4063-8E16-9D5ED77BA33F}"/>
    <cellStyle name="Normal 78" xfId="20671" xr:uid="{5B06C85E-327E-45C1-ADE8-9A1225CBA6C6}"/>
    <cellStyle name="Normal 78 2" xfId="20672" xr:uid="{E34D8B5E-AA1C-49CB-99E0-F41E0D57D495}"/>
    <cellStyle name="Normal 78 3" xfId="20673" xr:uid="{364DE184-CDBF-4AA9-A890-58B239D4A061}"/>
    <cellStyle name="Normal 78_ACT Segment adj EBITDA" xfId="20674" xr:uid="{B3552B24-B036-44B2-B126-A6FDE7EBD98A}"/>
    <cellStyle name="Normal 79" xfId="20675" xr:uid="{076E2493-589D-49FE-ACF8-0B1056FFE966}"/>
    <cellStyle name="Normal 79 2" xfId="20676" xr:uid="{24215ED2-5E25-437D-9D60-640655A86D7B}"/>
    <cellStyle name="Normal 79 3" xfId="20677" xr:uid="{71F59F67-3030-4EB8-ABD7-D6AF7C9C9449}"/>
    <cellStyle name="Normal 79_ACT Segment adj EBITDA" xfId="20678" xr:uid="{2BCFA8A1-3141-4F10-923D-379BC14928ED}"/>
    <cellStyle name="Normal 8" xfId="20679" xr:uid="{BD6929C8-96AD-42C1-BCBE-EB6303C03023}"/>
    <cellStyle name="Normal 8 10" xfId="20680" xr:uid="{69BC0905-BA3D-4700-B54A-8A11A70AEC24}"/>
    <cellStyle name="Normal 8 2" xfId="20681" xr:uid="{FDB141CB-97DB-4BD6-AB58-04CF297EE652}"/>
    <cellStyle name="Normal 8 2 2" xfId="20682" xr:uid="{3FC408CE-7291-47DF-A42B-A26FD8E3AF6E}"/>
    <cellStyle name="Normal 8 2 2 2" xfId="20683" xr:uid="{C67A384C-479E-4DD4-BCA9-44098ECAE679}"/>
    <cellStyle name="Normal 8 2 2 2 2" xfId="20684" xr:uid="{37D94B76-4BD6-465E-81E5-F95747F8F35D}"/>
    <cellStyle name="Normal 8 2 2 2 2 2" xfId="20685" xr:uid="{241584D0-0C90-4E21-88FF-D975AB1CCFD0}"/>
    <cellStyle name="Normal 8 2 2 2 2 2 2" xfId="20686" xr:uid="{082360EA-6904-4F60-BDF8-066145368ABE}"/>
    <cellStyle name="Normal 8 2 2 2 2 2 3" xfId="20687" xr:uid="{10F72880-2569-4EC1-88F5-C19210A340A1}"/>
    <cellStyle name="Normal 8 2 2 2 2 2_ACT_NIBD EQ" xfId="20688" xr:uid="{747B6F03-3C1F-4780-B466-6A6BE3240846}"/>
    <cellStyle name="Normal 8 2 2 2 2 3" xfId="20689" xr:uid="{76E28AD2-B393-418D-9F52-46B1EACF39B2}"/>
    <cellStyle name="Normal 8 2 2 2 2 4" xfId="20690" xr:uid="{7314D71E-98CF-4A4A-A303-1B2D9D1205CE}"/>
    <cellStyle name="Normal 8 2 2 2 2 5" xfId="20691" xr:uid="{62FB474C-10A7-48C5-80F3-5E3FAAC56390}"/>
    <cellStyle name="Normal 8 2 2 2 2_Act input CF" xfId="20692" xr:uid="{39B12DAF-5C6B-49AB-BE0F-8F52A4FC4A44}"/>
    <cellStyle name="Normal 8 2 2 2 3" xfId="20693" xr:uid="{4AB74D38-1DD9-410A-8A35-B739C77162B5}"/>
    <cellStyle name="Normal 8 2 2 2 3 2" xfId="20694" xr:uid="{74974BD8-3BE6-41D6-AF3D-E1D73BF3C7B7}"/>
    <cellStyle name="Normal 8 2 2 2 3 2 2" xfId="20695" xr:uid="{1344586F-4236-4291-9940-4588E3B5EBB8}"/>
    <cellStyle name="Normal 8 2 2 2 3 2 3" xfId="20696" xr:uid="{B86B1EE2-75E3-4C6C-972E-8A35479044DB}"/>
    <cellStyle name="Normal 8 2 2 2 3 2_ACT_NIBD EQ" xfId="20697" xr:uid="{A32284EA-9734-4CF0-AF87-0359EF5621F3}"/>
    <cellStyle name="Normal 8 2 2 2 3 3" xfId="20698" xr:uid="{AA32F824-0183-4780-9C07-1C28C5A88C73}"/>
    <cellStyle name="Normal 8 2 2 2 3 4" xfId="20699" xr:uid="{7C30647F-36C7-4EC8-8D2D-B64969B0FF01}"/>
    <cellStyle name="Normal 8 2 2 2 3 5" xfId="20700" xr:uid="{892CDD9C-3813-45A1-A10E-7383B2262A3D}"/>
    <cellStyle name="Normal 8 2 2 2 3_Act input CF" xfId="20701" xr:uid="{112C44ED-87A7-4702-8E2E-544A760925CA}"/>
    <cellStyle name="Normal 8 2 2 2 4" xfId="20702" xr:uid="{B049C905-61EB-45A5-8B1C-B165B1770E73}"/>
    <cellStyle name="Normal 8 2 2 2 4 2" xfId="20703" xr:uid="{6DA773BC-1607-43E5-A672-34C756C8B9CF}"/>
    <cellStyle name="Normal 8 2 2 2 4 3" xfId="20704" xr:uid="{832BC1C2-EEBA-4014-AC04-14A9A638BA3E}"/>
    <cellStyle name="Normal 8 2 2 2 4_ACT_NIBD EQ" xfId="20705" xr:uid="{65F38E6F-9472-42F7-B197-E8D32B821D04}"/>
    <cellStyle name="Normal 8 2 2 2 5" xfId="20706" xr:uid="{77E32F2B-3713-4482-A158-D7F44E6503C4}"/>
    <cellStyle name="Normal 8 2 2 2 6" xfId="20707" xr:uid="{89A33DC1-46DA-447C-BCD0-B0155C424F8B}"/>
    <cellStyle name="Normal 8 2 2 2 7" xfId="20708" xr:uid="{F865126F-45CD-420B-B319-6DD01803A74C}"/>
    <cellStyle name="Normal 8 2 2 2_Act input CF" xfId="20709" xr:uid="{A15DEC83-76FD-4857-8F39-8BAA59ADFB5F}"/>
    <cellStyle name="Normal 8 2 2 3" xfId="20710" xr:uid="{61F73608-18CC-453C-8908-124DE7212369}"/>
    <cellStyle name="Normal 8 2 2 3 2" xfId="20711" xr:uid="{D697A041-E1CC-4129-8A2E-B14399ABFFC8}"/>
    <cellStyle name="Normal 8 2 2 3 2 2" xfId="20712" xr:uid="{CE7222B8-8DFB-4112-9748-D8DD5AA58561}"/>
    <cellStyle name="Normal 8 2 2 3 2 3" xfId="20713" xr:uid="{07AAA497-0934-4B3D-9F4C-56CAE332F9B7}"/>
    <cellStyle name="Normal 8 2 2 3 2_ACT_NIBD EQ" xfId="20714" xr:uid="{68DB788F-E960-4EEA-A16C-122E19C3159A}"/>
    <cellStyle name="Normal 8 2 2 3 3" xfId="20715" xr:uid="{9B2C9418-0CAE-4D4D-A0D8-9734CDD479D0}"/>
    <cellStyle name="Normal 8 2 2 3 4" xfId="20716" xr:uid="{275C5493-5D9E-47BA-BD36-9CBDBEC39BB7}"/>
    <cellStyle name="Normal 8 2 2 3 5" xfId="20717" xr:uid="{5D96D13C-082C-4025-B675-C07E9D5CF64B}"/>
    <cellStyle name="Normal 8 2 2 3_Act input CF" xfId="20718" xr:uid="{F8E87D6D-BF61-4A25-80BB-ADAB8BC07AD1}"/>
    <cellStyle name="Normal 8 2 2 4" xfId="20719" xr:uid="{35FA12AA-828A-4F01-9CF2-B0AF9E99F953}"/>
    <cellStyle name="Normal 8 2 2 4 2" xfId="20720" xr:uid="{04C0F62B-975D-4534-A82A-F2C6951E905A}"/>
    <cellStyle name="Normal 8 2 2 4 2 2" xfId="20721" xr:uid="{6D1E7914-2CAC-4A89-B3ED-7985E595E1A4}"/>
    <cellStyle name="Normal 8 2 2 4 2 3" xfId="20722" xr:uid="{5B09087F-321F-408E-B0FF-67904275799D}"/>
    <cellStyle name="Normal 8 2 2 4 2_ACT_NIBD EQ" xfId="20723" xr:uid="{2C71B4FE-BEA5-4CAD-9B39-58752035E2D6}"/>
    <cellStyle name="Normal 8 2 2 4 3" xfId="20724" xr:uid="{2DBAD8E9-B475-4BA2-947C-ACC35FDD436F}"/>
    <cellStyle name="Normal 8 2 2 4 4" xfId="20725" xr:uid="{93081F11-F80A-4E41-B9CE-EE341607AB1B}"/>
    <cellStyle name="Normal 8 2 2 4 5" xfId="20726" xr:uid="{3DD5F73D-55F3-4800-89C5-201E44176479}"/>
    <cellStyle name="Normal 8 2 2 4_Act input CF" xfId="20727" xr:uid="{9C6C405A-4E92-411F-A532-B91069B00CF4}"/>
    <cellStyle name="Normal 8 2 2 5" xfId="20728" xr:uid="{C6432009-3A0A-4BC4-9185-DB958B2AE5E8}"/>
    <cellStyle name="Normal 8 2 2 5 2" xfId="20729" xr:uid="{7EE843AC-283B-48D9-BF61-EBDFF7BEF47A}"/>
    <cellStyle name="Normal 8 2 2 5 3" xfId="20730" xr:uid="{9CA9072D-5358-4D58-97CD-95E23DC79020}"/>
    <cellStyle name="Normal 8 2 2 5_ACT_NIBD EQ" xfId="20731" xr:uid="{1945BD22-AF3E-4668-8A31-21BABA22FE50}"/>
    <cellStyle name="Normal 8 2 2 6" xfId="20732" xr:uid="{7BBCBA77-63BC-4ED0-8E1F-B3CAC13DB63A}"/>
    <cellStyle name="Normal 8 2 2 7" xfId="20733" xr:uid="{1EE775C1-BF47-4A22-8592-B1E255359145}"/>
    <cellStyle name="Normal 8 2 2 8" xfId="20734" xr:uid="{D5AED910-0BFF-4030-A0B1-D61B1558D384}"/>
    <cellStyle name="Normal 8 2 2_Act input CF" xfId="20735" xr:uid="{027237E2-E73E-4A35-A1B9-0DB1E16F93E1}"/>
    <cellStyle name="Normal 8 2 3" xfId="20736" xr:uid="{E4CCC17C-5B3E-4377-A0AC-0A6CF655534D}"/>
    <cellStyle name="Normal 8 2 3 2" xfId="20737" xr:uid="{7A4B6EC5-1E3D-43B3-88F0-9D951DBBA71E}"/>
    <cellStyle name="Normal 8 2 3 2 2" xfId="20738" xr:uid="{CA204713-51AC-4D3A-9328-B8A82A89A2AF}"/>
    <cellStyle name="Normal 8 2 3 2 2 2" xfId="20739" xr:uid="{404EE4AF-FCE6-44D6-B8B4-0046EF1FFDCB}"/>
    <cellStyle name="Normal 8 2 3 2 2 3" xfId="20740" xr:uid="{22FC3AA8-2282-41ED-8E48-95ACDE5F3581}"/>
    <cellStyle name="Normal 8 2 3 2 2_ACT_NIBD EQ" xfId="20741" xr:uid="{314FDB92-FCA9-4DE7-92B5-5D265A07091A}"/>
    <cellStyle name="Normal 8 2 3 2 3" xfId="20742" xr:uid="{7314F2DD-5FC6-4B95-B075-16D12D368613}"/>
    <cellStyle name="Normal 8 2 3 2 4" xfId="20743" xr:uid="{38D812AF-B2E1-47EC-848E-91E9F3B70A3C}"/>
    <cellStyle name="Normal 8 2 3 2 5" xfId="20744" xr:uid="{A10D7B08-52DA-4D8F-9B3F-36AB5FB0F742}"/>
    <cellStyle name="Normal 8 2 3 2_Act input CF" xfId="20745" xr:uid="{0D8C1DF0-B77E-4792-BC6D-950FD865CFDE}"/>
    <cellStyle name="Normal 8 2 3 3" xfId="20746" xr:uid="{C3CF56C9-9CA9-4C87-BAD7-53E631A4B968}"/>
    <cellStyle name="Normal 8 2 3 3 2" xfId="20747" xr:uid="{C009B743-96CC-4C86-A7F6-7402D1A52775}"/>
    <cellStyle name="Normal 8 2 3 3 2 2" xfId="20748" xr:uid="{560355FE-06AD-40A0-B714-AE6675095EA2}"/>
    <cellStyle name="Normal 8 2 3 3 2 3" xfId="20749" xr:uid="{7D65D428-EDAC-41F8-ABEF-3E279A59CA10}"/>
    <cellStyle name="Normal 8 2 3 3 2_ACT_NIBD EQ" xfId="20750" xr:uid="{12A95E53-59F8-4594-9E92-E1638667C3F5}"/>
    <cellStyle name="Normal 8 2 3 3 3" xfId="20751" xr:uid="{0E04B944-6743-4651-8C79-CB75227E7308}"/>
    <cellStyle name="Normal 8 2 3 3 4" xfId="20752" xr:uid="{3C284AC1-2E1D-49D3-AC20-5636FA89C96C}"/>
    <cellStyle name="Normal 8 2 3 3 5" xfId="20753" xr:uid="{E139E972-6CC6-4F3C-83B0-EBC330FF9A2E}"/>
    <cellStyle name="Normal 8 2 3 3_Act input CF" xfId="20754" xr:uid="{B84E1555-EDD0-4816-A915-F5CCF3FA0CF4}"/>
    <cellStyle name="Normal 8 2 3 4" xfId="20755" xr:uid="{7DB63D05-F7E7-4214-8103-1D32F9A9EE1D}"/>
    <cellStyle name="Normal 8 2 3 4 2" xfId="20756" xr:uid="{F5B0AE24-41CE-4D80-BCFF-C1F9E254C504}"/>
    <cellStyle name="Normal 8 2 3 4 3" xfId="20757" xr:uid="{53790267-90AF-4471-A6B6-0947195A5EA7}"/>
    <cellStyle name="Normal 8 2 3 4_ACT_NIBD EQ" xfId="20758" xr:uid="{6E88A60B-BFCE-4B6E-A30C-FD885637527D}"/>
    <cellStyle name="Normal 8 2 3 5" xfId="20759" xr:uid="{95A0CBA5-C432-4395-A877-D8ACB2054C1E}"/>
    <cellStyle name="Normal 8 2 3 6" xfId="20760" xr:uid="{B9B8FD25-9969-4EF9-ABDC-B0FFDDD42045}"/>
    <cellStyle name="Normal 8 2 3 7" xfId="20761" xr:uid="{8381FC6C-9EE7-416A-A704-6D24A0DBA9F8}"/>
    <cellStyle name="Normal 8 2 3_Act input CF" xfId="20762" xr:uid="{414B3F95-F935-4E88-80BC-FCAB4A452E98}"/>
    <cellStyle name="Normal 8 2 4" xfId="20763" xr:uid="{80356D55-4B86-4D72-A277-857D21D6B19F}"/>
    <cellStyle name="Normal 8 2 4 2" xfId="20764" xr:uid="{5B650C56-7627-4E14-8D33-5880B1633C95}"/>
    <cellStyle name="Normal 8 2 4 2 2" xfId="20765" xr:uid="{D5CDCDED-5109-4C45-A5F3-041C05B1CEC2}"/>
    <cellStyle name="Normal 8 2 4 2 3" xfId="20766" xr:uid="{3ADE582F-7EFF-4CFB-9947-0C583342C865}"/>
    <cellStyle name="Normal 8 2 4 2_ACT_NIBD EQ" xfId="20767" xr:uid="{82DD631C-B055-4A65-A73A-C894928A6A8F}"/>
    <cellStyle name="Normal 8 2 4 3" xfId="20768" xr:uid="{319BCD9F-B10E-4441-BFD3-4180B5AD4828}"/>
    <cellStyle name="Normal 8 2 4 4" xfId="20769" xr:uid="{5A3A5CFC-6FA4-4534-B7CD-FD04839C1411}"/>
    <cellStyle name="Normal 8 2 4 5" xfId="20770" xr:uid="{97D2C10A-EFDA-4745-9B38-2F1BAB840E32}"/>
    <cellStyle name="Normal 8 2 4_Act input CF" xfId="20771" xr:uid="{936E13EB-021F-4A6C-A775-68291633BAC8}"/>
    <cellStyle name="Normal 8 2 5" xfId="20772" xr:uid="{A0B68605-458F-4059-82BB-639642E68A52}"/>
    <cellStyle name="Normal 8 2 5 2" xfId="20773" xr:uid="{4A913AB0-63E1-4FC6-AE54-F42AC4B71895}"/>
    <cellStyle name="Normal 8 2 5 2 2" xfId="20774" xr:uid="{04914B24-8D32-425C-A481-85B8EB62FA3B}"/>
    <cellStyle name="Normal 8 2 5 2 3" xfId="20775" xr:uid="{363E342C-42F4-4FA8-85D2-526B15D003C5}"/>
    <cellStyle name="Normal 8 2 5 2_ACT_NIBD EQ" xfId="20776" xr:uid="{FEDC97EA-8203-41C6-985E-4CB4CC526269}"/>
    <cellStyle name="Normal 8 2 5 3" xfId="20777" xr:uid="{E71D9AE0-A045-42ED-BF9F-BA5C9AE02629}"/>
    <cellStyle name="Normal 8 2 5 4" xfId="20778" xr:uid="{A0C5952A-402D-4B1C-972F-24B6A3B66E1A}"/>
    <cellStyle name="Normal 8 2 5 5" xfId="20779" xr:uid="{800A4402-851C-4DED-A57C-73B984E3D2D3}"/>
    <cellStyle name="Normal 8 2 5_Act input CF" xfId="20780" xr:uid="{17829335-E69D-414B-A574-CAA16266FF90}"/>
    <cellStyle name="Normal 8 2 6" xfId="20781" xr:uid="{58FBBFF8-719C-48F9-A254-50ACCA57A96C}"/>
    <cellStyle name="Normal 8 2 6 2" xfId="20782" xr:uid="{326657C2-4B00-4525-932F-720963FD7E85}"/>
    <cellStyle name="Normal 8 2 6 3" xfId="20783" xr:uid="{25AC4296-47D8-4709-A0DA-FEE07C7FEF10}"/>
    <cellStyle name="Normal 8 2 6_ACT_NIBD EQ" xfId="20784" xr:uid="{9EC18EA1-EB48-40BB-AE82-BADFE5960C7D}"/>
    <cellStyle name="Normal 8 2 7" xfId="20785" xr:uid="{1CB6D4FB-82D6-4924-8194-6B262BB95A7A}"/>
    <cellStyle name="Normal 8 2 8" xfId="20786" xr:uid="{611FC569-9A00-414F-AA7F-B752658C970F}"/>
    <cellStyle name="Normal 8 2 9" xfId="20787" xr:uid="{9FE9A62A-7E8C-4CF4-8178-CE02CF8BB765}"/>
    <cellStyle name="Normal 8 2_Act input CF" xfId="20788" xr:uid="{05BBC32B-DCA8-4DCF-8118-572042247436}"/>
    <cellStyle name="Normal 8 3" xfId="20789" xr:uid="{BD926C85-0CCD-4483-8D3D-BCF7889CF0B3}"/>
    <cellStyle name="Normal 8 3 2" xfId="20790" xr:uid="{23A723BE-FF55-46B1-BD04-EE144B28CE63}"/>
    <cellStyle name="Normal 8 3 2 2" xfId="20791" xr:uid="{33D1F104-1402-47EF-AC2F-B3307E4B20FE}"/>
    <cellStyle name="Normal 8 3 2 2 2" xfId="20792" xr:uid="{D5E7742A-EF12-42C7-8EBD-F882E9DA7108}"/>
    <cellStyle name="Normal 8 3 2 2 2 2" xfId="20793" xr:uid="{A5193A75-410D-4722-AED3-299D401DD572}"/>
    <cellStyle name="Normal 8 3 2 2 2 3" xfId="20794" xr:uid="{B72C2C6A-B60A-448C-93F6-89CA5D715759}"/>
    <cellStyle name="Normal 8 3 2 2 2_ACT_NIBD EQ" xfId="20795" xr:uid="{EA64F276-8800-42B4-8F52-D4759E9945F2}"/>
    <cellStyle name="Normal 8 3 2 2 3" xfId="20796" xr:uid="{AADFD297-16B8-4471-8480-355220A75060}"/>
    <cellStyle name="Normal 8 3 2 2 4" xfId="20797" xr:uid="{905876B5-1303-43C3-9D79-48F9772FE0C8}"/>
    <cellStyle name="Normal 8 3 2 2 5" xfId="20798" xr:uid="{6F7A6B22-9EE9-4D22-9BE1-BA35C282449D}"/>
    <cellStyle name="Normal 8 3 2 2_Act input CF" xfId="20799" xr:uid="{B3EA65AF-FE6B-4965-9A02-7F37E29545D9}"/>
    <cellStyle name="Normal 8 3 2 3" xfId="20800" xr:uid="{DE240603-918A-4A1F-9017-0A83E442B6DB}"/>
    <cellStyle name="Normal 8 3 2 3 2" xfId="20801" xr:uid="{18D04E16-9CF0-4FA5-B9F5-08348ECB5C5F}"/>
    <cellStyle name="Normal 8 3 2 3 2 2" xfId="20802" xr:uid="{C4940C38-C707-4180-BD7A-61655FABCA98}"/>
    <cellStyle name="Normal 8 3 2 3 2 3" xfId="20803" xr:uid="{B9A41C02-D228-4DA9-8969-96CE5D832832}"/>
    <cellStyle name="Normal 8 3 2 3 2_ACT_NIBD EQ" xfId="20804" xr:uid="{4729D186-DF8A-4A32-A24D-F947FE22954C}"/>
    <cellStyle name="Normal 8 3 2 3 3" xfId="20805" xr:uid="{FB89C8C3-3030-410F-A1C5-E162393FFC22}"/>
    <cellStyle name="Normal 8 3 2 3 4" xfId="20806" xr:uid="{28908DFB-4B7D-4377-B760-074BBB57E2C3}"/>
    <cellStyle name="Normal 8 3 2 3 5" xfId="20807" xr:uid="{6CD72D29-F3FB-4953-BFD2-A9C69DE96159}"/>
    <cellStyle name="Normal 8 3 2 3_Act input CF" xfId="20808" xr:uid="{8B8B830A-0B0F-4393-AD99-E7BBF943FF13}"/>
    <cellStyle name="Normal 8 3 2 4" xfId="20809" xr:uid="{437F0F06-3A6A-4946-AD9D-208281286433}"/>
    <cellStyle name="Normal 8 3 2 4 2" xfId="20810" xr:uid="{8536B8C3-DDD0-48B3-8A41-7F197538DD08}"/>
    <cellStyle name="Normal 8 3 2 4 3" xfId="20811" xr:uid="{2AD66387-7E23-49D4-9CF1-0CA0D6AAD27B}"/>
    <cellStyle name="Normal 8 3 2 4_ACT_NIBD EQ" xfId="20812" xr:uid="{5B4FB718-0DF3-4035-82C2-38F8A01475DE}"/>
    <cellStyle name="Normal 8 3 2 5" xfId="20813" xr:uid="{B272F345-54EA-4E93-B9E2-28B64E6C63D2}"/>
    <cellStyle name="Normal 8 3 2 6" xfId="20814" xr:uid="{0DC1619C-2C5F-4AD7-B19F-40FB9E2BA04D}"/>
    <cellStyle name="Normal 8 3 2 7" xfId="20815" xr:uid="{6CD8A768-1D57-45FF-A1C7-5816ED199C3C}"/>
    <cellStyle name="Normal 8 3 2_Act input CF" xfId="20816" xr:uid="{0D6F71C2-F618-4406-830A-5A547181B83A}"/>
    <cellStyle name="Normal 8 3 3" xfId="20817" xr:uid="{D75D81BE-A846-4B47-BD69-5BB7F90BAB7B}"/>
    <cellStyle name="Normal 8 3 3 2" xfId="20818" xr:uid="{9126D3EA-C418-4203-8842-D474FE7FEB53}"/>
    <cellStyle name="Normal 8 3 3 2 2" xfId="20819" xr:uid="{EFD3FB95-D9B6-47A8-82EA-4EA15320B4F2}"/>
    <cellStyle name="Normal 8 3 3 2 3" xfId="20820" xr:uid="{E8D1BA15-DA2C-432E-BA9A-981CDBB59561}"/>
    <cellStyle name="Normal 8 3 3 2_ACT_NIBD EQ" xfId="20821" xr:uid="{2009461D-F680-46E1-B990-7678A0996EC3}"/>
    <cellStyle name="Normal 8 3 3 3" xfId="20822" xr:uid="{EC101CC7-227D-4E25-9A2A-E136FD538341}"/>
    <cellStyle name="Normal 8 3 3 4" xfId="20823" xr:uid="{66BAE60B-876C-4A9F-B1C2-780401C2A3C1}"/>
    <cellStyle name="Normal 8 3 3 5" xfId="20824" xr:uid="{EF3B9DEF-7BEC-434C-BD72-1E6CC7B1257E}"/>
    <cellStyle name="Normal 8 3 3_Act input CF" xfId="20825" xr:uid="{DE309471-B2CE-4007-81A4-C11FAB3FAF8C}"/>
    <cellStyle name="Normal 8 3 4" xfId="20826" xr:uid="{626392EF-D775-4E90-86B6-12F45239F61B}"/>
    <cellStyle name="Normal 8 3 4 2" xfId="20827" xr:uid="{DA53DC88-166F-4629-BF75-60AF731FC819}"/>
    <cellStyle name="Normal 8 3 4 2 2" xfId="20828" xr:uid="{AD4CE26E-56D1-46A7-BA3D-EBBD64B82320}"/>
    <cellStyle name="Normal 8 3 4 2 3" xfId="20829" xr:uid="{CB0BE89A-7F62-42AA-8262-C21D4FE244F5}"/>
    <cellStyle name="Normal 8 3 4 2_ACT_NIBD EQ" xfId="20830" xr:uid="{598A731A-A6B0-4395-AFCC-BE415019B699}"/>
    <cellStyle name="Normal 8 3 4 3" xfId="20831" xr:uid="{37916C66-0D63-4F50-9F88-EC6438A018F5}"/>
    <cellStyle name="Normal 8 3 4 4" xfId="20832" xr:uid="{FD3E50C6-EC73-4185-B247-1C77C686AA74}"/>
    <cellStyle name="Normal 8 3 4 5" xfId="20833" xr:uid="{84687416-1827-4510-B50F-F2C94DCEA4A7}"/>
    <cellStyle name="Normal 8 3 4_Act input CF" xfId="20834" xr:uid="{6DBBF6E2-2BD6-4292-B01C-7EE54798F612}"/>
    <cellStyle name="Normal 8 3 5" xfId="20835" xr:uid="{527203D6-FE77-4A7C-8D75-7D1F337CB204}"/>
    <cellStyle name="Normal 8 3 5 2" xfId="20836" xr:uid="{276E3D2A-F178-4CC2-AAE2-71585A73C36E}"/>
    <cellStyle name="Normal 8 3 5 3" xfId="20837" xr:uid="{32952933-3357-406B-98E7-A7AB9B052220}"/>
    <cellStyle name="Normal 8 3 5_ACT_NIBD EQ" xfId="20838" xr:uid="{5FB69D83-A0B2-4933-AB00-97409D62BDD0}"/>
    <cellStyle name="Normal 8 3 6" xfId="20839" xr:uid="{0DB1876C-9188-4BD1-8F79-EC2C1A0B6DCA}"/>
    <cellStyle name="Normal 8 3 7" xfId="20840" xr:uid="{07A6F834-E1FB-4CF7-AEC2-D2D088360560}"/>
    <cellStyle name="Normal 8 3 8" xfId="20841" xr:uid="{54D06A08-E7EB-400E-8707-184A435D21BC}"/>
    <cellStyle name="Normal 8 3_Act input CF" xfId="20842" xr:uid="{D2FA5066-8696-48D8-AA51-E9C8379B0AD2}"/>
    <cellStyle name="Normal 8 4" xfId="20843" xr:uid="{ABE0B6B2-EDCD-4171-B2CB-CDFBDE7C6904}"/>
    <cellStyle name="Normal 8 4 2" xfId="20844" xr:uid="{16213709-BE92-4623-8ADC-DE892F40C693}"/>
    <cellStyle name="Normal 8 4 2 2" xfId="20845" xr:uid="{53DD3AA0-BFB2-4E1E-8FBF-E992A9D5091A}"/>
    <cellStyle name="Normal 8 4 2 2 2" xfId="20846" xr:uid="{103F27D2-A087-4B25-8AE9-3477A8376C8A}"/>
    <cellStyle name="Normal 8 4 2 2 3" xfId="20847" xr:uid="{1662F2D8-58B0-48DE-ACD9-B42B554474EE}"/>
    <cellStyle name="Normal 8 4 2 2_ACT_NIBD EQ" xfId="20848" xr:uid="{DCAEE63E-0A2A-4812-9E15-08D78BF0D903}"/>
    <cellStyle name="Normal 8 4 2 3" xfId="20849" xr:uid="{2F6D894F-5E1C-4F0B-B719-F6D430C4AE27}"/>
    <cellStyle name="Normal 8 4 2 4" xfId="20850" xr:uid="{98DC9646-0997-41EC-BD9A-586D628D2B17}"/>
    <cellStyle name="Normal 8 4 2 5" xfId="20851" xr:uid="{B4308EE4-A09D-4FC8-ABB4-403745B95026}"/>
    <cellStyle name="Normal 8 4 2_Act input CF" xfId="20852" xr:uid="{A6970610-470A-494D-8173-1EBF3A797DF2}"/>
    <cellStyle name="Normal 8 4 3" xfId="20853" xr:uid="{B5962412-FF9D-4A7E-982E-6D58B458E53A}"/>
    <cellStyle name="Normal 8 4 3 2" xfId="20854" xr:uid="{083E16BE-80EF-48F2-B4C9-9E022F5F051C}"/>
    <cellStyle name="Normal 8 4 3 2 2" xfId="20855" xr:uid="{81B2FE2E-75FA-4C04-839F-C2D81D96799F}"/>
    <cellStyle name="Normal 8 4 3 2 3" xfId="20856" xr:uid="{B4840E7D-FBB9-409F-A65E-C333400D8D67}"/>
    <cellStyle name="Normal 8 4 3 2_ACT_NIBD EQ" xfId="20857" xr:uid="{B9EB32ED-847C-4750-B160-6D0ECDC78F58}"/>
    <cellStyle name="Normal 8 4 3 3" xfId="20858" xr:uid="{AD4A1C86-0A28-4074-801D-E0B2E06985A2}"/>
    <cellStyle name="Normal 8 4 3 4" xfId="20859" xr:uid="{A2C982C8-B6C8-43E0-B562-9C58810A1F6A}"/>
    <cellStyle name="Normal 8 4 3 5" xfId="20860" xr:uid="{6BD0A281-F33B-436F-A592-7B53AE2FE1F5}"/>
    <cellStyle name="Normal 8 4 3_Act input CF" xfId="20861" xr:uid="{A6710FED-32EA-45FE-970F-EAFA055150BC}"/>
    <cellStyle name="Normal 8 4 4" xfId="20862" xr:uid="{8167AA93-83F2-482D-A34E-1095DD10E8B3}"/>
    <cellStyle name="Normal 8 4 4 2" xfId="20863" xr:uid="{2BA7BE0C-0462-4508-9C11-D1E24A53E5AB}"/>
    <cellStyle name="Normal 8 4 4 3" xfId="20864" xr:uid="{F68500A1-5DA2-4ECB-AE1C-E089AD642E7C}"/>
    <cellStyle name="Normal 8 4 4_ACT_NIBD EQ" xfId="20865" xr:uid="{4F837B16-9D37-46E1-96C1-F0610DFF15A5}"/>
    <cellStyle name="Normal 8 4 5" xfId="20866" xr:uid="{D133C6DF-9EB3-436B-BE49-14DAB2106360}"/>
    <cellStyle name="Normal 8 4 6" xfId="20867" xr:uid="{A54E4488-43B5-40BC-89A5-FBA19C019407}"/>
    <cellStyle name="Normal 8 4 7" xfId="20868" xr:uid="{FD709FCD-0B8A-4C3C-9F97-5A935C21A2EE}"/>
    <cellStyle name="Normal 8 4_Act input CF" xfId="20869" xr:uid="{2CFAF34D-9B1A-43E1-B1F8-A0117FE9E707}"/>
    <cellStyle name="Normal 8 5" xfId="20870" xr:uid="{8CAE7465-087A-49F8-A02C-43FAC6E8486F}"/>
    <cellStyle name="Normal 8 5 2" xfId="20871" xr:uid="{8BD3298F-ADE6-47D3-BFB3-7C26EB7D42C9}"/>
    <cellStyle name="Normal 8 5 2 2" xfId="20872" xr:uid="{3BAF16E7-D551-4011-8F06-863E66D9CE46}"/>
    <cellStyle name="Normal 8 5 2 3" xfId="20873" xr:uid="{B5DC1327-0B1B-4B4B-86CC-B3F13C3A35D4}"/>
    <cellStyle name="Normal 8 5 2_ACT_NIBD EQ" xfId="20874" xr:uid="{DA4A0BAD-C0E5-4CD1-A5C7-D85C45DFA244}"/>
    <cellStyle name="Normal 8 5 3" xfId="20875" xr:uid="{40CBF562-2B76-4014-B57D-35BDFBEADEFB}"/>
    <cellStyle name="Normal 8 5 4" xfId="20876" xr:uid="{C62A21D4-90D8-44F2-9181-2D28380119EE}"/>
    <cellStyle name="Normal 8 5 5" xfId="20877" xr:uid="{1CE7B197-BB1E-467A-9953-989AA6681AF4}"/>
    <cellStyle name="Normal 8 5_Act input CF" xfId="20878" xr:uid="{88099CC5-2EDC-4A13-A99E-636F82F86919}"/>
    <cellStyle name="Normal 8 6" xfId="20879" xr:uid="{A6FEDB14-FB40-4B2D-A08D-CE403E24CA70}"/>
    <cellStyle name="Normal 8 6 2" xfId="20880" xr:uid="{0D05B616-5D6B-486C-AEBB-93A99B7ACB9D}"/>
    <cellStyle name="Normal 8 6 2 2" xfId="20881" xr:uid="{E807D6E3-73D1-4DFD-8BA8-FAE707D36D8D}"/>
    <cellStyle name="Normal 8 6 2 3" xfId="20882" xr:uid="{750EC6D4-2CED-49F1-A5D2-B7CD7381443C}"/>
    <cellStyle name="Normal 8 6 2_ACT_NIBD EQ" xfId="20883" xr:uid="{25E1133A-40CE-4D9D-9787-3D2FBF296E21}"/>
    <cellStyle name="Normal 8 6 3" xfId="20884" xr:uid="{382672E7-7816-4213-895B-33461B830D11}"/>
    <cellStyle name="Normal 8 6 4" xfId="20885" xr:uid="{203CC782-3C50-4AB8-B302-B0AE85F368D3}"/>
    <cellStyle name="Normal 8 6 5" xfId="20886" xr:uid="{B664DA9C-F169-4012-B091-FB34BA16FC89}"/>
    <cellStyle name="Normal 8 6_Act input CF" xfId="20887" xr:uid="{4551850E-C588-4B65-A22A-690C57495DEC}"/>
    <cellStyle name="Normal 8 7" xfId="20888" xr:uid="{0D6C8EE3-06F6-4260-920E-584E46B1020A}"/>
    <cellStyle name="Normal 8 7 2" xfId="20889" xr:uid="{0C376641-55F1-4E5C-B01B-756CF0572F57}"/>
    <cellStyle name="Normal 8 7 3" xfId="20890" xr:uid="{0835E456-AF6B-4963-A936-864FA489A87D}"/>
    <cellStyle name="Normal 8 7_ACT_NIBD EQ" xfId="20891" xr:uid="{ACB1F7F4-48C5-4DF7-9554-63756342EC82}"/>
    <cellStyle name="Normal 8 8" xfId="20892" xr:uid="{A03494C7-529A-4699-AA7C-495DFDF5C2EF}"/>
    <cellStyle name="Normal 8 9" xfId="20893" xr:uid="{357F9C6C-86A8-4EEE-B6C4-61E67F880EDA}"/>
    <cellStyle name="Normal 8_Act input CF" xfId="20894" xr:uid="{0BC4EDAB-6EC7-4559-BE61-A6C761F8D96D}"/>
    <cellStyle name="Normal 80" xfId="20895" xr:uid="{BD07C547-0890-46B9-8B95-B8BC7F62D67C}"/>
    <cellStyle name="Normal 80 2" xfId="20896" xr:uid="{A83D9C34-0F1E-4B78-BE5F-329B62924F5A}"/>
    <cellStyle name="Normal 80 3" xfId="20897" xr:uid="{B4F9B2B8-0F83-4A3A-996F-81F2AC294146}"/>
    <cellStyle name="Normal 80_ACT Segment adj EBITDA" xfId="20898" xr:uid="{BB2281A0-A4AE-4F0D-83BB-1FB241FE24C6}"/>
    <cellStyle name="Normal 81" xfId="20899" xr:uid="{598F296B-9F6A-4B3A-92B5-D4DB7355DD68}"/>
    <cellStyle name="Normal 81 2" xfId="20900" xr:uid="{F15E3947-4473-4A2E-AC9F-85C126CD830E}"/>
    <cellStyle name="Normal 81 3" xfId="20901" xr:uid="{08B9DD62-E829-40E5-87A9-5ADC1A67FB33}"/>
    <cellStyle name="Normal 81 4" xfId="20902" xr:uid="{5D2E60DB-3198-47C6-A175-A9665CF90271}"/>
    <cellStyle name="Normal 81_ACT Segment adj EBITDA" xfId="20903" xr:uid="{ECC532BB-3C05-44F4-A9B2-E8225C7F4399}"/>
    <cellStyle name="Normal 82" xfId="20904" xr:uid="{CBD6070C-3EBF-47EA-B1DA-0A2A90ECBFBB}"/>
    <cellStyle name="Normal 83" xfId="20905" xr:uid="{37E31117-DD9B-4C94-9F70-84683464BF1D}"/>
    <cellStyle name="Normal 84" xfId="20906" xr:uid="{FDE6E46D-6B7A-461A-AFDB-3F7F82FD9A22}"/>
    <cellStyle name="Normal 85" xfId="20907" xr:uid="{15DC919A-6BF7-476A-B409-A31E7C5E6BB6}"/>
    <cellStyle name="Normal 86" xfId="20908" xr:uid="{D1426EA9-8768-4839-85ED-44735BA57636}"/>
    <cellStyle name="Normal 87" xfId="20909" xr:uid="{F4719463-8868-41A7-AFC5-D3211571B9AE}"/>
    <cellStyle name="Normal 88" xfId="20910" xr:uid="{406C1CDA-7FEB-4972-9F60-4695A5FFED7E}"/>
    <cellStyle name="Normal 89" xfId="20911" xr:uid="{B64E6D66-1DA7-4009-9B71-BB46FDD9AC72}"/>
    <cellStyle name="Normal 9" xfId="20912" xr:uid="{B3B2081E-A266-4E30-8F65-8D6B2971B910}"/>
    <cellStyle name="Normal 9 10" xfId="20913" xr:uid="{C99DDBD4-8BFB-47F7-A923-AB4765939E20}"/>
    <cellStyle name="Normal 9 2" xfId="20914" xr:uid="{39FEEBAB-5345-4D12-B719-5A604FC139AC}"/>
    <cellStyle name="Normal 9 2 2" xfId="20915" xr:uid="{87B4FCAB-E20A-453F-A433-C5FDD24B8B14}"/>
    <cellStyle name="Normal 9 2 2 2" xfId="20916" xr:uid="{78276C5D-1790-411A-B391-13F94E142B75}"/>
    <cellStyle name="Normal 9 2 2 2 2" xfId="20917" xr:uid="{66A913B1-8C91-4188-B00F-323BE1C6601C}"/>
    <cellStyle name="Normal 9 2 2 2 2 2" xfId="20918" xr:uid="{DB0FD89E-BE3B-4D27-AE3E-21F65FE6D809}"/>
    <cellStyle name="Normal 9 2 2 2 2 3" xfId="20919" xr:uid="{A4DE1F9A-CA41-43D4-8F9E-9F60D40E3718}"/>
    <cellStyle name="Normal 9 2 2 2 2_ACT_NIBD EQ" xfId="20920" xr:uid="{D16577CC-3C39-47D3-BDC7-48885E484E78}"/>
    <cellStyle name="Normal 9 2 2 2 3" xfId="20921" xr:uid="{39CBD35A-3CF5-4FED-BC04-42D43EB7FAEF}"/>
    <cellStyle name="Normal 9 2 2 2 4" xfId="20922" xr:uid="{4F6C9148-DEB8-44C3-8A71-5A2DE83312F2}"/>
    <cellStyle name="Normal 9 2 2 2 5" xfId="20923" xr:uid="{CE37F4B6-91CC-4FCF-9D05-176EC86AD3EC}"/>
    <cellStyle name="Normal 9 2 2 2_Act input CF" xfId="20924" xr:uid="{81536FF2-F13F-4F7C-A495-519643A819D2}"/>
    <cellStyle name="Normal 9 2 2 3" xfId="20925" xr:uid="{7495E4B3-8E93-45D6-9416-1CB8000A4C8A}"/>
    <cellStyle name="Normal 9 2 2 3 2" xfId="20926" xr:uid="{79952D93-6C9B-4E08-A1A8-F74571CDD0D5}"/>
    <cellStyle name="Normal 9 2 2 3 2 2" xfId="20927" xr:uid="{703B2265-A25C-4C18-9CBB-B110242294DC}"/>
    <cellStyle name="Normal 9 2 2 3 2 3" xfId="20928" xr:uid="{3C4F5163-22F5-4072-81EB-EF291F69053E}"/>
    <cellStyle name="Normal 9 2 2 3 2_ACT_NIBD EQ" xfId="20929" xr:uid="{1359EEFE-E80F-478E-B777-787096F89E20}"/>
    <cellStyle name="Normal 9 2 2 3 3" xfId="20930" xr:uid="{745165A2-12E1-4CF2-8624-8C861DA88F00}"/>
    <cellStyle name="Normal 9 2 2 3 4" xfId="20931" xr:uid="{C5390E65-4021-415E-A381-32FA1F540617}"/>
    <cellStyle name="Normal 9 2 2 3 5" xfId="20932" xr:uid="{141BCF3B-8309-4501-99C5-8CCD8CD3B836}"/>
    <cellStyle name="Normal 9 2 2 3_Act input CF" xfId="20933" xr:uid="{4E860B91-FEF3-451F-BB28-9A1EA93DD6FA}"/>
    <cellStyle name="Normal 9 2 2 4" xfId="20934" xr:uid="{221EF9A6-228A-4CD5-A041-B88295769C2C}"/>
    <cellStyle name="Normal 9 2 2 4 2" xfId="20935" xr:uid="{D8233117-60A8-4BEA-A9EA-1B7F495F248F}"/>
    <cellStyle name="Normal 9 2 2 4 3" xfId="20936" xr:uid="{22AD2D54-769F-49B7-B04F-77F9AA3A0201}"/>
    <cellStyle name="Normal 9 2 2 4_ACT_NIBD EQ" xfId="20937" xr:uid="{BD692DBE-CD59-4A0D-92E1-D886C066A59B}"/>
    <cellStyle name="Normal 9 2 2 5" xfId="20938" xr:uid="{5C03F7A5-03B9-4E69-A50B-B08F76874E6A}"/>
    <cellStyle name="Normal 9 2 2 6" xfId="20939" xr:uid="{DA3C9016-8B7A-41F1-A896-07406AD02C53}"/>
    <cellStyle name="Normal 9 2 2 7" xfId="20940" xr:uid="{B78E182A-582F-4C74-BA8E-FA61F8237D97}"/>
    <cellStyle name="Normal 9 2 2_Act input CF" xfId="20941" xr:uid="{F0EB2278-561D-496B-80C9-9DA3BF8B4EF1}"/>
    <cellStyle name="Normal 9 2 3" xfId="20942" xr:uid="{8D3AD971-CB22-4A62-9892-E195E971CA5F}"/>
    <cellStyle name="Normal 9 2 3 2" xfId="20943" xr:uid="{1754301E-5D26-47B2-86E9-23759769689C}"/>
    <cellStyle name="Normal 9 2 3 2 2" xfId="20944" xr:uid="{5DC3BC06-DEED-49C6-A2FB-00E4D90A0200}"/>
    <cellStyle name="Normal 9 2 3 2 3" xfId="20945" xr:uid="{BF3CD86B-F45F-4D22-A9FA-3167F297194A}"/>
    <cellStyle name="Normal 9 2 3 2_ACT_NIBD EQ" xfId="20946" xr:uid="{688C7AE4-C32D-4380-AABB-7D529BD792CF}"/>
    <cellStyle name="Normal 9 2 3 3" xfId="20947" xr:uid="{9706B28B-D433-4694-A3EB-1528329BB390}"/>
    <cellStyle name="Normal 9 2 3 4" xfId="20948" xr:uid="{2396497D-CB23-4484-86D0-031298619BC7}"/>
    <cellStyle name="Normal 9 2 3 5" xfId="20949" xr:uid="{1208F347-458F-4AFA-8F02-F41672CCFEF6}"/>
    <cellStyle name="Normal 9 2 3_Act input CF" xfId="20950" xr:uid="{762E6967-CC64-497B-B470-C5F3767AD4D1}"/>
    <cellStyle name="Normal 9 2 4" xfId="20951" xr:uid="{A6BD293A-1B57-41E6-B0CF-F69BB7FCB343}"/>
    <cellStyle name="Normal 9 2 4 2" xfId="20952" xr:uid="{FB2195C7-B38D-4706-A35B-98D1DE60F995}"/>
    <cellStyle name="Normal 9 2 4 2 2" xfId="20953" xr:uid="{B9EAE9AB-7564-4E8B-A4EA-4FCBFB9BB726}"/>
    <cellStyle name="Normal 9 2 4 2 3" xfId="20954" xr:uid="{F25B240D-1F71-44EF-A653-353C65BD353F}"/>
    <cellStyle name="Normal 9 2 4 2_ACT_NIBD EQ" xfId="20955" xr:uid="{D2D11B1C-176C-4EAB-8439-A6942B74D3B1}"/>
    <cellStyle name="Normal 9 2 4 3" xfId="20956" xr:uid="{077CC82E-ECF7-46FC-BF5B-24D9A63CD9E6}"/>
    <cellStyle name="Normal 9 2 4 4" xfId="20957" xr:uid="{A45BD0D7-C13B-44E2-8F44-FEFD9672D2E3}"/>
    <cellStyle name="Normal 9 2 4 5" xfId="20958" xr:uid="{DD2262AD-2255-4F73-9FD2-D6A23B402A89}"/>
    <cellStyle name="Normal 9 2 4_Act input CF" xfId="20959" xr:uid="{60EEA4A2-0737-4243-8848-A79DF7AB57F0}"/>
    <cellStyle name="Normal 9 2 5" xfId="20960" xr:uid="{507F38E9-52D9-4873-9179-D2159F662556}"/>
    <cellStyle name="Normal 9 2 5 2" xfId="20961" xr:uid="{1BA95201-2121-4545-9031-9FA951DA915F}"/>
    <cellStyle name="Normal 9 2 5 3" xfId="20962" xr:uid="{4797C21F-2FA9-464A-ADCA-AEE6211E7896}"/>
    <cellStyle name="Normal 9 2 5_ACT_NIBD EQ" xfId="20963" xr:uid="{2B9A54D4-85B3-47FD-A03F-260B655B1027}"/>
    <cellStyle name="Normal 9 2 6" xfId="20964" xr:uid="{34808AB1-D2C2-42F0-BDB6-1DBFEE8ECCA1}"/>
    <cellStyle name="Normal 9 2 7" xfId="20965" xr:uid="{D8ADA988-7F24-49F4-BEFD-5EFDB6DE6B52}"/>
    <cellStyle name="Normal 9 2 8" xfId="20966" xr:uid="{CBF98633-4A73-4478-800B-B2479968AE95}"/>
    <cellStyle name="Normal 9 2_Act input CF" xfId="20967" xr:uid="{13556128-5D6E-4E70-849B-D2669720D9B9}"/>
    <cellStyle name="Normal 9 3" xfId="20968" xr:uid="{D8E833F9-F877-4B77-BB5C-D41CCEA64410}"/>
    <cellStyle name="Normal 9 3 2" xfId="20969" xr:uid="{986EE2A9-C194-4F4C-8E5C-A1790BC2F995}"/>
    <cellStyle name="Normal 9 3 2 2" xfId="20970" xr:uid="{08F003CF-6286-44A4-9A10-0822CC1C1451}"/>
    <cellStyle name="Normal 9 3 2 2 2" xfId="20971" xr:uid="{B9806736-7CFC-4CBF-B0D3-EED53AA12CA4}"/>
    <cellStyle name="Normal 9 3 2 2 3" xfId="20972" xr:uid="{39D48500-782B-4498-8884-F21A708E632A}"/>
    <cellStyle name="Normal 9 3 2 2_ACT_NIBD EQ" xfId="20973" xr:uid="{B836CE3C-D811-45B6-9AAD-13AADB066F4B}"/>
    <cellStyle name="Normal 9 3 2 3" xfId="20974" xr:uid="{F1448C48-BB2C-4310-AA2E-75C7F938CA1E}"/>
    <cellStyle name="Normal 9 3 2 4" xfId="20975" xr:uid="{2092B6C0-30CE-4833-B41B-B7E072669D0B}"/>
    <cellStyle name="Normal 9 3 2 5" xfId="20976" xr:uid="{A42A967B-EF31-4C34-A398-774F91AC08A1}"/>
    <cellStyle name="Normal 9 3 2_Act input CF" xfId="20977" xr:uid="{38DE7FDC-65EB-41EC-8540-8F2984185124}"/>
    <cellStyle name="Normal 9 3 3" xfId="20978" xr:uid="{129B9166-285C-454D-A13D-E47917222678}"/>
    <cellStyle name="Normal 9 3 3 2" xfId="20979" xr:uid="{082453F3-040F-4460-A707-F8F15D3D5B0C}"/>
    <cellStyle name="Normal 9 3 3 2 2" xfId="20980" xr:uid="{20EA9E08-D169-4A2E-BAA5-4713280432DD}"/>
    <cellStyle name="Normal 9 3 3 2 3" xfId="20981" xr:uid="{4129ED7F-47C2-45F2-AA4A-65A2C2C58F99}"/>
    <cellStyle name="Normal 9 3 3 2_ACT_NIBD EQ" xfId="20982" xr:uid="{31979552-E079-493F-A758-DFD835EB9E8F}"/>
    <cellStyle name="Normal 9 3 3 3" xfId="20983" xr:uid="{68E0AD9E-E4CD-44C8-9BB7-F6EEEADACB5B}"/>
    <cellStyle name="Normal 9 3 3 4" xfId="20984" xr:uid="{37C16994-D05B-4451-A852-879D8F2D4B6B}"/>
    <cellStyle name="Normal 9 3 3 5" xfId="20985" xr:uid="{9803A100-8C0F-42CB-845B-CEDF6BAA6F12}"/>
    <cellStyle name="Normal 9 3 3_Act input CF" xfId="20986" xr:uid="{60F15B09-5B70-4CAA-9386-4A9B6C430C28}"/>
    <cellStyle name="Normal 9 3 4" xfId="20987" xr:uid="{10DE6023-E340-457F-8DDE-B0ADF475E053}"/>
    <cellStyle name="Normal 9 3 4 2" xfId="20988" xr:uid="{0FF5AC7C-FD7C-402D-971A-369923531EC2}"/>
    <cellStyle name="Normal 9 3 4 3" xfId="20989" xr:uid="{7E76FBFB-D6C1-4F8E-8E80-C9139519A455}"/>
    <cellStyle name="Normal 9 3 4_ACT_NIBD EQ" xfId="20990" xr:uid="{18EA2FA7-5FB9-4D99-81BD-D687DD346E06}"/>
    <cellStyle name="Normal 9 3 5" xfId="20991" xr:uid="{93BE2398-89AB-4134-BAE1-89CFFFA923BE}"/>
    <cellStyle name="Normal 9 3 6" xfId="20992" xr:uid="{4908EAD1-1109-49BD-A5C5-B579DA607F9D}"/>
    <cellStyle name="Normal 9 3 7" xfId="20993" xr:uid="{0F42DF9D-EBD4-4E3A-B29D-CCE0C5D014AA}"/>
    <cellStyle name="Normal 9 3_Act input CF" xfId="20994" xr:uid="{B6E8749D-D37B-4E14-8669-7008F272B72D}"/>
    <cellStyle name="Normal 9 4" xfId="20995" xr:uid="{DBC1484B-2540-4CA2-BA78-D608EFC912C2}"/>
    <cellStyle name="Normal 9 4 2" xfId="20996" xr:uid="{A9E9F56B-F1E4-492C-B242-67104B78DA13}"/>
    <cellStyle name="Normal 9 4 2 2" xfId="20997" xr:uid="{FF885E46-3A2F-4732-86E5-8CA2DE44759A}"/>
    <cellStyle name="Normal 9 4 2 3" xfId="20998" xr:uid="{2790E992-7BE7-4E7E-8C61-7B0C311D8500}"/>
    <cellStyle name="Normal 9 4 2_ACT_NIBD EQ" xfId="20999" xr:uid="{336C0FAA-885E-49AD-952D-9659980C21EA}"/>
    <cellStyle name="Normal 9 4 3" xfId="21000" xr:uid="{C678FDCF-6D09-4892-BA73-C11044F5D6DE}"/>
    <cellStyle name="Normal 9 4 4" xfId="21001" xr:uid="{BBD62E76-6859-4A9A-BD83-2BA79FF72D40}"/>
    <cellStyle name="Normal 9 4 5" xfId="21002" xr:uid="{8FA83489-A545-4830-B423-94EDD9B3742B}"/>
    <cellStyle name="Normal 9 4_Act input CF" xfId="21003" xr:uid="{A73555BE-D3A0-4080-BF45-2AD572B079D1}"/>
    <cellStyle name="Normal 9 5" xfId="21004" xr:uid="{A42F77D8-F629-4F3B-9B5E-8DF9F48687BB}"/>
    <cellStyle name="Normal 9 5 2" xfId="21005" xr:uid="{6128D23F-A423-4487-A670-7884C3880A3E}"/>
    <cellStyle name="Normal 9 5 2 2" xfId="21006" xr:uid="{5F93F2F2-0F7B-4A27-A34B-9522264A4346}"/>
    <cellStyle name="Normal 9 5 2 3" xfId="21007" xr:uid="{9C00A376-4B6B-413A-BA6D-0449DE0888C7}"/>
    <cellStyle name="Normal 9 5 2_ACT_NIBD EQ" xfId="21008" xr:uid="{610C264A-4092-4A84-9CE0-A7F39C1E20B5}"/>
    <cellStyle name="Normal 9 5 3" xfId="21009" xr:uid="{74EC4B6A-22A2-430D-88EB-0605CA50A7F2}"/>
    <cellStyle name="Normal 9 5 4" xfId="21010" xr:uid="{1CB56255-A8A6-4B3C-B791-C15605C81141}"/>
    <cellStyle name="Normal 9 5 5" xfId="21011" xr:uid="{03C48CBA-988F-451E-84AB-4ECA590195FF}"/>
    <cellStyle name="Normal 9 5_Act input CF" xfId="21012" xr:uid="{E928A8CD-4C92-4B1F-81DA-53B1A41AC33D}"/>
    <cellStyle name="Normal 9 6" xfId="21013" xr:uid="{ABC74C0A-8BFA-447F-A7E0-CD766A57CA8E}"/>
    <cellStyle name="Normal 9 6 2" xfId="21014" xr:uid="{D7312942-17CC-4C7A-BF8F-BD8AE57118E7}"/>
    <cellStyle name="Normal 9 6 2 2" xfId="21015" xr:uid="{E693F365-AC64-4C8D-B22B-1BC4005B3B96}"/>
    <cellStyle name="Normal 9 6 2 3" xfId="21016" xr:uid="{46DE00B9-2E36-490C-B233-910CA3C94F67}"/>
    <cellStyle name="Normal 9 6 2_ACT_NIBD EQ" xfId="21017" xr:uid="{741C8B15-E956-4476-B363-ECDCDFE5EC62}"/>
    <cellStyle name="Normal 9 6 3" xfId="21018" xr:uid="{C0034791-9A00-41C0-8E4F-2E0FF986C244}"/>
    <cellStyle name="Normal 9 6 4" xfId="21019" xr:uid="{8D0D7CB6-2B75-4870-AE44-648D89D4C1E5}"/>
    <cellStyle name="Normal 9 6 5" xfId="21020" xr:uid="{1536CE99-327D-43D6-8124-02EEFBFC082A}"/>
    <cellStyle name="Normal 9 6_Act input CF" xfId="21021" xr:uid="{102CE1DC-77AF-421B-8B85-131E8D10D827}"/>
    <cellStyle name="Normal 9 7" xfId="21022" xr:uid="{C9B07420-19E7-41D9-950A-9450151AE1BF}"/>
    <cellStyle name="Normal 9 7 2" xfId="21023" xr:uid="{B4BA5978-CC4F-403A-98A2-A793FBD44715}"/>
    <cellStyle name="Normal 9 7 3" xfId="21024" xr:uid="{19ABA292-3D52-4A13-AD0C-C517493F0205}"/>
    <cellStyle name="Normal 9 7_ACT_NIBD EQ" xfId="21025" xr:uid="{3FEDA93C-8EF7-4F48-9F1C-DD7DA7F1BA30}"/>
    <cellStyle name="Normal 9 8" xfId="21026" xr:uid="{0B610C46-790C-4658-92EB-DAC11A14BF3D}"/>
    <cellStyle name="Normal 9 9" xfId="21027" xr:uid="{3A4E715B-C091-4586-A3C6-C040D5C770F0}"/>
    <cellStyle name="Normal 9_Act input CF" xfId="21028" xr:uid="{55E56576-4B25-4F2F-9439-3751FCEFB198}"/>
    <cellStyle name="Normal 90" xfId="21029" xr:uid="{50188409-BE61-4762-8DE3-A16D45C39C92}"/>
    <cellStyle name="Normal 91" xfId="21030" xr:uid="{066674A4-7A5C-4AC0-A49F-93BFB16D73A5}"/>
    <cellStyle name="Normal 92" xfId="21031" xr:uid="{275141C7-8AD9-4A35-B16B-C89ECA7B07D0}"/>
    <cellStyle name="Normal 93" xfId="21032" xr:uid="{F9D7163C-F506-4C3B-97E6-810C04A65C9E}"/>
    <cellStyle name="Normal 94" xfId="21033" xr:uid="{AD39DB9C-F497-404B-89DD-08D9647B68CF}"/>
    <cellStyle name="Normal 95" xfId="21034" xr:uid="{589E69AC-1294-4FD8-A176-C5E7B31D1528}"/>
    <cellStyle name="Normal 96" xfId="21035" xr:uid="{7BD2CF10-E84C-4A81-87A4-FD7AE2A5BA52}"/>
    <cellStyle name="Normal 97" xfId="21036" xr:uid="{34A5910E-376F-4C0C-9FA7-3A6F17F8639F}"/>
    <cellStyle name="Normal 98" xfId="21037" xr:uid="{4133E8CD-8CBC-4C91-837B-8D6990E538AD}"/>
    <cellStyle name="Normal 99" xfId="21038" xr:uid="{F9B593B6-0AD2-46B3-85B7-BE06792A5838}"/>
    <cellStyle name="Note 10" xfId="21039" xr:uid="{86126A8E-657B-4417-AD3A-5FB675635827}"/>
    <cellStyle name="Note 10 2" xfId="21040" xr:uid="{D9F4EAD1-D098-44B3-95AA-D90FEF74E709}"/>
    <cellStyle name="Note 10 3" xfId="21041" xr:uid="{B9A868BC-200E-4D43-8470-A5306EC87CC8}"/>
    <cellStyle name="Note 10_ACT_NIBD EQ" xfId="21042" xr:uid="{59866BD7-AC47-47A5-99A9-C6165E00B9EC}"/>
    <cellStyle name="Note 11" xfId="21043" xr:uid="{082EFBD4-CA8D-4AF5-ACCF-F1ADC424FA13}"/>
    <cellStyle name="Note 12" xfId="21044" xr:uid="{DE3D5D85-6DBE-4040-9632-6765914409E5}"/>
    <cellStyle name="Note 13" xfId="21045" xr:uid="{604A2929-582D-45CB-8EFF-726C2DC2EB12}"/>
    <cellStyle name="Note 2" xfId="21046" xr:uid="{876731CC-D5C3-4C5A-A01F-6118DAA685DA}"/>
    <cellStyle name="Note 2 2" xfId="21047" xr:uid="{AB3739D7-3FF4-4D7C-8E32-ADC412A01580}"/>
    <cellStyle name="Note 2_ACT Segment adj EBITDA" xfId="21048" xr:uid="{A954E789-47B5-44F7-B940-25CCAD91EA8B}"/>
    <cellStyle name="Note 3" xfId="21049" xr:uid="{80EAF1E1-45C7-4509-B5E1-DBED4665614E}"/>
    <cellStyle name="Note 3 2" xfId="21050" xr:uid="{731DA266-CF3A-4CB2-B016-EAE07E62046A}"/>
    <cellStyle name="Note 3 2 2" xfId="21051" xr:uid="{E4A08D9B-8E8C-4670-A95E-F9F2C42A75D3}"/>
    <cellStyle name="Note 3 2 2 2" xfId="21052" xr:uid="{8E7E3104-0FAE-46B9-A908-3A24B6F4804C}"/>
    <cellStyle name="Note 3 2 2 2 2" xfId="21053" xr:uid="{3CC45FF8-F84B-4A23-BA88-515D2990962F}"/>
    <cellStyle name="Note 3 2 2 2 3" xfId="21054" xr:uid="{05CFF913-E87C-4689-8DF5-8DB6BDDE50D5}"/>
    <cellStyle name="Note 3 2 2 2_ACT_NIBD EQ" xfId="21055" xr:uid="{45630861-5D4E-437B-AF04-B89C9A2AC9D2}"/>
    <cellStyle name="Note 3 2 2 3" xfId="21056" xr:uid="{9197D553-B4B5-4E04-A740-3BAFE9C26987}"/>
    <cellStyle name="Note 3 2 2 4" xfId="21057" xr:uid="{CE3BF433-B7FF-4B19-AF22-BFD6A0F6B20A}"/>
    <cellStyle name="Note 3 2 2 5" xfId="21058" xr:uid="{61BCE27B-318E-449E-999D-CF010898FF72}"/>
    <cellStyle name="Note 3 2 2_Act input CF" xfId="21059" xr:uid="{007E72B2-5B30-4726-A048-DC4F94896773}"/>
    <cellStyle name="Note 3 2 3" xfId="21060" xr:uid="{805CAE67-DA8F-4212-A08C-5757B06172B2}"/>
    <cellStyle name="Note 3 2 3 2" xfId="21061" xr:uid="{9981A12B-2509-4786-8E59-9F4DF1F3021A}"/>
    <cellStyle name="Note 3 2 3 2 2" xfId="21062" xr:uid="{473DDC12-487E-4661-9FBD-C7BEAEF5DEE8}"/>
    <cellStyle name="Note 3 2 3 2 3" xfId="21063" xr:uid="{63D9E301-FAA7-4E67-A349-1759C8CEAFDA}"/>
    <cellStyle name="Note 3 2 3 2_ACT_NIBD EQ" xfId="21064" xr:uid="{72DD3320-C613-41F3-BC2A-12741965E3DA}"/>
    <cellStyle name="Note 3 2 3 3" xfId="21065" xr:uid="{F3FAED04-77E6-4413-8708-FCAABE00EE75}"/>
    <cellStyle name="Note 3 2 3 4" xfId="21066" xr:uid="{9A6CA143-6C67-4D8B-949A-120EA3A18031}"/>
    <cellStyle name="Note 3 2 3 5" xfId="21067" xr:uid="{28A0569E-C4CB-4971-88FB-2F3DCFD631EA}"/>
    <cellStyle name="Note 3 2 3_Act input CF" xfId="21068" xr:uid="{52477236-5007-4110-90B7-0C29DBFFD3EB}"/>
    <cellStyle name="Note 3 2 4" xfId="21069" xr:uid="{C20E311D-DD52-4F78-9162-D960B9EC91F8}"/>
    <cellStyle name="Note 3 2 4 2" xfId="21070" xr:uid="{5141317E-EB4E-4565-A29B-879F2E7B36D8}"/>
    <cellStyle name="Note 3 2 4 3" xfId="21071" xr:uid="{F6DB3D68-0FD4-4B46-A5EA-9AE10EB413F9}"/>
    <cellStyle name="Note 3 2 4_ACT_NIBD EQ" xfId="21072" xr:uid="{DE99175B-8449-45F5-9336-06D8FDB15D94}"/>
    <cellStyle name="Note 3 2 5" xfId="21073" xr:uid="{E1506805-D2E8-4364-82BF-63100C34FE60}"/>
    <cellStyle name="Note 3 2 6" xfId="21074" xr:uid="{4653BDB0-0464-4F82-A255-1FF121520743}"/>
    <cellStyle name="Note 3 2 7" xfId="21075" xr:uid="{FBDD9E6D-E639-49AB-8E20-5A6E8495F18A}"/>
    <cellStyle name="Note 3 2_Act input CF" xfId="21076" xr:uid="{7F206CF9-B01C-48AD-9DB8-53B46F4B363F}"/>
    <cellStyle name="Note 3 3" xfId="21077" xr:uid="{CFA2DC05-8283-4F74-88BC-BAB3F0E96377}"/>
    <cellStyle name="Note 3 3 2" xfId="21078" xr:uid="{90DB8D2D-7250-4E83-9667-F5629F9CB6E3}"/>
    <cellStyle name="Note 3 3 2 2" xfId="21079" xr:uid="{BE8C6DA6-F9FB-4668-85B0-D503E2CB5963}"/>
    <cellStyle name="Note 3 3 2 3" xfId="21080" xr:uid="{07CD3F9F-1055-4E66-9528-E16D7AF8017A}"/>
    <cellStyle name="Note 3 3 2_ACT_NIBD EQ" xfId="21081" xr:uid="{19A40B36-E8A9-4E7D-81CF-7553ABDC9ACB}"/>
    <cellStyle name="Note 3 3 3" xfId="21082" xr:uid="{BFA94279-DFB1-4C28-A7E7-9D3B54AD2578}"/>
    <cellStyle name="Note 3 3 4" xfId="21083" xr:uid="{3907E422-9E3C-4755-B5CD-5E4A3D3785D6}"/>
    <cellStyle name="Note 3 3 5" xfId="21084" xr:uid="{2C00FC67-7563-43C8-A8DA-FCB4F462911E}"/>
    <cellStyle name="Note 3 3_Act input CF" xfId="21085" xr:uid="{EBCC5774-2EC9-4812-8D43-4469FB6D7E3A}"/>
    <cellStyle name="Note 3 4" xfId="21086" xr:uid="{6F3EFB51-C2B7-4333-AA88-F8160AE27086}"/>
    <cellStyle name="Note 3 4 2" xfId="21087" xr:uid="{2F386265-26A3-4E50-B4F0-38CFC4A358A0}"/>
    <cellStyle name="Note 3 4 2 2" xfId="21088" xr:uid="{56425C59-8B39-4478-957A-5D078127F998}"/>
    <cellStyle name="Note 3 4 2 3" xfId="21089" xr:uid="{5E265FE5-58BF-4152-9238-4B5491340719}"/>
    <cellStyle name="Note 3 4 2_ACT_NIBD EQ" xfId="21090" xr:uid="{487D7DBA-6785-4AAB-BF23-01CFFA42D811}"/>
    <cellStyle name="Note 3 4 3" xfId="21091" xr:uid="{927A72E4-F803-46E3-A3BB-0F7444C54905}"/>
    <cellStyle name="Note 3 4 4" xfId="21092" xr:uid="{583A0518-6ED1-4845-8948-E5CEBAE6E0D6}"/>
    <cellStyle name="Note 3 4 5" xfId="21093" xr:uid="{4AB4DEEE-E102-4654-8D83-767EA1EEE3EC}"/>
    <cellStyle name="Note 3 4_Act input CF" xfId="21094" xr:uid="{196F4C83-B355-4814-9684-D37D0E848115}"/>
    <cellStyle name="Note 3 5" xfId="21095" xr:uid="{AE74E3F7-AB13-4978-8075-FC6F0C2005C7}"/>
    <cellStyle name="Note 3 5 2" xfId="21096" xr:uid="{0DEA31BE-254C-404C-857C-731F76B09E55}"/>
    <cellStyle name="Note 3 5 3" xfId="21097" xr:uid="{499BA853-C0A3-4C7D-81AE-4F5E20BB4177}"/>
    <cellStyle name="Note 3 5_ACT_NIBD EQ" xfId="21098" xr:uid="{D6B9E51F-9A02-4BEF-97DE-7BA4B6880336}"/>
    <cellStyle name="Note 3 6" xfId="21099" xr:uid="{EEB477D0-EA81-41A4-9041-E607E9A562F3}"/>
    <cellStyle name="Note 3 7" xfId="21100" xr:uid="{9368F2D6-740B-4F60-8CE5-4EB0282ED027}"/>
    <cellStyle name="Note 3 8" xfId="21101" xr:uid="{91B03D57-E288-4DFF-9DCE-55D40D07047A}"/>
    <cellStyle name="Note 3_Act input CF" xfId="21102" xr:uid="{532A66DF-B55D-4F43-8925-59EB752480A3}"/>
    <cellStyle name="Note 4" xfId="21103" xr:uid="{065798C3-768A-4D84-9740-123E148B6A90}"/>
    <cellStyle name="Note 4 2" xfId="21104" xr:uid="{0A9DB997-0031-4D32-93BE-1D4264BE6407}"/>
    <cellStyle name="Note 4 2 2" xfId="21105" xr:uid="{D8D7DEB2-D571-4A07-B88E-D14F95492420}"/>
    <cellStyle name="Note 4 2 2 2" xfId="21106" xr:uid="{D0FE5529-6CD8-47A8-803C-7F517155871B}"/>
    <cellStyle name="Note 4 2 2 2 2" xfId="21107" xr:uid="{407E9179-5961-482C-BB6F-87A313F87C11}"/>
    <cellStyle name="Note 4 2 2 2 3" xfId="21108" xr:uid="{0405C930-BEBE-44A9-987A-5C1D07646CA6}"/>
    <cellStyle name="Note 4 2 2 2_ACT_NIBD EQ" xfId="21109" xr:uid="{E2EA37BD-700E-4873-B225-4E573F9CE05A}"/>
    <cellStyle name="Note 4 2 2 3" xfId="21110" xr:uid="{4F8804CF-E71C-4CDA-BD7D-5E47C9ED7456}"/>
    <cellStyle name="Note 4 2 2 4" xfId="21111" xr:uid="{6A4DD7A9-2EDB-40D7-BCDA-97C4FA4AC47A}"/>
    <cellStyle name="Note 4 2 2 5" xfId="21112" xr:uid="{986F1AD0-1A18-4ECB-BB33-1A744307DBE3}"/>
    <cellStyle name="Note 4 2 2_Act input CF" xfId="21113" xr:uid="{13189B71-4214-4BED-945E-3ACAFD3733AE}"/>
    <cellStyle name="Note 4 2 3" xfId="21114" xr:uid="{E9787FA6-C46A-4568-B1BD-CFF4B52643B0}"/>
    <cellStyle name="Note 4 2 3 2" xfId="21115" xr:uid="{5CFCCC60-C5E0-4082-A4DF-85B3F53AD3EC}"/>
    <cellStyle name="Note 4 2 3 2 2" xfId="21116" xr:uid="{AC21ABA7-12BA-4884-8B9F-72ABD2397D3E}"/>
    <cellStyle name="Note 4 2 3 2 3" xfId="21117" xr:uid="{F8E161E9-DE26-414C-A41F-877D980F9967}"/>
    <cellStyle name="Note 4 2 3 2_ACT_NIBD EQ" xfId="21118" xr:uid="{CD252A9F-4B94-4294-B04F-562FAB075E98}"/>
    <cellStyle name="Note 4 2 3 3" xfId="21119" xr:uid="{AF078735-E8B1-4729-BFEF-6945E5181658}"/>
    <cellStyle name="Note 4 2 3 4" xfId="21120" xr:uid="{B33692FE-3D18-4093-8C73-E3C9F2B979BB}"/>
    <cellStyle name="Note 4 2 3 5" xfId="21121" xr:uid="{C454AA98-A6D2-41C5-A645-8E8DBAF25591}"/>
    <cellStyle name="Note 4 2 3_Act input CF" xfId="21122" xr:uid="{C4F15A58-AAEA-490D-BA65-C814924C70FC}"/>
    <cellStyle name="Note 4 2 4" xfId="21123" xr:uid="{79298583-6CD5-48DB-A002-ED5861A203C9}"/>
    <cellStyle name="Note 4 2 4 2" xfId="21124" xr:uid="{D35008D5-EA44-4554-BA0F-0CCC5A69F35B}"/>
    <cellStyle name="Note 4 2 4 3" xfId="21125" xr:uid="{FF69F399-C07C-4424-8864-5895B3772575}"/>
    <cellStyle name="Note 4 2 4_ACT_NIBD EQ" xfId="21126" xr:uid="{162BFC98-36C8-4BA3-90E2-52937601D4C8}"/>
    <cellStyle name="Note 4 2 5" xfId="21127" xr:uid="{F299B527-0175-49C3-900F-5B1005A196B5}"/>
    <cellStyle name="Note 4 2 6" xfId="21128" xr:uid="{8D88FDB1-0798-44E6-97AC-CD48CEB96CF4}"/>
    <cellStyle name="Note 4 2 7" xfId="21129" xr:uid="{3081B946-7BE9-4405-98A8-0D434F0554E9}"/>
    <cellStyle name="Note 4 2_Act input CF" xfId="21130" xr:uid="{E7E495F6-0EE0-4B9D-B4BE-7B55F4F9407E}"/>
    <cellStyle name="Note 4 3" xfId="21131" xr:uid="{C250BABA-1E37-48C4-A59D-22743A3F3819}"/>
    <cellStyle name="Note 4 3 2" xfId="21132" xr:uid="{4BA8B10E-2C2C-4A83-BFA9-D2B1FB8343F5}"/>
    <cellStyle name="Note 4 3 2 2" xfId="21133" xr:uid="{51092E62-5E77-449F-BA88-E02C177BB127}"/>
    <cellStyle name="Note 4 3 2 3" xfId="21134" xr:uid="{CAE08DD2-E745-4E45-898D-F4F52116CDC2}"/>
    <cellStyle name="Note 4 3 2_ACT_NIBD EQ" xfId="21135" xr:uid="{8C20B844-E402-4233-83F2-3E78B4D0B4A6}"/>
    <cellStyle name="Note 4 3 3" xfId="21136" xr:uid="{4A61720F-5884-4516-8E8C-129DABAC3D59}"/>
    <cellStyle name="Note 4 3 4" xfId="21137" xr:uid="{76BEC992-E950-4A8D-8BD2-06C1F17E6A61}"/>
    <cellStyle name="Note 4 3 5" xfId="21138" xr:uid="{DD282106-66AE-4DFC-A3D5-FBD6282CB7FC}"/>
    <cellStyle name="Note 4 3_Act input CF" xfId="21139" xr:uid="{533D0946-BC50-41BD-8730-DD3D20546617}"/>
    <cellStyle name="Note 4 4" xfId="21140" xr:uid="{355F6083-491B-4DB0-9C6D-3F15D2556890}"/>
    <cellStyle name="Note 4 4 2" xfId="21141" xr:uid="{7ED88391-090B-4EF3-979A-02FB55046B26}"/>
    <cellStyle name="Note 4 4 2 2" xfId="21142" xr:uid="{DA6DBF8A-5B94-4BDD-A22B-EFE22B644691}"/>
    <cellStyle name="Note 4 4 2 3" xfId="21143" xr:uid="{F6878E8A-62E9-4995-B24A-993478F13101}"/>
    <cellStyle name="Note 4 4 2_ACT_NIBD EQ" xfId="21144" xr:uid="{2EDC11D0-FEC3-4DE6-9D46-94BEDC541DAB}"/>
    <cellStyle name="Note 4 4 3" xfId="21145" xr:uid="{931FE6C0-CC58-49C8-A536-EA2804BFD37E}"/>
    <cellStyle name="Note 4 4 4" xfId="21146" xr:uid="{E9D46170-8CBD-47A9-A6E9-664C56B5646C}"/>
    <cellStyle name="Note 4 4 5" xfId="21147" xr:uid="{E42FBC6F-7899-4FFB-A497-2CAF6EB8F634}"/>
    <cellStyle name="Note 4 4_Act input CF" xfId="21148" xr:uid="{C9996C04-993C-4D59-9DE8-2EE47B6C164D}"/>
    <cellStyle name="Note 4 5" xfId="21149" xr:uid="{A76B217F-CCAB-4174-96B8-BFEBC42F54AE}"/>
    <cellStyle name="Note 4 5 2" xfId="21150" xr:uid="{3098147D-887D-46C6-879F-FDC7096E9B53}"/>
    <cellStyle name="Note 4 5 3" xfId="21151" xr:uid="{FD709C59-E411-4B3A-A862-BEB7E10E7F20}"/>
    <cellStyle name="Note 4 5_ACT_NIBD EQ" xfId="21152" xr:uid="{DC046D14-0B22-4DCA-887F-65331EE0EC8B}"/>
    <cellStyle name="Note 4 6" xfId="21153" xr:uid="{B9A8BFAC-A7C6-413A-A68A-A9C96D28D1AC}"/>
    <cellStyle name="Note 4 7" xfId="21154" xr:uid="{6A901B94-A3BC-4ED7-9BF6-555E0F41611E}"/>
    <cellStyle name="Note 4 8" xfId="21155" xr:uid="{E0B4D9BF-9362-4D44-B89E-D943521E562C}"/>
    <cellStyle name="Note 4_Act input CF" xfId="21156" xr:uid="{F1A263E4-D14B-47AE-9CDE-DCF2CA8CAD3C}"/>
    <cellStyle name="Note 5" xfId="21157" xr:uid="{3FAE9407-BC88-4266-ACEF-60814BA0E5A6}"/>
    <cellStyle name="Note 5 2" xfId="21158" xr:uid="{FFE32EEF-63DC-45D6-814F-15C25437C5DF}"/>
    <cellStyle name="Note 5 2 2" xfId="21159" xr:uid="{4AF26B13-FC89-4BB8-8C03-B686A2225A73}"/>
    <cellStyle name="Note 5 2 2 2" xfId="21160" xr:uid="{24BEDF90-4CA6-49F9-B4E6-57028382D267}"/>
    <cellStyle name="Note 5 2 2 3" xfId="21161" xr:uid="{E2DE5947-4E17-4A3F-B8AC-72318E504C9E}"/>
    <cellStyle name="Note 5 2 2_ACT_NIBD EQ" xfId="21162" xr:uid="{B7D38896-FE00-441D-8D18-162FC65AE66D}"/>
    <cellStyle name="Note 5 2 3" xfId="21163" xr:uid="{311DE68D-7C93-4E9E-9665-A5C897BB25FD}"/>
    <cellStyle name="Note 5 2 4" xfId="21164" xr:uid="{8DF02518-C7D9-4E1E-AFC3-2C33EE5255CF}"/>
    <cellStyle name="Note 5 2 5" xfId="21165" xr:uid="{08C59706-29E1-4DF8-824A-7C8D16759AED}"/>
    <cellStyle name="Note 5 2_Act input CF" xfId="21166" xr:uid="{DAE32E21-DE2A-4B0C-957A-1BC86EF8D818}"/>
    <cellStyle name="Note 5 3" xfId="21167" xr:uid="{9CE993E6-436F-477E-94C3-6A0C3E46BF89}"/>
    <cellStyle name="Note 5 3 2" xfId="21168" xr:uid="{9DB85BE9-1ACD-47D9-ACDF-16B3F233C2DB}"/>
    <cellStyle name="Note 5 3 2 2" xfId="21169" xr:uid="{C111054B-7A66-42AB-B275-0646022441EF}"/>
    <cellStyle name="Note 5 3 2 3" xfId="21170" xr:uid="{2E846C68-CB32-4983-ACCC-B813F98E86FB}"/>
    <cellStyle name="Note 5 3 2_ACT_NIBD EQ" xfId="21171" xr:uid="{84296B84-753A-4C86-81E0-454119E8ED15}"/>
    <cellStyle name="Note 5 3 3" xfId="21172" xr:uid="{5853FF65-4703-4FF0-950B-01252FFBB48B}"/>
    <cellStyle name="Note 5 3 4" xfId="21173" xr:uid="{4533A03E-B21F-48AE-B074-F2249C1392CF}"/>
    <cellStyle name="Note 5 3 5" xfId="21174" xr:uid="{DC0DD2B0-BC14-4D41-B8A4-552CDEDD790F}"/>
    <cellStyle name="Note 5 3_Act input CF" xfId="21175" xr:uid="{5B5FDCE3-8182-451D-A347-68EF383D2189}"/>
    <cellStyle name="Note 5 4" xfId="21176" xr:uid="{7211DAE7-28E0-4715-8C3A-9179588A1F33}"/>
    <cellStyle name="Note 5 4 2" xfId="21177" xr:uid="{81713444-90B9-4EB4-95FB-5D3D880F999B}"/>
    <cellStyle name="Note 5 4 3" xfId="21178" xr:uid="{4311C744-D89F-4396-8FDD-468C13F9F008}"/>
    <cellStyle name="Note 5 4_ACT_NIBD EQ" xfId="21179" xr:uid="{CDC6C476-49F4-44E5-A27B-5548926B0129}"/>
    <cellStyle name="Note 5 5" xfId="21180" xr:uid="{83F5FD53-CAF8-4162-888F-31725C16AC2C}"/>
    <cellStyle name="Note 5 6" xfId="21181" xr:uid="{54F968E4-C06D-4345-B0A5-A92AD0F5D14D}"/>
    <cellStyle name="Note 5 7" xfId="21182" xr:uid="{7099E1B1-5DF5-41F0-BD4F-D06DA47E5FB5}"/>
    <cellStyle name="Note 5_Act input CF" xfId="21183" xr:uid="{8CDB4476-6603-4731-919A-73A7D5261935}"/>
    <cellStyle name="Note 6" xfId="21184" xr:uid="{21D67DBE-B7BE-4F38-B8AB-19B12034BFCF}"/>
    <cellStyle name="Note 6 2" xfId="21185" xr:uid="{11EBE400-2816-4277-87AD-608F3FC8B91C}"/>
    <cellStyle name="Note 6 2 2" xfId="21186" xr:uid="{E8C9411D-8A9F-4667-9584-4C6C1C86F95A}"/>
    <cellStyle name="Note 6 2 3" xfId="21187" xr:uid="{A2C47865-2E42-47E8-A50C-D66FBD99819B}"/>
    <cellStyle name="Note 6 2_ACT_NIBD EQ" xfId="21188" xr:uid="{84462862-2E49-4D2B-AB9C-388F90DD9B0D}"/>
    <cellStyle name="Note 6 3" xfId="21189" xr:uid="{DE73D5A6-0621-48C3-B58F-B7E16968112B}"/>
    <cellStyle name="Note 6 4" xfId="21190" xr:uid="{CEB0DF03-3F13-43DF-AF1E-09BB78E75B77}"/>
    <cellStyle name="Note 6 5" xfId="21191" xr:uid="{1D86FDBB-A6F4-47FA-A297-BC79684A6B62}"/>
    <cellStyle name="Note 6_Act input CF" xfId="21192" xr:uid="{7AE825AC-F1B1-4CCA-9A12-931DD491E31B}"/>
    <cellStyle name="Note 7" xfId="21193" xr:uid="{5FDD32DE-0549-4DBA-8A02-DCC3E8232B01}"/>
    <cellStyle name="Note 7 2" xfId="21194" xr:uid="{66A9F0F4-E009-4BD5-880D-0AD95D271256}"/>
    <cellStyle name="Note 7 2 2" xfId="21195" xr:uid="{6800D078-241A-46DB-9AD6-5BB2A91A9D85}"/>
    <cellStyle name="Note 7 2 3" xfId="21196" xr:uid="{659C6931-2857-41D6-8974-9CDEEF935EF9}"/>
    <cellStyle name="Note 7 2_ACT_NIBD EQ" xfId="21197" xr:uid="{C7D31CFA-CFFF-4B5E-A400-F57118ECA1D8}"/>
    <cellStyle name="Note 7 3" xfId="21198" xr:uid="{C309031D-5BC3-4832-B6E1-551ECEDBE268}"/>
    <cellStyle name="Note 7 4" xfId="21199" xr:uid="{9BBD3371-9689-4148-951B-9A440A54F4DD}"/>
    <cellStyle name="Note 7 5" xfId="21200" xr:uid="{EABC7FFE-21D2-4FE8-9B34-7F6375255D46}"/>
    <cellStyle name="Note 7_Act input CF" xfId="21201" xr:uid="{8B8A85A6-396E-465C-9401-39C07A355D68}"/>
    <cellStyle name="Note 8" xfId="21202" xr:uid="{C9FE2C01-EC39-44B1-B110-F0045787E35A}"/>
    <cellStyle name="Note 8 2" xfId="21203" xr:uid="{B1E461D6-4931-46CC-956F-65D697F23588}"/>
    <cellStyle name="Note 8 2 2" xfId="21204" xr:uid="{55C5B088-2F7C-47B3-A455-C4922FC4BF6E}"/>
    <cellStyle name="Note 8 2 3" xfId="21205" xr:uid="{250A7B5D-6B9F-4B59-9C8B-32CE4EA8D1B2}"/>
    <cellStyle name="Note 8 2_ACT_NIBD EQ" xfId="21206" xr:uid="{85A21B98-1B35-4BA8-B469-4E1A2037D9E8}"/>
    <cellStyle name="Note 8 3" xfId="21207" xr:uid="{9C766DE4-F558-4EE4-B5F5-B3D41ECF3E62}"/>
    <cellStyle name="Note 8 4" xfId="21208" xr:uid="{B8D852FF-CC1A-4D91-9D1E-941E70BF4A6A}"/>
    <cellStyle name="Note 8 5" xfId="21209" xr:uid="{A0772C47-0801-4314-8BEE-BC1FF2DE69F8}"/>
    <cellStyle name="Note 8_Act input CF" xfId="21210" xr:uid="{BFC4B0D4-C1FE-4DA2-9F25-CB6332F9561E}"/>
    <cellStyle name="Note 9" xfId="21211" xr:uid="{374861C4-E171-40C2-AF01-577ED9B412A4}"/>
    <cellStyle name="Note 9 2" xfId="21212" xr:uid="{FF15B3DD-DE4F-4BA0-804F-B32426AFD96A}"/>
    <cellStyle name="Note 9 2 2" xfId="21213" xr:uid="{3C778327-46ED-41BE-839D-CDC01CE807C7}"/>
    <cellStyle name="Note 9 2 3" xfId="21214" xr:uid="{7C643C06-A7FF-4CD8-AA6D-7F8E6DA46892}"/>
    <cellStyle name="Note 9 2_ACT_NIBD EQ" xfId="21215" xr:uid="{15DAB7A1-6356-4D59-BB98-00E2DA41568D}"/>
    <cellStyle name="Note 9 3" xfId="21216" xr:uid="{D36BBE51-DBFA-40A4-BB1F-A3F9D46C119C}"/>
    <cellStyle name="Note 9 4" xfId="21217" xr:uid="{6D946481-3927-45D0-AB69-7B4CE98CB52C}"/>
    <cellStyle name="Note 9 5" xfId="21218" xr:uid="{D4E4BA24-9D8C-48A5-960F-10F9981EE2C7}"/>
    <cellStyle name="Note 9_Act input CF" xfId="21219" xr:uid="{F8DD5080-31D5-4460-91FB-58EDB89C2357}"/>
    <cellStyle name="Nøytral" xfId="21220" xr:uid="{64DC4CDE-FB0F-49CE-84EB-48943EDE2D15}"/>
    <cellStyle name="Nøytral 2" xfId="21221" xr:uid="{EE540D13-B3EA-45A9-983B-B57E896214D2}"/>
    <cellStyle name="Nøytral_ACT Segment adj EBITDA" xfId="21222" xr:uid="{39C041F6-F35E-4848-8AB2-A0D7E0C270FF}"/>
    <cellStyle name="Output 2" xfId="21223" xr:uid="{6F495E55-CCF3-4006-8CD8-C45521CB36F6}"/>
    <cellStyle name="Output 2 2" xfId="21224" xr:uid="{7EB8AF0E-82E4-4547-BF15-28B3A36A6EFF}"/>
    <cellStyle name="Output 2_ACT Segment adj EBITDA" xfId="21225" xr:uid="{2ABA5F0F-CA79-4E6B-B849-E09D3E415AD8}"/>
    <cellStyle name="Output 3" xfId="21226" xr:uid="{C8B36016-1195-484F-BAB0-20D38559EDC3}"/>
    <cellStyle name="Output 3 2" xfId="21227" xr:uid="{DAB85409-E129-4362-A7C7-2BBA92C51D16}"/>
    <cellStyle name="Output 3_ACT Segment adj EBITDA" xfId="21228" xr:uid="{960972EC-D9E7-48CB-A4AA-B6C5D4926845}"/>
    <cellStyle name="Output 4" xfId="21229" xr:uid="{FF9D08D1-D657-46D2-9FFD-0B2DFFCD388A}"/>
    <cellStyle name="Output 4 2" xfId="21230" xr:uid="{8833FBAF-6971-4CC6-9881-EC5BC03F825A}"/>
    <cellStyle name="Output 4_ACT Segment adj EBITDA" xfId="21231" xr:uid="{1B72E88A-D3E4-49EF-9295-3BEEFB8BD686}"/>
    <cellStyle name="Output 5" xfId="21232" xr:uid="{5E8F187A-D624-4608-BC7C-AE72E5E28DFB}"/>
    <cellStyle name="Overskrift 1" xfId="21233" xr:uid="{C023CF8C-79B9-46E7-80C2-77A1C7E62DCD}"/>
    <cellStyle name="Overskrift 1 2" xfId="21234" xr:uid="{7F0BA7D9-0900-4E0D-BF8A-61472B7FE453}"/>
    <cellStyle name="Overskrift 1_ACT Segment adj EBITDA" xfId="21235" xr:uid="{0E834F9A-9160-4A40-9F69-954E957AC276}"/>
    <cellStyle name="Overskrift 2" xfId="21236" xr:uid="{BC869B0C-64AA-4FE6-BCCF-552ABA1B9E47}"/>
    <cellStyle name="Overskrift 2 2" xfId="21237" xr:uid="{885F3F2F-A9E2-419F-AC99-C9F58EDB626D}"/>
    <cellStyle name="Overskrift 2_ACT Segment adj EBITDA" xfId="21238" xr:uid="{118082E1-13E6-4949-B82F-72FD6CEED922}"/>
    <cellStyle name="Overskrift 3" xfId="21239" xr:uid="{6460DF22-A3D0-4ECD-8678-13D45EA0781C}"/>
    <cellStyle name="Overskrift 3 2" xfId="21240" xr:uid="{7444C7CB-70E9-429C-993C-5B4B8854BD6B}"/>
    <cellStyle name="Overskrift 3_ACT Segment adj EBITDA" xfId="21241" xr:uid="{932AB048-B777-42AA-AE89-1FCE89679AE2}"/>
    <cellStyle name="Overskrift 4" xfId="21242" xr:uid="{74F48BBD-7A3A-4D5B-8226-90CA1F38B9DB}"/>
    <cellStyle name="Overskrift 4 2" xfId="21243" xr:uid="{C9E9A8FD-6E5A-4A93-B3EF-60DBAFDC28A4}"/>
    <cellStyle name="Overskrift 4_ACT Segment adj EBITDA" xfId="21244" xr:uid="{45AC3C2F-CA3D-4DEE-9CC2-92A75582288C}"/>
    <cellStyle name="Percent" xfId="2" builtinId="5"/>
    <cellStyle name="Percent 10" xfId="21245" xr:uid="{39EB3B97-7534-44FC-AFC2-DEB247538B6B}"/>
    <cellStyle name="Percent 10 2" xfId="21246" xr:uid="{666664FB-21AA-4EFD-AB47-BBC64BBE48E5}"/>
    <cellStyle name="Percent 10_ACT Segment adj EBITDA" xfId="21247" xr:uid="{F763D215-E1D0-49F5-9D8D-81FAC1B5B0B4}"/>
    <cellStyle name="Percent 11" xfId="21248" xr:uid="{B201B535-BB0F-4875-9FC6-B4E2351AE536}"/>
    <cellStyle name="Percent 11 2" xfId="21249" xr:uid="{510BFDB9-C26C-40EA-B298-B6ADD6A1A8CA}"/>
    <cellStyle name="Percent 11 2 2" xfId="21250" xr:uid="{4AC08F2D-76D2-4EB4-8584-273711F66693}"/>
    <cellStyle name="Percent 11 2 2 2" xfId="21251" xr:uid="{E34782E5-71E8-4D4D-AD71-367842E23644}"/>
    <cellStyle name="Percent 11 2 2 3" xfId="21252" xr:uid="{1F3A9948-F50A-440B-84B6-47D5CD112721}"/>
    <cellStyle name="Percent 11 2 2_ACT_NIBD EQ" xfId="21253" xr:uid="{317D8902-6C3D-4851-B2E1-D65E6AA68399}"/>
    <cellStyle name="Percent 11 2 3" xfId="21254" xr:uid="{051EB72B-A93F-45BC-9864-B92E5D9767F5}"/>
    <cellStyle name="Percent 11 2 4" xfId="21255" xr:uid="{91A62463-C523-4045-962B-39EC85956F2D}"/>
    <cellStyle name="Percent 11 2 5" xfId="21256" xr:uid="{FE4927D9-2C67-4173-AED8-63EEC1D9F35E}"/>
    <cellStyle name="Percent 11 2_Act input CF" xfId="21257" xr:uid="{2C74CD31-AB5E-47A9-9A49-2445D02C6CCF}"/>
    <cellStyle name="Percent 11 3" xfId="21258" xr:uid="{BCB0E066-418E-41E4-98A7-3C270EF51299}"/>
    <cellStyle name="Percent 11 3 2" xfId="21259" xr:uid="{E6071F5F-DE8D-4C3B-9ECF-5DB6ACC9C735}"/>
    <cellStyle name="Percent 11 3 2 2" xfId="21260" xr:uid="{A8CA82E7-33A0-462B-B1C2-51D3E0421BC1}"/>
    <cellStyle name="Percent 11 3 2 3" xfId="21261" xr:uid="{6EF9DB87-2CDE-4C1C-89C7-D3DD7D800F1F}"/>
    <cellStyle name="Percent 11 3 2_ACT_NIBD EQ" xfId="21262" xr:uid="{E3729E0C-CA18-4885-A796-DA270298A3A0}"/>
    <cellStyle name="Percent 11 3 3" xfId="21263" xr:uid="{59B6D19A-23CE-4528-A020-56B2238A6580}"/>
    <cellStyle name="Percent 11 3 4" xfId="21264" xr:uid="{2350CB21-C937-47DA-BC2A-FBA6DF0AABBF}"/>
    <cellStyle name="Percent 11 3 5" xfId="21265" xr:uid="{FFF522D7-6266-4BDF-B968-2D651029B4F6}"/>
    <cellStyle name="Percent 11 3_Act input CF" xfId="21266" xr:uid="{226B2E66-F468-4841-BB7F-C4F62B7679A9}"/>
    <cellStyle name="Percent 11 4" xfId="21267" xr:uid="{93CD8519-1727-435D-ABE4-C995CFACE7DF}"/>
    <cellStyle name="Percent 11 4 2" xfId="21268" xr:uid="{0889D4BB-4331-4842-A19C-0B3AC0352C95}"/>
    <cellStyle name="Percent 11 4 3" xfId="21269" xr:uid="{49DEB4FC-697D-4449-AE12-01B297EE9BA3}"/>
    <cellStyle name="Percent 11 4_ACT_NIBD EQ" xfId="21270" xr:uid="{14D608FC-9BC6-415A-80BD-9B574DFD0A65}"/>
    <cellStyle name="Percent 11 5" xfId="21271" xr:uid="{62AED4C8-C328-40D6-82F4-6F5767AF7FCD}"/>
    <cellStyle name="Percent 11 6" xfId="21272" xr:uid="{9C3494DF-5756-46A5-B6E5-3640FAA6A7F0}"/>
    <cellStyle name="Percent 11 7" xfId="21273" xr:uid="{0099235C-12AA-4045-AD6F-C6BA7227A57A}"/>
    <cellStyle name="Percent 11_Act input CF" xfId="21274" xr:uid="{AB7F9874-F688-4B95-BA97-89894465CF45}"/>
    <cellStyle name="Percent 12" xfId="21275" xr:uid="{2FD53E99-AF5C-42EC-8A6F-778B4ECEF555}"/>
    <cellStyle name="Percent 12 2" xfId="21276" xr:uid="{5C48008A-9B2D-400A-8F4A-B0C410941159}"/>
    <cellStyle name="Percent 12_ACT Segment adj EBITDA" xfId="21277" xr:uid="{7124BB65-9A8B-4BED-A35E-7541340288C8}"/>
    <cellStyle name="Percent 13" xfId="21278" xr:uid="{119CBF83-C342-4890-9EDD-01DF88092ED3}"/>
    <cellStyle name="Percent 13 2" xfId="21279" xr:uid="{79EE569A-D209-43F2-A358-88E8CABA57AC}"/>
    <cellStyle name="Percent 13 2 2" xfId="21280" xr:uid="{31E39EF4-B5B5-4318-A638-CE00C2971A10}"/>
    <cellStyle name="Percent 13 2 2 2" xfId="21281" xr:uid="{D3EC4F9F-4A45-4848-9445-E31732C364F8}"/>
    <cellStyle name="Percent 13 2 2 3" xfId="21282" xr:uid="{7A57FBB0-8502-443C-A52E-3AD87F0569AD}"/>
    <cellStyle name="Percent 13 2 2_ACT_NIBD EQ" xfId="21283" xr:uid="{02E7FD7C-4B8A-4D8C-A96D-F0F9F9077EA4}"/>
    <cellStyle name="Percent 13 2 3" xfId="21284" xr:uid="{AEC182CE-B83F-4196-A6B5-1942536E6325}"/>
    <cellStyle name="Percent 13 2 4" xfId="21285" xr:uid="{CE45A243-6448-4123-A85E-AE8025EB21B4}"/>
    <cellStyle name="Percent 13 2 5" xfId="21286" xr:uid="{DA122392-51AA-41AE-BF39-44E7DF1B19AA}"/>
    <cellStyle name="Percent 13 2_Act input CF" xfId="21287" xr:uid="{88392391-30CE-407C-9E10-922FF1B6936A}"/>
    <cellStyle name="Percent 13 3" xfId="21288" xr:uid="{497BE05F-103F-4BA7-90F0-82AD1CBA2103}"/>
    <cellStyle name="Percent 13 3 2" xfId="21289" xr:uid="{E529734F-C27F-4C7C-835B-B69215585CC9}"/>
    <cellStyle name="Percent 13 3 2 2" xfId="21290" xr:uid="{833F49B5-A674-4B0D-98F7-0175AF3E92BF}"/>
    <cellStyle name="Percent 13 3 2 3" xfId="21291" xr:uid="{88A694F4-9534-4C37-8D01-99BEC6C863BA}"/>
    <cellStyle name="Percent 13 3 2_ACT_NIBD EQ" xfId="21292" xr:uid="{44B6A9F1-08DF-4A55-9468-9CA9D6008ED8}"/>
    <cellStyle name="Percent 13 3 3" xfId="21293" xr:uid="{3BEB0515-74BE-42FB-8F9E-592ACE5EBF83}"/>
    <cellStyle name="Percent 13 3 4" xfId="21294" xr:uid="{DA1B4DF8-8235-4D6B-B2E9-145D78A5CA53}"/>
    <cellStyle name="Percent 13 3 5" xfId="21295" xr:uid="{00BC9C9D-D89F-46F0-87B0-C582AE4008B5}"/>
    <cellStyle name="Percent 13 3_Act input CF" xfId="21296" xr:uid="{E627D570-89B0-4918-B8F2-A111164F23AA}"/>
    <cellStyle name="Percent 13 4" xfId="21297" xr:uid="{29C81ABC-18C9-488A-835A-DA47136F718E}"/>
    <cellStyle name="Percent 13 4 2" xfId="21298" xr:uid="{8FF1A100-4B11-456C-A3A2-BA1303507BF8}"/>
    <cellStyle name="Percent 13 4 3" xfId="21299" xr:uid="{417D8454-68C2-4AD9-8DB5-6F470FE801D1}"/>
    <cellStyle name="Percent 13 4_ACT_NIBD EQ" xfId="21300" xr:uid="{0436F8BB-13FE-438E-B396-6E718BCFCABA}"/>
    <cellStyle name="Percent 13 5" xfId="21301" xr:uid="{D99D8CBA-BF51-412A-86E2-1714172D5DEE}"/>
    <cellStyle name="Percent 13 6" xfId="21302" xr:uid="{3D704330-853B-434F-9491-0456C4D12491}"/>
    <cellStyle name="Percent 13 7" xfId="21303" xr:uid="{E8B3D778-54E9-4A8D-8E81-93100EED2628}"/>
    <cellStyle name="Percent 13_Act input CF" xfId="21304" xr:uid="{9497E4C0-A61F-471B-96FD-09426FC09E84}"/>
    <cellStyle name="Percent 14" xfId="21305" xr:uid="{3950D26D-E7EA-4218-89DB-F39AFB9B4F84}"/>
    <cellStyle name="Percent 14 2" xfId="21306" xr:uid="{6A4D4729-2BD1-4C21-9425-62F4F8C46D60}"/>
    <cellStyle name="Percent 14 2 2" xfId="21307" xr:uid="{023BBCB1-1155-43F9-96DB-A3765DF7D631}"/>
    <cellStyle name="Percent 14 2 2 2" xfId="21308" xr:uid="{F8B75ABD-0ACC-4FD3-81BC-E5F15DD60152}"/>
    <cellStyle name="Percent 14 2 2 3" xfId="21309" xr:uid="{C731955D-6329-4A3D-8134-B3718E8F610C}"/>
    <cellStyle name="Percent 14 2 2_ACT_NIBD EQ" xfId="21310" xr:uid="{EF705D27-087B-4011-ABEC-70EC9BC8E043}"/>
    <cellStyle name="Percent 14 2 3" xfId="21311" xr:uid="{EF058140-43A7-40B8-8780-CEDC18DEB90A}"/>
    <cellStyle name="Percent 14 2 4" xfId="21312" xr:uid="{3ED76672-303B-49A3-93DA-109984C6C7B6}"/>
    <cellStyle name="Percent 14 2 5" xfId="21313" xr:uid="{39783484-C7B3-4756-B5F1-04C50C96A638}"/>
    <cellStyle name="Percent 14 2_Act input CF" xfId="21314" xr:uid="{F9BA1C48-13D1-4AD8-A90C-6EBBA887AB01}"/>
    <cellStyle name="Percent 14 3" xfId="21315" xr:uid="{708F1389-EA61-4A82-B7E4-E97C784F6DAC}"/>
    <cellStyle name="Percent 14 3 2" xfId="21316" xr:uid="{CC975193-F9F1-4E7B-9FC9-100C00C4B48B}"/>
    <cellStyle name="Percent 14 3 2 2" xfId="21317" xr:uid="{D5236136-F5B1-4320-88B9-9429AEFBE8CD}"/>
    <cellStyle name="Percent 14 3 2 3" xfId="21318" xr:uid="{81D761A2-B8DF-43F2-970A-2E0567DEF741}"/>
    <cellStyle name="Percent 14 3 2_ACT_NIBD EQ" xfId="21319" xr:uid="{B55FE31F-E75A-4D2F-87BD-A2AB244FEDF5}"/>
    <cellStyle name="Percent 14 3 3" xfId="21320" xr:uid="{5AE3724E-7D9F-4403-819A-2F91B246F301}"/>
    <cellStyle name="Percent 14 3 4" xfId="21321" xr:uid="{AAA65776-7192-4BBB-93B7-8C152A5778D5}"/>
    <cellStyle name="Percent 14 3 5" xfId="21322" xr:uid="{4C72CA0B-1E01-456D-8818-BE1B1C4F6C3E}"/>
    <cellStyle name="Percent 14 3_Act input CF" xfId="21323" xr:uid="{36C150AA-4C05-4FB9-9B09-93E4C907F4FB}"/>
    <cellStyle name="Percent 14 4" xfId="21324" xr:uid="{9DB7E19B-747D-48CD-B822-6A8B7AF7D2A9}"/>
    <cellStyle name="Percent 14 4 2" xfId="21325" xr:uid="{5DE7203C-A7E7-4318-82E8-1B821058CC24}"/>
    <cellStyle name="Percent 14 4 3" xfId="21326" xr:uid="{4F2C3D57-CAD0-489A-9C68-A49AF2D73388}"/>
    <cellStyle name="Percent 14 4_ACT_NIBD EQ" xfId="21327" xr:uid="{2C30109E-79CE-412D-94E2-896DA4AC8C2E}"/>
    <cellStyle name="Percent 14 5" xfId="21328" xr:uid="{E0DDFF1C-9187-456F-AC18-4B9929797657}"/>
    <cellStyle name="Percent 14 6" xfId="21329" xr:uid="{00769E59-7419-4FE5-A5B3-0FFB35CC6D8C}"/>
    <cellStyle name="Percent 14 7" xfId="21330" xr:uid="{91A4CB27-4066-410E-A054-EFADD7589A11}"/>
    <cellStyle name="Percent 14_Act input CF" xfId="21331" xr:uid="{82AE0810-A247-42A9-8F60-1C06A11AFDA3}"/>
    <cellStyle name="Percent 15" xfId="21332" xr:uid="{C14FE70C-EAB3-4037-81E6-4616E8ED8FDA}"/>
    <cellStyle name="Percent 15 2" xfId="21333" xr:uid="{DA6027EB-BF4E-48DB-AB31-AA2F4A4DEB12}"/>
    <cellStyle name="Percent 15 2 2" xfId="21334" xr:uid="{6155EB34-A48F-4CFC-BFE9-BE800D42506C}"/>
    <cellStyle name="Percent 15 2 3" xfId="21335" xr:uid="{BF12D228-6B38-4B45-9276-E3CD46795996}"/>
    <cellStyle name="Percent 15 2_ACT_NIBD EQ" xfId="21336" xr:uid="{9B70C101-47A2-4E02-9CFF-3D1B1DD7C692}"/>
    <cellStyle name="Percent 15 3" xfId="21337" xr:uid="{2E2CAF99-1362-4649-BC97-FCC99EC0AFA2}"/>
    <cellStyle name="Percent 15 4" xfId="21338" xr:uid="{64FBFD79-0646-4053-A818-36463E548CD4}"/>
    <cellStyle name="Percent 15 5" xfId="21339" xr:uid="{1A12B8F0-F2F3-4245-91DF-4EF26BFC6BBD}"/>
    <cellStyle name="Percent 15_Act input CF" xfId="21340" xr:uid="{F7F02287-EA98-4FE1-B486-4CD69FD3DA08}"/>
    <cellStyle name="Percent 16" xfId="21341" xr:uid="{DE9947F3-CA04-4876-9D5E-1C1802C2FB95}"/>
    <cellStyle name="Percent 17" xfId="21342" xr:uid="{40B7FC6E-8382-4FB9-B0F5-DB33F942DA63}"/>
    <cellStyle name="Percent 18" xfId="21343" xr:uid="{B3C28064-E1B1-4140-91A3-7146D2FEE6C7}"/>
    <cellStyle name="Percent 19" xfId="21344" xr:uid="{E7194C30-D19E-4EB7-A036-121E129E12EC}"/>
    <cellStyle name="Percent 2" xfId="21345" xr:uid="{74B3F3D8-AFB9-4CDA-AD54-24CF25F2CF0C}"/>
    <cellStyle name="Percent 2 2" xfId="21346" xr:uid="{E5DAC4F5-A96A-464B-8252-A08391DEA452}"/>
    <cellStyle name="Percent 2 2 2" xfId="21347" xr:uid="{412D5809-245E-4F44-ACED-AEA60BF86004}"/>
    <cellStyle name="Percent 2 2 2 2" xfId="21348" xr:uid="{0C7E2AD8-154B-43D2-A5B6-1941692BE8EB}"/>
    <cellStyle name="Percent 2 2 2_ACT Segment adj EBITDA" xfId="21349" xr:uid="{3B04AA68-B601-4A00-B712-54DE73FF13BE}"/>
    <cellStyle name="Percent 2 2 3" xfId="21350" xr:uid="{0EFE4FDF-D199-4C25-86B6-1E18834697E7}"/>
    <cellStyle name="Percent 2 2 3 2" xfId="21351" xr:uid="{22092357-3827-4B63-B038-3633BBC872F8}"/>
    <cellStyle name="Percent 2 2 3_ACT Segment adj EBITDA" xfId="21352" xr:uid="{6A79103F-F5E8-45C5-8A29-7B28B553F8CE}"/>
    <cellStyle name="Percent 2 2 4" xfId="21353" xr:uid="{AE8DB304-E20A-42FC-92E4-9D8757DCD63A}"/>
    <cellStyle name="Percent 2 2_Act input CF" xfId="21354" xr:uid="{27F01D8C-3B41-47F2-A460-9D5008EAE4B5}"/>
    <cellStyle name="Percent 2 3" xfId="21355" xr:uid="{AB6B7FB4-3276-48CD-A017-8D1C3BCD6055}"/>
    <cellStyle name="Percent 2 3 2" xfId="21356" xr:uid="{D86C3070-F0AD-4541-8EBD-C45689EDD8EE}"/>
    <cellStyle name="Percent 2 3_ACT Segment adj EBITDA" xfId="21357" xr:uid="{00D13E42-7F55-4E06-B32D-F3799EACB2DE}"/>
    <cellStyle name="Percent 2 4" xfId="21358" xr:uid="{5AA724E3-C14F-4DC3-915C-A8C7CD1CE12B}"/>
    <cellStyle name="Percent 2 4 2" xfId="21359" xr:uid="{428AD94C-3E82-473C-83A1-8BA774EE10FB}"/>
    <cellStyle name="Percent 2 4_ACT Segment adj EBITDA" xfId="21360" xr:uid="{340F3A26-2903-4D47-91B9-36B759246FAB}"/>
    <cellStyle name="Percent 2 5" xfId="21361" xr:uid="{4344003A-333E-45F2-B95F-B8BFF9CFDC42}"/>
    <cellStyle name="Percent 2 6" xfId="21362" xr:uid="{0C53E5E9-7B50-4E82-8F22-048A3117EF1D}"/>
    <cellStyle name="Percent 2 7" xfId="21363" xr:uid="{59BA48FD-9925-4064-B824-155383F55192}"/>
    <cellStyle name="Percent 2_ACT Segment adj EBITDA" xfId="21364" xr:uid="{3404DFC0-D0EB-451C-BCFA-F57791073EC5}"/>
    <cellStyle name="Percent 20" xfId="21365" xr:uid="{F7C77BA7-04DC-4310-AABB-7DE820A3470C}"/>
    <cellStyle name="Percent 21" xfId="21366" xr:uid="{005B152F-6608-4569-8830-B3F409456256}"/>
    <cellStyle name="Percent 3" xfId="21367" xr:uid="{4FD14128-7656-46BF-95EE-D034C2F04DA6}"/>
    <cellStyle name="Percent 3 10" xfId="21368" xr:uid="{17DDE9C3-8D47-42F5-86E7-DE4FC94FEF64}"/>
    <cellStyle name="Percent 3 2" xfId="21369" xr:uid="{E1B95343-83EB-4887-9D04-62597D589982}"/>
    <cellStyle name="Percent 3 2 2" xfId="21370" xr:uid="{1D6ADB7F-797A-4D3D-BC92-7EDC5C685004}"/>
    <cellStyle name="Percent 3 2_ACT Segment adj EBITDA" xfId="21371" xr:uid="{765162C6-F387-4D65-9E0D-4F54CF8F036C}"/>
    <cellStyle name="Percent 3 3" xfId="21372" xr:uid="{91F73D5D-0F31-49F0-8A97-3E0BD04C0367}"/>
    <cellStyle name="Percent 3 3 2" xfId="21373" xr:uid="{56808AC5-D82F-43E3-A489-9F2C737C1EB8}"/>
    <cellStyle name="Percent 3 3 2 2" xfId="21374" xr:uid="{95977DEA-3337-447C-BFDD-004EE6E961D0}"/>
    <cellStyle name="Percent 3 3 2 2 2" xfId="21375" xr:uid="{262DA839-A59A-40A7-9C47-C0A56249995C}"/>
    <cellStyle name="Percent 3 3 2 2 2 2" xfId="21376" xr:uid="{CE745E3F-7057-44FD-9CDC-A38C58A3588F}"/>
    <cellStyle name="Percent 3 3 2 2 2 3" xfId="21377" xr:uid="{D25A1B9F-00E7-4800-8DBC-FE0FB5723C73}"/>
    <cellStyle name="Percent 3 3 2 2 2_ACT_NIBD EQ" xfId="21378" xr:uid="{4BC7F252-DE82-48D4-AA5D-576BFBF1F908}"/>
    <cellStyle name="Percent 3 3 2 2 3" xfId="21379" xr:uid="{F6873DA9-1057-419A-B195-4AB1CDCE35CF}"/>
    <cellStyle name="Percent 3 3 2 2 4" xfId="21380" xr:uid="{AB50109D-4667-451A-9935-5B44A49CB419}"/>
    <cellStyle name="Percent 3 3 2 2 5" xfId="21381" xr:uid="{96E2F957-FF7A-4E44-BC29-7585FA8099C5}"/>
    <cellStyle name="Percent 3 3 2 2_Act input CF" xfId="21382" xr:uid="{54ECFA4B-25EB-4738-A173-70A60CF7A3C5}"/>
    <cellStyle name="Percent 3 3 2 3" xfId="21383" xr:uid="{596E0066-06A9-4813-849D-6CF8330E7A3A}"/>
    <cellStyle name="Percent 3 3 2 3 2" xfId="21384" xr:uid="{5293A126-A6A4-4745-A1C9-946F4984C3C6}"/>
    <cellStyle name="Percent 3 3 2 3 2 2" xfId="21385" xr:uid="{2EE9DC0D-6980-4D1F-9437-DAADB46DEBD1}"/>
    <cellStyle name="Percent 3 3 2 3 2 3" xfId="21386" xr:uid="{6C1707E4-1579-4434-BDC0-950412C3678A}"/>
    <cellStyle name="Percent 3 3 2 3 2_ACT_NIBD EQ" xfId="21387" xr:uid="{5981B298-FD05-4ECB-B53A-B3DD698EF81E}"/>
    <cellStyle name="Percent 3 3 2 3 3" xfId="21388" xr:uid="{DEF7B6DD-C867-44E9-BFF1-BD37DBBF6634}"/>
    <cellStyle name="Percent 3 3 2 3 4" xfId="21389" xr:uid="{326BFFCD-AF00-4116-AD53-E68F591348B0}"/>
    <cellStyle name="Percent 3 3 2 3 5" xfId="21390" xr:uid="{2BB60F33-F3E5-49C7-9B20-FEC67EA6BD1C}"/>
    <cellStyle name="Percent 3 3 2 3_Act input CF" xfId="21391" xr:uid="{DFCA0389-7F91-4FDA-87FE-7CCC52BAE769}"/>
    <cellStyle name="Percent 3 3 2 4" xfId="21392" xr:uid="{F1C1825C-C461-4910-B5B0-778B8F60B843}"/>
    <cellStyle name="Percent 3 3 2 4 2" xfId="21393" xr:uid="{E1A49BDF-B9AE-4CA7-A8AB-FDBA4DF93C2C}"/>
    <cellStyle name="Percent 3 3 2 4 3" xfId="21394" xr:uid="{DDD26C1F-BC5A-4179-B879-376AA83410FC}"/>
    <cellStyle name="Percent 3 3 2 4_ACT_NIBD EQ" xfId="21395" xr:uid="{7F7DD5B8-AF4D-4E6B-9E95-C6D29F3A0D9B}"/>
    <cellStyle name="Percent 3 3 2 5" xfId="21396" xr:uid="{26951957-5420-40E2-BC97-CC8B4CEBD69D}"/>
    <cellStyle name="Percent 3 3 2 6" xfId="21397" xr:uid="{B4C3CB8F-A9F3-44F4-8C12-6BC1E1397F73}"/>
    <cellStyle name="Percent 3 3 2 7" xfId="21398" xr:uid="{B5B26FBC-38C8-4699-866E-070D269D84C0}"/>
    <cellStyle name="Percent 3 3 2_Act input CF" xfId="21399" xr:uid="{AC26319B-52FC-4EFD-9494-D764D874F215}"/>
    <cellStyle name="Percent 3 3 3" xfId="21400" xr:uid="{59D98922-7414-444C-B563-FE3E87398397}"/>
    <cellStyle name="Percent 3 3 3 2" xfId="21401" xr:uid="{E7E3B150-E06D-4376-BDD6-BCE424491CDC}"/>
    <cellStyle name="Percent 3 3 3 2 2" xfId="21402" xr:uid="{50031739-B336-4CB3-ACD7-E1C39ECE7694}"/>
    <cellStyle name="Percent 3 3 3 2 3" xfId="21403" xr:uid="{90DB11B7-D8E7-49FA-8DA8-EFD5F68F972A}"/>
    <cellStyle name="Percent 3 3 3 2_ACT_NIBD EQ" xfId="21404" xr:uid="{5FD501A5-DF26-4F0C-8BA9-99693F9C686A}"/>
    <cellStyle name="Percent 3 3 3 3" xfId="21405" xr:uid="{004AEF44-BB2C-4281-A40E-D55D06C804A9}"/>
    <cellStyle name="Percent 3 3 3 4" xfId="21406" xr:uid="{413220A4-B3E4-4A24-98BE-A747BCC331C7}"/>
    <cellStyle name="Percent 3 3 3 5" xfId="21407" xr:uid="{30E61990-1CEA-4A5E-B918-183F20C9A6B1}"/>
    <cellStyle name="Percent 3 3 3_Act input CF" xfId="21408" xr:uid="{6BB95F1B-91A1-4807-85A4-A993F43D87B1}"/>
    <cellStyle name="Percent 3 3 4" xfId="21409" xr:uid="{68C07DD7-1404-4ED3-AF5F-66295CF267D5}"/>
    <cellStyle name="Percent 3 3 4 2" xfId="21410" xr:uid="{585D684A-12CA-4D81-AA6D-80CE41EC8E7F}"/>
    <cellStyle name="Percent 3 3 4 2 2" xfId="21411" xr:uid="{DC548795-28B8-4640-9F53-8D40D3852FAE}"/>
    <cellStyle name="Percent 3 3 4 2 3" xfId="21412" xr:uid="{796C2DD1-9701-48DB-8797-5A7B8ED737AD}"/>
    <cellStyle name="Percent 3 3 4 2_ACT_NIBD EQ" xfId="21413" xr:uid="{F5195B3D-62A9-438F-9188-F42CB52AB0A4}"/>
    <cellStyle name="Percent 3 3 4 3" xfId="21414" xr:uid="{01A563AD-0537-49B2-810A-F4DAD073AFB4}"/>
    <cellStyle name="Percent 3 3 4 4" xfId="21415" xr:uid="{5E6FB911-FA4E-4A89-AE53-256B57CD20D7}"/>
    <cellStyle name="Percent 3 3 4 5" xfId="21416" xr:uid="{A7123863-2C8C-4AF3-8208-2AD42D8A26E6}"/>
    <cellStyle name="Percent 3 3 4_Act input CF" xfId="21417" xr:uid="{14F195E1-6981-4971-BF7D-6D820ACAEF83}"/>
    <cellStyle name="Percent 3 3 5" xfId="21418" xr:uid="{66210EB7-4325-4C0D-8382-214DC6811E3B}"/>
    <cellStyle name="Percent 3 3 5 2" xfId="21419" xr:uid="{4840109B-62B2-4765-A0AF-DDF8197B89E3}"/>
    <cellStyle name="Percent 3 3 5 3" xfId="21420" xr:uid="{5988717D-96FD-4ECE-8D98-99DAE23BA3D2}"/>
    <cellStyle name="Percent 3 3 5_ACT_NIBD EQ" xfId="21421" xr:uid="{2C5D87EF-D38E-43F1-96D8-70D495D26881}"/>
    <cellStyle name="Percent 3 3 6" xfId="21422" xr:uid="{F75AC6F7-7093-4255-A9DC-E99D9D55FF40}"/>
    <cellStyle name="Percent 3 3 7" xfId="21423" xr:uid="{5551FD8C-29EC-400A-964F-A568F5020E74}"/>
    <cellStyle name="Percent 3 3 8" xfId="21424" xr:uid="{841918A1-419A-4418-9EAF-24A2653BA3C3}"/>
    <cellStyle name="Percent 3 3_Act input CF" xfId="21425" xr:uid="{255BEF5F-4CCC-4A76-86A6-F4694BBAD03B}"/>
    <cellStyle name="Percent 3 4" xfId="21426" xr:uid="{81CF7AB8-AD27-4EA6-8086-F2EB9508B145}"/>
    <cellStyle name="Percent 3 4 2" xfId="21427" xr:uid="{D03A09F0-379B-4C43-8DF2-E44726619CA9}"/>
    <cellStyle name="Percent 3 4 2 2" xfId="21428" xr:uid="{7411354B-3F49-4C18-91F6-BF642BF60F85}"/>
    <cellStyle name="Percent 3 4 2 2 2" xfId="21429" xr:uid="{1D91D1C6-130F-4B38-A6A1-94E37F606A31}"/>
    <cellStyle name="Percent 3 4 2 2 3" xfId="21430" xr:uid="{60A2A096-7B5F-4A70-BD81-35B91A5A6254}"/>
    <cellStyle name="Percent 3 4 2 2_ACT_NIBD EQ" xfId="21431" xr:uid="{1EDA84C9-5ABC-42ED-BA2F-9A2EF054E07F}"/>
    <cellStyle name="Percent 3 4 2 3" xfId="21432" xr:uid="{87979B2B-9185-4423-98D7-AE787080CC50}"/>
    <cellStyle name="Percent 3 4 2 4" xfId="21433" xr:uid="{A62D2C52-6212-4963-811B-159A6130C489}"/>
    <cellStyle name="Percent 3 4 2 5" xfId="21434" xr:uid="{285CE05F-A5A4-434C-A6CE-EB39C36D2255}"/>
    <cellStyle name="Percent 3 4 2_Act input CF" xfId="21435" xr:uid="{D5A69EA5-5B5F-41D4-9A36-0C881903E02C}"/>
    <cellStyle name="Percent 3 4 3" xfId="21436" xr:uid="{1AE4A448-425F-4342-8330-FCC143EA8B7E}"/>
    <cellStyle name="Percent 3 4 3 2" xfId="21437" xr:uid="{4B69EA74-B2A6-47FD-8E95-C3F77A3B6DD0}"/>
    <cellStyle name="Percent 3 4 3 2 2" xfId="21438" xr:uid="{3695CDB3-BCBE-496D-ABE2-5C0049D686B3}"/>
    <cellStyle name="Percent 3 4 3 2 3" xfId="21439" xr:uid="{A532CBC1-D0FE-449C-A18B-DF0C7C2148AC}"/>
    <cellStyle name="Percent 3 4 3 2_ACT_NIBD EQ" xfId="21440" xr:uid="{508B2F87-AB48-4BA9-884C-17BD34EFA611}"/>
    <cellStyle name="Percent 3 4 3 3" xfId="21441" xr:uid="{9B72ADD6-3854-437A-8015-BBAB49CEB906}"/>
    <cellStyle name="Percent 3 4 3 4" xfId="21442" xr:uid="{7BFA808C-65B8-4DDB-A1EB-ADEB4E07CCC4}"/>
    <cellStyle name="Percent 3 4 3 5" xfId="21443" xr:uid="{0912999E-5285-4151-A5A1-64CA3C6D7568}"/>
    <cellStyle name="Percent 3 4 3_Act input CF" xfId="21444" xr:uid="{3295F559-1E94-4A23-A683-AEE3AF0D85FC}"/>
    <cellStyle name="Percent 3 4 4" xfId="21445" xr:uid="{AB45E072-696C-499A-80A7-1CD5DFD15542}"/>
    <cellStyle name="Percent 3 4 4 2" xfId="21446" xr:uid="{EE57941A-B1FC-451C-917F-D67506499EED}"/>
    <cellStyle name="Percent 3 4 4 3" xfId="21447" xr:uid="{06681000-EC26-4E18-8673-0029BCF7A582}"/>
    <cellStyle name="Percent 3 4 4_ACT_NIBD EQ" xfId="21448" xr:uid="{64DAED5E-F311-45BE-A28A-2EAA6F4F15F8}"/>
    <cellStyle name="Percent 3 4 5" xfId="21449" xr:uid="{A74269EB-F8F1-4F9B-BA2D-C8C273CF0ADD}"/>
    <cellStyle name="Percent 3 4 6" xfId="21450" xr:uid="{AB409C86-4667-4BAE-BD85-4787480FF999}"/>
    <cellStyle name="Percent 3 4 7" xfId="21451" xr:uid="{CC9172CE-495F-4ED8-8F26-0D516DC4E42E}"/>
    <cellStyle name="Percent 3 4_Act input CF" xfId="21452" xr:uid="{FF501DD0-C8BA-4532-82B4-7F60B1E1EF5D}"/>
    <cellStyle name="Percent 3 5" xfId="21453" xr:uid="{224BAC71-9A7C-4224-AAD0-9E40F0AB1C59}"/>
    <cellStyle name="Percent 3 5 2" xfId="21454" xr:uid="{435D9AD2-C2E3-4153-8F76-E075E3F8D819}"/>
    <cellStyle name="Percent 3 5 2 2" xfId="21455" xr:uid="{C5C3484F-611A-4C11-BD9C-F81B4ECF75E9}"/>
    <cellStyle name="Percent 3 5 2 3" xfId="21456" xr:uid="{BC873B2A-8212-4B1A-896B-AE07CCF1FCAD}"/>
    <cellStyle name="Percent 3 5 2_ACT_NIBD EQ" xfId="21457" xr:uid="{BFB09DD0-4211-460D-8B7F-FF5D742D31EB}"/>
    <cellStyle name="Percent 3 5 3" xfId="21458" xr:uid="{11038F8A-D544-4AC8-BE62-887AFB487EF1}"/>
    <cellStyle name="Percent 3 5 4" xfId="21459" xr:uid="{10BCE4AD-088E-4ACC-8017-3D02B26C583D}"/>
    <cellStyle name="Percent 3 5 5" xfId="21460" xr:uid="{B2FADDEC-6021-4B05-B238-4D45FF159EFF}"/>
    <cellStyle name="Percent 3 5_Act input CF" xfId="21461" xr:uid="{E281040D-1475-4372-AA69-B6BC09D6C0F9}"/>
    <cellStyle name="Percent 3 6" xfId="21462" xr:uid="{0BFF86C0-62F4-4646-8D2F-CFA7C1D5F4AA}"/>
    <cellStyle name="Percent 3 6 2" xfId="21463" xr:uid="{B8852EFD-56CD-4EB5-A8C8-0E23905FF74B}"/>
    <cellStyle name="Percent 3 6 2 2" xfId="21464" xr:uid="{0F5BACB6-4519-429F-B5C7-D3360363ECCA}"/>
    <cellStyle name="Percent 3 6 2 3" xfId="21465" xr:uid="{E021A5A1-4B15-4818-948D-E925C88BB652}"/>
    <cellStyle name="Percent 3 6 2_ACT_NIBD EQ" xfId="21466" xr:uid="{90A99384-0EC3-424D-85CC-E1E031F136FF}"/>
    <cellStyle name="Percent 3 6 3" xfId="21467" xr:uid="{4F0F7266-4561-4743-AAE1-918BFF39F911}"/>
    <cellStyle name="Percent 3 6 4" xfId="21468" xr:uid="{6FF12B43-903D-47CB-A141-A87FBAB6D866}"/>
    <cellStyle name="Percent 3 6 5" xfId="21469" xr:uid="{DCB6CA43-1813-4C30-9903-AA39F544BF68}"/>
    <cellStyle name="Percent 3 6_Act input CF" xfId="21470" xr:uid="{0E4E5A93-29A2-46D2-8395-87FDE67FC457}"/>
    <cellStyle name="Percent 3 7" xfId="21471" xr:uid="{C0E9AB32-2F9B-48CA-B2B6-87D4D95293A9}"/>
    <cellStyle name="Percent 3 7 2" xfId="21472" xr:uid="{F80540B5-043B-46BF-B887-320D92583EC4}"/>
    <cellStyle name="Percent 3 7 3" xfId="21473" xr:uid="{41C8BD2C-4247-40EA-AF75-2D3AF9BCF27F}"/>
    <cellStyle name="Percent 3 7_ACT_NIBD EQ" xfId="21474" xr:uid="{F137FD74-5B7C-4F32-A7F7-C89D6E0B6668}"/>
    <cellStyle name="Percent 3 8" xfId="21475" xr:uid="{E9375902-A648-46AB-A667-34E31ED2AD93}"/>
    <cellStyle name="Percent 3 9" xfId="21476" xr:uid="{BDC85E55-5882-4633-8C77-713BA8D6A6AE}"/>
    <cellStyle name="Percent 3_Act input CF" xfId="21477" xr:uid="{44CF188D-245F-49BC-8C1E-845157B23BFA}"/>
    <cellStyle name="Percent 4" xfId="21478" xr:uid="{36CD9B03-496A-4C76-9DDA-25A13B2DFDE2}"/>
    <cellStyle name="Percent 4 2" xfId="21479" xr:uid="{EC265591-09A9-4DC2-B20A-C7FDBB3699BA}"/>
    <cellStyle name="Percent 4_ACT Segment adj EBITDA" xfId="21480" xr:uid="{C10478C2-F561-46FB-908E-8CB2C5247DBF}"/>
    <cellStyle name="Percent 5" xfId="21481" xr:uid="{99B798BD-8017-451D-BDF5-EDBD0E536118}"/>
    <cellStyle name="Percent 5 2" xfId="21482" xr:uid="{3D5E8FE6-B11D-4B62-9DD6-BD06AD7D49F0}"/>
    <cellStyle name="Percent 5_ACT Segment adj EBITDA" xfId="21483" xr:uid="{A835FE45-BF75-4D44-A49B-62618EB7E5ED}"/>
    <cellStyle name="Percent 6" xfId="21484" xr:uid="{CF6A7C35-326E-4DE8-B65D-08F18E974FC0}"/>
    <cellStyle name="Percent 6 2" xfId="21485" xr:uid="{64A3828A-3895-4817-88AD-5EEB9B4D6799}"/>
    <cellStyle name="Percent 6_ACT Segment adj EBITDA" xfId="21486" xr:uid="{BF9E6289-9302-477E-AD7C-8CCBE91C60EA}"/>
    <cellStyle name="Percent 7" xfId="21487" xr:uid="{AD5477DD-1EE5-4304-90D1-B0008C4D80DD}"/>
    <cellStyle name="Percent 7 2" xfId="21488" xr:uid="{36810E76-CD67-415C-BB2C-86F04CDC2AE9}"/>
    <cellStyle name="Percent 7_ACT Segment adj EBITDA" xfId="21489" xr:uid="{460361C1-0174-440B-B3EC-48984CB3F247}"/>
    <cellStyle name="Percent 8" xfId="21490" xr:uid="{6BAFD4C4-76CD-48B4-9F9B-5F0BADEC3396}"/>
    <cellStyle name="Percent 8 2" xfId="21491" xr:uid="{F475D248-5293-4C67-8602-1DE256792CB6}"/>
    <cellStyle name="Percent 8 2 2" xfId="21492" xr:uid="{41DBCA03-FA17-486F-96D8-489BA80B4AC1}"/>
    <cellStyle name="Percent 8 2 2 2" xfId="21493" xr:uid="{25942037-CCAE-4355-9681-4558F0F4FCEE}"/>
    <cellStyle name="Percent 8 2 2 2 2" xfId="21494" xr:uid="{404251FF-DDA6-4054-AA5D-7DDA7681AADD}"/>
    <cellStyle name="Percent 8 2 2 2 3" xfId="21495" xr:uid="{620F0F0B-7950-4AA2-8F29-AF4CA2D32BFD}"/>
    <cellStyle name="Percent 8 2 2 2_ACT_NIBD EQ" xfId="21496" xr:uid="{49963ECF-E41A-4FB1-9445-C2D0E1D26D4F}"/>
    <cellStyle name="Percent 8 2 2 3" xfId="21497" xr:uid="{5B901E82-D589-407F-A457-35E7E96093C3}"/>
    <cellStyle name="Percent 8 2 2 4" xfId="21498" xr:uid="{22206010-CC8D-4499-B750-20E9EB515C1C}"/>
    <cellStyle name="Percent 8 2 2 5" xfId="21499" xr:uid="{DF133C05-079D-4A13-8D74-32810CDA10A4}"/>
    <cellStyle name="Percent 8 2 2_Act input CF" xfId="21500" xr:uid="{C287D9F1-C94B-4DC4-BC93-A0055F8A9630}"/>
    <cellStyle name="Percent 8 2 3" xfId="21501" xr:uid="{E62239FA-B4A6-42AC-A43F-F43EA04BDCF3}"/>
    <cellStyle name="Percent 8 2 3 2" xfId="21502" xr:uid="{FA138C31-4FC4-4EF8-A5D8-F2E4C87216F0}"/>
    <cellStyle name="Percent 8 2 3 2 2" xfId="21503" xr:uid="{DCA44352-1524-4E8C-BE14-2104B0D1BB60}"/>
    <cellStyle name="Percent 8 2 3 2 3" xfId="21504" xr:uid="{6657E86B-3A3D-4044-9791-E409B2D369E2}"/>
    <cellStyle name="Percent 8 2 3 2_ACT_NIBD EQ" xfId="21505" xr:uid="{A0459E83-F0A0-436E-8803-5017DE3FB59F}"/>
    <cellStyle name="Percent 8 2 3 3" xfId="21506" xr:uid="{F24F9E6E-2388-4C28-AAD5-3E97230ED666}"/>
    <cellStyle name="Percent 8 2 3 4" xfId="21507" xr:uid="{D68E4C84-ACEA-4145-84B2-081544D9CAB2}"/>
    <cellStyle name="Percent 8 2 3 5" xfId="21508" xr:uid="{E6CA1F03-5BAE-42F4-8A22-21B0C1BA4CF9}"/>
    <cellStyle name="Percent 8 2 3_Act input CF" xfId="21509" xr:uid="{4A6B33F9-082C-4291-84D3-B7834BBC0CD8}"/>
    <cellStyle name="Percent 8 2 4" xfId="21510" xr:uid="{DA6EB06D-5B88-4D7F-980A-AA8AB1D27331}"/>
    <cellStyle name="Percent 8 2 4 2" xfId="21511" xr:uid="{46F4339D-2335-4014-AA2A-2E4CA92DEE54}"/>
    <cellStyle name="Percent 8 2 4 3" xfId="21512" xr:uid="{4A7D55E4-54F2-4CE9-BE2F-7EFC1F0CEA37}"/>
    <cellStyle name="Percent 8 2 4_ACT_NIBD EQ" xfId="21513" xr:uid="{63FD9A8D-1760-4665-8CF7-A1139BA3EEED}"/>
    <cellStyle name="Percent 8 2 5" xfId="21514" xr:uid="{9E5EB352-9B7D-4F62-AE21-FFCE8AB75F10}"/>
    <cellStyle name="Percent 8 2 6" xfId="21515" xr:uid="{7E504643-B4A7-4439-8856-F9E601D2A778}"/>
    <cellStyle name="Percent 8 2 7" xfId="21516" xr:uid="{882B90F0-D64E-4A5B-B575-D14F65C97E1E}"/>
    <cellStyle name="Percent 8 2_Act input CF" xfId="21517" xr:uid="{2D1411D6-3645-4214-BC11-637112AF1C3D}"/>
    <cellStyle name="Percent 8 3" xfId="21518" xr:uid="{C98B3C90-427E-43C3-8B79-21CAA82E16CA}"/>
    <cellStyle name="Percent 8 3 2" xfId="21519" xr:uid="{1BBA8F46-428A-4B10-8AB9-B874ED4AD98D}"/>
    <cellStyle name="Percent 8 3 2 2" xfId="21520" xr:uid="{96DBDB1D-0F63-41B4-95BB-CEF734DED0D4}"/>
    <cellStyle name="Percent 8 3 2 3" xfId="21521" xr:uid="{027F587D-1F2D-4C8F-8FE5-120E35028D26}"/>
    <cellStyle name="Percent 8 3 2_ACT_NIBD EQ" xfId="21522" xr:uid="{99389A24-B4D7-46AF-B966-626D4D92D859}"/>
    <cellStyle name="Percent 8 3 3" xfId="21523" xr:uid="{1B094468-CDB8-4DB8-8CB1-E0F7F57E17C3}"/>
    <cellStyle name="Percent 8 3 4" xfId="21524" xr:uid="{39D3D15D-60A4-42FC-A505-26FC5D845410}"/>
    <cellStyle name="Percent 8 3 5" xfId="21525" xr:uid="{DD0E5981-4956-4635-85A8-D37D8F3A3F51}"/>
    <cellStyle name="Percent 8 3_Act input CF" xfId="21526" xr:uid="{FDEC72EE-94DC-4447-8900-24B723E7FE8C}"/>
    <cellStyle name="Percent 8 4" xfId="21527" xr:uid="{04F4F976-4067-4211-B9C4-A0D8487086DA}"/>
    <cellStyle name="Percent 8 4 2" xfId="21528" xr:uid="{60A8034B-90A2-4ACB-B1CC-E90BCA59DF6C}"/>
    <cellStyle name="Percent 8 4 2 2" xfId="21529" xr:uid="{70B77E1B-6AF9-4E55-AD12-6EE3C52DCFA5}"/>
    <cellStyle name="Percent 8 4 2 3" xfId="21530" xr:uid="{C0989CA6-6A6F-4FEA-97B0-BB770B70D6D6}"/>
    <cellStyle name="Percent 8 4 2_ACT_NIBD EQ" xfId="21531" xr:uid="{54ACFFC6-1CCC-4A88-A2FA-2C766C10B915}"/>
    <cellStyle name="Percent 8 4 3" xfId="21532" xr:uid="{311E749F-EA10-4DC8-AE62-64F71D478EB1}"/>
    <cellStyle name="Percent 8 4 4" xfId="21533" xr:uid="{402A26C1-F72F-4AA2-A44D-98008E5A4495}"/>
    <cellStyle name="Percent 8 4 5" xfId="21534" xr:uid="{74381C82-B0A8-4A2B-B4B2-BF11D0D1DB67}"/>
    <cellStyle name="Percent 8 4_Act input CF" xfId="21535" xr:uid="{558B59EB-C5FD-45E8-B92C-B2977B73B822}"/>
    <cellStyle name="Percent 8 5" xfId="21536" xr:uid="{85C3FCA7-A591-449C-8952-D435ED845AFE}"/>
    <cellStyle name="Percent 8 5 2" xfId="21537" xr:uid="{D905E9B2-31AE-4663-A194-0EEBE7444929}"/>
    <cellStyle name="Percent 8 5 3" xfId="21538" xr:uid="{C0E60A44-1F3A-418F-8B19-428A7185262F}"/>
    <cellStyle name="Percent 8 5_ACT_NIBD EQ" xfId="21539" xr:uid="{3E4DCEF8-94A4-4885-8BDB-CA9DF5386967}"/>
    <cellStyle name="Percent 8 6" xfId="21540" xr:uid="{7383BDAF-C439-4A41-852E-8142EFFF1937}"/>
    <cellStyle name="Percent 8 7" xfId="21541" xr:uid="{1EC63F4D-74A7-46B4-95F5-5012F66038D8}"/>
    <cellStyle name="Percent 8 8" xfId="21542" xr:uid="{B6EA25D2-3C82-42EE-BF69-C319C0AC2CB5}"/>
    <cellStyle name="Percent 8_Act input CF" xfId="21543" xr:uid="{9694DAE2-E8A4-4BBE-93C8-E6A5A8AAFE68}"/>
    <cellStyle name="Percent 9" xfId="21544" xr:uid="{68404824-3456-4C62-807E-7923209F0F8E}"/>
    <cellStyle name="Percent 9 2" xfId="21545" xr:uid="{B99E658E-2BCB-4CC1-B04E-2BF15D93FA6F}"/>
    <cellStyle name="Percent 9 2 2" xfId="21546" xr:uid="{493EDFFC-ACA1-4DAB-9F4A-A28B436F60D8}"/>
    <cellStyle name="Percent 9 2 2 2" xfId="21547" xr:uid="{1CBA9E92-D342-460D-B92F-68039057B4E5}"/>
    <cellStyle name="Percent 9 2 2 2 2" xfId="21548" xr:uid="{22A77337-0C59-47C0-9029-57C77FF984AA}"/>
    <cellStyle name="Percent 9 2 2 2 3" xfId="21549" xr:uid="{6C5EA646-3F74-47E4-B208-B8E2BCB85759}"/>
    <cellStyle name="Percent 9 2 2 2_ACT_NIBD EQ" xfId="21550" xr:uid="{836BBB73-D78B-4EE9-8832-DF41E001D6EE}"/>
    <cellStyle name="Percent 9 2 2 3" xfId="21551" xr:uid="{7D2C4E42-B8CD-4830-960C-1B949F1AEE22}"/>
    <cellStyle name="Percent 9 2 2 4" xfId="21552" xr:uid="{816A2398-75DF-461A-BC2D-A5623C69178F}"/>
    <cellStyle name="Percent 9 2 2 5" xfId="21553" xr:uid="{66263BEE-C466-4B6F-B3B4-606AF93C5593}"/>
    <cellStyle name="Percent 9 2 2_Act input CF" xfId="21554" xr:uid="{AA257FC7-EB78-4013-AE61-79EAD1D2C5C3}"/>
    <cellStyle name="Percent 9 2 3" xfId="21555" xr:uid="{92C834BE-0C6F-4DDE-8AD2-868C40E1DCD1}"/>
    <cellStyle name="Percent 9 2 3 2" xfId="21556" xr:uid="{56493715-1F00-4FDE-9E07-CA52C6E18B01}"/>
    <cellStyle name="Percent 9 2 3 2 2" xfId="21557" xr:uid="{8D968D93-8E21-4BA6-81EC-2C67CD87FD66}"/>
    <cellStyle name="Percent 9 2 3 2 3" xfId="21558" xr:uid="{A972D6B2-276A-46AE-8E80-C9BB11E1C0A4}"/>
    <cellStyle name="Percent 9 2 3 2_ACT_NIBD EQ" xfId="21559" xr:uid="{321AAEC1-EAAF-4E7A-AAD4-A5DB61447A15}"/>
    <cellStyle name="Percent 9 2 3 3" xfId="21560" xr:uid="{966D0B0A-2695-4740-81BA-02AB0B11927D}"/>
    <cellStyle name="Percent 9 2 3 4" xfId="21561" xr:uid="{367616F8-C2C4-47DB-95FC-EA8DD4FFC258}"/>
    <cellStyle name="Percent 9 2 3 5" xfId="21562" xr:uid="{A2B59BA8-479C-4288-B976-27721037E3C5}"/>
    <cellStyle name="Percent 9 2 3_Act input CF" xfId="21563" xr:uid="{07587309-E9A8-422D-84D6-46DA68855571}"/>
    <cellStyle name="Percent 9 2 4" xfId="21564" xr:uid="{5C0DE356-0B5B-4394-B7CB-12DF3F0061A8}"/>
    <cellStyle name="Percent 9 2 4 2" xfId="21565" xr:uid="{25608A95-C672-4E60-B8C6-E92D0740788B}"/>
    <cellStyle name="Percent 9 2 4 3" xfId="21566" xr:uid="{9761FA2B-9668-4F26-A150-DBA2B9FC7602}"/>
    <cellStyle name="Percent 9 2 4_ACT_NIBD EQ" xfId="21567" xr:uid="{EEDA3418-15D0-4B8D-B1D1-8E5019E668A3}"/>
    <cellStyle name="Percent 9 2 5" xfId="21568" xr:uid="{F185A65B-850A-4ACB-A721-BB3A1126B1C3}"/>
    <cellStyle name="Percent 9 2 6" xfId="21569" xr:uid="{CF0B4414-01EF-42BD-9775-6A99368B67AF}"/>
    <cellStyle name="Percent 9 2 7" xfId="21570" xr:uid="{A4684F92-5C31-43AC-9D0D-629D162D3EAB}"/>
    <cellStyle name="Percent 9 2_Act input CF" xfId="21571" xr:uid="{D5432720-4ADC-42D6-BB37-8AD84C6D3598}"/>
    <cellStyle name="Percent 9 3" xfId="21572" xr:uid="{B5DD04F4-29DF-4AA6-B441-84B29BCFB81C}"/>
    <cellStyle name="Percent 9 3 2" xfId="21573" xr:uid="{FC0C021A-AA45-4F7E-8896-B4676EF15B7A}"/>
    <cellStyle name="Percent 9 3 2 2" xfId="21574" xr:uid="{1D1E0FF0-AA2D-4F1B-8389-7101AEC2DCAC}"/>
    <cellStyle name="Percent 9 3 2 3" xfId="21575" xr:uid="{51DFD78B-CC80-4368-838F-1BA49DB1D5EB}"/>
    <cellStyle name="Percent 9 3 2_ACT_NIBD EQ" xfId="21576" xr:uid="{D8C7B0A9-93B1-4B8A-B763-5C11522A5932}"/>
    <cellStyle name="Percent 9 3 3" xfId="21577" xr:uid="{673B72BF-CB6B-4B5A-AF2A-CBD5BDABA423}"/>
    <cellStyle name="Percent 9 3 4" xfId="21578" xr:uid="{7A3D4B0A-E73E-4BDC-919F-A8D6489A85AE}"/>
    <cellStyle name="Percent 9 3 5" xfId="21579" xr:uid="{041E2436-F3A4-4DEF-8E57-911419EF0378}"/>
    <cellStyle name="Percent 9 3_Act input CF" xfId="21580" xr:uid="{B1D225D4-C94D-4D3F-9892-08BA00F6AF3A}"/>
    <cellStyle name="Percent 9 4" xfId="21581" xr:uid="{2D9D1B49-40DF-41C2-8F89-4315C02AB4BA}"/>
    <cellStyle name="Percent 9 4 2" xfId="21582" xr:uid="{48655408-C90E-4A5E-9204-3691F869B750}"/>
    <cellStyle name="Percent 9 4 2 2" xfId="21583" xr:uid="{26F088E0-87C7-4026-B480-6AAEB3165581}"/>
    <cellStyle name="Percent 9 4 2 3" xfId="21584" xr:uid="{7A46FD4C-2436-465B-90D6-625A97BA7805}"/>
    <cellStyle name="Percent 9 4 2_ACT_NIBD EQ" xfId="21585" xr:uid="{40F25247-22E1-437E-A1AC-47BEF640AEA1}"/>
    <cellStyle name="Percent 9 4 3" xfId="21586" xr:uid="{D976F039-7A74-4FB5-B1AC-D2B653DC1B00}"/>
    <cellStyle name="Percent 9 4 4" xfId="21587" xr:uid="{C7ACFA07-1EAC-47F5-8A9A-7463B8DAE5E5}"/>
    <cellStyle name="Percent 9 4 5" xfId="21588" xr:uid="{5D7AB281-BE42-4652-914D-1F69502BF8B7}"/>
    <cellStyle name="Percent 9 4_Act input CF" xfId="21589" xr:uid="{D9EF8335-2007-46DE-941F-6A82169BFA5D}"/>
    <cellStyle name="Percent 9 5" xfId="21590" xr:uid="{70477C14-A016-4645-8D68-0507C5AAE5FA}"/>
    <cellStyle name="Percent 9 5 2" xfId="21591" xr:uid="{AA8C240A-12D6-4A07-ABC1-9A0458C75A17}"/>
    <cellStyle name="Percent 9 5 3" xfId="21592" xr:uid="{9599B983-BEDD-4782-9992-10DC783F4027}"/>
    <cellStyle name="Percent 9 5_ACT_NIBD EQ" xfId="21593" xr:uid="{F88B5F88-A7E0-40A1-B01C-C62D3B8649CA}"/>
    <cellStyle name="Percent 9 6" xfId="21594" xr:uid="{467C96F7-B5EE-4A1A-B05D-82C27FFA95D6}"/>
    <cellStyle name="Percent 9 7" xfId="21595" xr:uid="{A16C1C5F-E03D-4725-8608-F8727F78CD07}"/>
    <cellStyle name="Percent 9 8" xfId="21596" xr:uid="{0C93D678-18F1-4449-8DCA-1E00B63E2F21}"/>
    <cellStyle name="Percent 9_Act input CF" xfId="21597" xr:uid="{3AC15179-8E0E-42BC-B208-3D0B401566CF}"/>
    <cellStyle name="Prosent 2" xfId="21598" xr:uid="{31554771-0986-4380-B885-FC2445726FE1}"/>
    <cellStyle name="Prosent 2 2" xfId="21599" xr:uid="{8F666746-128F-449C-8750-2EF3B26CFCFE}"/>
    <cellStyle name="Prosent 2 2 2" xfId="21600" xr:uid="{AB0025C6-8BAB-4065-AB95-C09EACCA3C70}"/>
    <cellStyle name="Prosent 2 2 2 2" xfId="21601" xr:uid="{186A918C-6EB9-4355-BC18-739218A45FFB}"/>
    <cellStyle name="Prosent 2 2 2 2 2" xfId="21602" xr:uid="{2C27BC58-7ECB-485F-B1CA-8D8235C46691}"/>
    <cellStyle name="Prosent 2 2 2 2 3" xfId="21603" xr:uid="{D54DBAE4-55FD-475C-AA54-82EE9A6702C4}"/>
    <cellStyle name="Prosent 2 2 2 2_ACT_NIBD EQ" xfId="21604" xr:uid="{69BD7C27-57F1-4038-B7A1-DF789F63499D}"/>
    <cellStyle name="Prosent 2 2 2 3" xfId="21605" xr:uid="{9A29D5AF-979D-495A-9252-70956CC9455F}"/>
    <cellStyle name="Prosent 2 2 2 4" xfId="21606" xr:uid="{D3A149FF-6D39-4941-9083-023A64EA0E30}"/>
    <cellStyle name="Prosent 2 2 2 5" xfId="21607" xr:uid="{B3E6F573-928E-4DA7-9C63-B1D9E565F5AF}"/>
    <cellStyle name="Prosent 2 2 2_Act input CF" xfId="21608" xr:uid="{B653DFAA-B2EC-4F75-9743-070544DBB1BF}"/>
    <cellStyle name="Prosent 2 2 3" xfId="21609" xr:uid="{DDFE414D-F229-4F92-ADC2-A22DEB3114B6}"/>
    <cellStyle name="Prosent 2 2 3 2" xfId="21610" xr:uid="{B1F44700-F071-4B50-B106-6B9C2D55ACD7}"/>
    <cellStyle name="Prosent 2 2 3 2 2" xfId="21611" xr:uid="{0550715A-4099-4286-B7EC-B22C043AF81E}"/>
    <cellStyle name="Prosent 2 2 3 2 3" xfId="21612" xr:uid="{68316548-C94A-40FF-A5E1-DDAABBABBC34}"/>
    <cellStyle name="Prosent 2 2 3 2_ACT_NIBD EQ" xfId="21613" xr:uid="{E91942F1-92C4-47E0-8E21-5C687D5BF993}"/>
    <cellStyle name="Prosent 2 2 3 3" xfId="21614" xr:uid="{7A7CD4AA-38D3-44DC-A55B-FA87C909C4E1}"/>
    <cellStyle name="Prosent 2 2 3 4" xfId="21615" xr:uid="{69DCE87E-8158-4CF4-905C-4F913187AF9C}"/>
    <cellStyle name="Prosent 2 2 3 5" xfId="21616" xr:uid="{A55FB866-D81F-4879-977D-517FD988B9BF}"/>
    <cellStyle name="Prosent 2 2 3_Act input CF" xfId="21617" xr:uid="{6CB32AE9-F833-4B50-BC61-000043FFDE28}"/>
    <cellStyle name="Prosent 2 2 4" xfId="21618" xr:uid="{D0F04B4E-F9F5-4D06-9B03-089F1F647654}"/>
    <cellStyle name="Prosent 2 2 4 2" xfId="21619" xr:uid="{7114C7F7-25A7-4126-912F-1584EA73F27F}"/>
    <cellStyle name="Prosent 2 2 4 3" xfId="21620" xr:uid="{EA1926E6-6D90-4060-9834-0F133A63037D}"/>
    <cellStyle name="Prosent 2 2 4_ACT_NIBD EQ" xfId="21621" xr:uid="{51F16F74-8AF5-4E55-AC0D-149AE82A7535}"/>
    <cellStyle name="Prosent 2 2 5" xfId="21622" xr:uid="{1EAF38A6-8235-4CA0-8461-B65ABB748E00}"/>
    <cellStyle name="Prosent 2 2 6" xfId="21623" xr:uid="{1A55E6CC-9514-4EBF-912A-49B9758D0975}"/>
    <cellStyle name="Prosent 2 2 7" xfId="21624" xr:uid="{C8E07C5A-9106-44DE-8859-88464F12BB05}"/>
    <cellStyle name="Prosent 2 2_Act input CF" xfId="21625" xr:uid="{0553FF38-AD61-4CE6-B849-95CB4461753D}"/>
    <cellStyle name="Prosent 2 3" xfId="21626" xr:uid="{67709E82-ACD7-4048-8896-7664022D80D2}"/>
    <cellStyle name="Prosent 2 4" xfId="21627" xr:uid="{1E077743-2C28-4963-B856-FFA11BA40298}"/>
    <cellStyle name="Prosent 2 5" xfId="21628" xr:uid="{36C61234-FA15-4F8A-B350-E3723719D7EA}"/>
    <cellStyle name="Prosent 2 6" xfId="21629" xr:uid="{8311C6D1-3D84-4961-80B7-0D578E9FEC31}"/>
    <cellStyle name="Prosent 2 7" xfId="21630" xr:uid="{F06ADCBC-EEDA-4465-8159-3D9DEA87FBCA}"/>
    <cellStyle name="Prosent 2 8" xfId="21631" xr:uid="{37308F3F-460D-4521-AF47-DCBCA4F29173}"/>
    <cellStyle name="Prosent 2_Act input CF" xfId="21632" xr:uid="{307B3C58-41F2-438A-AE01-CA8B638F7253}"/>
    <cellStyle name="Rubrik" xfId="21633" xr:uid="{92D9305E-FD54-4C0C-852B-ED0F6336888B}"/>
    <cellStyle name="Rubrik 1" xfId="21634" xr:uid="{D758F92C-B751-49BD-A1A0-67C6190D4C81}"/>
    <cellStyle name="Rubrik 2" xfId="21635" xr:uid="{E5693562-396C-4FF7-B022-AB050E80A00C}"/>
    <cellStyle name="Rubrik 3" xfId="21636" xr:uid="{58A6D963-FCAC-45B7-9C39-2F2CDC078A84}"/>
    <cellStyle name="Rubrik 4" xfId="21637" xr:uid="{7237D9C0-2420-498D-A2B4-1C15B5C92677}"/>
    <cellStyle name="Rubrik_Presentation format" xfId="21638" xr:uid="{109422A0-08D9-418D-964B-83FA83E33DF0}"/>
    <cellStyle name="Smart Bold" xfId="21639" xr:uid="{2C7154CE-D2C0-43DA-9750-F5AC408B42D4}"/>
    <cellStyle name="Smart Bold 2" xfId="21640" xr:uid="{D62ACB8F-4589-4E5C-8592-4E67FA901685}"/>
    <cellStyle name="Smart Bold_ACT Segment adj EBITDA" xfId="21641" xr:uid="{A1A6B10C-F1A1-4040-BE91-AAC2EC26B30D}"/>
    <cellStyle name="Smart Forecast" xfId="21642" xr:uid="{3109D8F9-8FFC-4744-9912-DEA38FEBFACF}"/>
    <cellStyle name="Smart Forecast 2" xfId="21643" xr:uid="{9BE3B598-D7CB-4579-B390-FA2F39881DA4}"/>
    <cellStyle name="Smart Forecast 2 2" xfId="21644" xr:uid="{11B3B66B-AF35-43FF-93F9-77737E2DE7F1}"/>
    <cellStyle name="Smart Forecast 2_ACT Segment adj EBITDA" xfId="21645" xr:uid="{E37EC001-0F6E-48F2-B81F-5BDAB8389690}"/>
    <cellStyle name="Smart Forecast 3" xfId="21646" xr:uid="{373B8878-77B2-4232-B5FA-99C19134C422}"/>
    <cellStyle name="Smart Forecast_Act input CF" xfId="21647" xr:uid="{C6D6F9E7-D2C9-4DE9-9040-BE9E14FD9081}"/>
    <cellStyle name="Smart General" xfId="21648" xr:uid="{4C47D8A1-8731-4F6A-B3BC-2114135E05BB}"/>
    <cellStyle name="Smart General 2" xfId="21649" xr:uid="{E1F1094C-00B2-4BD3-BDB2-1CCA3FB98874}"/>
    <cellStyle name="Smart General_ACT Segment adj EBITDA" xfId="21650" xr:uid="{4CD968C6-29E2-4DCD-BA37-8106D060B6B4}"/>
    <cellStyle name="Smart Highlight" xfId="21651" xr:uid="{6BB4072C-154C-4137-876C-9DFE65F51253}"/>
    <cellStyle name="Smart Highlight 2" xfId="21652" xr:uid="{9223873B-3BC0-4722-A674-F65C843BED8F}"/>
    <cellStyle name="Smart Highlight 2 2" xfId="21653" xr:uid="{B04BD59E-1E2C-4A01-9281-FE8C27C857EE}"/>
    <cellStyle name="Smart Highlight 2_ACT Segment adj EBITDA" xfId="21654" xr:uid="{F6A2503B-24D0-4954-B111-C4B256112BB5}"/>
    <cellStyle name="Smart Highlight 3" xfId="21655" xr:uid="{51505FB3-0FD3-436A-ADD1-534A96E6182D}"/>
    <cellStyle name="Smart Highlight_Act input CF" xfId="21656" xr:uid="{2C18CF2E-FFFF-495C-B1EC-EC4D3FE640CF}"/>
    <cellStyle name="Smart Percent" xfId="21657" xr:uid="{5A3D09F1-EA44-4F8F-A223-F17FDAE20865}"/>
    <cellStyle name="Smart Percent 2" xfId="21658" xr:uid="{FF410D2B-4ECA-4A23-8D4D-98BCF2B5B30D}"/>
    <cellStyle name="Smart Percent_ACT Segment adj EBITDA" xfId="21659" xr:uid="{CC22B0FF-3DA0-4C22-9899-8D143EED86F5}"/>
    <cellStyle name="Smart Source" xfId="21660" xr:uid="{949FCE0B-F4A9-40EB-9ACA-BAE99F7736E1}"/>
    <cellStyle name="Smart Source 2" xfId="21661" xr:uid="{12EF04DE-308B-47CD-BC43-E1B2B8960623}"/>
    <cellStyle name="Smart Source_ACT Segment adj EBITDA" xfId="21662" xr:uid="{75486EA2-B4D2-4F3A-BE07-1AC5D6CC241E}"/>
    <cellStyle name="Smart Subtitle 1" xfId="21663" xr:uid="{D5A59793-4BA8-43A1-896C-B1B1B9AE7F84}"/>
    <cellStyle name="Smart Subtitle 1 2" xfId="21664" xr:uid="{A0988F13-AF2E-4E28-9D1E-A3841013FAF8}"/>
    <cellStyle name="Smart Subtitle 1 2 2" xfId="21665" xr:uid="{B86620EB-7E80-4034-85F1-A7B8E24B5028}"/>
    <cellStyle name="Smart Subtitle 1 2_ACT Segment adj EBITDA" xfId="21666" xr:uid="{676B4C18-4CE0-4033-9E31-F340CBA2252E}"/>
    <cellStyle name="Smart Subtitle 1 3" xfId="21667" xr:uid="{D6244FEE-AA3D-4199-B43C-23004AE02C1A}"/>
    <cellStyle name="Smart Subtitle 1_Act input CF" xfId="21668" xr:uid="{B37BFADA-29A9-4D6E-8D99-C3133137A802}"/>
    <cellStyle name="Smart Subtitle 2" xfId="21669" xr:uid="{9E81EF21-C0E5-47A0-A69F-2A8B29EC32AC}"/>
    <cellStyle name="Smart Subtitle 2 2" xfId="21670" xr:uid="{7C0F84BB-C589-457F-BBAB-7A0481901994}"/>
    <cellStyle name="Smart Subtitle 2 2 2" xfId="21671" xr:uid="{BC46E1B8-96FB-4D19-AF95-C16BD36ACB76}"/>
    <cellStyle name="Smart Subtitle 2 2_ACT Segment adj EBITDA" xfId="21672" xr:uid="{1F7BEE0D-122A-479D-AC11-A1C4EFD22473}"/>
    <cellStyle name="Smart Subtitle 2 3" xfId="21673" xr:uid="{0920FA0D-80FF-46A5-A7BB-536A4EAB85B7}"/>
    <cellStyle name="Smart Subtitle 2_Act input CF" xfId="21674" xr:uid="{52998B8E-ACFF-469B-8BF2-E85782E4F3FF}"/>
    <cellStyle name="Smart Subtotal" xfId="21675" xr:uid="{5D3DF0E3-7832-4D22-B5BA-CE4D377763B5}"/>
    <cellStyle name="Smart Subtotal 2" xfId="21676" xr:uid="{179326F6-4223-4C9F-B8A5-4F711DE5E6DC}"/>
    <cellStyle name="Smart Subtotal_ACT Segment adj EBITDA" xfId="21677" xr:uid="{0BA27766-2FC5-4AEE-BBFC-3C2566B06876}"/>
    <cellStyle name="Smart Title" xfId="21678" xr:uid="{683A3DE8-0A22-45A3-B2A0-5129EE7B4470}"/>
    <cellStyle name="Smart Title 2" xfId="21679" xr:uid="{8D34B0A1-3FC9-4C33-A242-53F78BFC556C}"/>
    <cellStyle name="Smart Title 2 2" xfId="21680" xr:uid="{B11C5858-4DB9-46B0-965E-0863F95AFB00}"/>
    <cellStyle name="Smart Title 2_ACT Segment adj EBITDA" xfId="21681" xr:uid="{8F361823-2F5A-4878-B227-BDB506E4D297}"/>
    <cellStyle name="Smart Title 3" xfId="21682" xr:uid="{326ACEEC-3134-405F-A083-EC4EE4AAF0AB}"/>
    <cellStyle name="Smart Title_Act input CF" xfId="21683" xr:uid="{98A7018A-EA67-4374-B19F-AA825FE422B0}"/>
    <cellStyle name="Smart Total" xfId="21684" xr:uid="{553199A2-833C-4D32-BD06-A259D42C103C}"/>
    <cellStyle name="Smart Total 2" xfId="21685" xr:uid="{59A916B0-AB15-481C-8B85-56A538639553}"/>
    <cellStyle name="Smart Total 2 2" xfId="21686" xr:uid="{1BBACD8D-CB74-43D7-A54B-EBE63E9B5405}"/>
    <cellStyle name="Smart Total 2_ACT Segment adj EBITDA" xfId="21687" xr:uid="{94F61AE8-E58D-44D9-8BB3-282D20A3C7F5}"/>
    <cellStyle name="Smart Total 3" xfId="21688" xr:uid="{FDABAEFA-97B8-4906-9D11-26D1617D7D87}"/>
    <cellStyle name="Smart Total_Act input CF" xfId="21689" xr:uid="{494F1428-247F-49C7-8C39-12E755AD9739}"/>
    <cellStyle name="Summa" xfId="21690" xr:uid="{1F19BE8D-9A59-4A86-9692-E400E76C0693}"/>
    <cellStyle name="Tabel heading" xfId="21691" xr:uid="{27F9D314-42C8-4981-80C1-67CA4A43CC6D}"/>
    <cellStyle name="Tabelltittel" xfId="21692" xr:uid="{A9365BEC-026E-4F7C-A89B-84F5428A32C7}"/>
    <cellStyle name="Title 2" xfId="21693" xr:uid="{72EEBF1D-E9A6-4327-9A6C-9AB3979C2D70}"/>
    <cellStyle name="Title 2 2" xfId="21694" xr:uid="{F5A51599-5DC6-4E22-B232-0BA556B87187}"/>
    <cellStyle name="Title 2_ACT Segment adj EBITDA" xfId="21695" xr:uid="{72E1CBD5-0044-41F5-AB62-A0517516BF72}"/>
    <cellStyle name="Title 3" xfId="21696" xr:uid="{EF191963-AF15-49FF-B9D4-7B3F02EDE8D7}"/>
    <cellStyle name="Title 3 2" xfId="21697" xr:uid="{5515A059-9941-4A86-A23E-43EA494AA1B1}"/>
    <cellStyle name="Title 3_ACT Segment adj EBITDA" xfId="21698" xr:uid="{4F8CEC98-CA72-4653-8D3A-88818EC313DD}"/>
    <cellStyle name="Title 4" xfId="21699" xr:uid="{8516C433-26A9-4097-89A6-A3F5CA1DB893}"/>
    <cellStyle name="Title 4 2" xfId="21700" xr:uid="{FA47AE6B-A11A-4807-8903-9D40C454B9D8}"/>
    <cellStyle name="Title 4_ACT Segment adj EBITDA" xfId="21701" xr:uid="{6CAD198D-719F-4B3D-8D38-B0588B04193A}"/>
    <cellStyle name="Title 5" xfId="21702" xr:uid="{EAED9BA0-C65A-4278-8A08-C5DDD8F143B2}"/>
    <cellStyle name="Tittel" xfId="21703" xr:uid="{B207C7DA-04E3-4577-A47C-9E2AA381F6E2}"/>
    <cellStyle name="Tittel 2" xfId="21704" xr:uid="{15049716-12FF-4C47-8F2D-BA03B2781819}"/>
    <cellStyle name="Tittel_ACT Segment adj EBITDA" xfId="21705" xr:uid="{B71A84CA-6092-43E7-9531-3306A020990C}"/>
    <cellStyle name="Total 2" xfId="21706" xr:uid="{57D3688B-E55E-4781-98C9-6842499CC586}"/>
    <cellStyle name="Total 2 2" xfId="21707" xr:uid="{48431CBE-56C1-465B-B29F-5309F41ADD8B}"/>
    <cellStyle name="Total 2_ACT Segment adj EBITDA" xfId="21708" xr:uid="{090D39C4-715F-4EF9-902E-8244CA47BC35}"/>
    <cellStyle name="Total 3" xfId="21709" xr:uid="{C049DCC7-0F4C-4C18-B41C-4537174E94BC}"/>
    <cellStyle name="Total 3 2" xfId="21710" xr:uid="{04AB6EAE-C875-4063-8AB8-236A8C586156}"/>
    <cellStyle name="Total 3_ACT Segment adj EBITDA" xfId="21711" xr:uid="{0444E2AC-0BE1-4ECF-9BA2-57850A46A4FB}"/>
    <cellStyle name="Total 4" xfId="21712" xr:uid="{E6C9757C-CA1A-48B1-8DC2-7169C380F21A}"/>
    <cellStyle name="Total 4 2" xfId="21713" xr:uid="{3E76C5A0-C31A-46C6-A05C-298799D01B75}"/>
    <cellStyle name="Total 4_ACT Segment adj EBITDA" xfId="21714" xr:uid="{B66F8DCD-8D6F-46BB-ADB1-7F31026C7B4A}"/>
    <cellStyle name="Total 5" xfId="21715" xr:uid="{4E21DFCF-3E57-481D-9B42-52F6B163C9CA}"/>
    <cellStyle name="Totalt" xfId="21716" xr:uid="{A6C54BF8-2C2F-4164-B75A-5E04BC28A834}"/>
    <cellStyle name="Totalt 2" xfId="21717" xr:uid="{DF949F37-324F-4B6C-9FA1-2B057E529C2C}"/>
    <cellStyle name="Totalt_ACT Segment adj EBITDA" xfId="21718" xr:uid="{6C6D9A88-8D2C-4551-929C-CF326A9DE144}"/>
    <cellStyle name="Tusenskille 2" xfId="21719" xr:uid="{A060645E-5E3A-4140-9B45-1A6244956410}"/>
    <cellStyle name="Tusenskille 2 10" xfId="21720" xr:uid="{FDE08C08-BEAF-4C87-9B65-D806F30511AB}"/>
    <cellStyle name="Tusenskille 2 2" xfId="21721" xr:uid="{A777318D-8FC7-4B1A-B77F-650315AA1B98}"/>
    <cellStyle name="Tusenskille 2 2 2" xfId="21722" xr:uid="{95685327-9A61-4E1D-9B10-F69F1DAFEB73}"/>
    <cellStyle name="Tusenskille 2 2 2 2" xfId="21723" xr:uid="{7D44F44E-E165-4BA6-9732-ECBA0745554E}"/>
    <cellStyle name="Tusenskille 2 2 2 2 2" xfId="21724" xr:uid="{BF64CDDE-0598-4450-A203-2FC0A299D262}"/>
    <cellStyle name="Tusenskille 2 2 2 2 2 2" xfId="21725" xr:uid="{02B2B9B5-DC46-4F1D-BBDC-6921D28A5ADF}"/>
    <cellStyle name="Tusenskille 2 2 2 2 2_ACT_NIBD EQ" xfId="21726" xr:uid="{5341732F-F9C8-4839-B4AB-0E5AFEF700BA}"/>
    <cellStyle name="Tusenskille 2 2 2 2 3" xfId="21727" xr:uid="{8C15BFD8-1585-43A3-B0EA-FD473DA43584}"/>
    <cellStyle name="Tusenskille 2 2 2 2_ACT_NIBD EQ" xfId="21728" xr:uid="{834879EE-8F32-44AD-AA94-448BAF67AC80}"/>
    <cellStyle name="Tusenskille 2 2 2 3" xfId="21729" xr:uid="{B2ED411B-13B2-4A25-BFFE-3B58CE6ED0D5}"/>
    <cellStyle name="Tusenskille 2 2 2 3 2" xfId="21730" xr:uid="{8DCA9C68-F16A-4A45-BBEF-17BC6B9B4648}"/>
    <cellStyle name="Tusenskille 2 2 2 3_ACT_NIBD EQ" xfId="21731" xr:uid="{D12AE63E-3BD8-4CB8-B931-8B64D0A2C154}"/>
    <cellStyle name="Tusenskille 2 2 2 4" xfId="21732" xr:uid="{0472467A-1046-451A-8E11-80229B423265}"/>
    <cellStyle name="Tusenskille 2 2 2 5" xfId="21733" xr:uid="{1F9149F8-BA3B-480D-83CD-6783F2F7AE85}"/>
    <cellStyle name="Tusenskille 2 2 2_Act input CF" xfId="21734" xr:uid="{A2FF28E9-B5E9-47D8-A295-AEDC5FED8011}"/>
    <cellStyle name="Tusenskille 2 2 3" xfId="21735" xr:uid="{800159EE-3121-4EEB-B579-6563909439C6}"/>
    <cellStyle name="Tusenskille 2 2 3 2" xfId="21736" xr:uid="{677B2091-3B85-4EB1-BD64-E79474736D68}"/>
    <cellStyle name="Tusenskille 2 2 3 2 2" xfId="21737" xr:uid="{16C48D3D-77AD-4BEE-92C6-013FB27CF588}"/>
    <cellStyle name="Tusenskille 2 2 3 2 2 2" xfId="21738" xr:uid="{6554F4AF-B3C3-40EB-8A70-0031D9A6125E}"/>
    <cellStyle name="Tusenskille 2 2 3 2 2_ACT_NIBD EQ" xfId="21739" xr:uid="{9247A0CE-A6B5-450D-BD23-4076322868C3}"/>
    <cellStyle name="Tusenskille 2 2 3 2 3" xfId="21740" xr:uid="{E92DF767-E2A6-4D35-AE8D-963061A7E541}"/>
    <cellStyle name="Tusenskille 2 2 3 2_ACT_NIBD EQ" xfId="21741" xr:uid="{2163E4FE-3CDB-459E-8592-11B3605CBCEB}"/>
    <cellStyle name="Tusenskille 2 2 3 3" xfId="21742" xr:uid="{BC67317C-28CD-4996-B6BD-5324B3BA3CB3}"/>
    <cellStyle name="Tusenskille 2 2 3 3 2" xfId="21743" xr:uid="{A08AA4B1-F774-45C2-9E3C-19CEDF6D9AC1}"/>
    <cellStyle name="Tusenskille 2 2 3 3_ACT_NIBD EQ" xfId="21744" xr:uid="{DA0295E3-EDCD-4B8A-A756-A1A2815B3296}"/>
    <cellStyle name="Tusenskille 2 2 3 4" xfId="21745" xr:uid="{26DD513C-BBBE-4DAF-8894-F41249B60959}"/>
    <cellStyle name="Tusenskille 2 2 3 5" xfId="21746" xr:uid="{223739CD-E644-4124-938A-A64B6811DBC0}"/>
    <cellStyle name="Tusenskille 2 2 3_Act input CF" xfId="21747" xr:uid="{98A7C384-EF3F-446C-95F8-3E86F01E40F0}"/>
    <cellStyle name="Tusenskille 2 2 4" xfId="21748" xr:uid="{BF2A4E1E-B508-4B3B-9192-8BCB2A5D6F80}"/>
    <cellStyle name="Tusenskille 2 2 4 2" xfId="21749" xr:uid="{2CCC57AC-80F0-4341-9741-8207363D5A98}"/>
    <cellStyle name="Tusenskille 2 2 4 2 2" xfId="21750" xr:uid="{5E2C081A-FF0B-4219-9A4B-1399623D0BAA}"/>
    <cellStyle name="Tusenskille 2 2 4 2 2 2" xfId="21751" xr:uid="{0DB8DBEA-D732-48D3-9086-B365DB85C983}"/>
    <cellStyle name="Tusenskille 2 2 4 2 2_ACT_NIBD EQ" xfId="21752" xr:uid="{7533F34D-09F1-47BE-AAD0-EEA978AD47BC}"/>
    <cellStyle name="Tusenskille 2 2 4 2 3" xfId="21753" xr:uid="{60785733-BBFE-4B8C-A0D6-642B49406557}"/>
    <cellStyle name="Tusenskille 2 2 4 2_ACT_NIBD EQ" xfId="21754" xr:uid="{5E22EC86-5F8F-47A3-A1CD-30B5C40A1286}"/>
    <cellStyle name="Tusenskille 2 2 4 3" xfId="21755" xr:uid="{459DB8CD-6209-4E2A-ACE0-F6C2BC9B700B}"/>
    <cellStyle name="Tusenskille 2 2 4 3 2" xfId="21756" xr:uid="{62052E84-BA19-483F-89F0-DF0CA70EEAED}"/>
    <cellStyle name="Tusenskille 2 2 4 3_ACT_NIBD EQ" xfId="21757" xr:uid="{62C548E8-FCB2-48C6-9092-676A26CFA5E1}"/>
    <cellStyle name="Tusenskille 2 2 4 4" xfId="21758" xr:uid="{094F3FA4-0E13-4E3D-9FF0-80365A900182}"/>
    <cellStyle name="Tusenskille 2 2 4 5" xfId="21759" xr:uid="{2A39D4F2-7F38-40B6-A01C-6505E57555D4}"/>
    <cellStyle name="Tusenskille 2 2 4_Act input CF" xfId="21760" xr:uid="{035A4711-1A27-4244-B3F0-F8F7A0416626}"/>
    <cellStyle name="Tusenskille 2 2 5" xfId="21761" xr:uid="{D79AA585-ED03-4682-9A27-0F168259C0F5}"/>
    <cellStyle name="Tusenskille 2 2 5 2" xfId="21762" xr:uid="{572F2FE0-2C3F-4C38-9B0F-90889FD910AE}"/>
    <cellStyle name="Tusenskille 2 2 5 2 2" xfId="21763" xr:uid="{60328344-7017-4976-A709-FEA5E2FA803B}"/>
    <cellStyle name="Tusenskille 2 2 5 2_ACT_NIBD EQ" xfId="21764" xr:uid="{3089AB26-5163-47E0-B6BE-DA91EF041043}"/>
    <cellStyle name="Tusenskille 2 2 5 3" xfId="21765" xr:uid="{278D0F35-31F7-421C-B2A6-396B02107AED}"/>
    <cellStyle name="Tusenskille 2 2 5_ACT_NIBD EQ" xfId="21766" xr:uid="{51CAAA09-025C-4A66-9048-2713E39BEC21}"/>
    <cellStyle name="Tusenskille 2 2 6" xfId="21767" xr:uid="{13921B88-C5DB-4F73-B525-F494B8F8C079}"/>
    <cellStyle name="Tusenskille 2 2 6 2" xfId="21768" xr:uid="{B1906F65-7D7E-47C3-8779-75EB8098380A}"/>
    <cellStyle name="Tusenskille 2 2 6_ACT_NIBD EQ" xfId="21769" xr:uid="{02132FCB-6E96-430B-A2D9-E46C1AB98B7C}"/>
    <cellStyle name="Tusenskille 2 2 7" xfId="21770" xr:uid="{E874AEFC-C403-4BAA-87C2-65FCEB99C53E}"/>
    <cellStyle name="Tusenskille 2 2 8" xfId="21771" xr:uid="{8AA26F5C-58AB-4271-B848-86D9DC693C46}"/>
    <cellStyle name="Tusenskille 2 2_Act input CF" xfId="21772" xr:uid="{8196E3ED-ACBE-4E97-B0E3-96237CEB467D}"/>
    <cellStyle name="Tusenskille 2 3" xfId="21773" xr:uid="{4C0E3620-86D4-4C6F-9BE6-56237AA46E1B}"/>
    <cellStyle name="Tusenskille 2 3 2" xfId="21774" xr:uid="{B4F6309F-FC2D-48D1-BE52-1B2EA1C5A0FE}"/>
    <cellStyle name="Tusenskille 2 3 2 2" xfId="21775" xr:uid="{790DC8C0-54BE-4911-B01C-5AF63833CCE2}"/>
    <cellStyle name="Tusenskille 2 3 2 2 2" xfId="21776" xr:uid="{EA08849C-160B-4E02-B0AD-1A2465766A2F}"/>
    <cellStyle name="Tusenskille 2 3 2 2 2 2" xfId="21777" xr:uid="{B3483866-DE57-40CB-B3C0-A46BBFB7C63B}"/>
    <cellStyle name="Tusenskille 2 3 2 2 2_ACT_NIBD EQ" xfId="21778" xr:uid="{E70C64D7-428E-4BFD-BA1E-A25C0468B184}"/>
    <cellStyle name="Tusenskille 2 3 2 2 3" xfId="21779" xr:uid="{A8E6DD30-89B1-43C2-B385-341F40F9C3DE}"/>
    <cellStyle name="Tusenskille 2 3 2 2_ACT_NIBD EQ" xfId="21780" xr:uid="{89A16676-E1D7-40F8-BFB4-1040E8B5D431}"/>
    <cellStyle name="Tusenskille 2 3 2 3" xfId="21781" xr:uid="{00FB8F74-9266-48BD-A700-ABE388D2600A}"/>
    <cellStyle name="Tusenskille 2 3 2 3 2" xfId="21782" xr:uid="{E71479A1-3FE2-49F4-A5D3-477F464D68AC}"/>
    <cellStyle name="Tusenskille 2 3 2 3_ACT_NIBD EQ" xfId="21783" xr:uid="{C78AEAB6-D496-4818-B014-45EC2959CF0E}"/>
    <cellStyle name="Tusenskille 2 3 2 4" xfId="21784" xr:uid="{82480E6F-F962-4D2B-A3CB-135673FFD4F7}"/>
    <cellStyle name="Tusenskille 2 3 2 5" xfId="21785" xr:uid="{F9E561B5-951F-4018-8D76-4409C9AD5E95}"/>
    <cellStyle name="Tusenskille 2 3 2_Act input CF" xfId="21786" xr:uid="{51E862B6-16F9-454E-83F3-B9C2219BEDD6}"/>
    <cellStyle name="Tusenskille 2 3 3" xfId="21787" xr:uid="{6AE9C2DE-8B65-4FAF-916F-1C144A2E26BA}"/>
    <cellStyle name="Tusenskille 2 3 3 2" xfId="21788" xr:uid="{2B9E61B9-A894-4C9C-8718-AD06CC4DD7A2}"/>
    <cellStyle name="Tusenskille 2 3 3 2 2" xfId="21789" xr:uid="{A0619284-B1CC-485A-902C-823FD34107BC}"/>
    <cellStyle name="Tusenskille 2 3 3 2 2 2" xfId="21790" xr:uid="{DB4C2DE6-0986-422C-B8DA-0F178C937362}"/>
    <cellStyle name="Tusenskille 2 3 3 2 2_ACT_NIBD EQ" xfId="21791" xr:uid="{24FB68C1-DCF8-4FD2-8632-5DD477DFD348}"/>
    <cellStyle name="Tusenskille 2 3 3 2 3" xfId="21792" xr:uid="{D344006E-2588-4F07-B24A-4F226E35E0E0}"/>
    <cellStyle name="Tusenskille 2 3 3 2_ACT_NIBD EQ" xfId="21793" xr:uid="{D34F6320-FE6F-49A0-BEE5-1598C393FE59}"/>
    <cellStyle name="Tusenskille 2 3 3 3" xfId="21794" xr:uid="{96AAD72B-0B6C-4FC5-9571-850E933AF92B}"/>
    <cellStyle name="Tusenskille 2 3 3 3 2" xfId="21795" xr:uid="{E70E052B-F0D6-4F1F-B847-A5790DFDC784}"/>
    <cellStyle name="Tusenskille 2 3 3 3_ACT_NIBD EQ" xfId="21796" xr:uid="{0F1D771C-E622-43D4-966F-0EFBDC10F796}"/>
    <cellStyle name="Tusenskille 2 3 3 4" xfId="21797" xr:uid="{5E000DC9-48A9-41F6-8813-2CE1D0C08A88}"/>
    <cellStyle name="Tusenskille 2 3 3 5" xfId="21798" xr:uid="{654EC28B-51C2-47CC-862D-575AE7451EB7}"/>
    <cellStyle name="Tusenskille 2 3 3_Act input CF" xfId="21799" xr:uid="{17529C76-3BD5-4158-B3BF-9B1E3061686E}"/>
    <cellStyle name="Tusenskille 2 3 4" xfId="21800" xr:uid="{120718AF-9F75-4921-B1E2-BD0A69932E5F}"/>
    <cellStyle name="Tusenskille 2 3 4 2" xfId="21801" xr:uid="{FCE9D8B8-84DC-49F7-9897-142ED45C644D}"/>
    <cellStyle name="Tusenskille 2 3 4 2 2" xfId="21802" xr:uid="{9D53B854-A9B4-42C0-9EC8-08CECD97C4F8}"/>
    <cellStyle name="Tusenskille 2 3 4 2 2 2" xfId="21803" xr:uid="{42F2E041-B145-4A0D-B28C-CCCDDDD71C24}"/>
    <cellStyle name="Tusenskille 2 3 4 2 2_ACT_NIBD EQ" xfId="21804" xr:uid="{3E4DFC79-687C-418A-BD58-2FFA2FCF7C2D}"/>
    <cellStyle name="Tusenskille 2 3 4 2 3" xfId="21805" xr:uid="{26F1E447-F99B-42C4-9718-76035D9BC511}"/>
    <cellStyle name="Tusenskille 2 3 4 2_ACT_NIBD EQ" xfId="21806" xr:uid="{66F45A9A-2E34-43F0-82B1-7F3A1C82A020}"/>
    <cellStyle name="Tusenskille 2 3 4 3" xfId="21807" xr:uid="{A91C2336-D40B-413A-A22F-3168BC5A7E62}"/>
    <cellStyle name="Tusenskille 2 3 4 3 2" xfId="21808" xr:uid="{69A44548-6283-48B8-91D0-D680AC85D678}"/>
    <cellStyle name="Tusenskille 2 3 4 3_ACT_NIBD EQ" xfId="21809" xr:uid="{86CEA90A-6B17-4FB4-828E-C5BB8DD79317}"/>
    <cellStyle name="Tusenskille 2 3 4 4" xfId="21810" xr:uid="{61DDBF5E-8505-43BE-A6B3-79EAD046204B}"/>
    <cellStyle name="Tusenskille 2 3 4 5" xfId="21811" xr:uid="{50057929-12F9-4E8C-9869-3B345FF67E8A}"/>
    <cellStyle name="Tusenskille 2 3 4_Act input CF" xfId="21812" xr:uid="{FB1884EB-6443-462A-B390-12C5F18E9159}"/>
    <cellStyle name="Tusenskille 2 3 5" xfId="21813" xr:uid="{FF17C00A-D833-44FE-968A-E5CE46494A16}"/>
    <cellStyle name="Tusenskille 2 3 5 2" xfId="21814" xr:uid="{3EC26216-E151-49D6-97A8-2170E5A51404}"/>
    <cellStyle name="Tusenskille 2 3 5 2 2" xfId="21815" xr:uid="{08752F14-89CA-4CAB-BFE5-155B83034A78}"/>
    <cellStyle name="Tusenskille 2 3 5 2_ACT_NIBD EQ" xfId="21816" xr:uid="{61C4C7B3-E806-42C1-9A0A-6B18CA79C20C}"/>
    <cellStyle name="Tusenskille 2 3 5 3" xfId="21817" xr:uid="{BA3FDAAD-75E8-4C8E-993D-2D70DF74FBA8}"/>
    <cellStyle name="Tusenskille 2 3 5_ACT_NIBD EQ" xfId="21818" xr:uid="{B7D1973B-269C-4278-9A77-57946F2FCBA2}"/>
    <cellStyle name="Tusenskille 2 3 6" xfId="21819" xr:uid="{4A880BCD-01A4-41DF-B5C5-213D31E23A28}"/>
    <cellStyle name="Tusenskille 2 3 6 2" xfId="21820" xr:uid="{5C7C4ECB-3938-475C-9404-62DE02944030}"/>
    <cellStyle name="Tusenskille 2 3 6_ACT_NIBD EQ" xfId="21821" xr:uid="{8DA90BD2-A6E1-43BA-830B-A18AF4AA596E}"/>
    <cellStyle name="Tusenskille 2 3 7" xfId="21822" xr:uid="{F435F4F3-F8B0-4862-A9F6-37C386666F95}"/>
    <cellStyle name="Tusenskille 2 3 8" xfId="21823" xr:uid="{F857E329-7E48-4AE6-9BC8-59CCA05794DA}"/>
    <cellStyle name="Tusenskille 2 3_Act input CF" xfId="21824" xr:uid="{26122136-D92A-4147-AE9C-BCE0A4755BC9}"/>
    <cellStyle name="Tusenskille 2 4" xfId="21825" xr:uid="{B5B659D7-F237-4EB5-914C-AA2AC61912D3}"/>
    <cellStyle name="Tusenskille 2 4 2" xfId="21826" xr:uid="{6AFE46D1-B1DE-4378-9CC7-BCCD501A7BB6}"/>
    <cellStyle name="Tusenskille 2 4 2 2" xfId="21827" xr:uid="{5563FFFB-0DD1-4A02-A940-F7760DD89450}"/>
    <cellStyle name="Tusenskille 2 4 2 2 2" xfId="21828" xr:uid="{1F16CA17-0A53-43E8-814A-405FE1799B0F}"/>
    <cellStyle name="Tusenskille 2 4 2 2_ACT_NIBD EQ" xfId="21829" xr:uid="{D13DE2B3-89F0-4A30-8A96-729D9E5F6E00}"/>
    <cellStyle name="Tusenskille 2 4 2 3" xfId="21830" xr:uid="{05A4E950-E086-46E1-A2BD-E21C81755098}"/>
    <cellStyle name="Tusenskille 2 4 2_ACT_NIBD EQ" xfId="21831" xr:uid="{144088F0-3B33-4875-B1F4-9A2D79DC9D13}"/>
    <cellStyle name="Tusenskille 2 4 3" xfId="21832" xr:uid="{BE59075D-072F-4096-9C86-CC41A65CF784}"/>
    <cellStyle name="Tusenskille 2 4 3 2" xfId="21833" xr:uid="{1B14E719-2BD6-4E21-9A9A-2A5B041D2798}"/>
    <cellStyle name="Tusenskille 2 4 3_ACT_NIBD EQ" xfId="21834" xr:uid="{C59A5C0C-A0DF-4ED5-BB7C-FF14176DC75C}"/>
    <cellStyle name="Tusenskille 2 4 4" xfId="21835" xr:uid="{3292DE35-99C4-4BEB-84B8-F6EE65063469}"/>
    <cellStyle name="Tusenskille 2 4 5" xfId="21836" xr:uid="{8D305627-A067-403C-BC4E-536CDDF60A09}"/>
    <cellStyle name="Tusenskille 2 4_Act input CF" xfId="21837" xr:uid="{591395F9-5281-4CB9-924D-D8B25475CECE}"/>
    <cellStyle name="Tusenskille 2 5" xfId="21838" xr:uid="{2B62A038-C002-4C8E-8C7A-4ECD2433B510}"/>
    <cellStyle name="Tusenskille 2 5 2" xfId="21839" xr:uid="{68402F89-D962-4911-A33E-700A96EBB93B}"/>
    <cellStyle name="Tusenskille 2 5 2 2" xfId="21840" xr:uid="{57760587-9906-44E8-AC95-307C1EB832BE}"/>
    <cellStyle name="Tusenskille 2 5 2 2 2" xfId="21841" xr:uid="{1701C6A0-FA36-4F3D-AC17-242C321C7BA5}"/>
    <cellStyle name="Tusenskille 2 5 2 2_ACT_NIBD EQ" xfId="21842" xr:uid="{6677B919-528A-4D02-9D9B-212A4560FA8E}"/>
    <cellStyle name="Tusenskille 2 5 2 3" xfId="21843" xr:uid="{166B5630-6CBC-48EC-94B0-46F54C28E354}"/>
    <cellStyle name="Tusenskille 2 5 2_ACT_NIBD EQ" xfId="21844" xr:uid="{0119211C-0227-42CD-AA15-6C1A7D071EE1}"/>
    <cellStyle name="Tusenskille 2 5 3" xfId="21845" xr:uid="{49D5F2EB-0FE4-4256-94C7-8AF4506ACF54}"/>
    <cellStyle name="Tusenskille 2 5 3 2" xfId="21846" xr:uid="{1AEFF3D5-C704-4B31-980A-A3F2354F2931}"/>
    <cellStyle name="Tusenskille 2 5 3_ACT_NIBD EQ" xfId="21847" xr:uid="{DA084C81-F048-4605-A882-2CE4DEFE02E0}"/>
    <cellStyle name="Tusenskille 2 5 4" xfId="21848" xr:uid="{32F0A548-C6F3-40E5-BCDD-A154864A1D2F}"/>
    <cellStyle name="Tusenskille 2 5 5" xfId="21849" xr:uid="{0384D07A-E44A-4F2F-A5E1-787951CBCB1A}"/>
    <cellStyle name="Tusenskille 2 5_Act input CF" xfId="21850" xr:uid="{B77950BC-EA3A-4445-A8E0-730ACF5B44E6}"/>
    <cellStyle name="Tusenskille 2 6" xfId="21851" xr:uid="{04A977E8-D668-4274-A5D0-6652764C166C}"/>
    <cellStyle name="Tusenskille 2 6 2" xfId="21852" xr:uid="{F4B12C5C-2E00-4E5F-8E6B-7766E605D72D}"/>
    <cellStyle name="Tusenskille 2 6 2 2" xfId="21853" xr:uid="{55A90E17-6DBA-42C0-9DEF-46F0C99C797E}"/>
    <cellStyle name="Tusenskille 2 6 2 2 2" xfId="21854" xr:uid="{093474A0-E112-40FF-987D-375327B0CFB0}"/>
    <cellStyle name="Tusenskille 2 6 2 2_ACT_NIBD EQ" xfId="21855" xr:uid="{9E15C0B5-3E32-4F35-B9F8-113427E904B6}"/>
    <cellStyle name="Tusenskille 2 6 2 3" xfId="21856" xr:uid="{8631B1AD-CEF8-4096-B1C0-36419038EA49}"/>
    <cellStyle name="Tusenskille 2 6 2_ACT_NIBD EQ" xfId="21857" xr:uid="{F1E91BBB-1996-46F7-A05D-1AF63F5D90C8}"/>
    <cellStyle name="Tusenskille 2 6 3" xfId="21858" xr:uid="{9B0DE921-4A55-4B2C-A607-A053135F1FEB}"/>
    <cellStyle name="Tusenskille 2 6 3 2" xfId="21859" xr:uid="{D7409F77-073C-4ED3-B2D4-A11A0704E70A}"/>
    <cellStyle name="Tusenskille 2 6 3_ACT_NIBD EQ" xfId="21860" xr:uid="{0C9891C7-1741-4BB9-87F2-11C898A37842}"/>
    <cellStyle name="Tusenskille 2 6 4" xfId="21861" xr:uid="{98089ABB-E821-4E14-9CAF-BCBE616469CB}"/>
    <cellStyle name="Tusenskille 2 6 5" xfId="21862" xr:uid="{B7A2E45E-2ED0-444B-A9B0-3F78183E6148}"/>
    <cellStyle name="Tusenskille 2 6_Act input CF" xfId="21863" xr:uid="{C1C02F02-4EC2-461C-97F0-5CBFF87E0CF0}"/>
    <cellStyle name="Tusenskille 2 7" xfId="21864" xr:uid="{68E82A30-D1F4-4126-A7FC-5601309FE1A0}"/>
    <cellStyle name="Tusenskille 2 7 2" xfId="21865" xr:uid="{9F643C4F-7ECE-4D88-867A-AD6BB305430C}"/>
    <cellStyle name="Tusenskille 2 7 2 2" xfId="21866" xr:uid="{9FC1AC3E-FBBA-41AD-B451-8CD741B6C322}"/>
    <cellStyle name="Tusenskille 2 7 2_ACT_NIBD EQ" xfId="21867" xr:uid="{EB67AA33-F46D-4344-A093-94F257B1434C}"/>
    <cellStyle name="Tusenskille 2 7 3" xfId="21868" xr:uid="{808BBCBE-1BD1-44E8-BFFA-120E1184E9FB}"/>
    <cellStyle name="Tusenskille 2 7_ACT_NIBD EQ" xfId="21869" xr:uid="{56962532-31DB-4592-83ED-BA472057D70A}"/>
    <cellStyle name="Tusenskille 2 8" xfId="21870" xr:uid="{AC22387C-CF6E-416A-965F-24363D57DD34}"/>
    <cellStyle name="Tusenskille 2 8 2" xfId="21871" xr:uid="{40151F42-528A-4263-B830-35BCD88C61AE}"/>
    <cellStyle name="Tusenskille 2 8_ACT_NIBD EQ" xfId="21872" xr:uid="{24F13CA5-3A56-4360-9890-664770F8423B}"/>
    <cellStyle name="Tusenskille 2 9" xfId="21873" xr:uid="{A64A046D-4998-4870-BA6F-5030209BA104}"/>
    <cellStyle name="Tusenskille 2_Act input CF" xfId="21874" xr:uid="{3BAB1E51-EFB4-4122-938D-68757EE33B39}"/>
    <cellStyle name="Utdata" xfId="21875" xr:uid="{3FCCB6E2-C842-4F90-8B6F-702724793B0E}"/>
    <cellStyle name="Utdata 2" xfId="21876" xr:uid="{C2EC825D-1D47-4E1D-833D-651D3E0B4479}"/>
    <cellStyle name="Utdata_ACT Segment adj EBITDA" xfId="21877" xr:uid="{589014F2-E463-4A84-A629-32D0CC920514}"/>
    <cellStyle name="Uthevingsfarge1" xfId="21878" xr:uid="{62C4CC80-AF2F-4FF7-BA16-11BB16D06292}"/>
    <cellStyle name="Uthevingsfarge1 2" xfId="21879" xr:uid="{E9E868D9-8A0B-45B3-A754-8694762E8A35}"/>
    <cellStyle name="Uthevingsfarge1_ACT Segment adj EBITDA" xfId="21880" xr:uid="{51906959-BA8D-4226-A371-68F3E99FEFD5}"/>
    <cellStyle name="Uthevingsfarge2" xfId="21881" xr:uid="{A2B2D834-9345-44A6-9769-3E12AE2795D2}"/>
    <cellStyle name="Uthevingsfarge2 2" xfId="21882" xr:uid="{711C55DD-3E23-4CE9-A4DC-ED4453E27C21}"/>
    <cellStyle name="Uthevingsfarge2_ACT Segment adj EBITDA" xfId="21883" xr:uid="{A38F223F-4D94-4019-89B9-DBE0C3AB0001}"/>
    <cellStyle name="Uthevingsfarge3" xfId="21884" xr:uid="{AED4DFC3-3006-4285-9E2F-1BDE79930EC0}"/>
    <cellStyle name="Uthevingsfarge3 2" xfId="21885" xr:uid="{411773B4-3573-480B-A251-4E9F9414B43C}"/>
    <cellStyle name="Uthevingsfarge3_ACT Segment adj EBITDA" xfId="21886" xr:uid="{7E0CED5F-B427-438E-8FBE-37EBC530BE5F}"/>
    <cellStyle name="Uthevingsfarge4" xfId="21887" xr:uid="{DD70DEA7-5BAA-4D9A-8674-4B3279503DCB}"/>
    <cellStyle name="Uthevingsfarge4 2" xfId="21888" xr:uid="{40F10576-2E36-4EC3-B367-7336A39688C9}"/>
    <cellStyle name="Uthevingsfarge4_ACT Segment adj EBITDA" xfId="21889" xr:uid="{1EF54A94-C8BF-4632-95EF-0FD5D2C5F29F}"/>
    <cellStyle name="Uthevingsfarge5" xfId="21890" xr:uid="{674E5EE6-7C3A-4DBA-96D8-495C93D5D334}"/>
    <cellStyle name="Uthevingsfarge5 2" xfId="21891" xr:uid="{9B4AFC59-496B-4711-909B-EB2A1CAA5D61}"/>
    <cellStyle name="Uthevingsfarge5_ACT Segment adj EBITDA" xfId="21892" xr:uid="{8E72EA3A-DCC7-42B4-B809-70E87EF4FE00}"/>
    <cellStyle name="Uthevingsfarge6" xfId="21893" xr:uid="{AAF01039-2779-48FC-AF67-891FDF248BD4}"/>
    <cellStyle name="Uthevingsfarge6 2" xfId="21894" xr:uid="{BF78A831-5E8C-484B-9C32-5A5955BC6C49}"/>
    <cellStyle name="Uthevingsfarge6_ACT Segment adj EBITDA" xfId="21895" xr:uid="{7C5C08B0-56DF-4FB5-B64B-5A7FEF17458B}"/>
    <cellStyle name="Varningstext" xfId="21896" xr:uid="{053B6686-988E-439A-B6FC-9359BBA3A3C7}"/>
    <cellStyle name="Varseltekst" xfId="21897" xr:uid="{DFD87561-E67B-4FC7-9BB3-6476A4605724}"/>
    <cellStyle name="Varseltekst 2" xfId="21898" xr:uid="{B09080C0-251E-400B-B470-B00895BFCDC8}"/>
    <cellStyle name="Varseltekst_ACT Segment adj EBITDA" xfId="21899" xr:uid="{12FBF428-D0AA-4D2C-94C9-426B13D597CE}"/>
    <cellStyle name="Warning Text 2" xfId="21900" xr:uid="{A4E108FD-4F4F-4AA2-95D6-55B62CB4FD9A}"/>
    <cellStyle name="Warning Text 2 2" xfId="21901" xr:uid="{A3F44F9C-0187-4709-9984-84CBB1DDA8B4}"/>
    <cellStyle name="Warning Text 2_ACT Segment adj EBITDA" xfId="21902" xr:uid="{0F023F0D-6F05-4E16-9E04-DFF00DA44735}"/>
    <cellStyle name="Warning Text 3" xfId="21903" xr:uid="{323D0746-E90F-435A-8DFD-B7E0D073CD84}"/>
    <cellStyle name="Warning Text 3 2" xfId="21904" xr:uid="{DABFEA4E-5078-4F89-84AD-C55B48D7DF3D}"/>
    <cellStyle name="Warning Text 3_ACT Segment adj EBITDA" xfId="21905" xr:uid="{7185037F-62C8-46E3-9127-A9969EAF204D}"/>
    <cellStyle name="Warning Text 4" xfId="21906" xr:uid="{164E0687-8460-4F7B-A3BB-5D0E2ACA631D}"/>
    <cellStyle name="Warning Text 4 2" xfId="21907" xr:uid="{559EF7B0-B68A-425A-84BC-70705E26DF7E}"/>
    <cellStyle name="Warning Text 4_ACT Segment adj EBITDA" xfId="21908" xr:uid="{B6D6C750-432C-4B01-8B51-FB6015617DE9}"/>
    <cellStyle name="Warning Text 5" xfId="21909" xr:uid="{3AE328DB-31DB-43BC-90CC-B21BF97BF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0"/>
  <sheetViews>
    <sheetView zoomScale="120" zoomScaleNormal="120" workbookViewId="0">
      <selection activeCell="J32" sqref="J32"/>
    </sheetView>
  </sheetViews>
  <sheetFormatPr defaultColWidth="9.1796875" defaultRowHeight="14.5" x14ac:dyDescent="0.35"/>
  <cols>
    <col min="1" max="1" width="24.26953125" style="56" bestFit="1" customWidth="1"/>
    <col min="2" max="12" width="7.7265625" style="56" bestFit="1" customWidth="1"/>
    <col min="13" max="15" width="7" style="56" bestFit="1" customWidth="1"/>
    <col min="16" max="16" width="8.7265625" style="56" bestFit="1" customWidth="1"/>
    <col min="17" max="18" width="7.7265625" style="56" bestFit="1" customWidth="1"/>
    <col min="19" max="19" width="6.81640625" style="56" bestFit="1" customWidth="1"/>
    <col min="20" max="22" width="7.7265625" style="56" bestFit="1" customWidth="1"/>
    <col min="23" max="16384" width="9.1796875" style="56"/>
  </cols>
  <sheetData>
    <row r="1" spans="1:22" s="50" customFormat="1" x14ac:dyDescent="0.35">
      <c r="A1" s="62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>
        <v>2017</v>
      </c>
      <c r="G1" s="63" t="s">
        <v>5</v>
      </c>
      <c r="H1" s="63" t="s">
        <v>6</v>
      </c>
      <c r="I1" s="63" t="s">
        <v>7</v>
      </c>
      <c r="J1" s="63" t="s">
        <v>8</v>
      </c>
      <c r="K1" s="63">
        <v>2018</v>
      </c>
      <c r="L1" s="63" t="s">
        <v>9</v>
      </c>
      <c r="M1" s="63" t="s">
        <v>10</v>
      </c>
      <c r="N1" s="63" t="s">
        <v>11</v>
      </c>
      <c r="O1" s="63" t="s">
        <v>12</v>
      </c>
      <c r="P1" s="63">
        <v>2019</v>
      </c>
      <c r="Q1" s="63" t="s">
        <v>13</v>
      </c>
      <c r="R1" s="63" t="s">
        <v>14</v>
      </c>
      <c r="S1" s="63" t="s">
        <v>15</v>
      </c>
      <c r="T1" s="63" t="s">
        <v>16</v>
      </c>
      <c r="U1" s="63">
        <v>2020</v>
      </c>
      <c r="V1" s="63" t="s">
        <v>156</v>
      </c>
    </row>
    <row r="2" spans="1:22" s="50" customFormat="1" x14ac:dyDescent="0.35">
      <c r="A2" s="64" t="s">
        <v>17</v>
      </c>
      <c r="B2" s="65">
        <v>1358.5319999999999</v>
      </c>
      <c r="C2" s="65">
        <v>2401.7190000000001</v>
      </c>
      <c r="D2" s="65">
        <v>1249.7311719999998</v>
      </c>
      <c r="E2" s="65">
        <v>2291.7290710000007</v>
      </c>
      <c r="F2" s="65">
        <f>+SUM(B2:E2)</f>
        <v>7301.7112430000006</v>
      </c>
      <c r="G2" s="65">
        <v>1795.0811838838945</v>
      </c>
      <c r="H2" s="65">
        <v>2966.9466242434009</v>
      </c>
      <c r="I2" s="65">
        <v>1545.9320507636041</v>
      </c>
      <c r="J2" s="65">
        <v>2739.5661348715657</v>
      </c>
      <c r="K2" s="65">
        <f t="shared" ref="K2:K25" si="0">+SUM(G2:J2)</f>
        <v>9047.5259937624651</v>
      </c>
      <c r="L2" s="65">
        <v>2639.336577</v>
      </c>
      <c r="M2" s="65">
        <v>4242.6541559999996</v>
      </c>
      <c r="N2" s="65">
        <v>2500.3411240000009</v>
      </c>
      <c r="O2" s="65">
        <v>4235.6881429999994</v>
      </c>
      <c r="P2" s="65">
        <f t="shared" ref="P2:P21" si="1">+SUM(L2:O2)</f>
        <v>13618.02</v>
      </c>
      <c r="Q2" s="65">
        <v>4203.9530000000004</v>
      </c>
      <c r="R2" s="65">
        <v>6095.0441590000009</v>
      </c>
      <c r="S2" s="65">
        <v>3668.1487149999998</v>
      </c>
      <c r="T2" s="65">
        <v>5632.3090000000002</v>
      </c>
      <c r="U2" s="65">
        <f>+SUM(Q2:T2)</f>
        <v>19599.454874000003</v>
      </c>
      <c r="V2" s="65">
        <v>5522.4570369999992</v>
      </c>
    </row>
    <row r="3" spans="1:22" s="50" customFormat="1" x14ac:dyDescent="0.35">
      <c r="A3" s="51" t="s">
        <v>18</v>
      </c>
      <c r="B3" s="52">
        <v>9.3620922966947351E-2</v>
      </c>
      <c r="C3" s="52">
        <v>0.23136092581284706</v>
      </c>
      <c r="D3" s="52">
        <v>0.25549641152170754</v>
      </c>
      <c r="E3" s="52">
        <v>0.254</v>
      </c>
      <c r="F3" s="52">
        <f>+F2/6015.2-1</f>
        <v>0.21387671947732434</v>
      </c>
      <c r="G3" s="52">
        <f>+G2/B2-1</f>
        <v>0.3213389039668515</v>
      </c>
      <c r="H3" s="52">
        <f t="shared" ref="H3:I3" si="2">+H2/C2-1</f>
        <v>0.23534294571654746</v>
      </c>
      <c r="I3" s="52">
        <f t="shared" si="2"/>
        <v>0.23701167531060374</v>
      </c>
      <c r="J3" s="52">
        <f t="shared" ref="J3:P3" si="3">+J2/E2-1</f>
        <v>0.19541448836103048</v>
      </c>
      <c r="K3" s="52">
        <f t="shared" si="3"/>
        <v>0.23909665729881335</v>
      </c>
      <c r="L3" s="52">
        <f t="shared" si="3"/>
        <v>0.47031599500667021</v>
      </c>
      <c r="M3" s="52">
        <f t="shared" si="3"/>
        <v>0.42997319915787702</v>
      </c>
      <c r="N3" s="52">
        <f t="shared" si="3"/>
        <v>0.6173680614002226</v>
      </c>
      <c r="O3" s="52">
        <f t="shared" si="3"/>
        <v>0.54611640474179457</v>
      </c>
      <c r="P3" s="52">
        <f t="shared" si="3"/>
        <v>0.50516505941939482</v>
      </c>
      <c r="Q3" s="52">
        <f t="shared" ref="Q3:V3" si="4">+Q2/L2-1</f>
        <v>0.59280670628920706</v>
      </c>
      <c r="R3" s="52">
        <f t="shared" si="4"/>
        <v>0.43661112475555774</v>
      </c>
      <c r="S3" s="52">
        <f t="shared" si="4"/>
        <v>0.46705930634447235</v>
      </c>
      <c r="T3" s="52">
        <f t="shared" si="4"/>
        <v>0.32972702660088182</v>
      </c>
      <c r="U3" s="52">
        <f t="shared" si="4"/>
        <v>0.43922940882742156</v>
      </c>
      <c r="V3" s="52">
        <f t="shared" si="4"/>
        <v>0.31363434296244486</v>
      </c>
    </row>
    <row r="4" spans="1:22" s="50" customFormat="1" x14ac:dyDescent="0.35">
      <c r="A4" s="66" t="s">
        <v>19</v>
      </c>
      <c r="B4" s="10">
        <v>-1088.7280000000001</v>
      </c>
      <c r="C4" s="10">
        <v>-2045.164</v>
      </c>
      <c r="D4" s="10">
        <v>-1021.9790419999999</v>
      </c>
      <c r="E4" s="10">
        <v>-1930.0640250000004</v>
      </c>
      <c r="F4" s="10">
        <f>+SUM(B4:E4)</f>
        <v>-6085.9350670000003</v>
      </c>
      <c r="G4" s="10">
        <v>-1485.3460884973745</v>
      </c>
      <c r="H4" s="10">
        <v>-2559.4177494948713</v>
      </c>
      <c r="I4" s="10">
        <v>-1236.0872547702841</v>
      </c>
      <c r="J4" s="10">
        <v>-2280.5669642231965</v>
      </c>
      <c r="K4" s="10">
        <f t="shared" si="0"/>
        <v>-7561.4180569857253</v>
      </c>
      <c r="L4" s="10">
        <v>-2244.0830899999996</v>
      </c>
      <c r="M4" s="10">
        <v>-3748.9222810000006</v>
      </c>
      <c r="N4" s="10">
        <v>-2107.1951770000001</v>
      </c>
      <c r="O4" s="10">
        <v>-3709.108549999999</v>
      </c>
      <c r="P4" s="10">
        <f t="shared" si="1"/>
        <v>-11809.309098</v>
      </c>
      <c r="Q4" s="10">
        <f>-3688.747</f>
        <v>-3688.7469999999998</v>
      </c>
      <c r="R4" s="10">
        <v>-5429.2050899999995</v>
      </c>
      <c r="S4" s="10">
        <v>-3171.844188</v>
      </c>
      <c r="T4" s="10">
        <f>-4964.874</f>
        <v>-4964.8739999999998</v>
      </c>
      <c r="U4" s="10">
        <f>+SUM(Q4:T4)</f>
        <v>-17254.670277999998</v>
      </c>
      <c r="V4" s="10">
        <v>-4887.5158799999999</v>
      </c>
    </row>
    <row r="5" spans="1:22" s="50" customFormat="1" x14ac:dyDescent="0.35">
      <c r="A5" s="67" t="s">
        <v>20</v>
      </c>
      <c r="B5" s="68">
        <f>+B2+B4</f>
        <v>269.80399999999986</v>
      </c>
      <c r="C5" s="68">
        <f t="shared" ref="C5:J5" si="5">+C2+C4</f>
        <v>356.55500000000006</v>
      </c>
      <c r="D5" s="68">
        <f t="shared" si="5"/>
        <v>227.75212999999985</v>
      </c>
      <c r="E5" s="68">
        <f t="shared" si="5"/>
        <v>361.6650460000003</v>
      </c>
      <c r="F5" s="68">
        <f t="shared" si="5"/>
        <v>1215.7761760000003</v>
      </c>
      <c r="G5" s="68">
        <f t="shared" si="5"/>
        <v>309.73509538652002</v>
      </c>
      <c r="H5" s="68">
        <f t="shared" si="5"/>
        <v>407.52887474852969</v>
      </c>
      <c r="I5" s="68">
        <f t="shared" si="5"/>
        <v>309.84479599332008</v>
      </c>
      <c r="J5" s="68">
        <f t="shared" si="5"/>
        <v>458.99917064836927</v>
      </c>
      <c r="K5" s="69">
        <f>+K2+K4</f>
        <v>1486.1079367767397</v>
      </c>
      <c r="L5" s="69">
        <f>+L2+L4</f>
        <v>395.2534870000004</v>
      </c>
      <c r="M5" s="69">
        <f t="shared" ref="M5" si="6">+M2+M4</f>
        <v>493.73187499999904</v>
      </c>
      <c r="N5" s="69">
        <f t="shared" ref="N5:T5" si="7">+N2+N4</f>
        <v>393.14594700000089</v>
      </c>
      <c r="O5" s="69">
        <f t="shared" si="7"/>
        <v>526.57959300000039</v>
      </c>
      <c r="P5" s="69">
        <f t="shared" si="7"/>
        <v>1808.7109020000007</v>
      </c>
      <c r="Q5" s="69">
        <f t="shared" si="7"/>
        <v>515.20600000000059</v>
      </c>
      <c r="R5" s="69">
        <f t="shared" si="7"/>
        <v>665.83906900000147</v>
      </c>
      <c r="S5" s="69">
        <f t="shared" si="7"/>
        <v>496.30452699999978</v>
      </c>
      <c r="T5" s="69">
        <f t="shared" si="7"/>
        <v>667.4350000000004</v>
      </c>
      <c r="U5" s="69">
        <f>+SUM(Q5:T5)</f>
        <v>2344.7845960000022</v>
      </c>
      <c r="V5" s="69">
        <f>+V2+V4</f>
        <v>634.94115699999929</v>
      </c>
    </row>
    <row r="6" spans="1:22" s="50" customFormat="1" x14ac:dyDescent="0.35">
      <c r="A6" s="51" t="s">
        <v>21</v>
      </c>
      <c r="B6" s="53">
        <f>+B5/B2</f>
        <v>0.19859966493244169</v>
      </c>
      <c r="C6" s="53">
        <f t="shared" ref="C6:K6" si="8">+C5/C2</f>
        <v>0.14845825011169086</v>
      </c>
      <c r="D6" s="53">
        <f t="shared" si="8"/>
        <v>0.1822408971647223</v>
      </c>
      <c r="E6" s="53">
        <f t="shared" si="8"/>
        <v>0.15781317721042262</v>
      </c>
      <c r="F6" s="53">
        <f>+F5/F2</f>
        <v>0.16650564991398964</v>
      </c>
      <c r="G6" s="53">
        <f t="shared" si="8"/>
        <v>0.17254656678889996</v>
      </c>
      <c r="H6" s="53">
        <f t="shared" si="8"/>
        <v>0.13735632161985839</v>
      </c>
      <c r="I6" s="53">
        <f t="shared" si="8"/>
        <v>0.20042588278073026</v>
      </c>
      <c r="J6" s="53">
        <f>+J5/J2</f>
        <v>0.16754447531155794</v>
      </c>
      <c r="K6" s="53">
        <f t="shared" si="8"/>
        <v>0.16425572447111958</v>
      </c>
      <c r="L6" s="53">
        <f>+L5/L2</f>
        <v>0.14975486281073896</v>
      </c>
      <c r="M6" s="53">
        <f>+M5/M2</f>
        <v>0.11637334952267062</v>
      </c>
      <c r="N6" s="53">
        <f>+N5/N2</f>
        <v>0.15723692388463101</v>
      </c>
      <c r="O6" s="53">
        <f>+O5/O2</f>
        <v>0.12431972685955139</v>
      </c>
      <c r="P6" s="53">
        <f t="shared" ref="P6" si="9">+P5/P2</f>
        <v>0.13281746553463725</v>
      </c>
      <c r="Q6" s="53">
        <f t="shared" ref="Q6:V6" si="10">+Q5/Q2</f>
        <v>0.12255274975719294</v>
      </c>
      <c r="R6" s="53">
        <f t="shared" si="10"/>
        <v>0.10924269810528232</v>
      </c>
      <c r="S6" s="53">
        <f t="shared" si="10"/>
        <v>0.13530109206600141</v>
      </c>
      <c r="T6" s="53">
        <f t="shared" si="10"/>
        <v>0.11850113337176642</v>
      </c>
      <c r="U6" s="53">
        <f t="shared" si="10"/>
        <v>0.11963519450280818</v>
      </c>
      <c r="V6" s="53">
        <f t="shared" si="10"/>
        <v>0.11497439504661544</v>
      </c>
    </row>
    <row r="7" spans="1:22" s="50" customFormat="1" x14ac:dyDescent="0.35">
      <c r="A7" s="66" t="s">
        <v>22</v>
      </c>
      <c r="B7" s="10">
        <v>-228.43100000000001</v>
      </c>
      <c r="C7" s="10">
        <v>-243.97900000000001</v>
      </c>
      <c r="D7" s="10">
        <v>-204.51884399999997</v>
      </c>
      <c r="E7" s="10">
        <v>-273.64495899999997</v>
      </c>
      <c r="F7" s="10">
        <f>+SUM(B7:E7)</f>
        <v>-950.573803</v>
      </c>
      <c r="G7" s="10">
        <v>-258.63108249824631</v>
      </c>
      <c r="H7" s="10">
        <v>-269.50832999999994</v>
      </c>
      <c r="I7" s="10">
        <v>-258.80639400000001</v>
      </c>
      <c r="J7" s="10">
        <v>-327.79245120999997</v>
      </c>
      <c r="K7" s="10">
        <f t="shared" si="0"/>
        <v>-1114.7382577082462</v>
      </c>
      <c r="L7" s="10">
        <v>-307.68099999999998</v>
      </c>
      <c r="M7" s="10">
        <v>-333.08479</v>
      </c>
      <c r="N7" s="10">
        <v>-309.04225000000002</v>
      </c>
      <c r="O7" s="10">
        <f>-362.880643</f>
        <v>-362.88064300000002</v>
      </c>
      <c r="P7" s="10">
        <f t="shared" si="1"/>
        <v>-1312.6886829999999</v>
      </c>
      <c r="Q7" s="10">
        <f>-395.487</f>
        <v>-395.48700000000002</v>
      </c>
      <c r="R7" s="10">
        <v>-449.879772</v>
      </c>
      <c r="S7" s="10">
        <v>-409.900757</v>
      </c>
      <c r="T7" s="10">
        <f>-461.434</f>
        <v>-461.43400000000003</v>
      </c>
      <c r="U7" s="10">
        <f>+SUM(Q7:T7)</f>
        <v>-1716.7015290000002</v>
      </c>
      <c r="V7" s="10">
        <v>-489.37094500000001</v>
      </c>
    </row>
    <row r="8" spans="1:22" s="50" customFormat="1" x14ac:dyDescent="0.35">
      <c r="A8" s="66" t="s">
        <v>23</v>
      </c>
      <c r="B8" s="10">
        <v>-36.72</v>
      </c>
      <c r="C8" s="10">
        <v>-35.466999999999999</v>
      </c>
      <c r="D8" s="10">
        <v>-43.283851999999996</v>
      </c>
      <c r="E8" s="10">
        <v>-45.890432000000004</v>
      </c>
      <c r="F8" s="10">
        <f>+SUM(B8:E8)</f>
        <v>-161.36128400000001</v>
      </c>
      <c r="G8" s="10">
        <v>-40.592950999999999</v>
      </c>
      <c r="H8" s="10">
        <v>-46.865004919999997</v>
      </c>
      <c r="I8" s="10">
        <v>-51.790621000000002</v>
      </c>
      <c r="J8" s="10">
        <v>-55.065610790000001</v>
      </c>
      <c r="K8" s="10">
        <f t="shared" si="0"/>
        <v>-194.31418771</v>
      </c>
      <c r="L8" s="10">
        <v>-58.256999999999998</v>
      </c>
      <c r="M8" s="10">
        <v>-55.191839999999999</v>
      </c>
      <c r="N8" s="10">
        <v>-52.932569999999998</v>
      </c>
      <c r="O8" s="10">
        <v>-79.715050000000005</v>
      </c>
      <c r="P8" s="10">
        <f t="shared" si="1"/>
        <v>-246.09645999999998</v>
      </c>
      <c r="Q8" s="10">
        <f>-81.223</f>
        <v>-81.222999999999999</v>
      </c>
      <c r="R8" s="10">
        <v>-51.534571999999997</v>
      </c>
      <c r="S8" s="10">
        <v>-54.062699000000002</v>
      </c>
      <c r="T8" s="10">
        <f>-59.85</f>
        <v>-59.85</v>
      </c>
      <c r="U8" s="10">
        <f>+SUM(Q8:T8)</f>
        <v>-246.67027099999999</v>
      </c>
      <c r="V8" s="10">
        <v>-64.361361000000002</v>
      </c>
    </row>
    <row r="9" spans="1:22" s="50" customFormat="1" x14ac:dyDescent="0.35">
      <c r="A9" s="67" t="s">
        <v>24</v>
      </c>
      <c r="B9" s="68">
        <f>+B7+B8</f>
        <v>-265.15100000000001</v>
      </c>
      <c r="C9" s="68">
        <f t="shared" ref="C9:L9" si="11">+C7+C8</f>
        <v>-279.44600000000003</v>
      </c>
      <c r="D9" s="68">
        <f t="shared" si="11"/>
        <v>-247.80269599999997</v>
      </c>
      <c r="E9" s="68">
        <f t="shared" si="11"/>
        <v>-319.535391</v>
      </c>
      <c r="F9" s="68">
        <f t="shared" si="11"/>
        <v>-1111.9350870000001</v>
      </c>
      <c r="G9" s="68">
        <f t="shared" si="11"/>
        <v>-299.22403349824629</v>
      </c>
      <c r="H9" s="68">
        <f t="shared" si="11"/>
        <v>-316.37333491999993</v>
      </c>
      <c r="I9" s="68">
        <f t="shared" si="11"/>
        <v>-310.597015</v>
      </c>
      <c r="J9" s="68">
        <f t="shared" si="11"/>
        <v>-382.85806199999996</v>
      </c>
      <c r="K9" s="68">
        <f t="shared" si="11"/>
        <v>-1309.0524454182462</v>
      </c>
      <c r="L9" s="68">
        <f t="shared" si="11"/>
        <v>-365.93799999999999</v>
      </c>
      <c r="M9" s="68">
        <f>+M7+M8</f>
        <v>-388.27663000000001</v>
      </c>
      <c r="N9" s="68">
        <f>+N7+N8</f>
        <v>-361.97482000000002</v>
      </c>
      <c r="O9" s="68">
        <f>+O7+O8</f>
        <v>-442.59569300000004</v>
      </c>
      <c r="P9" s="68">
        <f t="shared" ref="P9" si="12">+P7+P8</f>
        <v>-1558.7851429999998</v>
      </c>
      <c r="Q9" s="68">
        <f>+Q7+Q8</f>
        <v>-476.71000000000004</v>
      </c>
      <c r="R9" s="68">
        <f>+R7+R8</f>
        <v>-501.41434400000003</v>
      </c>
      <c r="S9" s="68">
        <f>+S7+S8</f>
        <v>-463.96345600000001</v>
      </c>
      <c r="T9" s="68">
        <f>+T7+T8</f>
        <v>-521.28399999999999</v>
      </c>
      <c r="U9" s="68">
        <f>+SUM(Q9:T9)</f>
        <v>-1963.3717999999999</v>
      </c>
      <c r="V9" s="68">
        <f>+V7+V8</f>
        <v>-553.73230599999999</v>
      </c>
    </row>
    <row r="10" spans="1:22" s="50" customFormat="1" x14ac:dyDescent="0.35">
      <c r="A10" s="64" t="s">
        <v>25</v>
      </c>
      <c r="B10" s="65">
        <f>+B5+B9</f>
        <v>4.6529999999998495</v>
      </c>
      <c r="C10" s="65">
        <f t="shared" ref="C10:L10" si="13">+C5+C9</f>
        <v>77.109000000000037</v>
      </c>
      <c r="D10" s="65">
        <f t="shared" si="13"/>
        <v>-20.050566000000117</v>
      </c>
      <c r="E10" s="65">
        <f t="shared" si="13"/>
        <v>42.129655000000298</v>
      </c>
      <c r="F10" s="65">
        <f t="shared" si="13"/>
        <v>103.84108900000024</v>
      </c>
      <c r="G10" s="65">
        <f t="shared" si="13"/>
        <v>10.51106188827373</v>
      </c>
      <c r="H10" s="65">
        <f t="shared" si="13"/>
        <v>91.155539828529754</v>
      </c>
      <c r="I10" s="65">
        <f t="shared" si="13"/>
        <v>-0.75221900667992259</v>
      </c>
      <c r="J10" s="65">
        <f t="shared" si="13"/>
        <v>76.141108648369311</v>
      </c>
      <c r="K10" s="65">
        <f t="shared" si="13"/>
        <v>177.05549135849355</v>
      </c>
      <c r="L10" s="65">
        <f t="shared" si="13"/>
        <v>29.315487000000417</v>
      </c>
      <c r="M10" s="65">
        <f>+M5+M9</f>
        <v>105.45524499999902</v>
      </c>
      <c r="N10" s="65">
        <f>+N5+N9</f>
        <v>31.171127000000865</v>
      </c>
      <c r="O10" s="65">
        <f>+O5+O9</f>
        <v>83.983900000000347</v>
      </c>
      <c r="P10" s="65">
        <f t="shared" ref="P10:Q10" si="14">+P5+P9</f>
        <v>249.92575900000088</v>
      </c>
      <c r="Q10" s="65">
        <f t="shared" si="14"/>
        <v>38.496000000000549</v>
      </c>
      <c r="R10" s="65">
        <f t="shared" ref="R10:S10" si="15">+R5+R9</f>
        <v>164.42472500000144</v>
      </c>
      <c r="S10" s="65">
        <f t="shared" si="15"/>
        <v>32.341070999999772</v>
      </c>
      <c r="T10" s="65">
        <f>+T5+T9</f>
        <v>146.15100000000041</v>
      </c>
      <c r="U10" s="65">
        <f>+SUM(Q10:T10)</f>
        <v>381.41279600000217</v>
      </c>
      <c r="V10" s="65">
        <f>+V5+V9</f>
        <v>81.208850999999299</v>
      </c>
    </row>
    <row r="11" spans="1:22" s="50" customFormat="1" x14ac:dyDescent="0.35">
      <c r="A11" s="51" t="s">
        <v>26</v>
      </c>
      <c r="B11" s="52">
        <f>+B10/B2</f>
        <v>3.4250205368735148E-3</v>
      </c>
      <c r="C11" s="52">
        <f t="shared" ref="C11:L11" si="16">+C10/C2</f>
        <v>3.2105754253515931E-2</v>
      </c>
      <c r="D11" s="52">
        <f t="shared" si="16"/>
        <v>-1.6043903240336332E-2</v>
      </c>
      <c r="E11" s="52">
        <f t="shared" si="16"/>
        <v>1.8383348857907073E-2</v>
      </c>
      <c r="F11" s="52">
        <f t="shared" si="16"/>
        <v>1.4221472959445026E-2</v>
      </c>
      <c r="G11" s="52">
        <f t="shared" si="16"/>
        <v>5.8554799541331408E-3</v>
      </c>
      <c r="H11" s="52">
        <f t="shared" si="16"/>
        <v>3.0723687134673435E-2</v>
      </c>
      <c r="I11" s="52">
        <f t="shared" si="16"/>
        <v>-4.8657960504044689E-4</v>
      </c>
      <c r="J11" s="52">
        <f>+J10/J2</f>
        <v>2.7793126684981052E-2</v>
      </c>
      <c r="K11" s="52">
        <f t="shared" si="16"/>
        <v>1.9569492420420671E-2</v>
      </c>
      <c r="L11" s="52">
        <f t="shared" si="16"/>
        <v>1.1107142323364398E-2</v>
      </c>
      <c r="M11" s="52">
        <f>+M10/M2</f>
        <v>2.4855960708195662E-2</v>
      </c>
      <c r="N11" s="52">
        <f>+N10/N2</f>
        <v>1.2466749716988159E-2</v>
      </c>
      <c r="O11" s="52">
        <f>+O10/O2</f>
        <v>1.9827687300065792E-2</v>
      </c>
      <c r="P11" s="52">
        <f t="shared" ref="P11:R11" si="17">+P10/P2</f>
        <v>1.8352576879752041E-2</v>
      </c>
      <c r="Q11" s="52">
        <f t="shared" si="17"/>
        <v>9.1570957144384221E-3</v>
      </c>
      <c r="R11" s="52">
        <f t="shared" si="17"/>
        <v>2.6976789783747557E-2</v>
      </c>
      <c r="S11" s="52">
        <f>+S10/S2</f>
        <v>8.8167284133679885E-3</v>
      </c>
      <c r="T11" s="52">
        <f>+T10/T2</f>
        <v>2.5948682858131612E-2</v>
      </c>
      <c r="U11" s="52">
        <f>+U10/U2</f>
        <v>1.9460377773362052E-2</v>
      </c>
      <c r="V11" s="52">
        <f>+V10/V2</f>
        <v>1.470520285733448E-2</v>
      </c>
    </row>
    <row r="12" spans="1:22" s="50" customFormat="1" x14ac:dyDescent="0.35">
      <c r="A12" s="66" t="s">
        <v>27</v>
      </c>
      <c r="B12" s="10">
        <v>-2.44</v>
      </c>
      <c r="C12" s="10">
        <v>-2.419</v>
      </c>
      <c r="D12" s="10">
        <v>-2.3908480000000019</v>
      </c>
      <c r="E12" s="10">
        <v>-2.4520189999999928</v>
      </c>
      <c r="F12" s="10">
        <f>+SUM(B12:E12)</f>
        <v>-9.7018669999999947</v>
      </c>
      <c r="G12" s="10">
        <v>-2.543521999999999</v>
      </c>
      <c r="H12" s="10">
        <v>-2.5604760000000004</v>
      </c>
      <c r="I12" s="10">
        <v>-3.0160959999999979</v>
      </c>
      <c r="J12" s="10">
        <v>-3.4613190000000102</v>
      </c>
      <c r="K12" s="10">
        <f t="shared" si="0"/>
        <v>-11.581413000000007</v>
      </c>
      <c r="L12" s="10">
        <v>-9.1533999999999995</v>
      </c>
      <c r="M12" s="10">
        <v>-10.851279999999999</v>
      </c>
      <c r="N12" s="10">
        <v>-9.6340299999999992</v>
      </c>
      <c r="O12" s="10">
        <f>-10.9854</f>
        <v>-10.9854</v>
      </c>
      <c r="P12" s="10">
        <f t="shared" si="1"/>
        <v>-40.624110000000002</v>
      </c>
      <c r="Q12" s="10">
        <f>-12.493854</f>
        <v>-12.493854000000001</v>
      </c>
      <c r="R12" s="10">
        <v>-13.142138999999998</v>
      </c>
      <c r="S12" s="10">
        <v>-13.927787</v>
      </c>
      <c r="T12" s="10">
        <f>-14.514</f>
        <v>-14.513999999999999</v>
      </c>
      <c r="U12" s="10">
        <f>+SUM(Q12:T12)</f>
        <v>-54.077780000000004</v>
      </c>
      <c r="V12" s="10">
        <v>-14.504168999999999</v>
      </c>
    </row>
    <row r="13" spans="1:22" s="50" customFormat="1" x14ac:dyDescent="0.35">
      <c r="A13" s="66" t="s">
        <v>28</v>
      </c>
      <c r="B13" s="10">
        <v>-12.836</v>
      </c>
      <c r="C13" s="10">
        <v>-13.39</v>
      </c>
      <c r="D13" s="10">
        <v>-13.787483999999997</v>
      </c>
      <c r="E13" s="10">
        <v>-20.668138000000006</v>
      </c>
      <c r="F13" s="10">
        <f>+SUM(B13:E13)</f>
        <v>-60.681622000000004</v>
      </c>
      <c r="G13" s="10">
        <v>-15.167457000000001</v>
      </c>
      <c r="H13" s="10">
        <v>-15.895833</v>
      </c>
      <c r="I13" s="10">
        <v>-16.434480999999998</v>
      </c>
      <c r="J13" s="10">
        <v>-17.399593999999997</v>
      </c>
      <c r="K13" s="10">
        <f t="shared" si="0"/>
        <v>-64.897364999999994</v>
      </c>
      <c r="L13" s="10">
        <v>-17.283259999999999</v>
      </c>
      <c r="M13" s="10">
        <v>-18.082740000000001</v>
      </c>
      <c r="N13" s="10">
        <v>-18.309049999999999</v>
      </c>
      <c r="O13" s="10">
        <f>-78.56901</f>
        <v>-78.569010000000006</v>
      </c>
      <c r="P13" s="10">
        <f t="shared" si="1"/>
        <v>-132.24405999999999</v>
      </c>
      <c r="Q13" s="10">
        <f>-20.134617</f>
        <v>-20.134616999999999</v>
      </c>
      <c r="R13" s="10">
        <v>-21.466191999999999</v>
      </c>
      <c r="S13" s="10">
        <v>-21.945461999999999</v>
      </c>
      <c r="T13" s="10">
        <f>-22.677</f>
        <v>-22.677</v>
      </c>
      <c r="U13" s="10">
        <f>+SUM(Q13:T13)</f>
        <v>-86.223270999999997</v>
      </c>
      <c r="V13" s="10">
        <v>-21.580739000000001</v>
      </c>
    </row>
    <row r="14" spans="1:22" s="50" customFormat="1" x14ac:dyDescent="0.35">
      <c r="A14" s="66" t="s">
        <v>29</v>
      </c>
      <c r="B14" s="10">
        <v>0</v>
      </c>
      <c r="C14" s="10">
        <v>-1.3</v>
      </c>
      <c r="D14" s="10">
        <v>0</v>
      </c>
      <c r="E14" s="10">
        <v>0</v>
      </c>
      <c r="F14" s="10">
        <f>+SUM(B14:E14)</f>
        <v>-1.3</v>
      </c>
      <c r="G14" s="10">
        <v>0</v>
      </c>
      <c r="H14" s="10">
        <v>0</v>
      </c>
      <c r="I14" s="10">
        <v>0</v>
      </c>
      <c r="J14" s="10">
        <v>0</v>
      </c>
      <c r="K14" s="10">
        <f t="shared" si="0"/>
        <v>0</v>
      </c>
      <c r="L14" s="10">
        <v>0</v>
      </c>
      <c r="M14" s="10">
        <v>0</v>
      </c>
      <c r="N14" s="10"/>
      <c r="O14" s="10"/>
      <c r="P14" s="10">
        <f t="shared" si="1"/>
        <v>0</v>
      </c>
      <c r="Q14" s="10"/>
      <c r="R14" s="10"/>
      <c r="S14" s="10"/>
      <c r="T14" s="10"/>
      <c r="U14" s="10"/>
      <c r="V14" s="10"/>
    </row>
    <row r="15" spans="1:22" s="50" customFormat="1" x14ac:dyDescent="0.35">
      <c r="A15" s="64" t="s">
        <v>30</v>
      </c>
      <c r="B15" s="65">
        <f>+B10+B12+B13+B14</f>
        <v>-10.62300000000015</v>
      </c>
      <c r="C15" s="65">
        <f t="shared" ref="C15:L15" si="18">+C10+C12+C13+C14</f>
        <v>60.000000000000043</v>
      </c>
      <c r="D15" s="65">
        <f t="shared" si="18"/>
        <v>-36.228898000000115</v>
      </c>
      <c r="E15" s="65">
        <f t="shared" si="18"/>
        <v>19.009498000000299</v>
      </c>
      <c r="F15" s="65">
        <f t="shared" si="18"/>
        <v>32.157600000000244</v>
      </c>
      <c r="G15" s="65">
        <f t="shared" si="18"/>
        <v>-7.1999171117262701</v>
      </c>
      <c r="H15" s="65">
        <f t="shared" si="18"/>
        <v>72.699230828529764</v>
      </c>
      <c r="I15" s="65">
        <f t="shared" si="18"/>
        <v>-20.202796006679918</v>
      </c>
      <c r="J15" s="65">
        <f t="shared" si="18"/>
        <v>55.280195648369315</v>
      </c>
      <c r="K15" s="65">
        <f t="shared" si="18"/>
        <v>100.57671335849356</v>
      </c>
      <c r="L15" s="73">
        <f t="shared" si="18"/>
        <v>2.8788270000004204</v>
      </c>
      <c r="M15" s="65">
        <f t="shared" ref="M15" si="19">+M10+M12+M13+M14</f>
        <v>76.521224999999021</v>
      </c>
      <c r="N15" s="65">
        <f>+N10+N12+N13+N14</f>
        <v>3.228047000000867</v>
      </c>
      <c r="O15" s="65">
        <f>+O10+O12+O13+O14</f>
        <v>-5.5705099999996577</v>
      </c>
      <c r="P15" s="65">
        <f t="shared" ref="P15:V15" si="20">+P10+P12+P13+P14</f>
        <v>77.057589000000888</v>
      </c>
      <c r="Q15" s="65">
        <f t="shared" si="20"/>
        <v>5.8675290000005518</v>
      </c>
      <c r="R15" s="65">
        <f t="shared" si="20"/>
        <v>129.81639400000145</v>
      </c>
      <c r="S15" s="65">
        <f t="shared" si="20"/>
        <v>-3.5321780000002292</v>
      </c>
      <c r="T15" s="65">
        <f t="shared" si="20"/>
        <v>108.96000000000041</v>
      </c>
      <c r="U15" s="65">
        <f>+SUM(Q15:T15)</f>
        <v>241.11174500000217</v>
      </c>
      <c r="V15" s="65">
        <f t="shared" si="20"/>
        <v>45.123942999999294</v>
      </c>
    </row>
    <row r="16" spans="1:22" s="50" customFormat="1" x14ac:dyDescent="0.35">
      <c r="A16" s="51" t="s">
        <v>31</v>
      </c>
      <c r="B16" s="52">
        <f>+B15/B2</f>
        <v>-7.8194698395033391E-3</v>
      </c>
      <c r="C16" s="52">
        <f t="shared" ref="C16:L16" si="21">+C15/C2</f>
        <v>2.4982106566171995E-2</v>
      </c>
      <c r="D16" s="52">
        <f t="shared" si="21"/>
        <v>-2.8989352919813478E-2</v>
      </c>
      <c r="E16" s="52">
        <f t="shared" si="21"/>
        <v>8.2948277964224916E-3</v>
      </c>
      <c r="F16" s="52">
        <f t="shared" si="21"/>
        <v>4.4041182853990658E-3</v>
      </c>
      <c r="G16" s="52">
        <f t="shared" si="21"/>
        <v>-4.0109144791704082E-3</v>
      </c>
      <c r="H16" s="52">
        <f t="shared" si="21"/>
        <v>2.4503046409562135E-2</v>
      </c>
      <c r="I16" s="52">
        <f t="shared" si="21"/>
        <v>-1.3068359632430717E-2</v>
      </c>
      <c r="J16" s="52">
        <f t="shared" si="21"/>
        <v>2.0178449041516174E-2</v>
      </c>
      <c r="K16" s="52">
        <f t="shared" si="21"/>
        <v>1.111648791369409E-2</v>
      </c>
      <c r="L16" s="52">
        <f t="shared" si="21"/>
        <v>1.0907388716874589E-3</v>
      </c>
      <c r="M16" s="52">
        <f>+M15/M2</f>
        <v>1.803616844229031E-2</v>
      </c>
      <c r="N16" s="52">
        <f>+N15/N2</f>
        <v>1.2910426377488425E-3</v>
      </c>
      <c r="O16" s="52">
        <f>+O15/O2</f>
        <v>-1.3151369534146694E-3</v>
      </c>
      <c r="P16" s="52">
        <f t="shared" ref="P16:S16" si="22">+P15/P2</f>
        <v>5.6585016764552328E-3</v>
      </c>
      <c r="Q16" s="52">
        <f t="shared" si="22"/>
        <v>1.3957170786639507E-3</v>
      </c>
      <c r="R16" s="52">
        <f t="shared" si="22"/>
        <v>2.1298679814864559E-2</v>
      </c>
      <c r="S16" s="52">
        <f t="shared" si="22"/>
        <v>-9.6293206040318062E-4</v>
      </c>
      <c r="T16" s="52">
        <f>+T15/T2</f>
        <v>1.9345529515514933E-2</v>
      </c>
      <c r="U16" s="52">
        <f>+U15/U2</f>
        <v>1.2301961791797237E-2</v>
      </c>
      <c r="V16" s="52">
        <f>+V15/V2</f>
        <v>8.1709903214588469E-3</v>
      </c>
    </row>
    <row r="17" spans="1:22" s="50" customFormat="1" x14ac:dyDescent="0.35">
      <c r="A17" s="66" t="s">
        <v>32</v>
      </c>
      <c r="B17" s="54">
        <v>35.003999999999998</v>
      </c>
      <c r="C17" s="54">
        <v>17.491</v>
      </c>
      <c r="D17" s="54">
        <v>27.719140000000007</v>
      </c>
      <c r="E17" s="54">
        <v>34.03622399999999</v>
      </c>
      <c r="F17" s="54">
        <f t="shared" ref="F17:F21" si="23">+SUM(B17:E17)</f>
        <v>114.25036399999999</v>
      </c>
      <c r="G17" s="54">
        <v>25.271955999999999</v>
      </c>
      <c r="H17" s="54">
        <v>4.949022000000002</v>
      </c>
      <c r="I17" s="54">
        <v>-0.8709430000000048</v>
      </c>
      <c r="J17" s="54">
        <v>2.1021780000000025</v>
      </c>
      <c r="K17" s="54">
        <f t="shared" si="0"/>
        <v>31.452213</v>
      </c>
      <c r="L17" s="54">
        <v>21.890361000000002</v>
      </c>
      <c r="M17" s="54">
        <v>20.485638999999999</v>
      </c>
      <c r="N17" s="54">
        <v>66.871272000000005</v>
      </c>
      <c r="O17" s="54">
        <v>56.112900000000003</v>
      </c>
      <c r="P17" s="54">
        <f>+SUM(L17:O17)</f>
        <v>165.36017200000001</v>
      </c>
      <c r="Q17" s="54">
        <v>128.54599999999999</v>
      </c>
      <c r="R17" s="54">
        <v>88.523449000000014</v>
      </c>
      <c r="S17" s="54">
        <v>133.903989</v>
      </c>
      <c r="T17" s="54">
        <v>135.73500000000001</v>
      </c>
      <c r="U17" s="54">
        <f t="shared" ref="U17:U22" si="24">+SUM(Q17:T17)</f>
        <v>486.708438</v>
      </c>
      <c r="V17" s="54">
        <v>123.987852</v>
      </c>
    </row>
    <row r="18" spans="1:22" s="50" customFormat="1" x14ac:dyDescent="0.35">
      <c r="A18" s="66" t="s">
        <v>33</v>
      </c>
      <c r="B18" s="10">
        <v>-51.154000000000003</v>
      </c>
      <c r="C18" s="10">
        <v>-53.673999999999999</v>
      </c>
      <c r="D18" s="10">
        <v>-54.880581000000014</v>
      </c>
      <c r="E18" s="10">
        <v>-40.372294000000011</v>
      </c>
      <c r="F18" s="10">
        <f t="shared" si="23"/>
        <v>-200.08087500000002</v>
      </c>
      <c r="G18" s="10">
        <v>-36.262088000000006</v>
      </c>
      <c r="H18" s="10">
        <v>-12.905832</v>
      </c>
      <c r="I18" s="10">
        <v>-13.734483999999993</v>
      </c>
      <c r="J18" s="10">
        <v>-15.353640000000008</v>
      </c>
      <c r="K18" s="10">
        <f t="shared" si="0"/>
        <v>-78.256044000000017</v>
      </c>
      <c r="L18" s="10">
        <v>-34.341000000000001</v>
      </c>
      <c r="M18" s="10">
        <v>-37.849000000000004</v>
      </c>
      <c r="N18" s="10">
        <v>-78.286119999999997</v>
      </c>
      <c r="O18" s="10">
        <f>(-82352.5)/1000</f>
        <v>-82.352500000000006</v>
      </c>
      <c r="P18" s="10">
        <f t="shared" si="1"/>
        <v>-232.82862</v>
      </c>
      <c r="Q18" s="10">
        <f>-175.878</f>
        <v>-175.87799999999999</v>
      </c>
      <c r="R18" s="10">
        <v>-86.531295999999998</v>
      </c>
      <c r="S18" s="10">
        <v>-153.10014999999999</v>
      </c>
      <c r="T18" s="10">
        <f>-118.659</f>
        <v>-118.65900000000001</v>
      </c>
      <c r="U18" s="10">
        <f t="shared" si="24"/>
        <v>-534.16844600000002</v>
      </c>
      <c r="V18" s="10">
        <v>-140.14737700000001</v>
      </c>
    </row>
    <row r="19" spans="1:22" s="50" customFormat="1" x14ac:dyDescent="0.35">
      <c r="A19" s="67" t="s">
        <v>34</v>
      </c>
      <c r="B19" s="68">
        <f>+B17+B18</f>
        <v>-16.150000000000006</v>
      </c>
      <c r="C19" s="68">
        <f t="shared" ref="C19:L19" si="25">+C17+C18</f>
        <v>-36.183</v>
      </c>
      <c r="D19" s="68">
        <f t="shared" si="25"/>
        <v>-27.161441000000007</v>
      </c>
      <c r="E19" s="68">
        <f t="shared" si="25"/>
        <v>-6.3360700000000207</v>
      </c>
      <c r="F19" s="68">
        <f t="shared" si="25"/>
        <v>-85.83051100000003</v>
      </c>
      <c r="G19" s="68">
        <f t="shared" si="25"/>
        <v>-10.990132000000006</v>
      </c>
      <c r="H19" s="68">
        <f t="shared" si="25"/>
        <v>-7.9568099999999982</v>
      </c>
      <c r="I19" s="68">
        <f t="shared" si="25"/>
        <v>-14.605426999999997</v>
      </c>
      <c r="J19" s="68">
        <f t="shared" si="25"/>
        <v>-13.251462000000005</v>
      </c>
      <c r="K19" s="68">
        <f t="shared" si="25"/>
        <v>-46.803831000000017</v>
      </c>
      <c r="L19" s="68">
        <f t="shared" si="25"/>
        <v>-12.450638999999999</v>
      </c>
      <c r="M19" s="68">
        <f t="shared" ref="M19:N19" si="26">+M17+M18</f>
        <v>-17.363361000000005</v>
      </c>
      <c r="N19" s="68">
        <f t="shared" si="26"/>
        <v>-11.414847999999992</v>
      </c>
      <c r="O19" s="68">
        <f t="shared" ref="O19:P19" si="27">+O17+O18</f>
        <v>-26.239600000000003</v>
      </c>
      <c r="P19" s="68">
        <f t="shared" si="27"/>
        <v>-67.468447999999995</v>
      </c>
      <c r="Q19" s="68">
        <f>+Q17+Q18</f>
        <v>-47.331999999999994</v>
      </c>
      <c r="R19" s="68">
        <f>+R17+R18</f>
        <v>1.992153000000016</v>
      </c>
      <c r="S19" s="68">
        <f>+S17+S18</f>
        <v>-19.196160999999989</v>
      </c>
      <c r="T19" s="68">
        <f>+T17+T18</f>
        <v>17.076000000000008</v>
      </c>
      <c r="U19" s="68">
        <f t="shared" si="24"/>
        <v>-47.460007999999959</v>
      </c>
      <c r="V19" s="68">
        <f>+V17+V18</f>
        <v>-16.159525000000002</v>
      </c>
    </row>
    <row r="20" spans="1:22" s="50" customFormat="1" x14ac:dyDescent="0.35">
      <c r="A20" s="67" t="s">
        <v>35</v>
      </c>
      <c r="B20" s="68">
        <f>+B15+B19</f>
        <v>-26.773000000000156</v>
      </c>
      <c r="C20" s="68">
        <f t="shared" ref="C20:L20" si="28">+C15+C19</f>
        <v>23.817000000000043</v>
      </c>
      <c r="D20" s="68">
        <f t="shared" si="28"/>
        <v>-63.390339000000125</v>
      </c>
      <c r="E20" s="68">
        <f t="shared" si="28"/>
        <v>12.673428000000278</v>
      </c>
      <c r="F20" s="68">
        <f t="shared" si="28"/>
        <v>-53.672910999999786</v>
      </c>
      <c r="G20" s="68">
        <f t="shared" si="28"/>
        <v>-18.190049111726275</v>
      </c>
      <c r="H20" s="68">
        <f t="shared" si="28"/>
        <v>64.74242082852976</v>
      </c>
      <c r="I20" s="68">
        <f t="shared" si="28"/>
        <v>-34.808223006679917</v>
      </c>
      <c r="J20" s="68">
        <f t="shared" si="28"/>
        <v>42.028733648369311</v>
      </c>
      <c r="K20" s="68">
        <f t="shared" si="28"/>
        <v>53.772882358493547</v>
      </c>
      <c r="L20" s="68">
        <f t="shared" si="28"/>
        <v>-9.5718119999995785</v>
      </c>
      <c r="M20" s="68">
        <f t="shared" ref="M20" si="29">+M15+M19</f>
        <v>59.157863999999016</v>
      </c>
      <c r="N20" s="68">
        <f t="shared" ref="N20:T20" si="30">+N15+N19</f>
        <v>-8.1868009999991251</v>
      </c>
      <c r="O20" s="68">
        <f t="shared" si="30"/>
        <v>-31.810109999999661</v>
      </c>
      <c r="P20" s="68">
        <f t="shared" si="30"/>
        <v>9.5891410000008932</v>
      </c>
      <c r="Q20" s="68">
        <f t="shared" si="30"/>
        <v>-41.464470999999442</v>
      </c>
      <c r="R20" s="68">
        <f t="shared" si="30"/>
        <v>131.80854700000145</v>
      </c>
      <c r="S20" s="68">
        <f t="shared" si="30"/>
        <v>-22.728339000000219</v>
      </c>
      <c r="T20" s="68">
        <f t="shared" si="30"/>
        <v>126.03600000000041</v>
      </c>
      <c r="U20" s="68">
        <f t="shared" si="24"/>
        <v>193.65173700000221</v>
      </c>
      <c r="V20" s="68">
        <f>+V15+V19</f>
        <v>28.964417999999291</v>
      </c>
    </row>
    <row r="21" spans="1:22" s="50" customFormat="1" x14ac:dyDescent="0.35">
      <c r="A21" s="66" t="s">
        <v>36</v>
      </c>
      <c r="B21" s="10">
        <v>5.0979999999999999</v>
      </c>
      <c r="C21" s="10">
        <v>-6.4249999999999998</v>
      </c>
      <c r="D21" s="10">
        <v>11.150082000000001</v>
      </c>
      <c r="E21" s="10">
        <v>-6.8848980000000006</v>
      </c>
      <c r="F21" s="10">
        <f t="shared" si="23"/>
        <v>2.9381840000000006</v>
      </c>
      <c r="G21" s="10">
        <v>6.0018919999999998</v>
      </c>
      <c r="H21" s="10">
        <v>-15.557</v>
      </c>
      <c r="I21" s="10">
        <v>4.1214710000000006</v>
      </c>
      <c r="J21" s="10">
        <v>-37.338746</v>
      </c>
      <c r="K21" s="10">
        <f>+SUM(G21:J21)</f>
        <v>-42.772382999999998</v>
      </c>
      <c r="L21" s="10">
        <v>0.55800000000000005</v>
      </c>
      <c r="M21" s="10">
        <v>-13.275</v>
      </c>
      <c r="N21" s="10">
        <v>-9.8603609999999993</v>
      </c>
      <c r="O21" s="10">
        <f>(-6300)/1000</f>
        <v>-6.3</v>
      </c>
      <c r="P21" s="10">
        <f t="shared" si="1"/>
        <v>-28.877361000000001</v>
      </c>
      <c r="Q21" s="10">
        <v>-10.122999999999999</v>
      </c>
      <c r="R21" s="10">
        <v>-29.256</v>
      </c>
      <c r="S21" s="10">
        <v>3.9109150000000001</v>
      </c>
      <c r="T21" s="10">
        <f>-31.352</f>
        <v>-31.352</v>
      </c>
      <c r="U21" s="10">
        <f t="shared" si="24"/>
        <v>-66.820084999999992</v>
      </c>
      <c r="V21" s="10">
        <v>-13.792014</v>
      </c>
    </row>
    <row r="22" spans="1:22" s="50" customFormat="1" x14ac:dyDescent="0.35">
      <c r="A22" s="67" t="s">
        <v>37</v>
      </c>
      <c r="B22" s="68">
        <f>+B20+B21</f>
        <v>-21.675000000000157</v>
      </c>
      <c r="C22" s="68">
        <f t="shared" ref="C22:L22" si="31">+C20+C21</f>
        <v>17.392000000000042</v>
      </c>
      <c r="D22" s="68">
        <f t="shared" si="31"/>
        <v>-52.240257000000128</v>
      </c>
      <c r="E22" s="68">
        <f t="shared" si="31"/>
        <v>5.7885300000002777</v>
      </c>
      <c r="F22" s="68">
        <f t="shared" si="31"/>
        <v>-50.734726999999786</v>
      </c>
      <c r="G22" s="68">
        <f t="shared" si="31"/>
        <v>-12.188157111726275</v>
      </c>
      <c r="H22" s="68">
        <f t="shared" si="31"/>
        <v>49.185420828529757</v>
      </c>
      <c r="I22" s="68">
        <f t="shared" si="31"/>
        <v>-30.686752006679917</v>
      </c>
      <c r="J22" s="68">
        <f t="shared" si="31"/>
        <v>4.6899876483693106</v>
      </c>
      <c r="K22" s="68">
        <f t="shared" si="31"/>
        <v>11.000499358493549</v>
      </c>
      <c r="L22" s="68">
        <f t="shared" si="31"/>
        <v>-9.0138119999995787</v>
      </c>
      <c r="M22" s="68">
        <f t="shared" ref="M22:T22" si="32">+M20+M21</f>
        <v>45.882863999999017</v>
      </c>
      <c r="N22" s="68">
        <f t="shared" si="32"/>
        <v>-18.047161999999126</v>
      </c>
      <c r="O22" s="68">
        <f t="shared" si="32"/>
        <v>-38.110109999999658</v>
      </c>
      <c r="P22" s="68">
        <f t="shared" si="32"/>
        <v>-19.288219999999107</v>
      </c>
      <c r="Q22" s="68">
        <f t="shared" si="32"/>
        <v>-51.587470999999439</v>
      </c>
      <c r="R22" s="68">
        <f t="shared" si="32"/>
        <v>102.55254700000145</v>
      </c>
      <c r="S22" s="68">
        <f t="shared" si="32"/>
        <v>-18.817424000000219</v>
      </c>
      <c r="T22" s="68">
        <f t="shared" si="32"/>
        <v>94.68400000000041</v>
      </c>
      <c r="U22" s="68">
        <f t="shared" si="24"/>
        <v>126.83165200000221</v>
      </c>
      <c r="V22" s="68">
        <f>+V20+V21</f>
        <v>15.172403999999291</v>
      </c>
    </row>
    <row r="23" spans="1:22" s="50" customFormat="1" x14ac:dyDescent="0.35">
      <c r="A23" s="70" t="s">
        <v>38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s="50" customFormat="1" x14ac:dyDescent="0.35">
      <c r="A24" s="67" t="s">
        <v>39</v>
      </c>
      <c r="B24" s="68">
        <f>+B10</f>
        <v>4.6529999999998495</v>
      </c>
      <c r="C24" s="68">
        <f t="shared" ref="C24:K24" si="33">+C10</f>
        <v>77.109000000000037</v>
      </c>
      <c r="D24" s="68">
        <f t="shared" si="33"/>
        <v>-20.050566000000117</v>
      </c>
      <c r="E24" s="68">
        <f t="shared" si="33"/>
        <v>42.129655000000298</v>
      </c>
      <c r="F24" s="68">
        <f t="shared" si="33"/>
        <v>103.84108900000024</v>
      </c>
      <c r="G24" s="68">
        <f t="shared" si="33"/>
        <v>10.51106188827373</v>
      </c>
      <c r="H24" s="68">
        <f t="shared" si="33"/>
        <v>91.155539828529754</v>
      </c>
      <c r="I24" s="68">
        <f t="shared" si="33"/>
        <v>-0.75221900667992259</v>
      </c>
      <c r="J24" s="68">
        <f t="shared" si="33"/>
        <v>76.141108648369311</v>
      </c>
      <c r="K24" s="68">
        <f t="shared" si="33"/>
        <v>177.05549135849355</v>
      </c>
      <c r="L24" s="68">
        <f>+L10</f>
        <v>29.315487000000417</v>
      </c>
      <c r="M24" s="68">
        <f>+M10</f>
        <v>105.45524499999902</v>
      </c>
      <c r="N24" s="68">
        <f>+N10</f>
        <v>31.171127000000865</v>
      </c>
      <c r="O24" s="68">
        <f>+O10</f>
        <v>83.983900000000347</v>
      </c>
      <c r="P24" s="68">
        <f t="shared" ref="P24" si="34">+P10</f>
        <v>249.92575900000088</v>
      </c>
      <c r="Q24" s="68">
        <f>+Q10</f>
        <v>38.496000000000549</v>
      </c>
      <c r="R24" s="68">
        <f>+R10</f>
        <v>164.42472500000144</v>
      </c>
      <c r="S24" s="68">
        <f>+S10</f>
        <v>32.341070999999772</v>
      </c>
      <c r="T24" s="68">
        <f>+T10</f>
        <v>146.15100000000041</v>
      </c>
      <c r="U24" s="68">
        <f>+SUM(Q24:T24)</f>
        <v>381.41279600000217</v>
      </c>
      <c r="V24" s="68">
        <f>+V10</f>
        <v>81.208850999999299</v>
      </c>
    </row>
    <row r="25" spans="1:22" s="50" customFormat="1" x14ac:dyDescent="0.35">
      <c r="A25" s="66" t="s">
        <v>40</v>
      </c>
      <c r="B25" s="10">
        <v>0.27200000000000002</v>
      </c>
      <c r="C25" s="10">
        <v>0.20300000000000001</v>
      </c>
      <c r="D25" s="10">
        <v>10.704587999999999</v>
      </c>
      <c r="E25" s="10">
        <v>15.579000000000001</v>
      </c>
      <c r="F25" s="10">
        <f>+SUM(B25:E25)</f>
        <v>26.758588</v>
      </c>
      <c r="G25" s="10">
        <v>2.8170000000000002</v>
      </c>
      <c r="H25" s="10">
        <v>0.61699999999999999</v>
      </c>
      <c r="I25" s="10">
        <v>6.1006730454097005</v>
      </c>
      <c r="J25" s="10">
        <v>1.5509827899999999</v>
      </c>
      <c r="K25" s="10">
        <f t="shared" si="0"/>
        <v>11.0856558354097</v>
      </c>
      <c r="L25" s="10">
        <v>6.4660000000000002</v>
      </c>
      <c r="M25" s="10">
        <v>18.81737</v>
      </c>
      <c r="N25" s="10">
        <v>3.1360000000000001</v>
      </c>
      <c r="O25" s="10">
        <v>13.896700000000001</v>
      </c>
      <c r="P25" s="10">
        <f>+SUM(L25:O25)</f>
        <v>42.316070000000003</v>
      </c>
      <c r="Q25" s="10">
        <v>2.105</v>
      </c>
      <c r="R25" s="10">
        <v>6.7625013000000003</v>
      </c>
      <c r="S25" s="10">
        <v>31.611955000000002</v>
      </c>
      <c r="T25" s="10">
        <v>-8.9909999999999997</v>
      </c>
      <c r="U25" s="10">
        <f>+SUM(Q25:T25)</f>
        <v>31.488456300000003</v>
      </c>
      <c r="V25" s="10">
        <v>11.819983000000001</v>
      </c>
    </row>
    <row r="26" spans="1:22" s="50" customFormat="1" x14ac:dyDescent="0.35">
      <c r="A26" s="64" t="s">
        <v>41</v>
      </c>
      <c r="B26" s="65">
        <f>+B24+B25</f>
        <v>4.9249999999998497</v>
      </c>
      <c r="C26" s="65">
        <f t="shared" ref="C26:L26" si="35">+C24+C25</f>
        <v>77.31200000000004</v>
      </c>
      <c r="D26" s="65">
        <f t="shared" si="35"/>
        <v>-9.3459780000001178</v>
      </c>
      <c r="E26" s="65">
        <f t="shared" si="35"/>
        <v>57.708655000000299</v>
      </c>
      <c r="F26" s="65">
        <f t="shared" si="35"/>
        <v>130.59967700000024</v>
      </c>
      <c r="G26" s="65">
        <f t="shared" si="35"/>
        <v>13.32806188827373</v>
      </c>
      <c r="H26" s="65">
        <f t="shared" si="35"/>
        <v>91.772539828529759</v>
      </c>
      <c r="I26" s="65">
        <f t="shared" si="35"/>
        <v>5.3484540387297779</v>
      </c>
      <c r="J26" s="65">
        <f t="shared" si="35"/>
        <v>77.692091438369317</v>
      </c>
      <c r="K26" s="65">
        <f t="shared" si="35"/>
        <v>188.14114719390327</v>
      </c>
      <c r="L26" s="65">
        <f t="shared" si="35"/>
        <v>35.781487000000418</v>
      </c>
      <c r="M26" s="65">
        <f>+M24+M25</f>
        <v>124.27261499999902</v>
      </c>
      <c r="N26" s="65">
        <f t="shared" ref="N26" si="36">+N24+N25</f>
        <v>34.307127000000868</v>
      </c>
      <c r="O26" s="65">
        <f t="shared" ref="O26:T26" si="37">+O24+O25</f>
        <v>97.880600000000342</v>
      </c>
      <c r="P26" s="65">
        <f t="shared" si="37"/>
        <v>292.24182900000091</v>
      </c>
      <c r="Q26" s="65">
        <f t="shared" si="37"/>
        <v>40.601000000000546</v>
      </c>
      <c r="R26" s="65">
        <f t="shared" si="37"/>
        <v>171.18722630000144</v>
      </c>
      <c r="S26" s="65">
        <f t="shared" si="37"/>
        <v>63.953025999999774</v>
      </c>
      <c r="T26" s="65">
        <f t="shared" si="37"/>
        <v>137.16000000000042</v>
      </c>
      <c r="U26" s="65">
        <f>+SUM(Q26:T26)</f>
        <v>412.90125230000217</v>
      </c>
      <c r="V26" s="65">
        <f t="shared" ref="V26" si="38">+V24+V25</f>
        <v>93.028833999999307</v>
      </c>
    </row>
    <row r="27" spans="1:22" s="50" customFormat="1" x14ac:dyDescent="0.35">
      <c r="A27" s="51" t="s">
        <v>42</v>
      </c>
      <c r="B27" s="55">
        <f>+B26/B5</f>
        <v>1.8253991786629748E-2</v>
      </c>
      <c r="C27" s="55">
        <f t="shared" ref="C27:L27" si="39">+C26/C5</f>
        <v>0.21683050300795118</v>
      </c>
      <c r="D27" s="55">
        <f t="shared" si="39"/>
        <v>-4.1035743551553719E-2</v>
      </c>
      <c r="E27" s="55">
        <f t="shared" si="39"/>
        <v>0.15956381640486278</v>
      </c>
      <c r="F27" s="55">
        <f t="shared" si="39"/>
        <v>0.10742082266300323</v>
      </c>
      <c r="G27" s="55">
        <f t="shared" si="39"/>
        <v>4.303051893955244E-2</v>
      </c>
      <c r="H27" s="55">
        <f>+H26/H5</f>
        <v>0.22519272992658262</v>
      </c>
      <c r="I27" s="55">
        <f t="shared" si="39"/>
        <v>1.7261719763868762E-2</v>
      </c>
      <c r="J27" s="55">
        <f t="shared" si="39"/>
        <v>0.16926412160750456</v>
      </c>
      <c r="K27" s="55">
        <f t="shared" si="39"/>
        <v>0.12659992086575336</v>
      </c>
      <c r="L27" s="55">
        <f t="shared" si="39"/>
        <v>9.0527947701573047E-2</v>
      </c>
      <c r="M27" s="55">
        <f>+M26/M5</f>
        <v>0.25170061179460868</v>
      </c>
      <c r="N27" s="55">
        <f>+N26/N5</f>
        <v>8.7263081971949694E-2</v>
      </c>
      <c r="O27" s="55">
        <f>+O26/O5</f>
        <v>0.18587997199504136</v>
      </c>
      <c r="P27" s="55">
        <f t="shared" ref="P27:S27" si="40">+P26/P5</f>
        <v>0.16157464892639917</v>
      </c>
      <c r="Q27" s="55">
        <f t="shared" si="40"/>
        <v>7.8805371055462287E-2</v>
      </c>
      <c r="R27" s="55">
        <f t="shared" si="40"/>
        <v>0.25710000249324672</v>
      </c>
      <c r="S27" s="55">
        <f t="shared" si="40"/>
        <v>0.12885843775509184</v>
      </c>
      <c r="T27" s="55">
        <f>+T26/T5</f>
        <v>0.205503157610854</v>
      </c>
      <c r="U27" s="55">
        <f>+U26/U5</f>
        <v>0.17609346845948051</v>
      </c>
      <c r="V27" s="55">
        <f>+V26/V5</f>
        <v>0.14651567782996844</v>
      </c>
    </row>
    <row r="28" spans="1:22" x14ac:dyDescent="0.3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89"/>
      <c r="P28" s="15"/>
      <c r="Q28" s="89"/>
      <c r="R28" s="89"/>
      <c r="S28" s="89"/>
      <c r="T28" s="89"/>
      <c r="U28" s="89"/>
      <c r="V28" s="89"/>
    </row>
    <row r="29" spans="1:22" x14ac:dyDescent="0.35">
      <c r="A29" s="15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57"/>
      <c r="M29" s="57"/>
      <c r="N29" s="15"/>
      <c r="O29" s="61"/>
      <c r="P29" s="72"/>
      <c r="Q29" s="15"/>
      <c r="R29" s="15"/>
      <c r="S29" s="15"/>
      <c r="T29" s="15"/>
      <c r="U29" s="15"/>
      <c r="V29" s="15"/>
    </row>
    <row r="30" spans="1:22" x14ac:dyDescent="0.35">
      <c r="A30" s="15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15"/>
      <c r="N30" s="15"/>
      <c r="O30" s="15"/>
      <c r="P30" s="72"/>
      <c r="Q30" s="15"/>
      <c r="R30" s="15"/>
      <c r="S30" s="15"/>
      <c r="T30" s="15"/>
      <c r="U30" s="15"/>
      <c r="V30" s="15"/>
    </row>
    <row r="31" spans="1:22" x14ac:dyDescent="0.35">
      <c r="A31" s="15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15"/>
      <c r="N31" s="15"/>
      <c r="O31" s="15"/>
      <c r="P31" s="49"/>
      <c r="Q31" s="15"/>
      <c r="R31" s="15"/>
      <c r="S31" s="15"/>
      <c r="T31" s="15"/>
      <c r="U31" s="15"/>
      <c r="V31" s="15"/>
    </row>
    <row r="32" spans="1:22" x14ac:dyDescent="0.3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16" x14ac:dyDescent="0.35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5"/>
      <c r="N33" s="15"/>
      <c r="O33" s="15"/>
      <c r="P33" s="16"/>
    </row>
    <row r="34" spans="1:16" x14ac:dyDescent="0.35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5"/>
      <c r="N34" s="15"/>
      <c r="O34" s="15"/>
      <c r="P34" s="16"/>
    </row>
    <row r="35" spans="1:16" x14ac:dyDescent="0.35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5"/>
      <c r="N35" s="15"/>
      <c r="O35" s="15"/>
      <c r="P35" s="16"/>
    </row>
    <row r="36" spans="1:16" x14ac:dyDescent="0.35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5"/>
      <c r="N36" s="15"/>
      <c r="O36" s="15"/>
      <c r="P36" s="16"/>
    </row>
    <row r="37" spans="1:16" x14ac:dyDescent="0.35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5"/>
      <c r="N37" s="15"/>
      <c r="O37" s="15"/>
      <c r="P37" s="16"/>
    </row>
    <row r="38" spans="1:16" x14ac:dyDescent="0.35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5"/>
      <c r="N38" s="15"/>
      <c r="O38" s="15"/>
      <c r="P38" s="16"/>
    </row>
    <row r="39" spans="1:16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3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35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5"/>
      <c r="N41" s="15"/>
      <c r="O41" s="15"/>
      <c r="P41" s="16"/>
    </row>
    <row r="42" spans="1:16" x14ac:dyDescent="0.3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5"/>
      <c r="N42" s="15"/>
      <c r="O42" s="15"/>
      <c r="P42" s="16"/>
    </row>
    <row r="43" spans="1:16" x14ac:dyDescent="0.35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5"/>
      <c r="N43" s="15"/>
      <c r="O43" s="15"/>
      <c r="P43" s="16"/>
    </row>
    <row r="44" spans="1:16" x14ac:dyDescent="0.3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5"/>
      <c r="N44" s="15"/>
      <c r="O44" s="15"/>
      <c r="P44" s="16"/>
    </row>
    <row r="45" spans="1:16" x14ac:dyDescent="0.35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5"/>
      <c r="N45" s="15"/>
      <c r="O45" s="15"/>
      <c r="P45" s="16"/>
    </row>
    <row r="46" spans="1:16" x14ac:dyDescent="0.35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5"/>
      <c r="N46" s="15"/>
      <c r="O46" s="15"/>
      <c r="P46" s="16"/>
    </row>
    <row r="47" spans="1:16" x14ac:dyDescent="0.3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3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65" spans="13:13" x14ac:dyDescent="0.35">
      <c r="M65" s="15"/>
    </row>
    <row r="66" spans="13:13" x14ac:dyDescent="0.35">
      <c r="M66" s="15"/>
    </row>
    <row r="67" spans="13:13" x14ac:dyDescent="0.35">
      <c r="M67" s="15"/>
    </row>
    <row r="68" spans="13:13" x14ac:dyDescent="0.35">
      <c r="M68" s="15"/>
    </row>
    <row r="69" spans="13:13" x14ac:dyDescent="0.35">
      <c r="M69" s="15"/>
    </row>
    <row r="70" spans="13:13" x14ac:dyDescent="0.35">
      <c r="M70" s="15"/>
    </row>
  </sheetData>
  <phoneticPr fontId="18" type="noConversion"/>
  <pageMargins left="0.7" right="0.7" top="0.75" bottom="0.75" header="0.3" footer="0.3"/>
  <pageSetup paperSize="9" orientation="portrait" horizontalDpi="300" verticalDpi="300" r:id="rId1"/>
  <ignoredErrors>
    <ignoredError sqref="F3 K3 P3 U3:U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D10E-D2FF-43F7-9714-7813E6E5A4CC}">
  <dimension ref="A1:O61"/>
  <sheetViews>
    <sheetView zoomScale="120" zoomScaleNormal="120" workbookViewId="0">
      <selection activeCell="S28" sqref="S28"/>
    </sheetView>
  </sheetViews>
  <sheetFormatPr defaultColWidth="9.1796875" defaultRowHeight="14.5" x14ac:dyDescent="0.35"/>
  <cols>
    <col min="1" max="1" width="41.54296875" style="21" bestFit="1" customWidth="1"/>
    <col min="2" max="15" width="7.1796875" style="21" bestFit="1" customWidth="1"/>
    <col min="16" max="16383" width="9.1796875" style="21" customWidth="1"/>
    <col min="16384" max="16384" width="9.1796875" style="21"/>
  </cols>
  <sheetData>
    <row r="1" spans="1:15" x14ac:dyDescent="0.35">
      <c r="A1" s="1" t="s">
        <v>43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8" t="s">
        <v>16</v>
      </c>
      <c r="O1" s="8" t="s">
        <v>156</v>
      </c>
    </row>
    <row r="2" spans="1:15" ht="22.5" x14ac:dyDescent="0.35">
      <c r="A2" s="2" t="s">
        <v>44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5" t="s">
        <v>45</v>
      </c>
      <c r="B3" s="11">
        <v>68.949615000000009</v>
      </c>
      <c r="C3" s="11">
        <v>74.878626999999994</v>
      </c>
      <c r="D3" s="11">
        <v>76.753622000000007</v>
      </c>
      <c r="E3" s="11">
        <v>75.97796000000001</v>
      </c>
      <c r="F3" s="11">
        <v>77.555841999999998</v>
      </c>
      <c r="G3" s="11">
        <v>78.77949000000001</v>
      </c>
      <c r="H3" s="11">
        <v>79.628153000000012</v>
      </c>
      <c r="I3" s="11">
        <v>75.84456200000001</v>
      </c>
      <c r="J3" s="11">
        <v>86.551856999999998</v>
      </c>
      <c r="K3" s="11">
        <v>88.646000000000001</v>
      </c>
      <c r="L3" s="11">
        <v>87.611453999999995</v>
      </c>
      <c r="M3" s="11">
        <v>86.547932000000003</v>
      </c>
      <c r="N3" s="11">
        <v>88.755676000000008</v>
      </c>
      <c r="O3" s="11">
        <v>86.935057</v>
      </c>
    </row>
    <row r="4" spans="1:15" x14ac:dyDescent="0.35">
      <c r="A4" s="5" t="s">
        <v>46</v>
      </c>
      <c r="B4" s="11">
        <v>40.361221</v>
      </c>
      <c r="C4" s="11">
        <v>37.446109999999997</v>
      </c>
      <c r="D4" s="11">
        <v>35.924480000000003</v>
      </c>
      <c r="E4" s="11">
        <v>33.850652000000004</v>
      </c>
      <c r="F4" s="11">
        <v>33.601472000000001</v>
      </c>
      <c r="G4" s="11">
        <v>31.901443999999998</v>
      </c>
      <c r="H4" s="11">
        <v>29.294459</v>
      </c>
      <c r="I4" s="11">
        <v>28.802737</v>
      </c>
      <c r="J4" s="11">
        <v>26.796945999999998</v>
      </c>
      <c r="K4" s="11">
        <v>28.890999999999998</v>
      </c>
      <c r="L4" s="11">
        <v>24.273173</v>
      </c>
      <c r="M4" s="11">
        <v>21.995723999999999</v>
      </c>
      <c r="N4" s="11">
        <v>18.514800999999999</v>
      </c>
      <c r="O4" s="11">
        <v>16.635435000000001</v>
      </c>
    </row>
    <row r="5" spans="1:15" x14ac:dyDescent="0.35">
      <c r="A5" s="5" t="s">
        <v>47</v>
      </c>
      <c r="B5" s="11">
        <v>83.324482999999987</v>
      </c>
      <c r="C5" s="11">
        <v>77.946388000000013</v>
      </c>
      <c r="D5" s="11">
        <v>73.293010999999993</v>
      </c>
      <c r="E5" s="11">
        <v>68.536704999999998</v>
      </c>
      <c r="F5" s="11">
        <v>66.108770000000007</v>
      </c>
      <c r="G5" s="11">
        <v>61.393828999999997</v>
      </c>
      <c r="H5" s="11">
        <v>78.441570999999996</v>
      </c>
      <c r="I5" s="11">
        <v>75.054422000000002</v>
      </c>
      <c r="J5" s="11">
        <v>69.809637000000009</v>
      </c>
      <c r="K5" s="11">
        <v>72.816000000000003</v>
      </c>
      <c r="L5" s="11">
        <v>68.114548999999997</v>
      </c>
      <c r="M5" s="11">
        <v>61.668949999999995</v>
      </c>
      <c r="N5" s="11">
        <v>60.379264000000006</v>
      </c>
      <c r="O5" s="11">
        <v>52.865127999999999</v>
      </c>
    </row>
    <row r="6" spans="1:15" x14ac:dyDescent="0.35">
      <c r="A6" s="5" t="s">
        <v>48</v>
      </c>
      <c r="B6" s="11">
        <v>1</v>
      </c>
      <c r="C6" s="11">
        <v>0.99999899999999997</v>
      </c>
      <c r="D6" s="11">
        <v>1</v>
      </c>
      <c r="E6" s="11">
        <v>0.99999899999999997</v>
      </c>
      <c r="F6" s="11">
        <v>1</v>
      </c>
      <c r="G6" s="11">
        <v>1.0000009999999999</v>
      </c>
      <c r="H6" s="11">
        <v>1.0000009999999999</v>
      </c>
      <c r="I6" s="11">
        <v>1.0000009999999999</v>
      </c>
      <c r="J6" s="11">
        <v>1.0000009999999999</v>
      </c>
      <c r="K6" s="11">
        <v>1</v>
      </c>
      <c r="L6" s="11">
        <v>2.3657880000000002</v>
      </c>
      <c r="M6" s="11">
        <v>2.3118560000000001</v>
      </c>
      <c r="N6" s="11">
        <v>2.2145509999999997</v>
      </c>
      <c r="O6" s="11">
        <v>2.1353330000000001</v>
      </c>
    </row>
    <row r="7" spans="1:15" x14ac:dyDescent="0.35">
      <c r="A7" s="5" t="s">
        <v>49</v>
      </c>
      <c r="B7" s="11">
        <v>831.043993</v>
      </c>
      <c r="C7" s="11">
        <v>823.75651300000004</v>
      </c>
      <c r="D7" s="11">
        <v>827.74284999999998</v>
      </c>
      <c r="E7" s="11">
        <v>824.45066899999995</v>
      </c>
      <c r="F7" s="11">
        <v>840.300566</v>
      </c>
      <c r="G7" s="11">
        <v>840.13122900000008</v>
      </c>
      <c r="H7" s="11">
        <v>876.91964399999995</v>
      </c>
      <c r="I7" s="11">
        <v>889.27954099999999</v>
      </c>
      <c r="J7" s="11">
        <v>829.34079700000007</v>
      </c>
      <c r="K7" s="11">
        <v>874.69399999999996</v>
      </c>
      <c r="L7" s="11">
        <v>869.53288399999997</v>
      </c>
      <c r="M7" s="11">
        <v>869.97542199999998</v>
      </c>
      <c r="N7" s="11">
        <v>850.93291799999997</v>
      </c>
      <c r="O7" s="11">
        <v>846.00407900000005</v>
      </c>
    </row>
    <row r="8" spans="1:15" x14ac:dyDescent="0.35">
      <c r="A8" s="5" t="s">
        <v>50</v>
      </c>
      <c r="B8" s="11">
        <v>0</v>
      </c>
      <c r="C8" s="11">
        <v>0</v>
      </c>
      <c r="D8" s="11">
        <v>49.911468999999997</v>
      </c>
      <c r="E8" s="11">
        <v>54.511693000000001</v>
      </c>
      <c r="F8" s="11">
        <v>29.416554999999999</v>
      </c>
      <c r="G8" s="11">
        <v>30.628550999999998</v>
      </c>
      <c r="H8" s="11">
        <v>16.831</v>
      </c>
      <c r="I8" s="11">
        <v>16.115431000000001</v>
      </c>
      <c r="J8" s="11">
        <v>23.195414</v>
      </c>
      <c r="K8" s="11">
        <v>36.026519999999998</v>
      </c>
      <c r="L8" s="11">
        <v>29.623000000000001</v>
      </c>
      <c r="M8" s="11">
        <v>36.010455999999998</v>
      </c>
      <c r="N8" s="11">
        <v>35.457999999999998</v>
      </c>
      <c r="O8" s="11">
        <v>37.566282000000001</v>
      </c>
    </row>
    <row r="9" spans="1:15" x14ac:dyDescent="0.35">
      <c r="A9" s="82" t="s">
        <v>51</v>
      </c>
      <c r="B9" s="82">
        <f t="shared" ref="B9:I9" si="0">+SUM(B3:B8)</f>
        <v>1024.679312</v>
      </c>
      <c r="C9" s="82">
        <f t="shared" si="0"/>
        <v>1015.027637</v>
      </c>
      <c r="D9" s="82">
        <f t="shared" si="0"/>
        <v>1064.6254319999998</v>
      </c>
      <c r="E9" s="82">
        <f t="shared" si="0"/>
        <v>1058.3276779999999</v>
      </c>
      <c r="F9" s="82">
        <f t="shared" si="0"/>
        <v>1047.983205</v>
      </c>
      <c r="G9" s="82">
        <f t="shared" si="0"/>
        <v>1043.8345440000001</v>
      </c>
      <c r="H9" s="82">
        <f t="shared" si="0"/>
        <v>1082.114828</v>
      </c>
      <c r="I9" s="82">
        <f t="shared" si="0"/>
        <v>1086.0966940000001</v>
      </c>
      <c r="J9" s="82">
        <f t="shared" ref="J9:O9" si="1">+SUM(J3:J8)</f>
        <v>1036.6946520000001</v>
      </c>
      <c r="K9" s="82">
        <f t="shared" si="1"/>
        <v>1102.0735199999999</v>
      </c>
      <c r="L9" s="82">
        <f t="shared" si="1"/>
        <v>1081.5208480000001</v>
      </c>
      <c r="M9" s="82">
        <f t="shared" si="1"/>
        <v>1078.51034</v>
      </c>
      <c r="N9" s="82">
        <f t="shared" si="1"/>
        <v>1056.25521</v>
      </c>
      <c r="O9" s="82">
        <f t="shared" si="1"/>
        <v>1042.141314</v>
      </c>
    </row>
    <row r="10" spans="1:15" x14ac:dyDescent="0.35">
      <c r="A10" s="5" t="s">
        <v>52</v>
      </c>
      <c r="B10" s="11">
        <v>20.203799</v>
      </c>
      <c r="C10" s="11">
        <v>20.863392000000001</v>
      </c>
      <c r="D10" s="11">
        <v>23.151955999999998</v>
      </c>
      <c r="E10" s="11">
        <v>24.487428999999999</v>
      </c>
      <c r="F10" s="11">
        <v>24.728707999999997</v>
      </c>
      <c r="G10" s="11">
        <v>28.622320999999999</v>
      </c>
      <c r="H10" s="11">
        <v>37.192999999999998</v>
      </c>
      <c r="I10" s="11">
        <v>33.169180999999995</v>
      </c>
      <c r="J10" s="11">
        <v>35.414875000000002</v>
      </c>
      <c r="K10" s="11">
        <v>40.499000000000002</v>
      </c>
      <c r="L10" s="11">
        <v>39.057048000000002</v>
      </c>
      <c r="M10" s="11">
        <v>39.811371000000001</v>
      </c>
      <c r="N10" s="11">
        <v>38.624341000000001</v>
      </c>
      <c r="O10" s="11">
        <v>36.185817999999998</v>
      </c>
    </row>
    <row r="11" spans="1:15" x14ac:dyDescent="0.35">
      <c r="A11" s="5" t="s">
        <v>53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102.745852</v>
      </c>
      <c r="H11" s="11">
        <v>112.742</v>
      </c>
      <c r="I11" s="11">
        <v>120.460441</v>
      </c>
      <c r="J11" s="11">
        <v>118.291377</v>
      </c>
      <c r="K11" s="11">
        <v>127.593</v>
      </c>
      <c r="L11" s="11">
        <v>120.375455</v>
      </c>
      <c r="M11" s="11">
        <v>133.90402399999999</v>
      </c>
      <c r="N11" s="11">
        <v>120.051164</v>
      </c>
      <c r="O11" s="11">
        <v>107.46863400000001</v>
      </c>
    </row>
    <row r="12" spans="1:15" x14ac:dyDescent="0.35">
      <c r="A12" s="5" t="s">
        <v>54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/>
      <c r="L12" s="11"/>
      <c r="M12" s="11"/>
      <c r="N12" s="11"/>
      <c r="O12" s="11"/>
    </row>
    <row r="13" spans="1:15" x14ac:dyDescent="0.35">
      <c r="A13" s="82" t="s">
        <v>55</v>
      </c>
      <c r="B13" s="82">
        <f t="shared" ref="B13:I13" si="2">+SUM(B10:B12)</f>
        <v>20.203799</v>
      </c>
      <c r="C13" s="82">
        <f t="shared" si="2"/>
        <v>20.863392000000001</v>
      </c>
      <c r="D13" s="82">
        <f t="shared" si="2"/>
        <v>23.151955999999998</v>
      </c>
      <c r="E13" s="82">
        <f t="shared" si="2"/>
        <v>24.487428999999999</v>
      </c>
      <c r="F13" s="82">
        <f t="shared" si="2"/>
        <v>24.728707999999997</v>
      </c>
      <c r="G13" s="82">
        <f t="shared" si="2"/>
        <v>131.36817300000001</v>
      </c>
      <c r="H13" s="82">
        <f t="shared" si="2"/>
        <v>149.935</v>
      </c>
      <c r="I13" s="82">
        <f t="shared" si="2"/>
        <v>153.62962199999998</v>
      </c>
      <c r="J13" s="82">
        <f t="shared" ref="J13:O13" si="3">+SUM(J10:J12)</f>
        <v>153.70625200000001</v>
      </c>
      <c r="K13" s="82">
        <f t="shared" si="3"/>
        <v>168.09200000000001</v>
      </c>
      <c r="L13" s="82">
        <f t="shared" si="3"/>
        <v>159.432503</v>
      </c>
      <c r="M13" s="82">
        <f t="shared" si="3"/>
        <v>173.715395</v>
      </c>
      <c r="N13" s="82">
        <f t="shared" si="3"/>
        <v>158.67550499999999</v>
      </c>
      <c r="O13" s="82">
        <f t="shared" si="3"/>
        <v>143.65445199999999</v>
      </c>
    </row>
    <row r="14" spans="1:15" x14ac:dyDescent="0.35">
      <c r="A14" s="5" t="s">
        <v>56</v>
      </c>
      <c r="B14" s="11">
        <v>4.7713590000000003</v>
      </c>
      <c r="C14" s="11">
        <v>7.0315919999999998</v>
      </c>
      <c r="D14" s="11">
        <v>10.963983000000001</v>
      </c>
      <c r="E14" s="11">
        <v>8.8129500000000007</v>
      </c>
      <c r="F14" s="11">
        <v>22.658455999999997</v>
      </c>
      <c r="G14" s="11">
        <v>17.147622999999999</v>
      </c>
      <c r="H14" s="11">
        <v>18.388999999999999</v>
      </c>
      <c r="I14" s="11">
        <v>21.754279</v>
      </c>
      <c r="J14" s="11">
        <v>25.617405999999999</v>
      </c>
      <c r="K14" s="11">
        <v>20.303000000000001</v>
      </c>
      <c r="L14" s="11">
        <v>21.692789000000001</v>
      </c>
      <c r="M14" s="11">
        <v>22.438931</v>
      </c>
      <c r="N14" s="11">
        <v>39.962097999999997</v>
      </c>
      <c r="O14" s="11">
        <v>36.434885000000001</v>
      </c>
    </row>
    <row r="15" spans="1:15" x14ac:dyDescent="0.35">
      <c r="A15" s="82" t="s">
        <v>57</v>
      </c>
      <c r="B15" s="82">
        <f t="shared" ref="B15:I15" si="4">+B14+B13+B9</f>
        <v>1049.6544699999999</v>
      </c>
      <c r="C15" s="82">
        <f t="shared" si="4"/>
        <v>1042.9226209999999</v>
      </c>
      <c r="D15" s="82">
        <f t="shared" si="4"/>
        <v>1098.7413709999998</v>
      </c>
      <c r="E15" s="82">
        <f t="shared" si="4"/>
        <v>1091.6280569999999</v>
      </c>
      <c r="F15" s="82">
        <f t="shared" si="4"/>
        <v>1095.370369</v>
      </c>
      <c r="G15" s="82">
        <f t="shared" si="4"/>
        <v>1192.35034</v>
      </c>
      <c r="H15" s="82">
        <f t="shared" si="4"/>
        <v>1250.4388280000001</v>
      </c>
      <c r="I15" s="82">
        <f t="shared" si="4"/>
        <v>1261.480595</v>
      </c>
      <c r="J15" s="82">
        <f t="shared" ref="J15:O15" si="5">+J14+J13+J9</f>
        <v>1216.0183100000002</v>
      </c>
      <c r="K15" s="82">
        <f t="shared" si="5"/>
        <v>1290.4685199999999</v>
      </c>
      <c r="L15" s="82">
        <f t="shared" si="5"/>
        <v>1262.6461400000001</v>
      </c>
      <c r="M15" s="82">
        <f t="shared" si="5"/>
        <v>1274.6646660000001</v>
      </c>
      <c r="N15" s="82">
        <f t="shared" si="5"/>
        <v>1254.8928129999999</v>
      </c>
      <c r="O15" s="82">
        <f t="shared" si="5"/>
        <v>1222.2306509999999</v>
      </c>
    </row>
    <row r="16" spans="1:15" x14ac:dyDescent="0.35">
      <c r="A16" s="5" t="s">
        <v>58</v>
      </c>
      <c r="B16" s="11">
        <v>26.287227999999999</v>
      </c>
      <c r="C16" s="11">
        <v>23.594625000000001</v>
      </c>
      <c r="D16" s="11">
        <v>22.589007000000002</v>
      </c>
      <c r="E16" s="11">
        <v>23.071021999999999</v>
      </c>
      <c r="F16" s="11">
        <v>8.624664000000001</v>
      </c>
      <c r="G16" s="11">
        <v>15.417370999999999</v>
      </c>
      <c r="H16" s="11">
        <v>9.132147999999999</v>
      </c>
      <c r="I16" s="11">
        <v>18.773490000000002</v>
      </c>
      <c r="J16" s="11">
        <v>13.968069</v>
      </c>
      <c r="K16" s="11">
        <v>18.911000000000001</v>
      </c>
      <c r="L16" s="11">
        <v>19.016161</v>
      </c>
      <c r="M16" s="11">
        <v>13.390212999999999</v>
      </c>
      <c r="N16" s="11">
        <v>8.8458449999999988</v>
      </c>
      <c r="O16" s="11">
        <v>4.5415959999999993</v>
      </c>
    </row>
    <row r="17" spans="1:15" x14ac:dyDescent="0.35">
      <c r="A17" s="5" t="s">
        <v>59</v>
      </c>
      <c r="B17" s="11">
        <v>1541.436246</v>
      </c>
      <c r="C17" s="11">
        <v>1131.42687</v>
      </c>
      <c r="D17" s="11">
        <v>2170.5133990000004</v>
      </c>
      <c r="E17" s="11">
        <v>1083.884847</v>
      </c>
      <c r="F17" s="11">
        <v>1875.962673</v>
      </c>
      <c r="G17" s="11">
        <v>1673.924675</v>
      </c>
      <c r="H17" s="11">
        <v>2872.270649</v>
      </c>
      <c r="I17" s="11">
        <v>1682.469587</v>
      </c>
      <c r="J17" s="11">
        <v>2553.5057980000001</v>
      </c>
      <c r="K17" s="11">
        <v>2397.6880000000001</v>
      </c>
      <c r="L17" s="11">
        <v>4030.6503829999997</v>
      </c>
      <c r="M17" s="11">
        <v>2528.6142209999998</v>
      </c>
      <c r="N17" s="11">
        <v>3393.4209999999998</v>
      </c>
      <c r="O17" s="11">
        <v>3170.2085480000001</v>
      </c>
    </row>
    <row r="18" spans="1:15" x14ac:dyDescent="0.35">
      <c r="A18" s="5" t="s">
        <v>60</v>
      </c>
      <c r="B18" s="11">
        <v>60.048646999999995</v>
      </c>
      <c r="C18" s="11">
        <v>48.554413999999994</v>
      </c>
      <c r="D18" s="11">
        <v>51.578263</v>
      </c>
      <c r="E18" s="11">
        <v>58.546847</v>
      </c>
      <c r="F18" s="11">
        <v>75.997933000000003</v>
      </c>
      <c r="G18" s="11">
        <v>75.425284000000005</v>
      </c>
      <c r="H18" s="11">
        <v>94.189961999999994</v>
      </c>
      <c r="I18" s="11">
        <v>94.470584000000002</v>
      </c>
      <c r="J18" s="11">
        <v>156.326696</v>
      </c>
      <c r="K18" s="11">
        <v>158.124</v>
      </c>
      <c r="L18" s="11">
        <v>160.87116800000001</v>
      </c>
      <c r="M18" s="11">
        <v>188.159548</v>
      </c>
      <c r="N18" s="11">
        <v>263.34699999999998</v>
      </c>
      <c r="O18" s="11">
        <v>316.10294799999997</v>
      </c>
    </row>
    <row r="19" spans="1:15" x14ac:dyDescent="0.35">
      <c r="A19" s="5" t="s">
        <v>61</v>
      </c>
      <c r="B19" s="11">
        <v>368.44242100000008</v>
      </c>
      <c r="C19" s="11">
        <v>76.440506999999982</v>
      </c>
      <c r="D19" s="11">
        <v>165.51189100000005</v>
      </c>
      <c r="E19" s="11">
        <v>33.8553899999999</v>
      </c>
      <c r="F19" s="11">
        <v>379.28178800000018</v>
      </c>
      <c r="G19" s="11">
        <v>84.034273000000042</v>
      </c>
      <c r="H19" s="11">
        <v>707.76451300000031</v>
      </c>
      <c r="I19" s="11">
        <v>40.118990999999923</v>
      </c>
      <c r="J19" s="11">
        <v>238.81663599999993</v>
      </c>
      <c r="K19" s="11">
        <v>330.43299999999999</v>
      </c>
      <c r="L19" s="11">
        <v>1689.3607920000004</v>
      </c>
      <c r="M19" s="11">
        <v>412.79393799999986</v>
      </c>
      <c r="N19" s="11">
        <v>1394.1196789999997</v>
      </c>
      <c r="O19" s="11">
        <v>962.05895000000021</v>
      </c>
    </row>
    <row r="20" spans="1:15" x14ac:dyDescent="0.35">
      <c r="A20" s="82" t="s">
        <v>62</v>
      </c>
      <c r="B20" s="82">
        <f t="shared" ref="B20:I20" si="6">+SUM(B16:B19)</f>
        <v>1996.2145420000002</v>
      </c>
      <c r="C20" s="82">
        <f t="shared" si="6"/>
        <v>1280.0164159999999</v>
      </c>
      <c r="D20" s="82">
        <f t="shared" si="6"/>
        <v>2410.1925600000004</v>
      </c>
      <c r="E20" s="82">
        <f t="shared" si="6"/>
        <v>1199.3581060000001</v>
      </c>
      <c r="F20" s="82">
        <f t="shared" si="6"/>
        <v>2339.8670580000003</v>
      </c>
      <c r="G20" s="82">
        <f t="shared" si="6"/>
        <v>1848.8016029999999</v>
      </c>
      <c r="H20" s="82">
        <f t="shared" si="6"/>
        <v>3683.3572720000002</v>
      </c>
      <c r="I20" s="82">
        <f t="shared" si="6"/>
        <v>1835.8326519999998</v>
      </c>
      <c r="J20" s="82">
        <f t="shared" ref="J20:O20" si="7">+SUM(J16:J19)</f>
        <v>2962.6171990000003</v>
      </c>
      <c r="K20" s="82">
        <f t="shared" si="7"/>
        <v>2905.1559999999999</v>
      </c>
      <c r="L20" s="82">
        <f t="shared" si="7"/>
        <v>5899.8985039999998</v>
      </c>
      <c r="M20" s="82">
        <f t="shared" si="7"/>
        <v>3142.9579199999998</v>
      </c>
      <c r="N20" s="82">
        <f t="shared" si="7"/>
        <v>5059.7335239999993</v>
      </c>
      <c r="O20" s="82">
        <f t="shared" si="7"/>
        <v>4452.9120420000008</v>
      </c>
    </row>
    <row r="21" spans="1:15" x14ac:dyDescent="0.35">
      <c r="A21" s="82" t="s">
        <v>63</v>
      </c>
      <c r="B21" s="82">
        <f t="shared" ref="B21:I21" si="8">+B20+B15</f>
        <v>3045.8690120000001</v>
      </c>
      <c r="C21" s="82">
        <f t="shared" si="8"/>
        <v>2322.9390370000001</v>
      </c>
      <c r="D21" s="82">
        <f t="shared" si="8"/>
        <v>3508.9339310000005</v>
      </c>
      <c r="E21" s="82">
        <f t="shared" si="8"/>
        <v>2290.986163</v>
      </c>
      <c r="F21" s="82">
        <f t="shared" si="8"/>
        <v>3435.237427</v>
      </c>
      <c r="G21" s="82">
        <f t="shared" si="8"/>
        <v>3041.1519429999998</v>
      </c>
      <c r="H21" s="82">
        <f t="shared" si="8"/>
        <v>4933.7961000000005</v>
      </c>
      <c r="I21" s="82">
        <f t="shared" si="8"/>
        <v>3097.313247</v>
      </c>
      <c r="J21" s="82">
        <f t="shared" ref="J21:O21" si="9">+J20+J15</f>
        <v>4178.6355090000006</v>
      </c>
      <c r="K21" s="82">
        <f t="shared" si="9"/>
        <v>4195.6245199999994</v>
      </c>
      <c r="L21" s="82">
        <f t="shared" si="9"/>
        <v>7162.5446439999996</v>
      </c>
      <c r="M21" s="82">
        <f t="shared" si="9"/>
        <v>4417.6225859999995</v>
      </c>
      <c r="N21" s="82">
        <f t="shared" si="9"/>
        <v>6314.6263369999997</v>
      </c>
      <c r="O21" s="82">
        <f t="shared" si="9"/>
        <v>5675.1426930000007</v>
      </c>
    </row>
    <row r="22" spans="1:15" x14ac:dyDescent="0.35">
      <c r="A22" s="2" t="s">
        <v>64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35">
      <c r="A23" s="5" t="s">
        <v>65</v>
      </c>
      <c r="B23" s="11">
        <v>75.394064999999998</v>
      </c>
      <c r="C23" s="11">
        <v>74.582239000000001</v>
      </c>
      <c r="D23" s="11">
        <v>75.394107999999989</v>
      </c>
      <c r="E23" s="11">
        <v>75.393787000000003</v>
      </c>
      <c r="F23" s="11">
        <v>75.394064999999998</v>
      </c>
      <c r="G23" s="11">
        <v>75.394115999999997</v>
      </c>
      <c r="H23" s="11">
        <v>75.394064</v>
      </c>
      <c r="I23" s="11">
        <v>75.194999999999993</v>
      </c>
      <c r="J23" s="11">
        <v>76.624062999999992</v>
      </c>
      <c r="K23" s="11">
        <v>76.623999999999995</v>
      </c>
      <c r="L23" s="11">
        <v>81.23944800000001</v>
      </c>
      <c r="M23" s="11">
        <v>81.239448999999993</v>
      </c>
      <c r="N23" s="11">
        <v>81.687517000000014</v>
      </c>
      <c r="O23" s="11">
        <v>83.279228000000003</v>
      </c>
    </row>
    <row r="24" spans="1:15" x14ac:dyDescent="0.35">
      <c r="A24" s="5" t="s">
        <v>66</v>
      </c>
      <c r="B24" s="11">
        <v>-3.0999999999999999E-3</v>
      </c>
      <c r="C24" s="11">
        <v>-3.0999999999999999E-3</v>
      </c>
      <c r="D24" s="11">
        <v>-3.0999999999999999E-3</v>
      </c>
      <c r="E24" s="11">
        <v>-3.0999999999999999E-3</v>
      </c>
      <c r="F24" s="11">
        <v>-3.5099999999999999E-2</v>
      </c>
      <c r="G24" s="11">
        <v>-1.01E-2</v>
      </c>
      <c r="H24" s="11">
        <v>-1.01E-2</v>
      </c>
      <c r="I24" s="11">
        <v>-1.01E-2</v>
      </c>
      <c r="J24" s="11">
        <v>-1.01E-2</v>
      </c>
      <c r="K24" s="11">
        <v>-1.01E-2</v>
      </c>
      <c r="L24" s="11">
        <v>-1.01E-2</v>
      </c>
      <c r="M24" s="11">
        <v>-1.01E-2</v>
      </c>
      <c r="N24" s="11">
        <v>-1.01E-2</v>
      </c>
      <c r="O24" s="11">
        <v>-1.01E-2</v>
      </c>
    </row>
    <row r="25" spans="1:15" x14ac:dyDescent="0.35">
      <c r="A25" s="5" t="s">
        <v>67</v>
      </c>
      <c r="B25" s="11">
        <v>588.05115999999998</v>
      </c>
      <c r="C25" s="11">
        <v>588.56363699999997</v>
      </c>
      <c r="D25" s="11">
        <v>588.05115599999999</v>
      </c>
      <c r="E25" s="11">
        <v>588.05076599999995</v>
      </c>
      <c r="F25" s="11">
        <v>588.05115999999998</v>
      </c>
      <c r="G25" s="11">
        <v>588.41366200000004</v>
      </c>
      <c r="H25" s="11">
        <v>588.41366000000005</v>
      </c>
      <c r="I25" s="11">
        <v>588.46299999999997</v>
      </c>
      <c r="J25" s="11">
        <v>622.14968500000009</v>
      </c>
      <c r="K25" s="11">
        <v>622.14968500000009</v>
      </c>
      <c r="L25" s="11">
        <v>914.17482400000006</v>
      </c>
      <c r="M25" s="11">
        <v>914.17482400000006</v>
      </c>
      <c r="N25" s="11">
        <v>976.887472</v>
      </c>
      <c r="O25" s="11">
        <v>975.29576199999997</v>
      </c>
    </row>
    <row r="26" spans="1:15" x14ac:dyDescent="0.35">
      <c r="A26" s="82" t="s">
        <v>68</v>
      </c>
      <c r="B26" s="82">
        <f t="shared" ref="B26:I26" si="10">+SUM(B23:B25)</f>
        <v>663.44212500000003</v>
      </c>
      <c r="C26" s="82">
        <f t="shared" si="10"/>
        <v>663.14277599999991</v>
      </c>
      <c r="D26" s="82">
        <f t="shared" si="10"/>
        <v>663.44216399999993</v>
      </c>
      <c r="E26" s="82">
        <f t="shared" si="10"/>
        <v>663.44145299999991</v>
      </c>
      <c r="F26" s="82">
        <f t="shared" si="10"/>
        <v>663.41012499999999</v>
      </c>
      <c r="G26" s="82">
        <f t="shared" si="10"/>
        <v>663.79767800000002</v>
      </c>
      <c r="H26" s="82">
        <f t="shared" si="10"/>
        <v>663.79762400000004</v>
      </c>
      <c r="I26" s="82">
        <f t="shared" si="10"/>
        <v>663.64789999999994</v>
      </c>
      <c r="J26" s="82">
        <f t="shared" ref="J26:O26" si="11">+SUM(J23:J25)</f>
        <v>698.7636480000001</v>
      </c>
      <c r="K26" s="82">
        <f t="shared" si="11"/>
        <v>698.76358500000015</v>
      </c>
      <c r="L26" s="82">
        <f t="shared" si="11"/>
        <v>995.40417200000002</v>
      </c>
      <c r="M26" s="82">
        <f t="shared" si="11"/>
        <v>995.40417300000001</v>
      </c>
      <c r="N26" s="82">
        <f t="shared" si="11"/>
        <v>1058.564889</v>
      </c>
      <c r="O26" s="82">
        <f t="shared" si="11"/>
        <v>1058.5648899999999</v>
      </c>
    </row>
    <row r="27" spans="1:15" x14ac:dyDescent="0.35">
      <c r="A27" s="5" t="s">
        <v>69</v>
      </c>
      <c r="B27" s="11">
        <v>-105.597449</v>
      </c>
      <c r="C27" s="11">
        <v>-123.710227</v>
      </c>
      <c r="D27" s="11">
        <v>-82.038668000000001</v>
      </c>
      <c r="E27" s="11">
        <v>-111.17278599999999</v>
      </c>
      <c r="F27" s="11">
        <v>-72.520456999999993</v>
      </c>
      <c r="G27" s="11">
        <v>-88.228543999999999</v>
      </c>
      <c r="H27" s="11">
        <v>-73.275000000000006</v>
      </c>
      <c r="I27" s="11">
        <v>-59.000999999999998</v>
      </c>
      <c r="J27" s="11">
        <v>-105.292</v>
      </c>
      <c r="K27" s="11">
        <f>-24.688</f>
        <v>-24.687999999999999</v>
      </c>
      <c r="L27" s="11">
        <v>19.315000000000001</v>
      </c>
      <c r="M27" s="11">
        <v>2.7309564569812839</v>
      </c>
      <c r="N27" s="11">
        <v>41.276000000000003</v>
      </c>
      <c r="O27" s="11">
        <v>48.311949999999996</v>
      </c>
    </row>
    <row r="28" spans="1:15" x14ac:dyDescent="0.35">
      <c r="A28" s="82" t="s">
        <v>70</v>
      </c>
      <c r="B28" s="82">
        <f t="shared" ref="B28:I28" si="12">+B27+B26</f>
        <v>557.84467600000005</v>
      </c>
      <c r="C28" s="82">
        <f t="shared" si="12"/>
        <v>539.43254899999988</v>
      </c>
      <c r="D28" s="82">
        <f t="shared" si="12"/>
        <v>581.4034959999999</v>
      </c>
      <c r="E28" s="82">
        <f t="shared" si="12"/>
        <v>552.26866699999994</v>
      </c>
      <c r="F28" s="82">
        <f t="shared" si="12"/>
        <v>590.88966800000003</v>
      </c>
      <c r="G28" s="82">
        <f t="shared" si="12"/>
        <v>575.56913400000008</v>
      </c>
      <c r="H28" s="82">
        <f t="shared" si="12"/>
        <v>590.52262400000006</v>
      </c>
      <c r="I28" s="82">
        <f t="shared" si="12"/>
        <v>604.64689999999996</v>
      </c>
      <c r="J28" s="82">
        <f t="shared" ref="J28:O28" si="13">+J27+J26</f>
        <v>593.47164800000007</v>
      </c>
      <c r="K28" s="82">
        <f t="shared" si="13"/>
        <v>674.07558500000016</v>
      </c>
      <c r="L28" s="82">
        <f t="shared" si="13"/>
        <v>1014.7191720000001</v>
      </c>
      <c r="M28" s="82">
        <f t="shared" si="13"/>
        <v>998.1351294569813</v>
      </c>
      <c r="N28" s="82">
        <f t="shared" si="13"/>
        <v>1099.8408890000001</v>
      </c>
      <c r="O28" s="82">
        <f t="shared" si="13"/>
        <v>1106.8768399999999</v>
      </c>
    </row>
    <row r="29" spans="1:15" x14ac:dyDescent="0.35">
      <c r="A29" s="5" t="s">
        <v>71</v>
      </c>
      <c r="B29" s="11">
        <v>8.153302</v>
      </c>
      <c r="C29" s="11">
        <v>10.416819</v>
      </c>
      <c r="D29" s="11">
        <v>11.059977999999999</v>
      </c>
      <c r="E29" s="11">
        <v>6.214518</v>
      </c>
      <c r="F29" s="11">
        <v>-4.5808230000000005</v>
      </c>
      <c r="G29" s="11">
        <v>-7.4722400000000002</v>
      </c>
      <c r="H29" s="11">
        <v>-6.4827879999999993</v>
      </c>
      <c r="I29" s="11">
        <v>-10.592692999999999</v>
      </c>
      <c r="J29" s="11">
        <v>-8.0589999999999993</v>
      </c>
      <c r="K29" s="11">
        <f>-12.882</f>
        <v>-12.882</v>
      </c>
      <c r="L29" s="11">
        <v>-6.9613699999999996</v>
      </c>
      <c r="M29" s="11">
        <v>-7.4321644569812833</v>
      </c>
      <c r="N29" s="11">
        <v>3.3340000000000001</v>
      </c>
      <c r="O29" s="11">
        <v>1.830619</v>
      </c>
    </row>
    <row r="30" spans="1:15" x14ac:dyDescent="0.35">
      <c r="A30" s="82" t="s">
        <v>72</v>
      </c>
      <c r="B30" s="82">
        <f t="shared" ref="B30:I30" si="14">+B29+B28</f>
        <v>565.9979780000001</v>
      </c>
      <c r="C30" s="82">
        <f t="shared" si="14"/>
        <v>549.84936799999991</v>
      </c>
      <c r="D30" s="82">
        <f t="shared" si="14"/>
        <v>592.46347399999991</v>
      </c>
      <c r="E30" s="82">
        <f t="shared" si="14"/>
        <v>558.48318499999993</v>
      </c>
      <c r="F30" s="82">
        <f t="shared" si="14"/>
        <v>586.30884500000002</v>
      </c>
      <c r="G30" s="82">
        <f t="shared" si="14"/>
        <v>568.09689400000002</v>
      </c>
      <c r="H30" s="82">
        <f t="shared" si="14"/>
        <v>584.03983600000004</v>
      </c>
      <c r="I30" s="82">
        <f t="shared" si="14"/>
        <v>594.05420699999991</v>
      </c>
      <c r="J30" s="82">
        <f t="shared" ref="J30:O30" si="15">+J29+J28</f>
        <v>585.4126480000001</v>
      </c>
      <c r="K30" s="82">
        <f t="shared" si="15"/>
        <v>661.19358500000021</v>
      </c>
      <c r="L30" s="82">
        <f t="shared" si="15"/>
        <v>1007.7578020000001</v>
      </c>
      <c r="M30" s="82">
        <f t="shared" si="15"/>
        <v>990.70296500000006</v>
      </c>
      <c r="N30" s="82">
        <f t="shared" si="15"/>
        <v>1103.1748890000001</v>
      </c>
      <c r="O30" s="82">
        <f t="shared" si="15"/>
        <v>1108.707459</v>
      </c>
    </row>
    <row r="31" spans="1:15" x14ac:dyDescent="0.35">
      <c r="A31" s="5" t="s">
        <v>73</v>
      </c>
      <c r="B31" s="11">
        <v>442.05765599999995</v>
      </c>
      <c r="C31" s="11">
        <v>444.65747600000003</v>
      </c>
      <c r="D31" s="11">
        <v>445.27987399999995</v>
      </c>
      <c r="E31" s="11">
        <v>445.91328199999998</v>
      </c>
      <c r="F31" s="11">
        <v>446.55789700000003</v>
      </c>
      <c r="G31" s="11">
        <v>447.21391899999998</v>
      </c>
      <c r="H31" s="11">
        <v>447.88154800000001</v>
      </c>
      <c r="I31" s="11">
        <v>448.56098800000001</v>
      </c>
      <c r="J31" s="11">
        <v>293.18808499999994</v>
      </c>
      <c r="K31" s="11">
        <v>293.73399999999998</v>
      </c>
      <c r="L31" s="11">
        <v>294.02844599999997</v>
      </c>
      <c r="M31" s="11">
        <v>294.61690499999997</v>
      </c>
      <c r="N31" s="11">
        <v>295.21455900000001</v>
      </c>
      <c r="O31" s="11">
        <v>295.821549</v>
      </c>
    </row>
    <row r="32" spans="1:15" x14ac:dyDescent="0.35">
      <c r="A32" s="5" t="s">
        <v>74</v>
      </c>
      <c r="B32" s="11">
        <v>3.6379270000000252</v>
      </c>
      <c r="C32" s="11">
        <v>-0.42532600000000093</v>
      </c>
      <c r="D32" s="11">
        <v>-3.0196439999999711</v>
      </c>
      <c r="E32" s="11">
        <v>-2.7466739999999992</v>
      </c>
      <c r="F32" s="11">
        <v>3.2596529999999913</v>
      </c>
      <c r="G32" s="11">
        <v>-1.2257289999999921</v>
      </c>
      <c r="H32" s="11">
        <v>-1.683439000000013</v>
      </c>
      <c r="I32" s="11">
        <v>-0.30291600000002655</v>
      </c>
      <c r="J32" s="11">
        <v>0.11447200000000884</v>
      </c>
      <c r="K32" s="11">
        <v>13.877000000000001</v>
      </c>
      <c r="L32" s="11">
        <v>-9.9999998928979032E-7</v>
      </c>
      <c r="M32" s="11">
        <v>-9.9999998928979032E-7</v>
      </c>
      <c r="N32" s="11">
        <v>-9.9999998928979032E-7</v>
      </c>
      <c r="O32" s="11">
        <v>-9.9999998928979032E-7</v>
      </c>
    </row>
    <row r="33" spans="1:15" x14ac:dyDescent="0.35">
      <c r="A33" s="5" t="s">
        <v>75</v>
      </c>
      <c r="B33" s="11">
        <v>-6.0847309999999997</v>
      </c>
      <c r="C33" s="11">
        <v>-19.371383000000002</v>
      </c>
      <c r="D33" s="11">
        <v>32.924872000000001</v>
      </c>
      <c r="E33" s="11">
        <v>31.154655999999999</v>
      </c>
      <c r="F33" s="11">
        <v>30.336375</v>
      </c>
      <c r="G33" s="11">
        <v>28.455773000000001</v>
      </c>
      <c r="H33" s="11">
        <v>31.587651000000001</v>
      </c>
      <c r="I33" s="11">
        <v>31.205273000000002</v>
      </c>
      <c r="J33" s="11">
        <v>29.702758999999997</v>
      </c>
      <c r="K33" s="11">
        <v>31.763000000000002</v>
      </c>
      <c r="L33" s="11">
        <v>28.364668000000002</v>
      </c>
      <c r="M33" s="11">
        <v>23.664273000000001</v>
      </c>
      <c r="N33" s="11">
        <v>21.505136999999998</v>
      </c>
      <c r="O33" s="11">
        <v>19.116332999999997</v>
      </c>
    </row>
    <row r="34" spans="1:15" x14ac:dyDescent="0.35">
      <c r="A34" s="5" t="s">
        <v>76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88.748174000000006</v>
      </c>
      <c r="H34" s="11">
        <v>108.432</v>
      </c>
      <c r="I34" s="11">
        <v>117.96369</v>
      </c>
      <c r="J34" s="11">
        <v>95.516557000000006</v>
      </c>
      <c r="K34" s="11">
        <v>102.93</v>
      </c>
      <c r="L34" s="11">
        <v>95.780061000000003</v>
      </c>
      <c r="M34" s="11">
        <v>108.64437699999999</v>
      </c>
      <c r="N34" s="11">
        <v>95.339610000000008</v>
      </c>
      <c r="O34" s="11">
        <v>85.031997000000004</v>
      </c>
    </row>
    <row r="35" spans="1:15" x14ac:dyDescent="0.35">
      <c r="A35" s="5" t="s">
        <v>77</v>
      </c>
      <c r="B35" s="11">
        <v>7.1876150000000001</v>
      </c>
      <c r="C35" s="11">
        <v>7.1540540000000004</v>
      </c>
      <c r="D35" s="11">
        <v>14.414534</v>
      </c>
      <c r="E35" s="11">
        <v>11.560324000000001</v>
      </c>
      <c r="F35" s="11">
        <v>24.981681000000002</v>
      </c>
      <c r="G35" s="11">
        <v>18.256098999999999</v>
      </c>
      <c r="H35" s="11">
        <v>46.011192000000001</v>
      </c>
      <c r="I35" s="11">
        <v>38.229348000000002</v>
      </c>
      <c r="J35" s="11">
        <v>41.958197999999996</v>
      </c>
      <c r="K35" s="11">
        <v>42.682000000000002</v>
      </c>
      <c r="L35" s="11">
        <v>76.172529999999995</v>
      </c>
      <c r="M35" s="11">
        <v>72.742346000000012</v>
      </c>
      <c r="N35" s="11">
        <v>47.503</v>
      </c>
      <c r="O35" s="11">
        <v>47.770089999999996</v>
      </c>
    </row>
    <row r="36" spans="1:15" x14ac:dyDescent="0.35">
      <c r="A36" s="82" t="s">
        <v>78</v>
      </c>
      <c r="B36" s="82">
        <f t="shared" ref="B36:I36" si="16">+SUM(B31:B35)</f>
        <v>446.79846700000002</v>
      </c>
      <c r="C36" s="82">
        <f t="shared" si="16"/>
        <v>432.01482100000004</v>
      </c>
      <c r="D36" s="82">
        <f t="shared" si="16"/>
        <v>489.59963599999998</v>
      </c>
      <c r="E36" s="82">
        <f t="shared" si="16"/>
        <v>485.88158799999997</v>
      </c>
      <c r="F36" s="82">
        <f t="shared" si="16"/>
        <v>505.135606</v>
      </c>
      <c r="G36" s="82">
        <f t="shared" si="16"/>
        <v>581.44823599999995</v>
      </c>
      <c r="H36" s="82">
        <f t="shared" si="16"/>
        <v>632.22895200000005</v>
      </c>
      <c r="I36" s="82">
        <f t="shared" si="16"/>
        <v>635.65638299999989</v>
      </c>
      <c r="J36" s="82">
        <f t="shared" ref="J36:O36" si="17">+SUM(J31:J35)</f>
        <v>460.48007100000001</v>
      </c>
      <c r="K36" s="82">
        <f t="shared" si="17"/>
        <v>484.98599999999999</v>
      </c>
      <c r="L36" s="82">
        <f t="shared" si="17"/>
        <v>494.34570399999996</v>
      </c>
      <c r="M36" s="82">
        <f t="shared" si="17"/>
        <v>499.66789999999992</v>
      </c>
      <c r="N36" s="82">
        <f t="shared" si="17"/>
        <v>459.56230499999998</v>
      </c>
      <c r="O36" s="82">
        <f t="shared" si="17"/>
        <v>447.73996799999998</v>
      </c>
    </row>
    <row r="37" spans="1:15" x14ac:dyDescent="0.35">
      <c r="A37" s="5" t="s">
        <v>79</v>
      </c>
      <c r="B37" s="11">
        <v>1600.5660809999999</v>
      </c>
      <c r="C37" s="11">
        <v>1002.5657169999999</v>
      </c>
      <c r="D37" s="11">
        <v>1913.2961559999999</v>
      </c>
      <c r="E37" s="11">
        <v>934.478296</v>
      </c>
      <c r="F37" s="11">
        <v>1787.346106</v>
      </c>
      <c r="G37" s="11">
        <v>1352.558303</v>
      </c>
      <c r="H37" s="11">
        <v>3079.183759</v>
      </c>
      <c r="I37" s="11">
        <v>1287.7180390000001</v>
      </c>
      <c r="J37" s="11">
        <v>2361.1882270000001</v>
      </c>
      <c r="K37" s="11">
        <v>2309.049</v>
      </c>
      <c r="L37" s="11">
        <v>4702.5739299999996</v>
      </c>
      <c r="M37" s="11">
        <v>2252.5200150000001</v>
      </c>
      <c r="N37" s="11">
        <v>3560.04</v>
      </c>
      <c r="O37" s="11">
        <v>3146.9565229999998</v>
      </c>
    </row>
    <row r="38" spans="1:15" x14ac:dyDescent="0.35">
      <c r="A38" s="5" t="s">
        <v>80</v>
      </c>
      <c r="B38" s="11">
        <v>9.0337510000000005</v>
      </c>
      <c r="C38" s="11">
        <v>0.27783800000000003</v>
      </c>
      <c r="D38" s="11">
        <v>6.7008530000000004</v>
      </c>
      <c r="E38" s="11">
        <v>1.7915329999999998</v>
      </c>
      <c r="F38" s="11">
        <v>20.311423999999999</v>
      </c>
      <c r="G38" s="11">
        <v>14.45682</v>
      </c>
      <c r="H38" s="11">
        <v>14.489042999999999</v>
      </c>
      <c r="I38" s="11">
        <v>22.114562000000003</v>
      </c>
      <c r="J38" s="11">
        <v>24.40549</v>
      </c>
      <c r="K38" s="11">
        <v>25.135480000000001</v>
      </c>
      <c r="L38" s="11">
        <v>39.533000000000001</v>
      </c>
      <c r="M38" s="11">
        <v>38.261173999999997</v>
      </c>
      <c r="N38" s="11">
        <v>49.812392999999993</v>
      </c>
      <c r="O38" s="11">
        <v>41.431691000000001</v>
      </c>
    </row>
    <row r="39" spans="1:15" x14ac:dyDescent="0.35">
      <c r="A39" s="5" t="s">
        <v>81</v>
      </c>
      <c r="B39" s="11">
        <v>229.05684299999999</v>
      </c>
      <c r="C39" s="11">
        <v>156.149078</v>
      </c>
      <c r="D39" s="11">
        <v>254.20557199999999</v>
      </c>
      <c r="E39" s="11">
        <v>88.696817999999993</v>
      </c>
      <c r="F39" s="11">
        <v>209.59447399999999</v>
      </c>
      <c r="G39" s="11">
        <v>190.46872500000001</v>
      </c>
      <c r="H39" s="11">
        <v>311.15939800000001</v>
      </c>
      <c r="I39" s="11">
        <v>204.89594299999999</v>
      </c>
      <c r="J39" s="11">
        <v>235.188222</v>
      </c>
      <c r="K39" s="11">
        <v>156.233</v>
      </c>
      <c r="L39" s="11">
        <v>286.38047799999998</v>
      </c>
      <c r="M39" s="11">
        <v>96.987340000000003</v>
      </c>
      <c r="N39" s="11">
        <v>250.91837599999999</v>
      </c>
      <c r="O39" s="11">
        <v>66.354513999999995</v>
      </c>
    </row>
    <row r="40" spans="1:15" x14ac:dyDescent="0.35">
      <c r="A40" s="5" t="s">
        <v>82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14.656197000000001</v>
      </c>
      <c r="H40" s="11">
        <v>11.469732</v>
      </c>
      <c r="I40" s="11">
        <v>4.503889</v>
      </c>
      <c r="J40" s="11">
        <v>26.142178000000001</v>
      </c>
      <c r="K40" s="11">
        <v>29.192</v>
      </c>
      <c r="L40" s="11">
        <v>29.621831999999998</v>
      </c>
      <c r="M40" s="11">
        <v>31.180565999999999</v>
      </c>
      <c r="N40" s="11">
        <v>31.230169999999998</v>
      </c>
      <c r="O40" s="11">
        <v>29.339725999999999</v>
      </c>
    </row>
    <row r="41" spans="1:15" s="24" customFormat="1" x14ac:dyDescent="0.35">
      <c r="A41" s="5" t="s">
        <v>83</v>
      </c>
      <c r="B41" s="11">
        <v>0</v>
      </c>
      <c r="C41" s="11">
        <v>0</v>
      </c>
      <c r="D41" s="11">
        <v>0</v>
      </c>
      <c r="E41" s="11">
        <v>0</v>
      </c>
      <c r="F41" s="11">
        <v>39.991852000000002</v>
      </c>
      <c r="G41" s="11">
        <v>46.949400999999995</v>
      </c>
      <c r="H41" s="11">
        <v>12.474952</v>
      </c>
      <c r="I41" s="11">
        <v>42.469686000000003</v>
      </c>
      <c r="J41" s="11">
        <v>45.088044000000004</v>
      </c>
      <c r="K41" s="11">
        <v>50.122999999999998</v>
      </c>
      <c r="L41" s="11">
        <v>57.127347</v>
      </c>
      <c r="M41" s="11">
        <v>67.323078999999993</v>
      </c>
      <c r="N41" s="11">
        <v>75.884</v>
      </c>
      <c r="O41" s="11">
        <v>107.28074599999999</v>
      </c>
    </row>
    <row r="42" spans="1:15" s="24" customFormat="1" x14ac:dyDescent="0.35">
      <c r="A42" s="5" t="s">
        <v>84</v>
      </c>
      <c r="B42" s="11">
        <v>194.41589199999999</v>
      </c>
      <c r="C42" s="11">
        <v>182.08221499999999</v>
      </c>
      <c r="D42" s="11">
        <v>252.66824</v>
      </c>
      <c r="E42" s="11">
        <v>221.654743</v>
      </c>
      <c r="F42" s="11">
        <v>286.54912000000002</v>
      </c>
      <c r="G42" s="11">
        <v>272.51736700000004</v>
      </c>
      <c r="H42" s="11">
        <f>288.670723+0.1</f>
        <v>288.77072300000003</v>
      </c>
      <c r="I42" s="11">
        <v>305.899385</v>
      </c>
      <c r="J42" s="11">
        <v>440.73027399999995</v>
      </c>
      <c r="K42" s="11">
        <v>479.71199999999999</v>
      </c>
      <c r="L42" s="11">
        <v>545.20454099999995</v>
      </c>
      <c r="M42" s="11">
        <v>440.97954700000003</v>
      </c>
      <c r="N42" s="11">
        <v>784.00400000000002</v>
      </c>
      <c r="O42" s="11">
        <v>727.33206700000005</v>
      </c>
    </row>
    <row r="43" spans="1:15" s="24" customFormat="1" x14ac:dyDescent="0.35">
      <c r="A43" s="82" t="s">
        <v>85</v>
      </c>
      <c r="B43" s="82">
        <f t="shared" ref="B43:I43" si="18">+SUM(B37:B42)</f>
        <v>2033.0725669999999</v>
      </c>
      <c r="C43" s="82">
        <f t="shared" si="18"/>
        <v>1341.0748479999997</v>
      </c>
      <c r="D43" s="82">
        <f t="shared" si="18"/>
        <v>2426.870821</v>
      </c>
      <c r="E43" s="82">
        <f t="shared" si="18"/>
        <v>1246.62139</v>
      </c>
      <c r="F43" s="82">
        <f t="shared" si="18"/>
        <v>2343.7929760000002</v>
      </c>
      <c r="G43" s="82">
        <f t="shared" si="18"/>
        <v>1891.6068130000003</v>
      </c>
      <c r="H43" s="82">
        <f t="shared" si="18"/>
        <v>3717.547607</v>
      </c>
      <c r="I43" s="82">
        <f t="shared" si="18"/>
        <v>1867.601504</v>
      </c>
      <c r="J43" s="82">
        <f t="shared" ref="J43:O43" si="19">+SUM(J37:J42)</f>
        <v>3132.7424350000006</v>
      </c>
      <c r="K43" s="82">
        <f t="shared" si="19"/>
        <v>3049.4444800000001</v>
      </c>
      <c r="L43" s="82">
        <f t="shared" si="19"/>
        <v>5660.4411279999995</v>
      </c>
      <c r="M43" s="82">
        <f t="shared" si="19"/>
        <v>2927.2517210000001</v>
      </c>
      <c r="N43" s="82">
        <f t="shared" si="19"/>
        <v>4751.8889390000004</v>
      </c>
      <c r="O43" s="82">
        <f t="shared" si="19"/>
        <v>4118.6952670000001</v>
      </c>
    </row>
    <row r="44" spans="1:15" s="24" customFormat="1" x14ac:dyDescent="0.35">
      <c r="A44" s="82" t="s">
        <v>86</v>
      </c>
      <c r="B44" s="82">
        <f t="shared" ref="B44:I44" si="20">+B43+B36</f>
        <v>2479.8710339999998</v>
      </c>
      <c r="C44" s="82">
        <f t="shared" si="20"/>
        <v>1773.0896689999997</v>
      </c>
      <c r="D44" s="82">
        <f t="shared" si="20"/>
        <v>2916.4704569999999</v>
      </c>
      <c r="E44" s="82">
        <f t="shared" si="20"/>
        <v>1732.502978</v>
      </c>
      <c r="F44" s="82">
        <f t="shared" si="20"/>
        <v>2848.928582</v>
      </c>
      <c r="G44" s="82">
        <f t="shared" si="20"/>
        <v>2473.0550490000005</v>
      </c>
      <c r="H44" s="82">
        <f t="shared" si="20"/>
        <v>4349.7765589999999</v>
      </c>
      <c r="I44" s="82">
        <f t="shared" si="20"/>
        <v>2503.2578869999998</v>
      </c>
      <c r="J44" s="82">
        <f t="shared" ref="J44:O44" si="21">+J43+J36</f>
        <v>3593.2225060000005</v>
      </c>
      <c r="K44" s="82">
        <f t="shared" si="21"/>
        <v>3534.43048</v>
      </c>
      <c r="L44" s="82">
        <f t="shared" si="21"/>
        <v>6154.7868319999998</v>
      </c>
      <c r="M44" s="82">
        <f t="shared" si="21"/>
        <v>3426.919621</v>
      </c>
      <c r="N44" s="82">
        <f t="shared" si="21"/>
        <v>5211.4512440000008</v>
      </c>
      <c r="O44" s="82">
        <f t="shared" si="21"/>
        <v>4566.4352349999999</v>
      </c>
    </row>
    <row r="45" spans="1:15" s="24" customFormat="1" x14ac:dyDescent="0.35">
      <c r="A45" s="82" t="s">
        <v>87</v>
      </c>
      <c r="B45" s="82">
        <f t="shared" ref="B45:I45" si="22">+B44+B30</f>
        <v>3045.8690120000001</v>
      </c>
      <c r="C45" s="82">
        <f t="shared" si="22"/>
        <v>2322.9390369999996</v>
      </c>
      <c r="D45" s="82">
        <f t="shared" si="22"/>
        <v>3508.9339309999996</v>
      </c>
      <c r="E45" s="82">
        <f t="shared" si="22"/>
        <v>2290.986163</v>
      </c>
      <c r="F45" s="82">
        <f t="shared" si="22"/>
        <v>3435.237427</v>
      </c>
      <c r="G45" s="82">
        <f t="shared" si="22"/>
        <v>3041.1519430000008</v>
      </c>
      <c r="H45" s="82">
        <f t="shared" si="22"/>
        <v>4933.8163949999998</v>
      </c>
      <c r="I45" s="82">
        <f t="shared" si="22"/>
        <v>3097.3120939999999</v>
      </c>
      <c r="J45" s="82">
        <f t="shared" ref="J45:O45" si="23">+J44+J30</f>
        <v>4178.6351540000005</v>
      </c>
      <c r="K45" s="82">
        <f t="shared" si="23"/>
        <v>4195.624065</v>
      </c>
      <c r="L45" s="82">
        <f t="shared" si="23"/>
        <v>7162.5446339999999</v>
      </c>
      <c r="M45" s="82">
        <f t="shared" si="23"/>
        <v>4417.6225860000004</v>
      </c>
      <c r="N45" s="82">
        <f t="shared" si="23"/>
        <v>6314.6261330000007</v>
      </c>
      <c r="O45" s="82">
        <f t="shared" si="23"/>
        <v>5675.1426940000001</v>
      </c>
    </row>
    <row r="46" spans="1:15" s="24" customFormat="1" x14ac:dyDescent="0.35">
      <c r="A46" s="25"/>
      <c r="B46" s="26"/>
      <c r="C46" s="26"/>
      <c r="D46" s="26"/>
      <c r="E46" s="26"/>
      <c r="F46" s="26"/>
      <c r="G46" s="26"/>
    </row>
    <row r="47" spans="1:15" s="24" customFormat="1" x14ac:dyDescent="0.35">
      <c r="A47" s="25"/>
      <c r="B47" s="26"/>
      <c r="C47" s="26"/>
      <c r="D47" s="26"/>
      <c r="E47" s="26"/>
      <c r="F47" s="26"/>
      <c r="G47" s="26"/>
    </row>
    <row r="48" spans="1:15" s="24" customFormat="1" x14ac:dyDescent="0.35">
      <c r="A48" s="25"/>
      <c r="B48" s="26"/>
      <c r="C48" s="26"/>
      <c r="D48" s="26"/>
      <c r="E48" s="26"/>
      <c r="F48" s="26"/>
      <c r="G48" s="26"/>
    </row>
    <row r="49" spans="1:7" s="24" customFormat="1" x14ac:dyDescent="0.35">
      <c r="A49" s="25"/>
      <c r="B49" s="26"/>
      <c r="C49" s="26"/>
      <c r="D49" s="26"/>
      <c r="E49" s="26"/>
      <c r="F49" s="26"/>
      <c r="G49" s="26"/>
    </row>
    <row r="50" spans="1:7" s="24" customFormat="1" x14ac:dyDescent="0.35">
      <c r="B50" s="27"/>
      <c r="C50" s="27"/>
      <c r="D50" s="27"/>
      <c r="E50" s="27"/>
      <c r="F50" s="27"/>
      <c r="G50" s="27"/>
    </row>
    <row r="51" spans="1:7" s="24" customFormat="1" x14ac:dyDescent="0.35">
      <c r="B51" s="27"/>
      <c r="C51" s="27"/>
      <c r="D51" s="27"/>
      <c r="E51" s="27"/>
      <c r="F51" s="27"/>
      <c r="G51" s="27"/>
    </row>
    <row r="52" spans="1:7" s="24" customFormat="1" x14ac:dyDescent="0.35">
      <c r="B52" s="27"/>
      <c r="C52" s="27"/>
      <c r="D52" s="27"/>
      <c r="E52" s="27"/>
      <c r="F52" s="27"/>
      <c r="G52" s="27"/>
    </row>
    <row r="53" spans="1:7" s="24" customFormat="1" x14ac:dyDescent="0.35">
      <c r="B53" s="27"/>
      <c r="C53" s="27"/>
      <c r="D53" s="27"/>
      <c r="E53" s="27"/>
      <c r="F53" s="27"/>
      <c r="G53" s="27"/>
    </row>
    <row r="54" spans="1:7" s="24" customFormat="1" x14ac:dyDescent="0.35">
      <c r="B54" s="27"/>
      <c r="C54" s="27"/>
      <c r="D54" s="27"/>
      <c r="E54" s="27"/>
      <c r="F54" s="27"/>
      <c r="G54" s="27"/>
    </row>
    <row r="55" spans="1:7" s="24" customFormat="1" x14ac:dyDescent="0.35">
      <c r="B55" s="27"/>
      <c r="C55" s="27"/>
      <c r="D55" s="27"/>
      <c r="E55" s="27"/>
      <c r="F55" s="27"/>
      <c r="G55" s="27"/>
    </row>
    <row r="56" spans="1:7" s="24" customFormat="1" x14ac:dyDescent="0.35">
      <c r="B56" s="27"/>
      <c r="C56" s="27"/>
      <c r="D56" s="27"/>
      <c r="E56" s="27"/>
      <c r="F56" s="27"/>
      <c r="G56" s="27"/>
    </row>
    <row r="57" spans="1:7" s="24" customFormat="1" x14ac:dyDescent="0.35">
      <c r="B57" s="27"/>
      <c r="C57" s="27"/>
      <c r="D57" s="27"/>
      <c r="E57" s="27"/>
      <c r="F57" s="27"/>
      <c r="G57" s="27"/>
    </row>
    <row r="58" spans="1:7" s="24" customFormat="1" x14ac:dyDescent="0.35"/>
    <row r="59" spans="1:7" s="24" customFormat="1" x14ac:dyDescent="0.35">
      <c r="B59" s="27"/>
      <c r="C59" s="27"/>
      <c r="D59" s="27"/>
      <c r="E59" s="27"/>
      <c r="F59" s="27"/>
      <c r="G59" s="27"/>
    </row>
    <row r="60" spans="1:7" s="24" customFormat="1" x14ac:dyDescent="0.35"/>
    <row r="61" spans="1:7" s="24" customFormat="1" x14ac:dyDescent="0.35"/>
  </sheetData>
  <phoneticPr fontId="18" type="noConversion"/>
  <pageMargins left="0.7" right="0.7" top="0.75" bottom="0.75" header="0.3" footer="0.3"/>
  <pageSetup paperSize="9" orientation="portrait" horizontalDpi="300" verticalDpi="300" r:id="rId1"/>
  <ignoredErrors>
    <ignoredError sqref="K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9"/>
  <sheetViews>
    <sheetView tabSelected="1"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U8" sqref="U8"/>
    </sheetView>
  </sheetViews>
  <sheetFormatPr defaultColWidth="9.1796875" defaultRowHeight="14.5" x14ac:dyDescent="0.35"/>
  <cols>
    <col min="1" max="1" width="43.453125" style="21" bestFit="1" customWidth="1"/>
    <col min="2" max="5" width="6.453125" style="21" bestFit="1" customWidth="1"/>
    <col min="6" max="6" width="5.1796875" style="21" bestFit="1" customWidth="1"/>
    <col min="7" max="10" width="6.453125" style="21" bestFit="1" customWidth="1"/>
    <col min="11" max="11" width="5.1796875" style="21" bestFit="1" customWidth="1"/>
    <col min="12" max="15" width="6.453125" style="21" bestFit="1" customWidth="1"/>
    <col min="16" max="16" width="5.81640625" style="21" bestFit="1" customWidth="1"/>
    <col min="17" max="19" width="6.453125" style="21" bestFit="1" customWidth="1"/>
    <col min="20" max="22" width="6.81640625" style="21" bestFit="1" customWidth="1"/>
    <col min="23" max="16384" width="9.1796875" style="21"/>
  </cols>
  <sheetData>
    <row r="1" spans="1:22" x14ac:dyDescent="0.3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7" t="s">
        <v>9</v>
      </c>
      <c r="M1" s="7" t="s">
        <v>10</v>
      </c>
      <c r="N1" s="7" t="s">
        <v>11</v>
      </c>
      <c r="O1" s="7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156</v>
      </c>
    </row>
    <row r="2" spans="1:22" x14ac:dyDescent="0.35">
      <c r="A2" s="2" t="s">
        <v>88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35">
      <c r="A3" s="5" t="s">
        <v>35</v>
      </c>
      <c r="B3" s="29">
        <v>-26.773</v>
      </c>
      <c r="C3" s="29">
        <v>23.817</v>
      </c>
      <c r="D3" s="29">
        <v>-63.390339000000125</v>
      </c>
      <c r="E3" s="29">
        <v>12.673335000000021</v>
      </c>
      <c r="F3" s="29">
        <f>+SUM(B3:E3)</f>
        <v>-53.673004000000105</v>
      </c>
      <c r="G3" s="29">
        <v>-18.190341000000089</v>
      </c>
      <c r="H3" s="29">
        <v>64.742354000000518</v>
      </c>
      <c r="I3" s="29">
        <v>-34.808232000000835</v>
      </c>
      <c r="J3" s="29">
        <v>42.028726000001058</v>
      </c>
      <c r="K3" s="29">
        <f>+SUM(G3:J3)</f>
        <v>53.772507000000651</v>
      </c>
      <c r="L3" s="29">
        <v>-9.5709999999999997</v>
      </c>
      <c r="M3" s="29">
        <v>59.158000000000001</v>
      </c>
      <c r="N3" s="29">
        <v>-8.1876499999999997</v>
      </c>
      <c r="O3" s="29">
        <v>-31.81007800000117</v>
      </c>
      <c r="P3" s="29">
        <f>+SUM(L3:O3)</f>
        <v>9.5892719999988358</v>
      </c>
      <c r="Q3" s="29">
        <f>-41.464</f>
        <v>-41.463999999999999</v>
      </c>
      <c r="R3" s="29">
        <v>131.80854700000103</v>
      </c>
      <c r="S3" s="29">
        <v>-22.728339000001185</v>
      </c>
      <c r="T3" s="29">
        <v>126.035</v>
      </c>
      <c r="U3" s="29">
        <f>+SUM(Q3:T3)</f>
        <v>193.65120799999983</v>
      </c>
      <c r="V3" s="29">
        <v>28.964417999999672</v>
      </c>
    </row>
    <row r="4" spans="1:22" x14ac:dyDescent="0.35">
      <c r="A4" s="5" t="s">
        <v>89</v>
      </c>
      <c r="B4" s="29">
        <v>-9.4600000000000009</v>
      </c>
      <c r="C4" s="29">
        <v>-1.3939999999999999</v>
      </c>
      <c r="D4" s="29">
        <v>-3.2742834586633998</v>
      </c>
      <c r="E4" s="29">
        <v>2.2591209723187005</v>
      </c>
      <c r="F4" s="29">
        <f t="shared" ref="F4:F9" si="0">+SUM(B4:E4)</f>
        <v>-11.869162486344699</v>
      </c>
      <c r="G4" s="29">
        <v>-6.5949600774060002</v>
      </c>
      <c r="H4" s="29">
        <v>-6.4071765321237413</v>
      </c>
      <c r="I4" s="29">
        <v>-3.9083727736504006</v>
      </c>
      <c r="J4" s="29">
        <v>-6.7144033609968394</v>
      </c>
      <c r="K4" s="29">
        <f t="shared" ref="K4:K8" si="1">+SUM(G4:J4)</f>
        <v>-23.624912744176982</v>
      </c>
      <c r="L4" s="29">
        <v>-8.3180096388900004</v>
      </c>
      <c r="M4" s="29">
        <v>-2.5539999999999998</v>
      </c>
      <c r="N4" s="29">
        <v>-3.3046399999999996</v>
      </c>
      <c r="O4" s="29">
        <v>-16.318660000000001</v>
      </c>
      <c r="P4" s="29">
        <f t="shared" ref="P4:P8" si="2">+SUM(L4:O4)</f>
        <v>-30.495309638889999</v>
      </c>
      <c r="Q4" s="29">
        <f>-10.233</f>
        <v>-10.233000000000001</v>
      </c>
      <c r="R4" s="29">
        <v>-5.1379999999999999</v>
      </c>
      <c r="S4" s="29">
        <v>-5.3346468472197701</v>
      </c>
      <c r="T4" s="29">
        <v>-13.798259938733176</v>
      </c>
      <c r="U4" s="29">
        <f t="shared" ref="U4:U8" si="3">+SUM(Q4:T4)</f>
        <v>-34.50390678595295</v>
      </c>
      <c r="V4" s="29">
        <v>-15.407697309629583</v>
      </c>
    </row>
    <row r="5" spans="1:22" x14ac:dyDescent="0.35">
      <c r="A5" s="5" t="s">
        <v>90</v>
      </c>
      <c r="B5" s="29">
        <v>15.276</v>
      </c>
      <c r="C5" s="29">
        <v>17.109000000000002</v>
      </c>
      <c r="D5" s="29">
        <v>16.178331999999997</v>
      </c>
      <c r="E5" s="29">
        <v>23.120156999999999</v>
      </c>
      <c r="F5" s="29">
        <f t="shared" si="0"/>
        <v>71.683489000000009</v>
      </c>
      <c r="G5" s="29">
        <v>17.710978999999998</v>
      </c>
      <c r="H5" s="29">
        <v>18.456309000000001</v>
      </c>
      <c r="I5" s="29">
        <v>19.450576999999999</v>
      </c>
      <c r="J5" s="29">
        <v>20.860913000000007</v>
      </c>
      <c r="K5" s="29">
        <f t="shared" si="1"/>
        <v>76.478778000000005</v>
      </c>
      <c r="L5" s="29">
        <v>26.437000000000001</v>
      </c>
      <c r="M5" s="29">
        <v>28.934000000000001</v>
      </c>
      <c r="N5" s="29">
        <v>27.943073999999992</v>
      </c>
      <c r="O5" s="29">
        <v>89.554411999999999</v>
      </c>
      <c r="P5" s="29">
        <f t="shared" si="2"/>
        <v>172.86848599999999</v>
      </c>
      <c r="Q5" s="29">
        <v>32.628</v>
      </c>
      <c r="R5" s="29">
        <v>34.608330999999993</v>
      </c>
      <c r="S5" s="29">
        <v>35.873249000000008</v>
      </c>
      <c r="T5" s="29">
        <v>37.191717000000004</v>
      </c>
      <c r="U5" s="29">
        <f t="shared" si="3"/>
        <v>140.30129700000001</v>
      </c>
      <c r="V5" s="29">
        <v>36.084908000000006</v>
      </c>
    </row>
    <row r="6" spans="1:22" x14ac:dyDescent="0.35">
      <c r="A6" s="5" t="s">
        <v>91</v>
      </c>
      <c r="B6" s="29">
        <v>12.266999999999999</v>
      </c>
      <c r="C6" s="29">
        <v>15.081</v>
      </c>
      <c r="D6" s="29">
        <v>12.352959999999996</v>
      </c>
      <c r="E6" s="29">
        <v>10.943845000000001</v>
      </c>
      <c r="F6" s="29">
        <f t="shared" si="0"/>
        <v>50.644804999999998</v>
      </c>
      <c r="G6" s="29">
        <v>8.8188279999999999</v>
      </c>
      <c r="H6" s="29">
        <v>8.8011130000000026</v>
      </c>
      <c r="I6" s="29">
        <v>9.7538719999999959</v>
      </c>
      <c r="J6" s="29">
        <v>7.8389609999999994</v>
      </c>
      <c r="K6" s="29">
        <f t="shared" si="1"/>
        <v>35.212773999999996</v>
      </c>
      <c r="L6" s="29">
        <v>11.824999999999999</v>
      </c>
      <c r="M6" s="29">
        <v>11.861000000000001</v>
      </c>
      <c r="N6" s="29">
        <v>11.552894</v>
      </c>
      <c r="O6" s="29">
        <v>12.883257999999994</v>
      </c>
      <c r="P6" s="29">
        <f t="shared" si="2"/>
        <v>48.122152</v>
      </c>
      <c r="Q6" s="29">
        <v>12.352</v>
      </c>
      <c r="R6" s="29">
        <v>4.6663809999999977</v>
      </c>
      <c r="S6" s="29">
        <v>7.4883680000000057</v>
      </c>
      <c r="T6" s="29">
        <v>8.1679999999999993</v>
      </c>
      <c r="U6" s="29">
        <f t="shared" si="3"/>
        <v>32.674749000000006</v>
      </c>
      <c r="V6" s="29">
        <v>7.7167240000000001</v>
      </c>
    </row>
    <row r="7" spans="1:22" x14ac:dyDescent="0.35">
      <c r="A7" s="5" t="s">
        <v>92</v>
      </c>
      <c r="B7" s="29">
        <v>-80.058999999999997</v>
      </c>
      <c r="C7" s="29">
        <v>-63.86</v>
      </c>
      <c r="D7" s="29">
        <v>-11.11229722999985</v>
      </c>
      <c r="E7" s="29">
        <v>188.09521699999988</v>
      </c>
      <c r="F7" s="29">
        <f t="shared" si="0"/>
        <v>33.063919770000041</v>
      </c>
      <c r="G7" s="29">
        <v>-184.07226999999989</v>
      </c>
      <c r="H7" s="29">
        <v>-127.09537399999984</v>
      </c>
      <c r="I7" s="29">
        <v>112.39400499999977</v>
      </c>
      <c r="J7" s="29">
        <v>90.840901000000102</v>
      </c>
      <c r="K7" s="29">
        <f>+SUM(G7:J7)</f>
        <v>-107.93273799999984</v>
      </c>
      <c r="L7" s="29">
        <v>-239.542</v>
      </c>
      <c r="M7" s="29">
        <v>534.56700000000001</v>
      </c>
      <c r="N7" s="29">
        <v>-611.30600000000004</v>
      </c>
      <c r="O7" s="29">
        <v>207.23939799999982</v>
      </c>
      <c r="P7" s="29">
        <f>+SUM(L7:O7)</f>
        <v>-109.04160200000024</v>
      </c>
      <c r="Q7" s="29">
        <v>98.734999999999999</v>
      </c>
      <c r="R7" s="29">
        <v>760.45777699999974</v>
      </c>
      <c r="S7" s="29">
        <v>-942.39180499999918</v>
      </c>
      <c r="T7" s="29">
        <v>447.25799999999998</v>
      </c>
      <c r="U7" s="29">
        <f t="shared" si="3"/>
        <v>364.05897200000055</v>
      </c>
      <c r="V7" s="29">
        <v>-185.56725799999992</v>
      </c>
    </row>
    <row r="8" spans="1:22" x14ac:dyDescent="0.35">
      <c r="A8" s="5" t="s">
        <v>93</v>
      </c>
      <c r="B8" s="29">
        <v>-50.351999999999997</v>
      </c>
      <c r="C8" s="29">
        <v>161.56100000000001</v>
      </c>
      <c r="D8" s="29">
        <v>-160.74314496842047</v>
      </c>
      <c r="E8" s="29">
        <v>112.54200492989847</v>
      </c>
      <c r="F8" s="29">
        <f t="shared" si="0"/>
        <v>63.007859961478005</v>
      </c>
      <c r="G8" s="29">
        <v>-68.867391356148772</v>
      </c>
      <c r="H8" s="29">
        <v>155.70653951741423</v>
      </c>
      <c r="I8" s="29">
        <v>-204.47062190857119</v>
      </c>
      <c r="J8" s="29">
        <v>198.47077678910853</v>
      </c>
      <c r="K8" s="29">
        <f t="shared" si="1"/>
        <v>80.839303041802793</v>
      </c>
      <c r="L8" s="29">
        <v>-18.939</v>
      </c>
      <c r="M8" s="29">
        <v>42.576999999999998</v>
      </c>
      <c r="N8" s="29">
        <v>-56.790802999999997</v>
      </c>
      <c r="O8" s="29">
        <v>133.09</v>
      </c>
      <c r="P8" s="29">
        <f t="shared" si="2"/>
        <v>99.937196999999998</v>
      </c>
      <c r="Q8" s="29">
        <v>24.736999999999998</v>
      </c>
      <c r="R8" s="29">
        <v>163.59800000000001</v>
      </c>
      <c r="S8" s="29">
        <v>-313.44389999999999</v>
      </c>
      <c r="T8" s="29">
        <v>370.55500000000001</v>
      </c>
      <c r="U8" s="29">
        <f t="shared" si="3"/>
        <v>245.44610000000003</v>
      </c>
      <c r="V8" s="29">
        <v>-272.80763100000001</v>
      </c>
    </row>
    <row r="9" spans="1:22" x14ac:dyDescent="0.35">
      <c r="A9" s="6" t="s">
        <v>94</v>
      </c>
      <c r="B9" s="30">
        <v>-139.1</v>
      </c>
      <c r="C9" s="30">
        <v>152.31399999999999</v>
      </c>
      <c r="D9" s="30">
        <v>-209.98877265708387</v>
      </c>
      <c r="E9" s="30">
        <v>349.63367990221707</v>
      </c>
      <c r="F9" s="30">
        <f t="shared" si="0"/>
        <v>152.8589072451332</v>
      </c>
      <c r="G9" s="30">
        <v>-251.19515543355479</v>
      </c>
      <c r="H9" s="30">
        <v>114.20376498529119</v>
      </c>
      <c r="I9" s="30">
        <v>-101.58877268222265</v>
      </c>
      <c r="J9" s="30">
        <v>353.3258744281128</v>
      </c>
      <c r="K9" s="30">
        <f>+SUM(G9:J9)</f>
        <v>114.74571129762654</v>
      </c>
      <c r="L9" s="30">
        <v>-238.10800963889</v>
      </c>
      <c r="M9" s="30">
        <f>+SUM(M3:M8)</f>
        <v>674.54300000000001</v>
      </c>
      <c r="N9" s="30">
        <f>+SUM(N3:N8)</f>
        <v>-640.09312499999999</v>
      </c>
      <c r="O9" s="30">
        <f>+SUM(O3:O8)</f>
        <v>394.63832999999863</v>
      </c>
      <c r="P9" s="30">
        <f>+SUM(L9:O9)</f>
        <v>190.98019536110866</v>
      </c>
      <c r="Q9" s="30">
        <f t="shared" ref="Q9:V9" si="4">+SUM(Q3:Q8)</f>
        <v>116.755</v>
      </c>
      <c r="R9" s="30">
        <f t="shared" si="4"/>
        <v>1090.0010360000008</v>
      </c>
      <c r="S9" s="30">
        <f t="shared" si="4"/>
        <v>-1240.5370738472202</v>
      </c>
      <c r="T9" s="30">
        <f t="shared" si="4"/>
        <v>975.40945706126672</v>
      </c>
      <c r="U9" s="30">
        <f t="shared" si="4"/>
        <v>941.62841921404754</v>
      </c>
      <c r="V9" s="30">
        <f t="shared" si="4"/>
        <v>-401.01653630962983</v>
      </c>
    </row>
    <row r="10" spans="1:22" ht="22.5" x14ac:dyDescent="0.45">
      <c r="A10" s="31"/>
      <c r="B10" s="32"/>
      <c r="C10" s="32"/>
      <c r="D10" s="33"/>
      <c r="E10" s="34"/>
      <c r="F10" s="35"/>
      <c r="G10" s="35"/>
      <c r="H10" s="35"/>
      <c r="I10" s="35"/>
      <c r="J10" s="35"/>
      <c r="K10" s="35"/>
      <c r="L10" s="31"/>
      <c r="M10" s="31"/>
      <c r="N10" s="31"/>
      <c r="O10" s="31"/>
      <c r="P10" s="35"/>
      <c r="Q10" s="35"/>
      <c r="R10" s="35"/>
      <c r="S10" s="35"/>
      <c r="T10" s="35"/>
      <c r="U10" s="35"/>
      <c r="V10" s="35"/>
    </row>
    <row r="11" spans="1:22" x14ac:dyDescent="0.35">
      <c r="A11" s="2" t="s">
        <v>95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22" x14ac:dyDescent="0.35">
      <c r="A12" s="5" t="s">
        <v>96</v>
      </c>
      <c r="B12" s="29">
        <v>-10.129</v>
      </c>
      <c r="C12" s="29">
        <v>-14.48</v>
      </c>
      <c r="D12" s="29">
        <v>-11.4005620146949</v>
      </c>
      <c r="E12" s="29">
        <v>-37.506563564103601</v>
      </c>
      <c r="F12" s="29">
        <v>-73.516125578798494</v>
      </c>
      <c r="G12" s="29">
        <v>-21.42848560327576</v>
      </c>
      <c r="H12" s="29">
        <v>-18.590604001986605</v>
      </c>
      <c r="I12" s="29">
        <v>-14.193175478738242</v>
      </c>
      <c r="J12" s="29">
        <v>-15.297700359626091</v>
      </c>
      <c r="K12" s="29">
        <v>-69.509965443626697</v>
      </c>
      <c r="L12" s="29">
        <v>-19.399999999999999</v>
      </c>
      <c r="M12" s="29">
        <v>-22.5</v>
      </c>
      <c r="N12" s="29">
        <v>-12.3</v>
      </c>
      <c r="O12" s="84">
        <v>-30.966999999999999</v>
      </c>
      <c r="P12" s="29">
        <f t="shared" ref="P12" si="5">+SUM(L12:O12)</f>
        <v>-85.167000000000002</v>
      </c>
      <c r="Q12" s="29">
        <v>-18.734000000000002</v>
      </c>
      <c r="R12" s="29">
        <v>-28.810051999999999</v>
      </c>
      <c r="S12" s="29">
        <v>-17.686581381471559</v>
      </c>
      <c r="T12" s="29">
        <v>-28.744800000000001</v>
      </c>
      <c r="U12" s="29">
        <f t="shared" ref="U12" si="6">+SUM(Q12:T12)</f>
        <v>-93.975433381471561</v>
      </c>
      <c r="V12" s="29">
        <v>-13.545541682520724</v>
      </c>
    </row>
    <row r="13" spans="1:22" x14ac:dyDescent="0.35">
      <c r="A13" s="5" t="s">
        <v>97</v>
      </c>
      <c r="B13" s="11">
        <v>0</v>
      </c>
      <c r="C13" s="11">
        <v>0</v>
      </c>
      <c r="D13" s="11">
        <v>0</v>
      </c>
      <c r="E13" s="11">
        <v>0.378</v>
      </c>
      <c r="F13" s="11">
        <f t="shared" ref="F13:F14" si="7">+SUM(B13:E13)</f>
        <v>0.378</v>
      </c>
      <c r="G13" s="11">
        <v>0</v>
      </c>
      <c r="H13" s="11">
        <v>0</v>
      </c>
      <c r="I13" s="11">
        <v>0</v>
      </c>
      <c r="J13" s="11">
        <v>0</v>
      </c>
      <c r="K13" s="11">
        <f t="shared" ref="K13:K14" si="8">+SUM(G13:J13)</f>
        <v>0</v>
      </c>
      <c r="L13" s="11">
        <v>0</v>
      </c>
      <c r="M13" s="11">
        <v>0</v>
      </c>
      <c r="N13" s="11"/>
      <c r="O13" s="11"/>
      <c r="P13" s="11">
        <f t="shared" ref="P13:P14" si="9">+SUM(L13:O13)</f>
        <v>0</v>
      </c>
      <c r="Q13" s="11"/>
      <c r="R13" s="11"/>
      <c r="S13" s="11"/>
      <c r="T13" s="11"/>
      <c r="U13" s="11"/>
      <c r="V13" s="11"/>
    </row>
    <row r="14" spans="1:22" x14ac:dyDescent="0.35">
      <c r="A14" s="37" t="s">
        <v>98</v>
      </c>
      <c r="B14" s="38">
        <v>-10.129</v>
      </c>
      <c r="C14" s="38">
        <v>-14.48</v>
      </c>
      <c r="D14" s="38">
        <v>-11.4005620146949</v>
      </c>
      <c r="E14" s="38">
        <v>-37.506563564103601</v>
      </c>
      <c r="F14" s="38">
        <f t="shared" si="7"/>
        <v>-73.516125578798494</v>
      </c>
      <c r="G14" s="38">
        <v>-21.42848560327576</v>
      </c>
      <c r="H14" s="38">
        <v>-18.590604001986605</v>
      </c>
      <c r="I14" s="38">
        <v>-14.193175478738242</v>
      </c>
      <c r="J14" s="38">
        <v>-15.297700359626091</v>
      </c>
      <c r="K14" s="38">
        <f t="shared" si="8"/>
        <v>-69.509965443626697</v>
      </c>
      <c r="L14" s="38">
        <f t="shared" ref="L14:N14" si="10">+SUM(L12:L13)</f>
        <v>-19.399999999999999</v>
      </c>
      <c r="M14" s="38">
        <f t="shared" si="10"/>
        <v>-22.5</v>
      </c>
      <c r="N14" s="38">
        <f t="shared" si="10"/>
        <v>-12.3</v>
      </c>
      <c r="O14" s="38">
        <f>+SUM(O12:O13)</f>
        <v>-30.966999999999999</v>
      </c>
      <c r="P14" s="38">
        <f t="shared" si="9"/>
        <v>-85.167000000000002</v>
      </c>
      <c r="Q14" s="38">
        <f t="shared" ref="Q14:V14" si="11">+SUM(Q12:Q13)</f>
        <v>-18.734000000000002</v>
      </c>
      <c r="R14" s="38">
        <f t="shared" si="11"/>
        <v>-28.810051999999999</v>
      </c>
      <c r="S14" s="38">
        <f t="shared" si="11"/>
        <v>-17.686581381471559</v>
      </c>
      <c r="T14" s="38">
        <f t="shared" si="11"/>
        <v>-28.744800000000001</v>
      </c>
      <c r="U14" s="38">
        <f t="shared" si="11"/>
        <v>-93.975433381471561</v>
      </c>
      <c r="V14" s="38">
        <f t="shared" si="11"/>
        <v>-13.545541682520724</v>
      </c>
    </row>
    <row r="15" spans="1:22" ht="22.5" x14ac:dyDescent="0.3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</row>
    <row r="16" spans="1:22" x14ac:dyDescent="0.35">
      <c r="A16" s="2" t="s">
        <v>99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x14ac:dyDescent="0.35">
      <c r="A17" s="5" t="s">
        <v>100</v>
      </c>
      <c r="B17" s="29">
        <v>-12.72</v>
      </c>
      <c r="C17" s="29">
        <v>-14.912000000000001</v>
      </c>
      <c r="D17" s="29">
        <v>-13.647540374490395</v>
      </c>
      <c r="E17" s="29">
        <v>-15.702489210709107</v>
      </c>
      <c r="F17" s="29">
        <f>+SUM(B17:E17)</f>
        <v>-56.982029585199498</v>
      </c>
      <c r="G17" s="29">
        <v>-9.7701350997299095</v>
      </c>
      <c r="H17" s="29">
        <v>-9.982102677233982</v>
      </c>
      <c r="I17" s="29">
        <v>-11.887595196836701</v>
      </c>
      <c r="J17" s="29">
        <v>-9.0691675600378581</v>
      </c>
      <c r="K17" s="29">
        <f>+SUM(G17:J17)</f>
        <v>-40.709000533838449</v>
      </c>
      <c r="L17" s="29">
        <v>-8.2749041473577094</v>
      </c>
      <c r="M17" s="29">
        <v>-8.4220000000000006</v>
      </c>
      <c r="N17" s="29">
        <v>-11.83052</v>
      </c>
      <c r="O17" s="29">
        <v>-27.033859999999997</v>
      </c>
      <c r="P17" s="29">
        <f>+SUM(L17:O17)</f>
        <v>-55.561284147357711</v>
      </c>
      <c r="Q17" s="29">
        <f>-10.47</f>
        <v>-10.47</v>
      </c>
      <c r="R17" s="29">
        <v>-21.077999999999999</v>
      </c>
      <c r="S17" s="29">
        <v>-6.0015545550169191</v>
      </c>
      <c r="T17" s="29">
        <v>-6.3493298707002683</v>
      </c>
      <c r="U17" s="29">
        <f t="shared" ref="U17:U23" si="12">+SUM(Q17:T17)</f>
        <v>-43.898884425717185</v>
      </c>
      <c r="V17" s="29">
        <v>-5.1369879747414284</v>
      </c>
    </row>
    <row r="18" spans="1:22" x14ac:dyDescent="0.35">
      <c r="A18" s="5" t="s">
        <v>101</v>
      </c>
      <c r="B18" s="11">
        <v>0</v>
      </c>
      <c r="C18" s="11">
        <v>0</v>
      </c>
      <c r="D18" s="11">
        <v>0</v>
      </c>
      <c r="E18" s="29">
        <v>348.61188900000002</v>
      </c>
      <c r="F18" s="29">
        <f t="shared" ref="F18:F24" si="13">+SUM(B18:E18)</f>
        <v>348.61188900000002</v>
      </c>
      <c r="G18" s="11">
        <v>0</v>
      </c>
      <c r="H18" s="11">
        <v>0</v>
      </c>
      <c r="I18" s="11">
        <v>0</v>
      </c>
      <c r="J18" s="11">
        <v>0</v>
      </c>
      <c r="K18" s="11">
        <f t="shared" ref="K18:K24" si="14">+SUM(G18:J18)</f>
        <v>0</v>
      </c>
      <c r="L18" s="11">
        <v>0</v>
      </c>
      <c r="M18" s="11">
        <v>0</v>
      </c>
      <c r="N18" s="11">
        <v>0</v>
      </c>
      <c r="O18" s="11">
        <v>34.966000000000001</v>
      </c>
      <c r="P18" s="11">
        <f t="shared" ref="P18:P24" si="15">+SUM(L18:O18)</f>
        <v>34.966000000000001</v>
      </c>
      <c r="Q18" s="11"/>
      <c r="R18" s="11">
        <v>296.64052500000003</v>
      </c>
      <c r="S18" s="11">
        <v>0</v>
      </c>
      <c r="T18" s="11">
        <f>(38489.2129999999+24672)/1000</f>
        <v>63.161212999999904</v>
      </c>
      <c r="U18" s="11">
        <f t="shared" si="12"/>
        <v>359.80173799999994</v>
      </c>
      <c r="V18" s="11">
        <v>0</v>
      </c>
    </row>
    <row r="19" spans="1:22" x14ac:dyDescent="0.35">
      <c r="A19" s="5" t="s">
        <v>102</v>
      </c>
      <c r="B19" s="11">
        <v>0</v>
      </c>
      <c r="C19" s="11">
        <v>0</v>
      </c>
      <c r="D19" s="11">
        <v>0</v>
      </c>
      <c r="E19" s="11">
        <v>0</v>
      </c>
      <c r="F19" s="11">
        <f t="shared" si="13"/>
        <v>0</v>
      </c>
      <c r="G19" s="11">
        <v>0</v>
      </c>
      <c r="H19" s="11">
        <v>0</v>
      </c>
      <c r="I19" s="11">
        <v>0</v>
      </c>
      <c r="J19" s="11">
        <v>0</v>
      </c>
      <c r="K19" s="11">
        <f t="shared" si="14"/>
        <v>0</v>
      </c>
      <c r="L19" s="11">
        <v>-10.843999999999999</v>
      </c>
      <c r="M19" s="11">
        <v>-10.46</v>
      </c>
      <c r="N19" s="11">
        <v>-10.33</v>
      </c>
      <c r="O19" s="11">
        <v>0.09</v>
      </c>
      <c r="P19" s="11">
        <f t="shared" si="15"/>
        <v>-31.544</v>
      </c>
      <c r="Q19" s="11">
        <v>7.7560000000000002</v>
      </c>
      <c r="R19" s="11"/>
      <c r="S19" s="11">
        <v>1.1507009999999991</v>
      </c>
      <c r="T19" s="11">
        <v>-0.41199999999999998</v>
      </c>
      <c r="U19" s="11">
        <f t="shared" si="12"/>
        <v>8.4947009999999992</v>
      </c>
      <c r="V19" s="11">
        <v>-3.8155349999999997</v>
      </c>
    </row>
    <row r="20" spans="1:22" x14ac:dyDescent="0.35">
      <c r="A20" s="5" t="s">
        <v>103</v>
      </c>
      <c r="B20" s="11">
        <v>0</v>
      </c>
      <c r="C20" s="29">
        <v>591.6</v>
      </c>
      <c r="D20" s="29">
        <v>-1.8536583300000056</v>
      </c>
      <c r="E20" s="11">
        <v>0</v>
      </c>
      <c r="F20" s="29">
        <f t="shared" si="13"/>
        <v>589.74634166999999</v>
      </c>
      <c r="G20" s="11">
        <v>0</v>
      </c>
      <c r="H20" s="11">
        <v>0</v>
      </c>
      <c r="I20" s="11">
        <v>0</v>
      </c>
      <c r="J20" s="11">
        <v>0</v>
      </c>
      <c r="K20" s="11">
        <f t="shared" si="14"/>
        <v>0</v>
      </c>
      <c r="L20" s="11">
        <v>0</v>
      </c>
      <c r="M20" s="11">
        <v>0</v>
      </c>
      <c r="N20" s="11">
        <v>0</v>
      </c>
      <c r="O20" s="11">
        <v>300</v>
      </c>
      <c r="P20" s="11">
        <f t="shared" si="15"/>
        <v>300</v>
      </c>
      <c r="Q20" s="11"/>
      <c r="R20" s="11">
        <v>33.921999999999997</v>
      </c>
      <c r="S20" s="11">
        <v>0</v>
      </c>
      <c r="T20" s="11">
        <v>0</v>
      </c>
      <c r="U20" s="11">
        <f t="shared" si="12"/>
        <v>33.921999999999997</v>
      </c>
      <c r="V20" s="11">
        <v>0</v>
      </c>
    </row>
    <row r="21" spans="1:22" x14ac:dyDescent="0.35">
      <c r="A21" s="5" t="s">
        <v>104</v>
      </c>
      <c r="B21" s="11">
        <v>0</v>
      </c>
      <c r="C21" s="29">
        <v>-571.82899999999995</v>
      </c>
      <c r="D21" s="29">
        <v>-100.5</v>
      </c>
      <c r="E21" s="29">
        <v>-155.33456799999996</v>
      </c>
      <c r="F21" s="29">
        <f t="shared" si="13"/>
        <v>-827.66356799999994</v>
      </c>
      <c r="G21" s="11">
        <v>0</v>
      </c>
      <c r="H21" s="11">
        <v>0</v>
      </c>
      <c r="I21" s="11">
        <v>0</v>
      </c>
      <c r="J21" s="11">
        <v>0</v>
      </c>
      <c r="K21" s="11">
        <f t="shared" ref="K21" si="16">+SUM(G21:J21)</f>
        <v>0</v>
      </c>
      <c r="L21" s="29">
        <v>-6.7539999999999996</v>
      </c>
      <c r="M21" s="11">
        <v>-9.6519999999999992</v>
      </c>
      <c r="N21" s="11">
        <v>-7.5591090000000003</v>
      </c>
      <c r="O21" s="11">
        <v>-464.88299999999998</v>
      </c>
      <c r="P21" s="11">
        <f t="shared" si="15"/>
        <v>-488.84810899999997</v>
      </c>
      <c r="Q21" s="11">
        <f>-9.826</f>
        <v>-9.8260000000000005</v>
      </c>
      <c r="R21" s="11">
        <v>-10.481</v>
      </c>
      <c r="S21" s="11">
        <v>-11.348000000000001</v>
      </c>
      <c r="T21" s="11">
        <v>-11.207883999999998</v>
      </c>
      <c r="U21" s="11">
        <f t="shared" si="12"/>
        <v>-42.862884000000001</v>
      </c>
      <c r="V21" s="11">
        <v>-11.394562000000001</v>
      </c>
    </row>
    <row r="22" spans="1:22" x14ac:dyDescent="0.35">
      <c r="A22" s="5" t="s">
        <v>105</v>
      </c>
      <c r="B22" s="29">
        <v>0.104</v>
      </c>
      <c r="C22" s="29">
        <v>-9.6579999999999995</v>
      </c>
      <c r="D22" s="29">
        <v>0.55390499999999887</v>
      </c>
      <c r="E22" s="29">
        <v>5.5950660000000001</v>
      </c>
      <c r="F22" s="29">
        <f t="shared" si="13"/>
        <v>-3.4050290000000016</v>
      </c>
      <c r="G22" s="11">
        <v>0</v>
      </c>
      <c r="H22" s="29">
        <v>7.1052920000000004</v>
      </c>
      <c r="I22" s="29">
        <v>-2.9076340000000007</v>
      </c>
      <c r="J22" s="29">
        <v>-3.58170177</v>
      </c>
      <c r="K22" s="29">
        <f t="shared" si="14"/>
        <v>0.61595622999999966</v>
      </c>
      <c r="L22" s="29">
        <v>-2.92</v>
      </c>
      <c r="M22" s="29">
        <v>0</v>
      </c>
      <c r="N22" s="29">
        <v>5.7569999999999997</v>
      </c>
      <c r="O22" s="29">
        <v>-5.5430000000000001</v>
      </c>
      <c r="P22" s="29">
        <f t="shared" si="15"/>
        <v>-2.7060000000000004</v>
      </c>
      <c r="Q22" s="29">
        <f>-0.306</f>
        <v>-0.30599999999999999</v>
      </c>
      <c r="R22" s="29">
        <v>0.96750000000000003</v>
      </c>
      <c r="S22" s="29">
        <v>-2.0607664999999997</v>
      </c>
      <c r="T22" s="11">
        <v>-2.363</v>
      </c>
      <c r="U22" s="11">
        <f t="shared" si="12"/>
        <v>-3.7622665</v>
      </c>
      <c r="V22" s="11"/>
    </row>
    <row r="23" spans="1:22" x14ac:dyDescent="0.35">
      <c r="A23" s="5" t="s">
        <v>106</v>
      </c>
      <c r="B23" s="11">
        <v>0</v>
      </c>
      <c r="C23" s="11">
        <v>0</v>
      </c>
      <c r="D23" s="11">
        <v>0</v>
      </c>
      <c r="E23" s="11">
        <v>0</v>
      </c>
      <c r="F23" s="11">
        <f t="shared" si="13"/>
        <v>0</v>
      </c>
      <c r="G23" s="11">
        <v>0</v>
      </c>
      <c r="H23" s="11">
        <v>0</v>
      </c>
      <c r="I23" s="11">
        <v>0</v>
      </c>
      <c r="J23" s="11">
        <v>0</v>
      </c>
      <c r="K23" s="11">
        <f t="shared" ref="K23" si="17">+SUM(G23:J23)</f>
        <v>0</v>
      </c>
      <c r="L23" s="11">
        <v>0</v>
      </c>
      <c r="M23" s="11">
        <v>0</v>
      </c>
      <c r="N23" s="11"/>
      <c r="O23" s="11"/>
      <c r="P23" s="11">
        <f t="shared" si="15"/>
        <v>0</v>
      </c>
      <c r="Q23" s="11"/>
      <c r="R23" s="11"/>
      <c r="S23" s="29">
        <v>0</v>
      </c>
      <c r="T23" s="11">
        <v>0</v>
      </c>
      <c r="U23" s="11">
        <f>+SUM(Q23:T23)</f>
        <v>0</v>
      </c>
    </row>
    <row r="24" spans="1:22" x14ac:dyDescent="0.35">
      <c r="A24" s="6" t="s">
        <v>107</v>
      </c>
      <c r="B24" s="30">
        <v>-12.616</v>
      </c>
      <c r="C24" s="30">
        <v>-4.798</v>
      </c>
      <c r="D24" s="30">
        <v>-115.44629370449042</v>
      </c>
      <c r="E24" s="30">
        <v>183.16989778929093</v>
      </c>
      <c r="F24" s="30">
        <f t="shared" si="13"/>
        <v>50.309604084800526</v>
      </c>
      <c r="G24" s="30">
        <v>-9.7701350997299095</v>
      </c>
      <c r="H24" s="30">
        <v>-2.8768106772339825</v>
      </c>
      <c r="I24" s="30">
        <v>-14.795229196836702</v>
      </c>
      <c r="J24" s="30">
        <v>-12.650869330037859</v>
      </c>
      <c r="K24" s="30">
        <f t="shared" si="14"/>
        <v>-40.093044303838454</v>
      </c>
      <c r="L24" s="30">
        <f>+SUM(L17:L22)</f>
        <v>-28.79290414735771</v>
      </c>
      <c r="M24" s="30">
        <f>+SUM(M17:M22)</f>
        <v>-28.533999999999999</v>
      </c>
      <c r="N24" s="30">
        <f>+SUM(N17:N22)</f>
        <v>-23.962629</v>
      </c>
      <c r="O24" s="30">
        <f>+SUM(O17:O22)</f>
        <v>-162.40386000000001</v>
      </c>
      <c r="P24" s="30">
        <f t="shared" si="15"/>
        <v>-243.69339314735771</v>
      </c>
      <c r="Q24" s="30">
        <f t="shared" ref="Q24:V24" si="18">+SUM(Q17:Q22)</f>
        <v>-12.846</v>
      </c>
      <c r="R24" s="30">
        <f t="shared" si="18"/>
        <v>299.97102500000005</v>
      </c>
      <c r="S24" s="30">
        <f t="shared" si="18"/>
        <v>-18.259620055016921</v>
      </c>
      <c r="T24" s="30">
        <f t="shared" si="18"/>
        <v>42.828999129299639</v>
      </c>
      <c r="U24" s="30">
        <f t="shared" si="18"/>
        <v>311.69440407428272</v>
      </c>
      <c r="V24" s="30">
        <f t="shared" si="18"/>
        <v>-20.347084974741428</v>
      </c>
    </row>
    <row r="25" spans="1:22" x14ac:dyDescent="0.3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spans="1:22" x14ac:dyDescent="0.35">
      <c r="A26" s="5" t="s">
        <v>108</v>
      </c>
      <c r="B26" s="29">
        <v>-161.845</v>
      </c>
      <c r="C26" s="29">
        <v>133.036</v>
      </c>
      <c r="D26" s="29">
        <v>-336.83662837626918</v>
      </c>
      <c r="E26" s="29">
        <v>495.29701412740451</v>
      </c>
      <c r="F26" s="29">
        <f>+SUM(B26:E26)</f>
        <v>129.65138575113531</v>
      </c>
      <c r="G26" s="29">
        <v>-282.39377613656046</v>
      </c>
      <c r="H26" s="29">
        <v>92.736350306070605</v>
      </c>
      <c r="I26" s="29">
        <v>-130.57717735779761</v>
      </c>
      <c r="J26" s="29">
        <v>325.37730473844886</v>
      </c>
      <c r="K26" s="29">
        <f>+SUM(G26:J26)</f>
        <v>5.1427015501614051</v>
      </c>
      <c r="L26" s="29">
        <f>+L24+L14+L9</f>
        <v>-286.30091378624769</v>
      </c>
      <c r="M26" s="29">
        <f>+M24+M14+M9</f>
        <v>623.50900000000001</v>
      </c>
      <c r="N26" s="29">
        <f>+N24+N14+N9</f>
        <v>-676.35575399999993</v>
      </c>
      <c r="O26" s="29">
        <f>+O24+O14+O9</f>
        <v>201.26746999999864</v>
      </c>
      <c r="P26" s="29">
        <f>+SUM(L26:O26)</f>
        <v>-137.88019778624897</v>
      </c>
      <c r="Q26" s="29">
        <f>+Q24+Q14+Q9</f>
        <v>85.174999999999997</v>
      </c>
      <c r="R26" s="29">
        <f>+R24+R14+R9</f>
        <v>1361.1620090000008</v>
      </c>
      <c r="S26" s="29">
        <f>+S24+S14+S9</f>
        <v>-1276.4832752837087</v>
      </c>
      <c r="T26" s="29">
        <f>+T24+T14+T9</f>
        <v>989.49365619056641</v>
      </c>
      <c r="U26" s="29">
        <f t="shared" ref="U26:U28" si="19">+SUM(Q26:T26)</f>
        <v>1159.3473899068586</v>
      </c>
      <c r="V26" s="29">
        <f>(+V24+V14+V9)</f>
        <v>-434.90916296689198</v>
      </c>
    </row>
    <row r="27" spans="1:22" x14ac:dyDescent="0.35">
      <c r="A27" s="5" t="s">
        <v>109</v>
      </c>
      <c r="B27" s="29">
        <v>227.905</v>
      </c>
      <c r="C27" s="29">
        <v>66.515000000000001</v>
      </c>
      <c r="D27" s="29">
        <v>204.72102799999993</v>
      </c>
      <c r="E27" s="29">
        <v>-136.42562600000005</v>
      </c>
      <c r="F27" s="29">
        <f>+B27</f>
        <v>227.905</v>
      </c>
      <c r="G27" s="29">
        <v>368.44242099999997</v>
      </c>
      <c r="H27" s="29">
        <v>76.440507002645603</v>
      </c>
      <c r="I27" s="29">
        <v>165.51235630220251</v>
      </c>
      <c r="J27" s="29">
        <v>33.855389999999993</v>
      </c>
      <c r="K27" s="29">
        <f>+G27</f>
        <v>368.44242099999997</v>
      </c>
      <c r="L27" s="29">
        <v>379.28193600000014</v>
      </c>
      <c r="M27" s="29">
        <v>84.034052294612479</v>
      </c>
      <c r="N27" s="29">
        <v>707.76451300000031</v>
      </c>
      <c r="O27" s="29">
        <v>40.118990999999923</v>
      </c>
      <c r="P27" s="29">
        <f>+L27</f>
        <v>379.28193600000014</v>
      </c>
      <c r="Q27" s="29">
        <v>238.81700000000001</v>
      </c>
      <c r="R27" s="29">
        <f>+Q29</f>
        <v>330.43200000000002</v>
      </c>
      <c r="S27" s="29">
        <f>+R29</f>
        <v>1689.3600090000009</v>
      </c>
      <c r="T27" s="29">
        <f>+S29</f>
        <v>412.79323371629215</v>
      </c>
      <c r="U27" s="29">
        <f>+P29</f>
        <v>238.84265714101048</v>
      </c>
      <c r="V27" s="29">
        <f>+U29</f>
        <v>1394.1439772127139</v>
      </c>
    </row>
    <row r="28" spans="1:22" x14ac:dyDescent="0.35">
      <c r="A28" s="5" t="s">
        <v>110</v>
      </c>
      <c r="B28" s="29">
        <v>0.45500000000000002</v>
      </c>
      <c r="C28" s="29">
        <v>5.17</v>
      </c>
      <c r="D28" s="29">
        <v>-4.3100256237306604</v>
      </c>
      <c r="E28" s="29">
        <v>9.5710328590103995</v>
      </c>
      <c r="F28" s="29">
        <f>+SUM(B28:E28)</f>
        <v>10.886007235279738</v>
      </c>
      <c r="G28" s="29">
        <v>-9.6081378607938888</v>
      </c>
      <c r="H28" s="29">
        <v>-3.664501006513714</v>
      </c>
      <c r="I28" s="29">
        <v>-1.0797889444049142</v>
      </c>
      <c r="J28" s="29">
        <v>20.049241261551273</v>
      </c>
      <c r="K28" s="29">
        <f>+SUM(G28:J28)</f>
        <v>5.696813449838757</v>
      </c>
      <c r="L28" s="29">
        <v>-8.9749699191399515</v>
      </c>
      <c r="M28" s="29">
        <v>0.246</v>
      </c>
      <c r="N28" s="29">
        <v>8.7398888463992481</v>
      </c>
      <c r="O28" s="29">
        <v>-2.57</v>
      </c>
      <c r="P28" s="29">
        <f>+SUM(L28:O28)</f>
        <v>-2.5590810727407027</v>
      </c>
      <c r="Q28" s="29">
        <v>6.44</v>
      </c>
      <c r="R28" s="29">
        <v>-2.234</v>
      </c>
      <c r="S28" s="29">
        <v>-8.3500000000000005E-2</v>
      </c>
      <c r="T28" s="29">
        <v>-8.1685698351549849</v>
      </c>
      <c r="U28" s="29">
        <f t="shared" si="19"/>
        <v>-4.0460698351549844</v>
      </c>
      <c r="V28" s="29">
        <v>2.8484148574522998</v>
      </c>
    </row>
    <row r="29" spans="1:22" x14ac:dyDescent="0.35">
      <c r="A29" s="39" t="s">
        <v>111</v>
      </c>
      <c r="B29" s="40">
        <v>66.515000000000001</v>
      </c>
      <c r="C29" s="40">
        <v>204.721</v>
      </c>
      <c r="D29" s="40">
        <v>-136.42562599999994</v>
      </c>
      <c r="E29" s="40">
        <v>368.44242098641485</v>
      </c>
      <c r="F29" s="40">
        <f>+SUM(F26:F28)</f>
        <v>368.44239298641503</v>
      </c>
      <c r="G29" s="40">
        <v>76.440507002645603</v>
      </c>
      <c r="H29" s="40">
        <v>165.51235630220251</v>
      </c>
      <c r="I29" s="40">
        <v>33.855389999999993</v>
      </c>
      <c r="J29" s="40">
        <v>379.28193600000014</v>
      </c>
      <c r="K29" s="40">
        <f>+SUM(K26:K28)</f>
        <v>379.28193600000014</v>
      </c>
      <c r="L29" s="40">
        <v>84.034052294612479</v>
      </c>
      <c r="M29" s="40">
        <f t="shared" ref="M29:V29" si="20">+SUM(M26:M28)</f>
        <v>707.78905229461247</v>
      </c>
      <c r="N29" s="40">
        <f t="shared" si="20"/>
        <v>40.148647846399619</v>
      </c>
      <c r="O29" s="40">
        <f t="shared" si="20"/>
        <v>238.81646099999858</v>
      </c>
      <c r="P29" s="40">
        <f t="shared" si="20"/>
        <v>238.84265714101048</v>
      </c>
      <c r="Q29" s="40">
        <f t="shared" si="20"/>
        <v>330.43200000000002</v>
      </c>
      <c r="R29" s="40">
        <f t="shared" si="20"/>
        <v>1689.3600090000009</v>
      </c>
      <c r="S29" s="40">
        <f t="shared" si="20"/>
        <v>412.79323371629215</v>
      </c>
      <c r="T29" s="40">
        <f t="shared" si="20"/>
        <v>1394.1183200717035</v>
      </c>
      <c r="U29" s="40">
        <f t="shared" si="20"/>
        <v>1394.1439772127139</v>
      </c>
      <c r="V29" s="40">
        <f t="shared" si="20"/>
        <v>962.08322910327433</v>
      </c>
    </row>
  </sheetData>
  <phoneticPr fontId="18" type="noConversion"/>
  <pageMargins left="0.7" right="0.7" top="0.75" bottom="0.75" header="0.3" footer="0.3"/>
  <ignoredErrors>
    <ignoredError sqref="K19 P12 L24:M24 S24" formulaRange="1"/>
    <ignoredError sqref="F27 K27 P24:P27 P9 P14 U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5"/>
  <sheetViews>
    <sheetView zoomScale="120" zoomScaleNormal="120" workbookViewId="0">
      <selection activeCell="V28" sqref="V28"/>
    </sheetView>
  </sheetViews>
  <sheetFormatPr defaultColWidth="6.26953125" defaultRowHeight="14.5" x14ac:dyDescent="0.35"/>
  <cols>
    <col min="1" max="1" width="18" style="21" bestFit="1" customWidth="1"/>
    <col min="2" max="15" width="6.453125" style="21" bestFit="1" customWidth="1"/>
    <col min="16" max="16" width="7.26953125" style="21" bestFit="1" customWidth="1"/>
    <col min="17" max="20" width="6.453125" style="21" bestFit="1" customWidth="1"/>
    <col min="21" max="22" width="7.26953125" style="21" bestFit="1" customWidth="1"/>
    <col min="23" max="16384" width="6.26953125" style="21"/>
  </cols>
  <sheetData>
    <row r="1" spans="1:22" x14ac:dyDescent="0.35">
      <c r="A1" s="9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7">
        <v>2017</v>
      </c>
      <c r="G1" s="28" t="s">
        <v>5</v>
      </c>
      <c r="H1" s="28" t="s">
        <v>6</v>
      </c>
      <c r="I1" s="28" t="s">
        <v>7</v>
      </c>
      <c r="J1" s="28" t="s">
        <v>8</v>
      </c>
      <c r="K1" s="7">
        <v>2018</v>
      </c>
      <c r="L1" s="7" t="s">
        <v>9</v>
      </c>
      <c r="M1" s="7" t="s">
        <v>10</v>
      </c>
      <c r="N1" s="7" t="s">
        <v>11</v>
      </c>
      <c r="O1" s="7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156</v>
      </c>
    </row>
    <row r="2" spans="1:22" ht="22.5" x14ac:dyDescent="0.35">
      <c r="A2" s="2" t="s">
        <v>112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x14ac:dyDescent="0.35">
      <c r="A3" s="5" t="s">
        <v>113</v>
      </c>
      <c r="B3" s="11">
        <v>889.71428952639462</v>
      </c>
      <c r="C3" s="11">
        <v>1134.2227104736055</v>
      </c>
      <c r="D3" s="11">
        <v>615.10003875299026</v>
      </c>
      <c r="E3" s="11">
        <v>1342.7862020172724</v>
      </c>
      <c r="F3" s="11">
        <f>+SUM(B3:E3)</f>
        <v>3981.8232407702626</v>
      </c>
      <c r="G3" s="11">
        <v>1154.6760082298099</v>
      </c>
      <c r="H3" s="11">
        <v>1473.0058785131407</v>
      </c>
      <c r="I3" s="11">
        <v>801.78424487773793</v>
      </c>
      <c r="J3" s="11">
        <v>1691.805568562449</v>
      </c>
      <c r="K3" s="11">
        <f>+SUM(G3:J3)</f>
        <v>5121.271700183137</v>
      </c>
      <c r="L3" s="11">
        <v>1545.4097779999997</v>
      </c>
      <c r="M3" s="11">
        <v>1591.1058680000006</v>
      </c>
      <c r="N3" s="11">
        <v>993.79905099999996</v>
      </c>
      <c r="O3" s="11">
        <v>1964.4372355721755</v>
      </c>
      <c r="P3" s="11">
        <f>+SUM(L3:O3)</f>
        <v>6094.7519325721751</v>
      </c>
      <c r="Q3" s="11">
        <v>1829.7292809999999</v>
      </c>
      <c r="R3" s="11">
        <v>2187.3304220000009</v>
      </c>
      <c r="S3" s="11">
        <v>1356.8431380000002</v>
      </c>
      <c r="T3" s="11">
        <v>2446.0287819999985</v>
      </c>
      <c r="U3" s="11">
        <f>+SUM(Q3:T3)</f>
        <v>7819.9316229999995</v>
      </c>
      <c r="V3" s="11">
        <v>2391.5226950000001</v>
      </c>
    </row>
    <row r="4" spans="1:22" x14ac:dyDescent="0.35">
      <c r="A4" s="5" t="s">
        <v>114</v>
      </c>
      <c r="B4" s="11">
        <v>202.61007266744022</v>
      </c>
      <c r="C4" s="11">
        <v>812.42792733255988</v>
      </c>
      <c r="D4" s="11">
        <v>216.90751736346934</v>
      </c>
      <c r="E4" s="11">
        <v>499.4381002430315</v>
      </c>
      <c r="F4" s="11">
        <f t="shared" ref="F4:F17" si="0">+SUM(B4:E4)</f>
        <v>1731.383617606501</v>
      </c>
      <c r="G4" s="11">
        <v>277.69722408060051</v>
      </c>
      <c r="H4" s="11">
        <v>771.56198682862851</v>
      </c>
      <c r="I4" s="11">
        <v>374.02896367332852</v>
      </c>
      <c r="J4" s="11">
        <v>407.50559468937223</v>
      </c>
      <c r="K4" s="11">
        <f t="shared" ref="K4:K9" si="1">+SUM(G4:J4)</f>
        <v>1830.7937692719297</v>
      </c>
      <c r="L4" s="11">
        <v>443.17858599999994</v>
      </c>
      <c r="M4" s="11">
        <v>1067.7029720000003</v>
      </c>
      <c r="N4" s="11">
        <v>602.1964219999993</v>
      </c>
      <c r="O4" s="11">
        <v>867.21269405045598</v>
      </c>
      <c r="P4" s="11">
        <f t="shared" ref="P4:P9" si="2">+SUM(L4:O4)</f>
        <v>2980.2906740504554</v>
      </c>
      <c r="Q4" s="11">
        <v>850.77171400000009</v>
      </c>
      <c r="R4" s="11">
        <v>1624.9674169999994</v>
      </c>
      <c r="S4" s="11">
        <v>854.63365800000031</v>
      </c>
      <c r="T4" s="11">
        <v>1444.0471220000004</v>
      </c>
      <c r="U4" s="11">
        <f t="shared" ref="U4:U9" si="3">+SUM(Q4:T4)</f>
        <v>4774.419911</v>
      </c>
      <c r="V4" s="11">
        <v>1128.1599199999998</v>
      </c>
    </row>
    <row r="5" spans="1:22" x14ac:dyDescent="0.35">
      <c r="A5" s="5" t="s">
        <v>115</v>
      </c>
      <c r="B5" s="11">
        <v>211.04038298084092</v>
      </c>
      <c r="C5" s="11">
        <v>341.15161701915906</v>
      </c>
      <c r="D5" s="11">
        <v>368.18527841354745</v>
      </c>
      <c r="E5" s="11">
        <v>361.94361546194784</v>
      </c>
      <c r="F5" s="11">
        <f t="shared" si="0"/>
        <v>1282.3208938754951</v>
      </c>
      <c r="G5" s="11">
        <v>312.26240595409979</v>
      </c>
      <c r="H5" s="11">
        <v>609.53252438160962</v>
      </c>
      <c r="I5" s="11">
        <v>310.49645554185668</v>
      </c>
      <c r="J5" s="11">
        <v>548.89998197984414</v>
      </c>
      <c r="K5" s="11">
        <f t="shared" si="1"/>
        <v>1781.1913678574101</v>
      </c>
      <c r="L5" s="11">
        <v>444.06935000000004</v>
      </c>
      <c r="M5" s="11">
        <v>1043.8150449999996</v>
      </c>
      <c r="N5" s="11">
        <v>587.65706900000032</v>
      </c>
      <c r="O5" s="11">
        <v>776.91774971880022</v>
      </c>
      <c r="P5" s="11">
        <f t="shared" si="2"/>
        <v>2852.4592137188001</v>
      </c>
      <c r="Q5" s="11">
        <v>838.28615099999979</v>
      </c>
      <c r="R5" s="11">
        <v>1330.1053949999998</v>
      </c>
      <c r="S5" s="11">
        <v>950.86916000000065</v>
      </c>
      <c r="T5" s="11">
        <v>1133.5770659999996</v>
      </c>
      <c r="U5" s="11">
        <f t="shared" si="3"/>
        <v>4252.8377719999999</v>
      </c>
      <c r="V5" s="11">
        <v>1162.0969440000001</v>
      </c>
    </row>
    <row r="6" spans="1:22" x14ac:dyDescent="0.35">
      <c r="A6" s="5" t="s">
        <v>116</v>
      </c>
      <c r="B6" s="11">
        <v>72.302297812874428</v>
      </c>
      <c r="C6" s="11">
        <v>139.61970218712557</v>
      </c>
      <c r="D6" s="11">
        <v>66.259085636813779</v>
      </c>
      <c r="E6" s="11">
        <v>93.607992964199681</v>
      </c>
      <c r="F6" s="11">
        <f t="shared" si="0"/>
        <v>371.7890786010135</v>
      </c>
      <c r="G6" s="11">
        <v>127.13214888900055</v>
      </c>
      <c r="H6" s="11">
        <v>225.54974312245298</v>
      </c>
      <c r="I6" s="11">
        <v>147.90715351015049</v>
      </c>
      <c r="J6" s="11">
        <v>188.20632328005752</v>
      </c>
      <c r="K6" s="11">
        <f t="shared" si="1"/>
        <v>688.79536880166154</v>
      </c>
      <c r="L6" s="11">
        <v>246.054022</v>
      </c>
      <c r="M6" s="11">
        <v>608.33791700000006</v>
      </c>
      <c r="N6" s="11">
        <v>374.147446</v>
      </c>
      <c r="O6" s="11">
        <v>650.22240078713628</v>
      </c>
      <c r="P6" s="11">
        <f t="shared" si="2"/>
        <v>1878.7617857871364</v>
      </c>
      <c r="Q6" s="11">
        <v>736.45944599999996</v>
      </c>
      <c r="R6" s="11">
        <v>1031.188167</v>
      </c>
      <c r="S6" s="11">
        <v>572.86932499999944</v>
      </c>
      <c r="T6" s="11">
        <v>717.2632940000002</v>
      </c>
      <c r="U6" s="11">
        <f t="shared" si="3"/>
        <v>3057.7802320000001</v>
      </c>
      <c r="V6" s="11">
        <v>909.98873900000001</v>
      </c>
    </row>
    <row r="7" spans="1:22" x14ac:dyDescent="0.35">
      <c r="A7" s="5" t="s">
        <v>117</v>
      </c>
      <c r="B7" s="11">
        <v>5.7639341600000007</v>
      </c>
      <c r="C7" s="11">
        <v>27.70806584</v>
      </c>
      <c r="D7" s="11">
        <v>19.330118589999998</v>
      </c>
      <c r="E7" s="11">
        <v>34.968451969999997</v>
      </c>
      <c r="F7" s="11">
        <f t="shared" si="0"/>
        <v>87.770570559999996</v>
      </c>
      <c r="G7" s="11">
        <v>18.696835149999998</v>
      </c>
      <c r="H7" s="11">
        <v>22.597589359999997</v>
      </c>
      <c r="I7" s="11">
        <v>26.227680919999983</v>
      </c>
      <c r="J7" s="11">
        <v>23.151133510000015</v>
      </c>
      <c r="K7" s="11">
        <f t="shared" si="1"/>
        <v>90.673238940000005</v>
      </c>
      <c r="L7" s="11">
        <v>11.407311999999999</v>
      </c>
      <c r="M7" s="11">
        <v>11.487979000000005</v>
      </c>
      <c r="N7" s="11">
        <v>11.564305999999997</v>
      </c>
      <c r="O7" s="11">
        <v>11.784116999999998</v>
      </c>
      <c r="P7" s="11">
        <f t="shared" si="2"/>
        <v>46.243713999999997</v>
      </c>
      <c r="Q7" s="11">
        <v>13.868564000000001</v>
      </c>
      <c r="R7" s="11">
        <v>13.453633</v>
      </c>
      <c r="S7" s="11">
        <v>13.437791000000004</v>
      </c>
      <c r="T7" s="11">
        <v>13.269453999999991</v>
      </c>
      <c r="U7" s="11">
        <f t="shared" si="3"/>
        <v>54.029441999999996</v>
      </c>
      <c r="V7" s="11">
        <v>16.210024000000001</v>
      </c>
    </row>
    <row r="8" spans="1:22" x14ac:dyDescent="0.35">
      <c r="A8" s="5" t="s">
        <v>118</v>
      </c>
      <c r="B8" s="11">
        <v>-22.899294443655851</v>
      </c>
      <c r="C8" s="11">
        <v>-53.410705556344155</v>
      </c>
      <c r="D8" s="11">
        <v>-36.050043950022634</v>
      </c>
      <c r="E8" s="11">
        <v>-41.015511421426957</v>
      </c>
      <c r="F8" s="11">
        <f t="shared" si="0"/>
        <v>-153.37555537144959</v>
      </c>
      <c r="G8" s="11">
        <v>-57.754973143021502</v>
      </c>
      <c r="H8" s="11">
        <v>-69.830423872527476</v>
      </c>
      <c r="I8" s="11">
        <v>-67.871493091670615</v>
      </c>
      <c r="J8" s="11">
        <v>-61.420581879681734</v>
      </c>
      <c r="K8" s="11">
        <f t="shared" si="1"/>
        <v>-256.8774719869013</v>
      </c>
      <c r="L8" s="11">
        <v>-50.782471000000001</v>
      </c>
      <c r="M8" s="11">
        <v>-79.795263999999989</v>
      </c>
      <c r="N8" s="11">
        <v>-69.023525000000006</v>
      </c>
      <c r="O8" s="11">
        <v>-34.885758000000003</v>
      </c>
      <c r="P8" s="11">
        <f t="shared" si="2"/>
        <v>-234.48701800000001</v>
      </c>
      <c r="Q8" s="11">
        <v>-65.162197000000006</v>
      </c>
      <c r="R8" s="11">
        <v>-92.000874999999979</v>
      </c>
      <c r="S8" s="11">
        <v>-80.504357000000013</v>
      </c>
      <c r="T8" s="11">
        <v>-121.87662799999997</v>
      </c>
      <c r="U8" s="11">
        <f t="shared" si="3"/>
        <v>-359.54405700000001</v>
      </c>
      <c r="V8" s="11">
        <v>-85.521285000000006</v>
      </c>
    </row>
    <row r="9" spans="1:22" x14ac:dyDescent="0.35">
      <c r="A9" s="5" t="s">
        <v>119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-37.628226366391807</v>
      </c>
      <c r="H9" s="11">
        <v>-65.471240440088152</v>
      </c>
      <c r="I9" s="11">
        <v>-46.640491815062646</v>
      </c>
      <c r="J9" s="11">
        <v>-58.582274263167868</v>
      </c>
      <c r="K9" s="11">
        <f t="shared" si="1"/>
        <v>-208.32223288471047</v>
      </c>
      <c r="L9" s="11">
        <v>0</v>
      </c>
      <c r="M9" s="11">
        <v>0</v>
      </c>
      <c r="N9" s="11">
        <v>0</v>
      </c>
      <c r="O9" s="11">
        <v>0</v>
      </c>
      <c r="P9" s="11">
        <f t="shared" si="2"/>
        <v>0</v>
      </c>
      <c r="Q9" s="11">
        <v>0</v>
      </c>
      <c r="R9" s="11"/>
      <c r="S9" s="11">
        <v>0</v>
      </c>
      <c r="T9" s="11">
        <v>0</v>
      </c>
      <c r="U9" s="11">
        <f t="shared" si="3"/>
        <v>0</v>
      </c>
      <c r="V9" s="11"/>
    </row>
    <row r="10" spans="1:22" x14ac:dyDescent="0.35">
      <c r="A10" s="6" t="s">
        <v>120</v>
      </c>
      <c r="B10" s="12">
        <f>+SUM(B3:B9)</f>
        <v>1358.5316827038941</v>
      </c>
      <c r="C10" s="12">
        <f t="shared" ref="C10:L10" si="4">+SUM(C3:C9)</f>
        <v>2401.7193172961061</v>
      </c>
      <c r="D10" s="12">
        <f t="shared" si="4"/>
        <v>1249.7319948067982</v>
      </c>
      <c r="E10" s="12">
        <f t="shared" si="4"/>
        <v>2291.7288512350242</v>
      </c>
      <c r="F10" s="12">
        <f>+SUM(F3:F9)</f>
        <v>7301.7118460418224</v>
      </c>
      <c r="G10" s="12">
        <f t="shared" si="4"/>
        <v>1795.0814227940975</v>
      </c>
      <c r="H10" s="12">
        <f t="shared" si="4"/>
        <v>2966.9460578932162</v>
      </c>
      <c r="I10" s="12">
        <f t="shared" si="4"/>
        <v>1545.9325136163404</v>
      </c>
      <c r="J10" s="12">
        <f t="shared" si="4"/>
        <v>2739.5657458788728</v>
      </c>
      <c r="K10" s="12">
        <f t="shared" si="4"/>
        <v>9047.5257401825293</v>
      </c>
      <c r="L10" s="12">
        <f t="shared" si="4"/>
        <v>2639.3365769999996</v>
      </c>
      <c r="M10" s="12">
        <f t="shared" ref="M10:V10" si="5">+SUM(M3:M9)</f>
        <v>4242.6545169999999</v>
      </c>
      <c r="N10" s="12">
        <f t="shared" si="5"/>
        <v>2500.3407689999999</v>
      </c>
      <c r="O10" s="12">
        <f t="shared" si="5"/>
        <v>4235.6884391285676</v>
      </c>
      <c r="P10" s="12">
        <f t="shared" si="5"/>
        <v>13618.020302128567</v>
      </c>
      <c r="Q10" s="12">
        <f t="shared" si="5"/>
        <v>4203.9529590000002</v>
      </c>
      <c r="R10" s="12">
        <f t="shared" si="5"/>
        <v>6095.0441590000009</v>
      </c>
      <c r="S10" s="12">
        <f t="shared" si="5"/>
        <v>3668.1487150000007</v>
      </c>
      <c r="T10" s="12">
        <f t="shared" si="5"/>
        <v>5632.3090899999988</v>
      </c>
      <c r="U10" s="12">
        <f t="shared" si="5"/>
        <v>19599.454923000001</v>
      </c>
      <c r="V10" s="12">
        <f t="shared" si="5"/>
        <v>5522.4570370000001</v>
      </c>
    </row>
    <row r="11" spans="1:22" x14ac:dyDescent="0.35">
      <c r="A11" s="2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x14ac:dyDescent="0.35">
      <c r="A12" s="5" t="s">
        <v>113</v>
      </c>
      <c r="B12" s="11">
        <v>175.44003521154207</v>
      </c>
      <c r="C12" s="11">
        <v>213.09196478845794</v>
      </c>
      <c r="D12" s="11">
        <v>138.4734270131552</v>
      </c>
      <c r="E12" s="11">
        <v>236.19345253099758</v>
      </c>
      <c r="F12" s="11">
        <f>+SUM(B12:E12)</f>
        <v>763.19887954415276</v>
      </c>
      <c r="G12" s="11">
        <v>197.35337680269637</v>
      </c>
      <c r="H12" s="11">
        <v>249.38499483337964</v>
      </c>
      <c r="I12" s="11">
        <v>176.02019186440728</v>
      </c>
      <c r="J12" s="11">
        <v>282.3104391130131</v>
      </c>
      <c r="K12" s="11">
        <f t="shared" ref="K12:K17" si="6">+SUM(G12:J12)</f>
        <v>905.06900261349642</v>
      </c>
      <c r="L12" s="11">
        <v>241.12891700000003</v>
      </c>
      <c r="M12" s="11">
        <v>286.82176399999986</v>
      </c>
      <c r="N12" s="11">
        <v>210.5328330000001</v>
      </c>
      <c r="O12" s="11">
        <v>297.518171</v>
      </c>
      <c r="P12" s="11">
        <f t="shared" ref="P12:P17" si="7">+SUM(L12:O12)</f>
        <v>1036.001685</v>
      </c>
      <c r="Q12" s="11">
        <v>299.90051300000005</v>
      </c>
      <c r="R12" s="11">
        <v>351.95913299999989</v>
      </c>
      <c r="S12" s="11">
        <v>235.38613899999996</v>
      </c>
      <c r="T12" s="11">
        <v>348.21130499999992</v>
      </c>
      <c r="U12" s="11">
        <f>+SUM(Q12:T12)</f>
        <v>1235.4570899999999</v>
      </c>
      <c r="V12" s="11">
        <v>346.21151900000001</v>
      </c>
    </row>
    <row r="13" spans="1:22" x14ac:dyDescent="0.35">
      <c r="A13" s="5" t="s">
        <v>114</v>
      </c>
      <c r="B13" s="11">
        <v>42.582593289597554</v>
      </c>
      <c r="C13" s="11">
        <v>74.010406710402449</v>
      </c>
      <c r="D13" s="11">
        <v>40.317750090476153</v>
      </c>
      <c r="E13" s="11">
        <v>58.716389419043438</v>
      </c>
      <c r="F13" s="11">
        <f t="shared" si="0"/>
        <v>215.62713950951957</v>
      </c>
      <c r="G13" s="11">
        <v>52.58200443268759</v>
      </c>
      <c r="H13" s="11">
        <v>80.950960517596215</v>
      </c>
      <c r="I13" s="11">
        <v>60.048570407538094</v>
      </c>
      <c r="J13" s="11">
        <v>76.776692730192678</v>
      </c>
      <c r="K13" s="11">
        <f t="shared" si="6"/>
        <v>270.35822808801458</v>
      </c>
      <c r="L13" s="11">
        <v>60.947832000000012</v>
      </c>
      <c r="M13" s="11">
        <v>100.06005199999998</v>
      </c>
      <c r="N13" s="11">
        <v>79.647284000000013</v>
      </c>
      <c r="O13" s="11">
        <v>113.628293</v>
      </c>
      <c r="P13" s="11">
        <f t="shared" si="7"/>
        <v>354.28346099999999</v>
      </c>
      <c r="Q13" s="11">
        <v>89.16269699999998</v>
      </c>
      <c r="R13" s="11">
        <v>142.458752</v>
      </c>
      <c r="S13" s="11">
        <v>113.94033600000016</v>
      </c>
      <c r="T13" s="11">
        <v>150.92636899999988</v>
      </c>
      <c r="U13" s="11">
        <f t="shared" ref="U13:U17" si="8">+SUM(Q13:T13)</f>
        <v>496.48815400000001</v>
      </c>
      <c r="V13" s="11">
        <v>119.97068699999998</v>
      </c>
    </row>
    <row r="14" spans="1:22" x14ac:dyDescent="0.35">
      <c r="A14" s="5" t="s">
        <v>115</v>
      </c>
      <c r="B14" s="11">
        <v>18.297213255918972</v>
      </c>
      <c r="C14" s="11">
        <v>28.284786744081025</v>
      </c>
      <c r="D14" s="11">
        <v>16.494668047920349</v>
      </c>
      <c r="E14" s="11">
        <v>27.63739807662672</v>
      </c>
      <c r="F14" s="11">
        <f t="shared" si="0"/>
        <v>90.71406612454706</v>
      </c>
      <c r="G14" s="11">
        <v>24.561983691158392</v>
      </c>
      <c r="H14" s="11">
        <v>34.417721280966084</v>
      </c>
      <c r="I14" s="11">
        <v>25.153443508870879</v>
      </c>
      <c r="J14" s="11">
        <v>48.345867888584934</v>
      </c>
      <c r="K14" s="11">
        <f t="shared" si="6"/>
        <v>132.47901636958028</v>
      </c>
      <c r="L14" s="11">
        <v>42.204440999999996</v>
      </c>
      <c r="M14" s="11">
        <v>53.805899999999987</v>
      </c>
      <c r="N14" s="11">
        <v>51.260345000000001</v>
      </c>
      <c r="O14" s="11">
        <v>50.388890999999973</v>
      </c>
      <c r="P14" s="11">
        <f t="shared" si="7"/>
        <v>197.65957699999996</v>
      </c>
      <c r="Q14" s="11">
        <v>61.379643000000002</v>
      </c>
      <c r="R14" s="11">
        <v>96.301926000000009</v>
      </c>
      <c r="S14" s="11">
        <v>64.592994999999959</v>
      </c>
      <c r="T14" s="11">
        <v>81.425380999999959</v>
      </c>
      <c r="U14" s="11">
        <f t="shared" si="8"/>
        <v>303.69994499999996</v>
      </c>
      <c r="V14" s="11">
        <v>80.436309000000008</v>
      </c>
    </row>
    <row r="15" spans="1:22" x14ac:dyDescent="0.35">
      <c r="A15" s="5" t="s">
        <v>116</v>
      </c>
      <c r="B15" s="11">
        <v>32.075617430239355</v>
      </c>
      <c r="C15" s="11">
        <v>40.503382569760646</v>
      </c>
      <c r="D15" s="11">
        <v>29.926265683625985</v>
      </c>
      <c r="E15" s="11">
        <v>30.469971624366167</v>
      </c>
      <c r="F15" s="11">
        <f t="shared" si="0"/>
        <v>132.97523730799216</v>
      </c>
      <c r="G15" s="11">
        <v>33.750539361217044</v>
      </c>
      <c r="H15" s="11">
        <v>39.571643946001295</v>
      </c>
      <c r="I15" s="11">
        <v>39.865943126982671</v>
      </c>
      <c r="J15" s="11">
        <v>41.815262673867416</v>
      </c>
      <c r="K15" s="11">
        <f t="shared" si="6"/>
        <v>155.00338910806843</v>
      </c>
      <c r="L15" s="11">
        <v>41.677847</v>
      </c>
      <c r="M15" s="11">
        <v>58.461791999999996</v>
      </c>
      <c r="N15" s="11">
        <v>56.990129000000017</v>
      </c>
      <c r="O15" s="11">
        <v>65.155906999999971</v>
      </c>
      <c r="P15" s="11">
        <f t="shared" si="7"/>
        <v>222.28567499999997</v>
      </c>
      <c r="Q15" s="11">
        <v>67.256328999999994</v>
      </c>
      <c r="R15" s="11">
        <v>81.793598000000003</v>
      </c>
      <c r="S15" s="11">
        <v>80.902768000000009</v>
      </c>
      <c r="T15" s="11">
        <v>88.530770999999945</v>
      </c>
      <c r="U15" s="11">
        <f t="shared" si="8"/>
        <v>318.48346599999996</v>
      </c>
      <c r="V15" s="11">
        <v>90.304660999999996</v>
      </c>
    </row>
    <row r="16" spans="1:22" x14ac:dyDescent="0.35">
      <c r="A16" s="5" t="s">
        <v>117</v>
      </c>
      <c r="B16" s="11">
        <v>13.30876312</v>
      </c>
      <c r="C16" s="11">
        <v>13.56923688</v>
      </c>
      <c r="D16" s="11">
        <v>14.978647539999999</v>
      </c>
      <c r="E16" s="11">
        <v>21.650108539999994</v>
      </c>
      <c r="F16" s="11">
        <f t="shared" si="0"/>
        <v>63.506756079999988</v>
      </c>
      <c r="G16" s="11">
        <v>14.7713322</v>
      </c>
      <c r="H16" s="11">
        <v>15.931015809999995</v>
      </c>
      <c r="I16" s="11">
        <v>20.259771319999992</v>
      </c>
      <c r="J16" s="11">
        <v>21.907328060000015</v>
      </c>
      <c r="K16" s="11">
        <f t="shared" si="6"/>
        <v>72.869447390000005</v>
      </c>
      <c r="L16" s="11">
        <v>22.439177999999998</v>
      </c>
      <c r="M16" s="11">
        <v>10.188289000000001</v>
      </c>
      <c r="N16" s="11">
        <v>9.9744109999999964</v>
      </c>
      <c r="O16" s="11">
        <v>12.293992000000006</v>
      </c>
      <c r="P16" s="11">
        <f t="shared" si="7"/>
        <v>54.895870000000002</v>
      </c>
      <c r="Q16" s="11">
        <v>14.662891</v>
      </c>
      <c r="R16" s="11">
        <v>15.109614000000001</v>
      </c>
      <c r="S16" s="11">
        <v>17.945954</v>
      </c>
      <c r="T16" s="11">
        <v>15.194512000000003</v>
      </c>
      <c r="U16" s="11">
        <f t="shared" si="8"/>
        <v>62.912971000000006</v>
      </c>
      <c r="V16" s="11">
        <v>16.133731000000001</v>
      </c>
    </row>
    <row r="17" spans="1:22" x14ac:dyDescent="0.35">
      <c r="A17" s="5" t="s">
        <v>118</v>
      </c>
      <c r="B17" s="11">
        <v>-11.900457880632759</v>
      </c>
      <c r="C17" s="11">
        <v>-12.90554211936724</v>
      </c>
      <c r="D17" s="11">
        <v>-12.437731041224776</v>
      </c>
      <c r="E17" s="11">
        <v>-13.001983136445167</v>
      </c>
      <c r="F17" s="11">
        <f t="shared" si="0"/>
        <v>-50.245714177669946</v>
      </c>
      <c r="G17" s="11">
        <v>-13.283989659785009</v>
      </c>
      <c r="H17" s="11">
        <v>-12.727648291308633</v>
      </c>
      <c r="I17" s="11">
        <v>-11.503582229365723</v>
      </c>
      <c r="J17" s="11">
        <v>-12.155875015307386</v>
      </c>
      <c r="K17" s="11">
        <f t="shared" si="6"/>
        <v>-49.671095195766753</v>
      </c>
      <c r="L17" s="11">
        <v>-13.144727999999999</v>
      </c>
      <c r="M17" s="11">
        <v>-15.605562000000003</v>
      </c>
      <c r="N17" s="11">
        <v>-15.259415000000001</v>
      </c>
      <c r="O17" s="11">
        <v>-12.405659999999996</v>
      </c>
      <c r="P17" s="11">
        <f t="shared" si="7"/>
        <v>-56.415364999999994</v>
      </c>
      <c r="Q17" s="11">
        <v>-17.155806999999999</v>
      </c>
      <c r="R17" s="11">
        <v>-21.783953999999998</v>
      </c>
      <c r="S17" s="11">
        <v>-16.463665000000002</v>
      </c>
      <c r="T17" s="11">
        <v>-16.853386000000008</v>
      </c>
      <c r="U17" s="11">
        <f t="shared" si="8"/>
        <v>-72.256811999999996</v>
      </c>
      <c r="V17" s="11">
        <v>-18.115749999999998</v>
      </c>
    </row>
    <row r="18" spans="1:22" x14ac:dyDescent="0.35">
      <c r="A18" s="6" t="s">
        <v>121</v>
      </c>
      <c r="B18" s="12">
        <f>+SUM(B12:B17)</f>
        <v>269.80376442666517</v>
      </c>
      <c r="C18" s="12">
        <f t="shared" ref="C18:L18" si="9">+SUM(C12:C17)</f>
        <v>356.55423557333484</v>
      </c>
      <c r="D18" s="12">
        <f t="shared" si="9"/>
        <v>227.75302733395293</v>
      </c>
      <c r="E18" s="12">
        <f t="shared" si="9"/>
        <v>361.66533705458875</v>
      </c>
      <c r="F18" s="12">
        <f t="shared" si="9"/>
        <v>1215.7763643885417</v>
      </c>
      <c r="G18" s="12">
        <f t="shared" si="9"/>
        <v>309.73524682797444</v>
      </c>
      <c r="H18" s="12">
        <f t="shared" si="9"/>
        <v>407.5286880966346</v>
      </c>
      <c r="I18" s="12">
        <f t="shared" si="9"/>
        <v>309.8443379984331</v>
      </c>
      <c r="J18" s="12">
        <f t="shared" si="9"/>
        <v>458.99971545035072</v>
      </c>
      <c r="K18" s="12">
        <f t="shared" si="9"/>
        <v>1486.1079883733928</v>
      </c>
      <c r="L18" s="12">
        <f t="shared" si="9"/>
        <v>395.25348700000006</v>
      </c>
      <c r="M18" s="12">
        <f t="shared" ref="M18:V18" si="10">+SUM(M12:M17)</f>
        <v>493.73223499999983</v>
      </c>
      <c r="N18" s="12">
        <f t="shared" si="10"/>
        <v>393.14558700000015</v>
      </c>
      <c r="O18" s="12">
        <f t="shared" si="10"/>
        <v>526.57959399999993</v>
      </c>
      <c r="P18" s="12">
        <f t="shared" si="10"/>
        <v>1808.7109029999997</v>
      </c>
      <c r="Q18" s="12">
        <f t="shared" si="10"/>
        <v>515.20626600000003</v>
      </c>
      <c r="R18" s="12">
        <f t="shared" si="10"/>
        <v>665.83906899999988</v>
      </c>
      <c r="S18" s="12">
        <f t="shared" si="10"/>
        <v>496.30452700000012</v>
      </c>
      <c r="T18" s="12">
        <f t="shared" si="10"/>
        <v>667.43495199999984</v>
      </c>
      <c r="U18" s="12">
        <f t="shared" si="10"/>
        <v>2344.7848140000001</v>
      </c>
      <c r="V18" s="12">
        <f t="shared" si="10"/>
        <v>634.94115699999998</v>
      </c>
    </row>
    <row r="19" spans="1:22" x14ac:dyDescent="0.35">
      <c r="A19" s="2" t="s">
        <v>41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x14ac:dyDescent="0.35">
      <c r="A20" s="5" t="s">
        <v>113</v>
      </c>
      <c r="B20" s="11">
        <v>28.817130026938894</v>
      </c>
      <c r="C20" s="11">
        <v>61.086869973061106</v>
      </c>
      <c r="D20" s="11">
        <v>18.311201283045868</v>
      </c>
      <c r="E20" s="11">
        <v>72.277082903126015</v>
      </c>
      <c r="F20" s="11">
        <f>+SUM(B20:E20)</f>
        <v>180.4922841861719</v>
      </c>
      <c r="G20" s="11">
        <v>41.135697648825676</v>
      </c>
      <c r="H20" s="11">
        <v>93.17411314156719</v>
      </c>
      <c r="I20" s="11">
        <v>37.29378460807839</v>
      </c>
      <c r="J20" s="11">
        <v>94.493552099491382</v>
      </c>
      <c r="K20" s="11">
        <f t="shared" ref="K20:K25" si="11">+SUM(G20:J20)</f>
        <v>266.09714749796262</v>
      </c>
      <c r="L20" s="11">
        <v>63.541372000000003</v>
      </c>
      <c r="M20" s="11">
        <v>107.869457</v>
      </c>
      <c r="N20" s="11">
        <v>60.932081999999994</v>
      </c>
      <c r="O20" s="11">
        <v>102.67947200000003</v>
      </c>
      <c r="P20" s="11">
        <f t="shared" ref="P20:P25" si="12">+SUM(L20:O20)</f>
        <v>335.02238300000005</v>
      </c>
      <c r="Q20" s="11">
        <v>94.419922999999997</v>
      </c>
      <c r="R20" s="11">
        <v>143.57572300000001</v>
      </c>
      <c r="S20" s="11">
        <v>66.813046</v>
      </c>
      <c r="T20" s="11">
        <v>110.35806399999996</v>
      </c>
      <c r="U20" s="11">
        <f>+SUM(Q20:T20)</f>
        <v>415.16675599999996</v>
      </c>
      <c r="V20" s="11">
        <v>123.36383599999999</v>
      </c>
    </row>
    <row r="21" spans="1:22" x14ac:dyDescent="0.35">
      <c r="A21" s="5" t="s">
        <v>114</v>
      </c>
      <c r="B21" s="11">
        <v>-10.655677817905525</v>
      </c>
      <c r="C21" s="11">
        <v>12.840677817905526</v>
      </c>
      <c r="D21" s="11">
        <v>-13.052280567488149</v>
      </c>
      <c r="E21" s="11">
        <v>-3.5879227780585681</v>
      </c>
      <c r="F21" s="11">
        <f t="shared" ref="F21:F25" si="13">+SUM(B21:E21)</f>
        <v>-14.455203345546716</v>
      </c>
      <c r="G21" s="11">
        <v>-9.9793904945648109</v>
      </c>
      <c r="H21" s="11">
        <v>13.993221559027305</v>
      </c>
      <c r="I21" s="11">
        <v>-3.7259380417265175</v>
      </c>
      <c r="J21" s="11">
        <v>2.5933272758946773</v>
      </c>
      <c r="K21" s="11">
        <f t="shared" si="11"/>
        <v>2.8812202986306534</v>
      </c>
      <c r="L21" s="11">
        <v>-9.6088070000000005</v>
      </c>
      <c r="M21" s="11">
        <v>28.254303000000004</v>
      </c>
      <c r="N21" s="11">
        <v>3.5446489999999939</v>
      </c>
      <c r="O21" s="11">
        <v>13.429142999999996</v>
      </c>
      <c r="P21" s="11">
        <f t="shared" si="12"/>
        <v>35.61928799999999</v>
      </c>
      <c r="Q21" s="11">
        <v>-10.963715000000002</v>
      </c>
      <c r="R21" s="11">
        <v>27.424024999999993</v>
      </c>
      <c r="S21" s="11">
        <v>8.0718860000000028</v>
      </c>
      <c r="T21" s="11">
        <v>30.752978999999971</v>
      </c>
      <c r="U21" s="11">
        <f t="shared" ref="U21:U24" si="14">+SUM(Q21:T21)</f>
        <v>55.285174999999967</v>
      </c>
      <c r="V21" s="11">
        <v>-4.6907999999995807E-2</v>
      </c>
    </row>
    <row r="22" spans="1:22" x14ac:dyDescent="0.35">
      <c r="A22" s="5" t="s">
        <v>115</v>
      </c>
      <c r="B22" s="11">
        <v>-1.14657250853111</v>
      </c>
      <c r="C22" s="11">
        <v>8.1815725085311097</v>
      </c>
      <c r="D22" s="11">
        <v>-3.8726622512938804</v>
      </c>
      <c r="E22" s="11">
        <v>2.535291378083298</v>
      </c>
      <c r="F22" s="11">
        <f t="shared" si="13"/>
        <v>5.6976291267894172</v>
      </c>
      <c r="G22" s="11">
        <v>-0.69057508948221868</v>
      </c>
      <c r="H22" s="11">
        <v>2.7594587348073438</v>
      </c>
      <c r="I22" s="11">
        <v>-10.886779676722002</v>
      </c>
      <c r="J22" s="11">
        <v>13.163534707332227</v>
      </c>
      <c r="K22" s="11">
        <f t="shared" si="11"/>
        <v>4.3456386759353496</v>
      </c>
      <c r="L22" s="11">
        <v>1.4595230000000006</v>
      </c>
      <c r="M22" s="11">
        <v>8.289381999999998</v>
      </c>
      <c r="N22" s="11">
        <v>-3.8579670000000013</v>
      </c>
      <c r="O22" s="11">
        <v>5.490536000000005</v>
      </c>
      <c r="P22" s="11">
        <f t="shared" si="12"/>
        <v>11.381474000000003</v>
      </c>
      <c r="Q22" s="11">
        <v>-4.5809610000000012</v>
      </c>
      <c r="R22" s="11">
        <v>32.076243000000005</v>
      </c>
      <c r="S22" s="11">
        <v>2.9133329999999988</v>
      </c>
      <c r="T22" s="11">
        <v>16.032852000000009</v>
      </c>
      <c r="U22" s="11">
        <f t="shared" si="14"/>
        <v>46.44146700000001</v>
      </c>
      <c r="V22" s="11">
        <v>1.655786999999993</v>
      </c>
    </row>
    <row r="23" spans="1:22" x14ac:dyDescent="0.35">
      <c r="A23" s="5" t="s">
        <v>116</v>
      </c>
      <c r="B23" s="11">
        <v>-4.0832594592659737</v>
      </c>
      <c r="C23" s="11">
        <v>3.4502594592659732</v>
      </c>
      <c r="D23" s="11">
        <v>-9.0043825299465965</v>
      </c>
      <c r="E23" s="11">
        <v>-3.6078907068815553</v>
      </c>
      <c r="F23" s="11">
        <f t="shared" si="13"/>
        <v>-13.245273236828153</v>
      </c>
      <c r="G23" s="11">
        <v>-4.4685083799224481</v>
      </c>
      <c r="H23" s="11">
        <v>0.77022805586100007</v>
      </c>
      <c r="I23" s="11">
        <v>-11.446896269532328</v>
      </c>
      <c r="J23" s="11">
        <v>-6.1704386262740227</v>
      </c>
      <c r="K23" s="11">
        <f t="shared" si="11"/>
        <v>-21.315615219867798</v>
      </c>
      <c r="L23" s="11">
        <v>-9.8864830000000001</v>
      </c>
      <c r="M23" s="11">
        <v>3.4888559999999997</v>
      </c>
      <c r="N23" s="11">
        <v>-1.8385939999999992</v>
      </c>
      <c r="O23" s="11">
        <v>-0.33811399999999958</v>
      </c>
      <c r="P23" s="11">
        <f t="shared" si="12"/>
        <v>-8.5743349999999978</v>
      </c>
      <c r="Q23" s="11">
        <v>-10.238804</v>
      </c>
      <c r="R23" s="11">
        <v>-0.36259000000000013</v>
      </c>
      <c r="S23" s="11">
        <v>5.1578970000000002</v>
      </c>
      <c r="T23" s="11">
        <v>9.1374645023640007</v>
      </c>
      <c r="U23" s="11">
        <f t="shared" si="14"/>
        <v>3.693967502364</v>
      </c>
      <c r="V23" s="11">
        <v>-0.26054500000000097</v>
      </c>
    </row>
    <row r="24" spans="1:22" x14ac:dyDescent="0.35">
      <c r="A24" s="5" t="s">
        <v>117</v>
      </c>
      <c r="B24" s="11">
        <v>-8.0055694600000002</v>
      </c>
      <c r="C24" s="11">
        <v>-8.2474305399999999</v>
      </c>
      <c r="D24" s="11">
        <v>-1.7279926399999967</v>
      </c>
      <c r="E24" s="11">
        <v>-9.9083594400000177</v>
      </c>
      <c r="F24" s="11">
        <f t="shared" si="13"/>
        <v>-27.889352080000016</v>
      </c>
      <c r="G24" s="11">
        <v>-12.669512678246301</v>
      </c>
      <c r="H24" s="11">
        <v>-18.924218509999999</v>
      </c>
      <c r="I24" s="11">
        <v>-5.8853829645903133</v>
      </c>
      <c r="J24" s="11">
        <v>-26.38839418999995</v>
      </c>
      <c r="K24" s="11">
        <f t="shared" si="11"/>
        <v>-63.867508342836565</v>
      </c>
      <c r="L24" s="11">
        <v>-9.7248360000000016</v>
      </c>
      <c r="M24" s="11">
        <v>-23.628499000000005</v>
      </c>
      <c r="N24" s="11">
        <v>-24.473011</v>
      </c>
      <c r="O24" s="11">
        <v>-23.379982000000005</v>
      </c>
      <c r="P24" s="11">
        <f t="shared" si="12"/>
        <v>-81.206328000000013</v>
      </c>
      <c r="Q24" s="11">
        <v>-28.034633000000003</v>
      </c>
      <c r="R24" s="11">
        <v>-31.526400999999996</v>
      </c>
      <c r="S24" s="11">
        <v>-19.003135999999998</v>
      </c>
      <c r="T24" s="11">
        <v>-29.121308000000006</v>
      </c>
      <c r="U24" s="11">
        <f t="shared" si="14"/>
        <v>-107.68547799999999</v>
      </c>
      <c r="V24" s="11">
        <v>-31.683335999999997</v>
      </c>
    </row>
    <row r="25" spans="1:22" x14ac:dyDescent="0.35">
      <c r="A25" s="5" t="s">
        <v>118</v>
      </c>
      <c r="B25" s="11">
        <v>0</v>
      </c>
      <c r="C25" s="11">
        <v>0</v>
      </c>
      <c r="D25" s="11">
        <v>0</v>
      </c>
      <c r="E25" s="11">
        <v>0</v>
      </c>
      <c r="F25" s="11">
        <f t="shared" si="13"/>
        <v>0</v>
      </c>
      <c r="G25" s="11">
        <v>0</v>
      </c>
      <c r="H25" s="11">
        <v>0</v>
      </c>
      <c r="I25" s="11">
        <v>0</v>
      </c>
      <c r="J25" s="11">
        <v>0</v>
      </c>
      <c r="K25" s="11">
        <f t="shared" si="11"/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12"/>
        <v>0</v>
      </c>
      <c r="Q25" s="11">
        <v>0</v>
      </c>
      <c r="R25" s="11">
        <v>0</v>
      </c>
      <c r="S25" s="11">
        <v>0</v>
      </c>
      <c r="T25" s="11">
        <v>0</v>
      </c>
      <c r="U25" s="11"/>
      <c r="V25" s="11"/>
    </row>
    <row r="26" spans="1:22" x14ac:dyDescent="0.35">
      <c r="A26" s="6" t="s">
        <v>41</v>
      </c>
      <c r="B26" s="12">
        <f>+SUM(B20:B25)</f>
        <v>4.9260507812362846</v>
      </c>
      <c r="C26" s="12">
        <f t="shared" ref="C26:O26" si="15">+SUM(C20:C25)</f>
        <v>77.311949218763715</v>
      </c>
      <c r="D26" s="12">
        <f t="shared" si="15"/>
        <v>-9.3461167056827534</v>
      </c>
      <c r="E26" s="12">
        <f t="shared" si="15"/>
        <v>57.708201356269178</v>
      </c>
      <c r="F26" s="12">
        <f t="shared" si="15"/>
        <v>130.60008465058644</v>
      </c>
      <c r="G26" s="12">
        <f t="shared" si="15"/>
        <v>13.327711006609897</v>
      </c>
      <c r="H26" s="12">
        <f t="shared" si="15"/>
        <v>91.772802981262828</v>
      </c>
      <c r="I26" s="12">
        <f t="shared" si="15"/>
        <v>5.348787655507234</v>
      </c>
      <c r="J26" s="12">
        <f t="shared" si="15"/>
        <v>77.691581266444331</v>
      </c>
      <c r="K26" s="12">
        <f t="shared" si="15"/>
        <v>188.14088290982423</v>
      </c>
      <c r="L26" s="12">
        <f t="shared" si="15"/>
        <v>35.780768999999999</v>
      </c>
      <c r="M26" s="12">
        <f>+SUM(M20:M25)</f>
        <v>124.27349899999999</v>
      </c>
      <c r="N26" s="12">
        <f t="shared" si="15"/>
        <v>34.307158999999984</v>
      </c>
      <c r="O26" s="12">
        <f t="shared" si="15"/>
        <v>97.881055000000032</v>
      </c>
      <c r="P26" s="12">
        <f t="shared" ref="P26:V26" si="16">+SUM(P20:P25)</f>
        <v>292.242482</v>
      </c>
      <c r="Q26" s="12">
        <f t="shared" si="16"/>
        <v>40.601809999999986</v>
      </c>
      <c r="R26" s="12">
        <f t="shared" si="16"/>
        <v>171.18700000000001</v>
      </c>
      <c r="S26" s="12">
        <f t="shared" si="16"/>
        <v>63.953026000000008</v>
      </c>
      <c r="T26" s="12">
        <f t="shared" si="16"/>
        <v>137.16005150236396</v>
      </c>
      <c r="U26" s="12">
        <f t="shared" si="16"/>
        <v>412.90188750236393</v>
      </c>
      <c r="V26" s="12">
        <f t="shared" si="16"/>
        <v>93.028833999999975</v>
      </c>
    </row>
    <row r="28" spans="1:22" x14ac:dyDescent="0.35">
      <c r="B28" s="86"/>
      <c r="C28" s="86"/>
      <c r="D28" s="86"/>
      <c r="E28" s="86"/>
      <c r="F28" s="86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</row>
    <row r="29" spans="1:22" x14ac:dyDescent="0.35">
      <c r="B29" s="86"/>
      <c r="C29" s="86"/>
      <c r="D29" s="86"/>
      <c r="E29" s="86"/>
      <c r="F29" s="86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</row>
    <row r="30" spans="1:22" x14ac:dyDescent="0.35">
      <c r="B30" s="86"/>
      <c r="C30" s="86"/>
      <c r="D30" s="86"/>
      <c r="E30" s="86"/>
      <c r="F30" s="86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</row>
    <row r="31" spans="1:22" x14ac:dyDescent="0.35">
      <c r="B31" s="86"/>
      <c r="C31" s="86"/>
      <c r="D31" s="86"/>
      <c r="E31" s="86"/>
      <c r="F31" s="86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</row>
    <row r="32" spans="1:22" x14ac:dyDescent="0.35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</row>
    <row r="38" spans="2:22" x14ac:dyDescent="0.35"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</row>
    <row r="39" spans="2:22" x14ac:dyDescent="0.35"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</row>
    <row r="40" spans="2:22" x14ac:dyDescent="0.35"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</row>
    <row r="41" spans="2:22" x14ac:dyDescent="0.35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</row>
    <row r="42" spans="2:22" x14ac:dyDescent="0.35"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</row>
    <row r="43" spans="2:22" x14ac:dyDescent="0.35"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</row>
    <row r="44" spans="2:22" x14ac:dyDescent="0.35"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</row>
    <row r="45" spans="2:22" x14ac:dyDescent="0.35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</row>
  </sheetData>
  <phoneticPr fontId="18" type="noConversion"/>
  <pageMargins left="0.7" right="0.7" top="0.75" bottom="0.75" header="0.3" footer="0.3"/>
  <ignoredErrors>
    <ignoredError sqref="K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177"/>
  <sheetViews>
    <sheetView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X25" sqref="X25"/>
    </sheetView>
  </sheetViews>
  <sheetFormatPr defaultColWidth="9.1796875" defaultRowHeight="14.5" x14ac:dyDescent="0.35"/>
  <cols>
    <col min="1" max="1" width="20.26953125" bestFit="1" customWidth="1"/>
    <col min="2" max="15" width="6.453125" bestFit="1" customWidth="1"/>
    <col min="16" max="16" width="7.26953125" bestFit="1" customWidth="1"/>
    <col min="17" max="20" width="6.453125" bestFit="1" customWidth="1"/>
    <col min="21" max="21" width="7.26953125" bestFit="1" customWidth="1"/>
    <col min="22" max="22" width="6.453125" bestFit="1" customWidth="1"/>
    <col min="23" max="65" width="9.1796875" style="21" customWidth="1"/>
  </cols>
  <sheetData>
    <row r="1" spans="1:22" x14ac:dyDescent="0.35">
      <c r="A1" s="9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>
        <v>2017</v>
      </c>
      <c r="G1" s="28" t="s">
        <v>5</v>
      </c>
      <c r="H1" s="28" t="s">
        <v>6</v>
      </c>
      <c r="I1" s="28" t="s">
        <v>7</v>
      </c>
      <c r="J1" s="28" t="s">
        <v>8</v>
      </c>
      <c r="K1" s="28">
        <v>2018</v>
      </c>
      <c r="L1" s="28" t="s">
        <v>9</v>
      </c>
      <c r="M1" s="28" t="s">
        <v>10</v>
      </c>
      <c r="N1" s="28" t="s">
        <v>11</v>
      </c>
      <c r="O1" s="28" t="s">
        <v>12</v>
      </c>
      <c r="P1" s="28">
        <v>2019</v>
      </c>
      <c r="Q1" s="28" t="s">
        <v>13</v>
      </c>
      <c r="R1" s="28" t="s">
        <v>14</v>
      </c>
      <c r="S1" s="28" t="s">
        <v>15</v>
      </c>
      <c r="T1" s="28" t="s">
        <v>16</v>
      </c>
      <c r="U1" s="28">
        <v>2020</v>
      </c>
      <c r="V1" s="28" t="s">
        <v>156</v>
      </c>
    </row>
    <row r="2" spans="1:22" x14ac:dyDescent="0.35">
      <c r="A2" s="2" t="s">
        <v>112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x14ac:dyDescent="0.35">
      <c r="A3" s="5" t="s">
        <v>122</v>
      </c>
      <c r="B3" s="43">
        <v>790.0450314376634</v>
      </c>
      <c r="C3" s="43">
        <v>1774.4869685623366</v>
      </c>
      <c r="D3" s="43">
        <v>694.94746031768898</v>
      </c>
      <c r="E3" s="43">
        <v>1596.9775413370839</v>
      </c>
      <c r="F3" s="43">
        <f>+SUM(B3:E3)</f>
        <v>4856.4570016547732</v>
      </c>
      <c r="G3" s="43">
        <v>1142.4309254180769</v>
      </c>
      <c r="H3" s="43">
        <v>2238.0167263555331</v>
      </c>
      <c r="I3" s="43">
        <v>837.37645529329222</v>
      </c>
      <c r="J3" s="43">
        <v>1878.8661343867118</v>
      </c>
      <c r="K3" s="43">
        <f t="shared" ref="K3:K9" si="0">+SUM(G3:J3)</f>
        <v>6096.6902414536144</v>
      </c>
      <c r="L3" s="43">
        <v>1720.9967799999999</v>
      </c>
      <c r="M3" s="43">
        <v>3209.5208079999993</v>
      </c>
      <c r="N3" s="43">
        <v>1344.7658660000004</v>
      </c>
      <c r="O3" s="43">
        <v>2711.2365867793487</v>
      </c>
      <c r="P3" s="43">
        <f t="shared" ref="P3:P9" si="1">+SUM(L3:O3)</f>
        <v>8986.5200407793491</v>
      </c>
      <c r="Q3" s="43">
        <v>2587.8381810000001</v>
      </c>
      <c r="R3" s="43">
        <v>4342.9271870000011</v>
      </c>
      <c r="S3" s="43">
        <v>2094.2604059999994</v>
      </c>
      <c r="T3" s="43">
        <v>3907.6288819999991</v>
      </c>
      <c r="U3" s="43">
        <f>+SUM(Q3:T3)</f>
        <v>12932.654656000001</v>
      </c>
      <c r="V3" s="43">
        <v>3810.4604790000003</v>
      </c>
    </row>
    <row r="4" spans="1:22" x14ac:dyDescent="0.35">
      <c r="A4" s="5" t="s">
        <v>123</v>
      </c>
      <c r="B4" s="43">
        <v>394.15611491079829</v>
      </c>
      <c r="C4" s="43">
        <v>473.33588508920167</v>
      </c>
      <c r="D4" s="43">
        <v>414.65991401359111</v>
      </c>
      <c r="E4" s="43">
        <v>492.52299230455935</v>
      </c>
      <c r="F4" s="43">
        <f t="shared" ref="F4:F8" si="2">+SUM(B4:E4)</f>
        <v>1774.6749063181505</v>
      </c>
      <c r="G4" s="43">
        <v>525.72783426290141</v>
      </c>
      <c r="H4" s="43">
        <v>619.44358164069013</v>
      </c>
      <c r="I4" s="43">
        <v>592.98859466284773</v>
      </c>
      <c r="J4" s="43">
        <v>683.86922145843255</v>
      </c>
      <c r="K4" s="43">
        <f t="shared" si="0"/>
        <v>2422.0292320248718</v>
      </c>
      <c r="L4" s="43">
        <v>706.58002099999999</v>
      </c>
      <c r="M4" s="43">
        <v>846.88002399999993</v>
      </c>
      <c r="N4" s="43">
        <v>980.75433400000031</v>
      </c>
      <c r="O4" s="43">
        <v>1216.1971485635079</v>
      </c>
      <c r="P4" s="43">
        <f t="shared" si="1"/>
        <v>3750.4115275635077</v>
      </c>
      <c r="Q4" s="43">
        <v>1291.18877</v>
      </c>
      <c r="R4" s="43">
        <v>1413.8146819999999</v>
      </c>
      <c r="S4" s="43">
        <v>1291.9987239999994</v>
      </c>
      <c r="T4" s="43">
        <v>1384.6869290000009</v>
      </c>
      <c r="U4" s="43">
        <f t="shared" ref="U4:U9" si="3">+SUM(Q4:T4)</f>
        <v>5381.6891049999995</v>
      </c>
      <c r="V4" s="43">
        <v>1339.7391710000002</v>
      </c>
    </row>
    <row r="5" spans="1:22" x14ac:dyDescent="0.35">
      <c r="A5" s="5" t="s">
        <v>124</v>
      </c>
      <c r="B5" s="43">
        <v>75.216781932829448</v>
      </c>
      <c r="C5" s="43">
        <v>85.435218067170553</v>
      </c>
      <c r="D5" s="43">
        <v>67.641878614860943</v>
      </c>
      <c r="E5" s="43">
        <v>82.385761881285347</v>
      </c>
      <c r="F5" s="43">
        <f t="shared" si="2"/>
        <v>310.67964049614631</v>
      </c>
      <c r="G5" s="43">
        <v>78.594072314117341</v>
      </c>
      <c r="H5" s="43">
        <v>83.507905008169189</v>
      </c>
      <c r="I5" s="43">
        <v>85.377190146250655</v>
      </c>
      <c r="J5" s="43">
        <v>107.24445912104775</v>
      </c>
      <c r="K5" s="43">
        <f t="shared" si="0"/>
        <v>354.72362658958491</v>
      </c>
      <c r="L5" s="43">
        <v>93.051928000000004</v>
      </c>
      <c r="M5" s="43">
        <v>103.33448400000002</v>
      </c>
      <c r="N5" s="43">
        <v>98.087367999999955</v>
      </c>
      <c r="O5" s="43">
        <v>140.83384066928312</v>
      </c>
      <c r="P5" s="43">
        <f t="shared" si="1"/>
        <v>435.3076206692831</v>
      </c>
      <c r="Q5" s="43">
        <v>115.85647800000001</v>
      </c>
      <c r="R5" s="43">
        <v>123.23677499999997</v>
      </c>
      <c r="S5" s="43">
        <v>131.28584600000008</v>
      </c>
      <c r="T5" s="43">
        <v>156.40625399999996</v>
      </c>
      <c r="U5" s="43">
        <f t="shared" si="3"/>
        <v>526.78535299999999</v>
      </c>
      <c r="V5" s="43">
        <v>136.55865100000003</v>
      </c>
    </row>
    <row r="6" spans="1:22" x14ac:dyDescent="0.35">
      <c r="A6" s="5" t="s">
        <v>125</v>
      </c>
      <c r="B6" s="43">
        <v>100.97359041083091</v>
      </c>
      <c r="C6" s="43">
        <v>101.4384095891691</v>
      </c>
      <c r="D6" s="43">
        <v>87.516522553401884</v>
      </c>
      <c r="E6" s="43">
        <v>123.94026008724921</v>
      </c>
      <c r="F6" s="43">
        <f t="shared" si="2"/>
        <v>413.86878264065109</v>
      </c>
      <c r="G6" s="43">
        <v>121.920903839498</v>
      </c>
      <c r="H6" s="43">
        <v>133.70959141617351</v>
      </c>
      <c r="I6" s="43">
        <v>113.77568372372141</v>
      </c>
      <c r="J6" s="43">
        <v>159.04968253174326</v>
      </c>
      <c r="K6" s="43">
        <f t="shared" si="0"/>
        <v>528.45586151113616</v>
      </c>
      <c r="L6" s="43">
        <v>155.85293900000002</v>
      </c>
      <c r="M6" s="43">
        <v>150.31927199999998</v>
      </c>
      <c r="N6" s="43">
        <v>132.29381300000003</v>
      </c>
      <c r="O6" s="43">
        <v>187.89092295999993</v>
      </c>
      <c r="P6" s="43">
        <f t="shared" si="1"/>
        <v>626.35694695999996</v>
      </c>
      <c r="Q6" s="43">
        <v>250.20670399999997</v>
      </c>
      <c r="R6" s="43">
        <v>276.39772600000009</v>
      </c>
      <c r="S6" s="43">
        <v>213.47892299999995</v>
      </c>
      <c r="T6" s="43">
        <v>302.14719899999989</v>
      </c>
      <c r="U6" s="43">
        <f t="shared" si="3"/>
        <v>1042.230552</v>
      </c>
      <c r="V6" s="43">
        <v>302.67289699999998</v>
      </c>
    </row>
    <row r="7" spans="1:22" x14ac:dyDescent="0.35">
      <c r="A7" s="5" t="s">
        <v>126</v>
      </c>
      <c r="B7" s="43">
        <v>21.039458455427869</v>
      </c>
      <c r="C7" s="43">
        <v>20.434541544572131</v>
      </c>
      <c r="D7" s="43">
        <v>21.014863257277479</v>
      </c>
      <c r="E7" s="43">
        <v>36.918307046273711</v>
      </c>
      <c r="F7" s="43">
        <f t="shared" si="2"/>
        <v>99.407170303551197</v>
      </c>
      <c r="G7" s="43">
        <v>21.790647558714216</v>
      </c>
      <c r="H7" s="43">
        <v>27.570484135449401</v>
      </c>
      <c r="I7" s="43">
        <v>30.926111844226224</v>
      </c>
      <c r="J7" s="43">
        <v>30.539493516481613</v>
      </c>
      <c r="K7" s="43">
        <f t="shared" si="0"/>
        <v>110.82673705487146</v>
      </c>
      <c r="L7" s="43">
        <v>13.637379999999999</v>
      </c>
      <c r="M7" s="43">
        <v>12.395193000000004</v>
      </c>
      <c r="N7" s="43">
        <v>13.462912999999993</v>
      </c>
      <c r="O7" s="43">
        <v>14.415698156428917</v>
      </c>
      <c r="P7" s="43">
        <f t="shared" si="1"/>
        <v>53.911184156428916</v>
      </c>
      <c r="Q7" s="43">
        <v>24.025023000000001</v>
      </c>
      <c r="R7" s="43">
        <v>30.668663999999996</v>
      </c>
      <c r="S7" s="43">
        <v>17.629173000000016</v>
      </c>
      <c r="T7" s="43">
        <v>3.3164539999999834</v>
      </c>
      <c r="U7" s="43">
        <f t="shared" si="3"/>
        <v>75.639313999999999</v>
      </c>
      <c r="V7" s="43">
        <v>18.547124000000004</v>
      </c>
    </row>
    <row r="8" spans="1:22" x14ac:dyDescent="0.35">
      <c r="A8" s="5" t="s">
        <v>118</v>
      </c>
      <c r="B8" s="43">
        <v>-22.899294443655851</v>
      </c>
      <c r="C8" s="43">
        <v>-53.410705556344155</v>
      </c>
      <c r="D8" s="43">
        <v>-36.050043950022634</v>
      </c>
      <c r="E8" s="43">
        <v>-41.015511421426957</v>
      </c>
      <c r="F8" s="43">
        <f t="shared" si="2"/>
        <v>-153.37555537144959</v>
      </c>
      <c r="G8" s="43">
        <v>-57.754973143021502</v>
      </c>
      <c r="H8" s="43">
        <v>-69.830423872527476</v>
      </c>
      <c r="I8" s="43">
        <v>-67.871493091670615</v>
      </c>
      <c r="J8" s="43">
        <v>-61.420581879681734</v>
      </c>
      <c r="K8" s="43">
        <f t="shared" si="0"/>
        <v>-256.8774719869013</v>
      </c>
      <c r="L8" s="43">
        <v>-50.782471000000001</v>
      </c>
      <c r="M8" s="43">
        <v>-79.795263999999989</v>
      </c>
      <c r="N8" s="43">
        <v>-69.023525000000006</v>
      </c>
      <c r="O8" s="43">
        <v>-34.885758000000003</v>
      </c>
      <c r="P8" s="43">
        <f t="shared" si="1"/>
        <v>-234.48701800000001</v>
      </c>
      <c r="Q8" s="43">
        <v>-65.162197000000006</v>
      </c>
      <c r="R8" s="43">
        <v>-92.000874999999979</v>
      </c>
      <c r="S8" s="43">
        <v>-80.504357000000013</v>
      </c>
      <c r="T8" s="43">
        <v>-121.87662799999997</v>
      </c>
      <c r="U8" s="43">
        <f t="shared" si="3"/>
        <v>-359.54405700000001</v>
      </c>
      <c r="V8" s="43">
        <v>-85.521285000000006</v>
      </c>
    </row>
    <row r="9" spans="1:22" x14ac:dyDescent="0.35">
      <c r="A9" s="5" t="s">
        <v>119</v>
      </c>
      <c r="B9" s="43">
        <v>0</v>
      </c>
      <c r="C9" s="43">
        <v>0</v>
      </c>
      <c r="D9" s="43">
        <v>0</v>
      </c>
      <c r="E9" s="43">
        <v>0</v>
      </c>
      <c r="F9" s="43"/>
      <c r="G9" s="43">
        <v>-37.628226366391807</v>
      </c>
      <c r="H9" s="43">
        <v>-65.471240440088152</v>
      </c>
      <c r="I9" s="43">
        <v>-46.640491815062646</v>
      </c>
      <c r="J9" s="43">
        <v>-58.582274263167868</v>
      </c>
      <c r="K9" s="43">
        <f t="shared" si="0"/>
        <v>-208.32223288471047</v>
      </c>
      <c r="L9" s="43">
        <v>0</v>
      </c>
      <c r="M9" s="43">
        <v>0</v>
      </c>
      <c r="N9" s="43">
        <v>0</v>
      </c>
      <c r="O9" s="43">
        <v>0</v>
      </c>
      <c r="P9" s="43">
        <f t="shared" si="1"/>
        <v>0</v>
      </c>
      <c r="Q9" s="43">
        <v>0</v>
      </c>
      <c r="R9" s="43"/>
      <c r="S9" s="43">
        <v>0</v>
      </c>
      <c r="T9" s="43"/>
      <c r="U9" s="43">
        <f t="shared" si="3"/>
        <v>0</v>
      </c>
      <c r="V9" s="43"/>
    </row>
    <row r="10" spans="1:22" x14ac:dyDescent="0.35">
      <c r="A10" s="6" t="s">
        <v>120</v>
      </c>
      <c r="B10" s="44">
        <f>+SUM(B3:B9)</f>
        <v>1358.5316827038939</v>
      </c>
      <c r="C10" s="44">
        <f t="shared" ref="C10:L10" si="4">+SUM(C3:C9)</f>
        <v>2401.7203172961063</v>
      </c>
      <c r="D10" s="44">
        <f t="shared" si="4"/>
        <v>1249.7305948067976</v>
      </c>
      <c r="E10" s="44">
        <f t="shared" si="4"/>
        <v>2291.7293512350243</v>
      </c>
      <c r="F10" s="44">
        <f t="shared" si="4"/>
        <v>7301.7119460418226</v>
      </c>
      <c r="G10" s="44">
        <f t="shared" si="4"/>
        <v>1795.0811838838943</v>
      </c>
      <c r="H10" s="44">
        <f t="shared" si="4"/>
        <v>2966.9466242434005</v>
      </c>
      <c r="I10" s="44">
        <f t="shared" si="4"/>
        <v>1545.9320507636048</v>
      </c>
      <c r="J10" s="44">
        <f t="shared" si="4"/>
        <v>2739.5661348715671</v>
      </c>
      <c r="K10" s="44">
        <f t="shared" si="4"/>
        <v>9047.5259937624669</v>
      </c>
      <c r="L10" s="44">
        <f t="shared" si="4"/>
        <v>2639.336577</v>
      </c>
      <c r="M10" s="44">
        <f t="shared" ref="M10:V10" si="5">+SUM(M3:M9)</f>
        <v>4242.654516999999</v>
      </c>
      <c r="N10" s="44">
        <f t="shared" si="5"/>
        <v>2500.3407690000008</v>
      </c>
      <c r="O10" s="44">
        <f t="shared" si="5"/>
        <v>4235.6884391285685</v>
      </c>
      <c r="P10" s="44">
        <f t="shared" si="5"/>
        <v>13618.020302128569</v>
      </c>
      <c r="Q10" s="44">
        <f t="shared" si="5"/>
        <v>4203.9529590000002</v>
      </c>
      <c r="R10" s="44">
        <f t="shared" si="5"/>
        <v>6095.0441590000019</v>
      </c>
      <c r="S10" s="44">
        <f t="shared" si="5"/>
        <v>3668.1487149999989</v>
      </c>
      <c r="T10" s="44">
        <f t="shared" si="5"/>
        <v>5632.3090899999997</v>
      </c>
      <c r="U10" s="44">
        <f t="shared" si="5"/>
        <v>19599.454923000001</v>
      </c>
      <c r="V10" s="44">
        <f t="shared" si="5"/>
        <v>5522.457037000001</v>
      </c>
    </row>
    <row r="11" spans="1:22" x14ac:dyDescent="0.35">
      <c r="A11" s="2" t="s">
        <v>20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2" x14ac:dyDescent="0.35">
      <c r="A12" s="5" t="s">
        <v>122</v>
      </c>
      <c r="B12" s="43">
        <v>87.507034053556296</v>
      </c>
      <c r="C12" s="43">
        <v>166.39796594644369</v>
      </c>
      <c r="D12" s="43">
        <v>65.149712127293753</v>
      </c>
      <c r="E12" s="43">
        <v>151.3559384598079</v>
      </c>
      <c r="F12" s="43">
        <f t="shared" ref="F12:F17" si="6">+SUM(B12:E12)</f>
        <v>470.4106505871016</v>
      </c>
      <c r="G12" s="43">
        <v>107.54717992042669</v>
      </c>
      <c r="H12" s="43">
        <v>187.87522113664122</v>
      </c>
      <c r="I12" s="43">
        <v>95.487712249095722</v>
      </c>
      <c r="J12" s="43">
        <v>193.5324353743047</v>
      </c>
      <c r="K12" s="43">
        <f t="shared" ref="K12:K17" si="7">+SUM(G12:J12)</f>
        <v>584.44254868046824</v>
      </c>
      <c r="L12" s="43">
        <v>130.27859799999999</v>
      </c>
      <c r="M12" s="43">
        <v>231.43849699999998</v>
      </c>
      <c r="N12" s="43">
        <v>144.62701300000003</v>
      </c>
      <c r="O12" s="43">
        <v>200.83186499999999</v>
      </c>
      <c r="P12" s="43">
        <f t="shared" ref="P12:P17" si="8">+SUM(L12:O12)</f>
        <v>707.175973</v>
      </c>
      <c r="Q12" s="43">
        <v>183.69376</v>
      </c>
      <c r="R12" s="43">
        <v>294.70221800000002</v>
      </c>
      <c r="S12" s="43">
        <v>166.0538139999999</v>
      </c>
      <c r="T12" s="43">
        <v>267.35550200000012</v>
      </c>
      <c r="U12" s="43">
        <f>+SUM(Q12:T12)</f>
        <v>911.805294</v>
      </c>
      <c r="V12" s="43">
        <v>230.30394400000003</v>
      </c>
    </row>
    <row r="13" spans="1:22" x14ac:dyDescent="0.35">
      <c r="A13" s="5" t="s">
        <v>123</v>
      </c>
      <c r="B13" s="43">
        <v>32.139223871814387</v>
      </c>
      <c r="C13" s="43">
        <v>35.550776128185611</v>
      </c>
      <c r="D13" s="43">
        <v>30.557775592085616</v>
      </c>
      <c r="E13" s="43">
        <v>35.110819647407943</v>
      </c>
      <c r="F13" s="43">
        <f t="shared" si="6"/>
        <v>133.35859523949355</v>
      </c>
      <c r="G13" s="43">
        <v>35.363279409918526</v>
      </c>
      <c r="H13" s="43">
        <v>39.906259493555346</v>
      </c>
      <c r="I13" s="43">
        <v>44.420399079766781</v>
      </c>
      <c r="J13" s="43">
        <v>47.023451605688415</v>
      </c>
      <c r="K13" s="43">
        <f t="shared" si="7"/>
        <v>166.71338958892906</v>
      </c>
      <c r="L13" s="43">
        <v>49.267226999999998</v>
      </c>
      <c r="M13" s="43">
        <v>54.997785000000015</v>
      </c>
      <c r="N13" s="43">
        <v>56.330851999999986</v>
      </c>
      <c r="O13" s="43">
        <v>59.787527000000004</v>
      </c>
      <c r="P13" s="43">
        <f t="shared" si="8"/>
        <v>220.38339100000002</v>
      </c>
      <c r="Q13" s="43">
        <v>73.597248999999991</v>
      </c>
      <c r="R13" s="43">
        <v>83.604680999999999</v>
      </c>
      <c r="S13" s="43">
        <v>78.627587000000005</v>
      </c>
      <c r="T13" s="43">
        <v>89.381933000000018</v>
      </c>
      <c r="U13" s="43">
        <f t="shared" ref="U13:U17" si="9">+SUM(Q13:T13)</f>
        <v>325.21145000000001</v>
      </c>
      <c r="V13" s="43">
        <v>86.547923000000011</v>
      </c>
    </row>
    <row r="14" spans="1:22" x14ac:dyDescent="0.35">
      <c r="A14" s="5" t="s">
        <v>124</v>
      </c>
      <c r="B14" s="43">
        <v>68.411396033908744</v>
      </c>
      <c r="C14" s="43">
        <v>76.257603966091253</v>
      </c>
      <c r="D14" s="43">
        <v>62.570762338887405</v>
      </c>
      <c r="E14" s="43">
        <v>74.973324554558346</v>
      </c>
      <c r="F14" s="43">
        <f t="shared" si="6"/>
        <v>282.21308689344573</v>
      </c>
      <c r="G14" s="43">
        <v>72.7025318873402</v>
      </c>
      <c r="H14" s="43">
        <v>75.901972502742652</v>
      </c>
      <c r="I14" s="43">
        <v>73.023563663751204</v>
      </c>
      <c r="J14" s="43">
        <v>87.828423510662716</v>
      </c>
      <c r="K14" s="43">
        <f t="shared" si="7"/>
        <v>309.45649156449679</v>
      </c>
      <c r="L14" s="43">
        <v>80.940581000000009</v>
      </c>
      <c r="M14" s="43">
        <v>88.400763999999995</v>
      </c>
      <c r="N14" s="43">
        <v>83.236458000000013</v>
      </c>
      <c r="O14" s="43">
        <v>109.99613699999993</v>
      </c>
      <c r="P14" s="43">
        <f t="shared" si="8"/>
        <v>362.57393999999994</v>
      </c>
      <c r="Q14" s="43">
        <v>100.50459900000001</v>
      </c>
      <c r="R14" s="43">
        <v>113.69222599999999</v>
      </c>
      <c r="S14" s="43">
        <v>110.28369300000003</v>
      </c>
      <c r="T14" s="43">
        <v>125.70002699999995</v>
      </c>
      <c r="U14" s="43">
        <f t="shared" si="9"/>
        <v>450.18054499999994</v>
      </c>
      <c r="V14" s="43">
        <v>115.556228</v>
      </c>
    </row>
    <row r="15" spans="1:22" x14ac:dyDescent="0.35">
      <c r="A15" s="5" t="s">
        <v>125</v>
      </c>
      <c r="B15" s="43">
        <v>76.349062118956212</v>
      </c>
      <c r="C15" s="43">
        <v>74.859937881043791</v>
      </c>
      <c r="D15" s="43">
        <v>65.418259314341057</v>
      </c>
      <c r="E15" s="43">
        <v>89.490515883887355</v>
      </c>
      <c r="F15" s="43">
        <f t="shared" si="6"/>
        <v>306.1177751982284</v>
      </c>
      <c r="G15" s="43">
        <v>89.801640539329171</v>
      </c>
      <c r="H15" s="43">
        <v>96.428332283137323</v>
      </c>
      <c r="I15" s="43">
        <v>85.151482577368938</v>
      </c>
      <c r="J15" s="43">
        <v>115.54555141438776</v>
      </c>
      <c r="K15" s="43">
        <f t="shared" si="7"/>
        <v>386.9270068142232</v>
      </c>
      <c r="L15" s="43">
        <v>122.634587</v>
      </c>
      <c r="M15" s="43">
        <v>122.09312400000002</v>
      </c>
      <c r="N15" s="43">
        <v>109.85625999999995</v>
      </c>
      <c r="O15" s="43">
        <v>152.37848800000006</v>
      </c>
      <c r="P15" s="43">
        <f t="shared" si="8"/>
        <v>506.96245900000002</v>
      </c>
      <c r="Q15" s="43">
        <v>159.36197199999998</v>
      </c>
      <c r="R15" s="43">
        <v>174.24408599999998</v>
      </c>
      <c r="S15" s="43">
        <v>137.22668999999999</v>
      </c>
      <c r="T15" s="43">
        <v>184.68353900000005</v>
      </c>
      <c r="U15" s="43">
        <f t="shared" si="9"/>
        <v>655.51628699999992</v>
      </c>
      <c r="V15" s="43">
        <v>201.69612599999999</v>
      </c>
    </row>
    <row r="16" spans="1:22" x14ac:dyDescent="0.35">
      <c r="A16" s="5" t="s">
        <v>126</v>
      </c>
      <c r="B16" s="43">
        <v>17.297506229061998</v>
      </c>
      <c r="C16" s="43">
        <v>16.394493770938002</v>
      </c>
      <c r="D16" s="43">
        <v>16.493249002569776</v>
      </c>
      <c r="E16" s="43">
        <v>23.736721645372587</v>
      </c>
      <c r="F16" s="43">
        <f t="shared" si="6"/>
        <v>73.921970647942359</v>
      </c>
      <c r="G16" s="43">
        <v>17.604453289290401</v>
      </c>
      <c r="H16" s="43">
        <v>20.144737623761969</v>
      </c>
      <c r="I16" s="43">
        <v>23.265220652703551</v>
      </c>
      <c r="J16" s="43">
        <v>27.22518375863303</v>
      </c>
      <c r="K16" s="43">
        <f t="shared" si="7"/>
        <v>88.239595324388944</v>
      </c>
      <c r="L16" s="43">
        <v>25.277222000000002</v>
      </c>
      <c r="M16" s="43">
        <v>12.407626999999993</v>
      </c>
      <c r="N16" s="43">
        <v>14.354419000000009</v>
      </c>
      <c r="O16" s="43">
        <v>15.991236999999986</v>
      </c>
      <c r="P16" s="43">
        <f t="shared" si="8"/>
        <v>68.030504999999991</v>
      </c>
      <c r="Q16" s="43">
        <v>15.204493000000001</v>
      </c>
      <c r="R16" s="43">
        <v>21.379812000000005</v>
      </c>
      <c r="S16" s="43">
        <v>20.57640799999999</v>
      </c>
      <c r="T16" s="43">
        <v>17.167337000000007</v>
      </c>
      <c r="U16" s="43">
        <f t="shared" si="9"/>
        <v>74.328050000000005</v>
      </c>
      <c r="V16" s="43">
        <v>18.952686</v>
      </c>
    </row>
    <row r="17" spans="1:22" x14ac:dyDescent="0.35">
      <c r="A17" s="5" t="s">
        <v>118</v>
      </c>
      <c r="B17" s="43">
        <v>-11.900457880632759</v>
      </c>
      <c r="C17" s="43">
        <v>-12.90554211936724</v>
      </c>
      <c r="D17" s="43">
        <v>-12.437731041224776</v>
      </c>
      <c r="E17" s="43">
        <v>-13.001983136445167</v>
      </c>
      <c r="F17" s="43">
        <f t="shared" si="6"/>
        <v>-50.245714177669946</v>
      </c>
      <c r="G17" s="43">
        <v>-13.283989659785009</v>
      </c>
      <c r="H17" s="43">
        <v>-12.727648291308633</v>
      </c>
      <c r="I17" s="43">
        <v>-11.503582229365723</v>
      </c>
      <c r="J17" s="43">
        <v>-12.155875015307386</v>
      </c>
      <c r="K17" s="43">
        <f t="shared" si="7"/>
        <v>-49.671095195766753</v>
      </c>
      <c r="L17" s="43">
        <v>-13.144727999999999</v>
      </c>
      <c r="M17" s="43">
        <v>-15.605562000000003</v>
      </c>
      <c r="N17" s="43">
        <v>-15.259415000000001</v>
      </c>
      <c r="O17" s="43">
        <v>-12.405659999999996</v>
      </c>
      <c r="P17" s="43">
        <f t="shared" si="8"/>
        <v>-56.415364999999994</v>
      </c>
      <c r="Q17" s="43">
        <v>-17.155806999999999</v>
      </c>
      <c r="R17" s="43">
        <v>-21.783953999999998</v>
      </c>
      <c r="S17" s="43">
        <v>-16.463665000000002</v>
      </c>
      <c r="T17" s="43">
        <v>-16.853386000000008</v>
      </c>
      <c r="U17" s="43">
        <f t="shared" si="9"/>
        <v>-72.256811999999996</v>
      </c>
      <c r="V17" s="43">
        <v>-18.115749999999998</v>
      </c>
    </row>
    <row r="18" spans="1:22" x14ac:dyDescent="0.35">
      <c r="A18" s="6" t="s">
        <v>121</v>
      </c>
      <c r="B18" s="44">
        <f>+SUM(B12:B17)</f>
        <v>269.80376442666488</v>
      </c>
      <c r="C18" s="44">
        <f t="shared" ref="C18:L18" si="10">+SUM(C12:C17)</f>
        <v>356.55523557333515</v>
      </c>
      <c r="D18" s="44">
        <f t="shared" si="10"/>
        <v>227.75202733395287</v>
      </c>
      <c r="E18" s="44">
        <f t="shared" si="10"/>
        <v>361.66533705458892</v>
      </c>
      <c r="F18" s="44">
        <f t="shared" si="10"/>
        <v>1215.7763643885417</v>
      </c>
      <c r="G18" s="44">
        <f t="shared" si="10"/>
        <v>309.73509538652002</v>
      </c>
      <c r="H18" s="44">
        <f t="shared" si="10"/>
        <v>407.52887474852986</v>
      </c>
      <c r="I18" s="44">
        <f t="shared" si="10"/>
        <v>309.84479599332042</v>
      </c>
      <c r="J18" s="44">
        <f t="shared" si="10"/>
        <v>458.99917064836922</v>
      </c>
      <c r="K18" s="44">
        <f t="shared" si="10"/>
        <v>1486.1079367767395</v>
      </c>
      <c r="L18" s="44">
        <f t="shared" si="10"/>
        <v>395.25348700000001</v>
      </c>
      <c r="M18" s="44">
        <f t="shared" ref="M18:V18" si="11">+SUM(M12:M17)</f>
        <v>493.73223499999995</v>
      </c>
      <c r="N18" s="44">
        <f t="shared" si="11"/>
        <v>393.14558700000003</v>
      </c>
      <c r="O18" s="44">
        <f t="shared" si="11"/>
        <v>526.57959399999993</v>
      </c>
      <c r="P18" s="44">
        <f t="shared" si="11"/>
        <v>1808.7109029999999</v>
      </c>
      <c r="Q18" s="44">
        <f t="shared" si="11"/>
        <v>515.20626600000003</v>
      </c>
      <c r="R18" s="44">
        <f t="shared" si="11"/>
        <v>665.83906899999999</v>
      </c>
      <c r="S18" s="44">
        <f t="shared" si="11"/>
        <v>496.30452699999989</v>
      </c>
      <c r="T18" s="44">
        <f t="shared" si="11"/>
        <v>667.43495200000018</v>
      </c>
      <c r="U18" s="44">
        <f t="shared" si="11"/>
        <v>2344.7848140000001</v>
      </c>
      <c r="V18" s="44">
        <f t="shared" si="11"/>
        <v>634.94115699999998</v>
      </c>
    </row>
    <row r="19" spans="1:22" x14ac:dyDescent="0.35">
      <c r="A19" s="2" t="s">
        <v>41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>
        <v>0</v>
      </c>
      <c r="T19" s="45"/>
      <c r="U19" s="45"/>
      <c r="V19" s="45"/>
    </row>
    <row r="20" spans="1:22" x14ac:dyDescent="0.35">
      <c r="A20" s="5" t="s">
        <v>122</v>
      </c>
      <c r="B20" s="43">
        <v>19.878412245976008</v>
      </c>
      <c r="C20" s="43">
        <v>93.472587754023991</v>
      </c>
      <c r="D20" s="43">
        <v>4.9507181417577373</v>
      </c>
      <c r="E20" s="43">
        <v>70.727801694801315</v>
      </c>
      <c r="F20" s="43">
        <f t="shared" ref="F20:F25" si="12">+SUM(B20:E20)</f>
        <v>189.02951983655905</v>
      </c>
      <c r="G20" s="43">
        <v>30.816957025412105</v>
      </c>
      <c r="H20" s="43">
        <v>106.96769525428574</v>
      </c>
      <c r="I20" s="43">
        <v>15.219935706993565</v>
      </c>
      <c r="J20" s="43">
        <v>93.87014330927137</v>
      </c>
      <c r="K20" s="43">
        <f t="shared" ref="K20:K25" si="13">+SUM(G20:J20)</f>
        <v>246.87473129596276</v>
      </c>
      <c r="L20" s="43">
        <v>47.974406000000002</v>
      </c>
      <c r="M20" s="43">
        <v>138.63530900000001</v>
      </c>
      <c r="N20" s="43">
        <v>55.429813999999993</v>
      </c>
      <c r="O20" s="43">
        <v>102.41168099999999</v>
      </c>
      <c r="P20" s="43">
        <f t="shared" ref="P20:P25" si="14">+SUM(L20:O20)</f>
        <v>344.45120999999995</v>
      </c>
      <c r="Q20" s="43">
        <v>60.794209000000002</v>
      </c>
      <c r="R20" s="43">
        <v>166.40295399999999</v>
      </c>
      <c r="S20" s="43">
        <v>53.888201000000038</v>
      </c>
      <c r="T20" s="43">
        <v>125.70988044068608</v>
      </c>
      <c r="U20" s="43">
        <f t="shared" ref="U20:U25" si="15">+SUM(Q20:T20)</f>
        <v>406.79524444068613</v>
      </c>
      <c r="V20" s="43">
        <v>95.001897</v>
      </c>
    </row>
    <row r="21" spans="1:22" x14ac:dyDescent="0.35">
      <c r="A21" s="5" t="s">
        <v>123</v>
      </c>
      <c r="B21" s="43">
        <v>13.544571621849249</v>
      </c>
      <c r="C21" s="43">
        <v>15.619428378150751</v>
      </c>
      <c r="D21" s="43">
        <v>11.368870449733963</v>
      </c>
      <c r="E21" s="43">
        <v>9.521956899073885</v>
      </c>
      <c r="F21" s="43">
        <f t="shared" si="12"/>
        <v>50.054827348807848</v>
      </c>
      <c r="G21" s="43">
        <v>11.451436654953341</v>
      </c>
      <c r="H21" s="43">
        <v>16.30836487241973</v>
      </c>
      <c r="I21" s="43">
        <v>19.199574901268782</v>
      </c>
      <c r="J21" s="43">
        <v>19.423656251406609</v>
      </c>
      <c r="K21" s="43">
        <f t="shared" si="13"/>
        <v>66.383032680048458</v>
      </c>
      <c r="L21" s="43">
        <v>20.698149999999998</v>
      </c>
      <c r="M21" s="43">
        <v>21.116046000000004</v>
      </c>
      <c r="N21" s="43">
        <v>19.442730000000005</v>
      </c>
      <c r="O21" s="43">
        <v>18.725297999999995</v>
      </c>
      <c r="P21" s="43">
        <f t="shared" si="14"/>
        <v>79.982224000000002</v>
      </c>
      <c r="Q21" s="43">
        <v>28.178069999999998</v>
      </c>
      <c r="R21" s="43">
        <v>31.804649000000001</v>
      </c>
      <c r="S21" s="43">
        <v>34.940217999999987</v>
      </c>
      <c r="T21" s="43">
        <v>41.818504988221768</v>
      </c>
      <c r="U21" s="43">
        <f t="shared" si="15"/>
        <v>136.74144198822177</v>
      </c>
      <c r="V21" s="43">
        <v>49.455853000000005</v>
      </c>
    </row>
    <row r="22" spans="1:22" x14ac:dyDescent="0.35">
      <c r="A22" s="5" t="s">
        <v>124</v>
      </c>
      <c r="B22" s="43">
        <v>8.4837430391184672</v>
      </c>
      <c r="C22" s="43">
        <v>12.653256960881532</v>
      </c>
      <c r="D22" s="43">
        <v>-0.42355405807585705</v>
      </c>
      <c r="E22" s="43">
        <v>7.1487581371011908</v>
      </c>
      <c r="F22" s="43">
        <f t="shared" si="12"/>
        <v>27.862204079025332</v>
      </c>
      <c r="G22" s="43">
        <v>7.0623446334782001</v>
      </c>
      <c r="H22" s="43">
        <v>6.3675618686306859</v>
      </c>
      <c r="I22" s="43">
        <v>-1.5676775785171466</v>
      </c>
      <c r="J22" s="43">
        <v>8.5280487324058427</v>
      </c>
      <c r="K22" s="43">
        <f t="shared" si="13"/>
        <v>20.390277655997579</v>
      </c>
      <c r="L22" s="43">
        <v>1.7275409999999995</v>
      </c>
      <c r="M22" s="43">
        <v>3.8841519999999994</v>
      </c>
      <c r="N22" s="43">
        <v>0.440078999999999</v>
      </c>
      <c r="O22" s="43">
        <v>14.078022000000006</v>
      </c>
      <c r="P22" s="43">
        <f t="shared" si="14"/>
        <v>20.129794000000004</v>
      </c>
      <c r="Q22" s="43">
        <v>-1.2079999999999991</v>
      </c>
      <c r="R22" s="43">
        <v>7.3691379999999977</v>
      </c>
      <c r="S22" s="43">
        <v>13.30941</v>
      </c>
      <c r="T22" s="43">
        <v>22.585851389668196</v>
      </c>
      <c r="U22" s="43">
        <f t="shared" si="15"/>
        <v>42.056399389668194</v>
      </c>
      <c r="V22" s="43">
        <v>11.050306000000001</v>
      </c>
    </row>
    <row r="23" spans="1:22" x14ac:dyDescent="0.35">
      <c r="A23" s="5" t="s">
        <v>125</v>
      </c>
      <c r="B23" s="43">
        <v>5.9472427978275357</v>
      </c>
      <c r="C23" s="43">
        <v>1.2157572021724645</v>
      </c>
      <c r="D23" s="43">
        <v>7.3804911284995818</v>
      </c>
      <c r="E23" s="43">
        <v>11.216966672167874</v>
      </c>
      <c r="F23" s="43">
        <f t="shared" si="12"/>
        <v>25.760457800667456</v>
      </c>
      <c r="G23" s="43">
        <v>9.4719301459463647</v>
      </c>
      <c r="H23" s="43">
        <v>13.571857461941926</v>
      </c>
      <c r="I23" s="43">
        <v>10.658829196593659</v>
      </c>
      <c r="J23" s="43">
        <v>17.949407979946233</v>
      </c>
      <c r="K23" s="43">
        <f t="shared" si="13"/>
        <v>51.652024784428178</v>
      </c>
      <c r="L23" s="43">
        <v>22.581425000000003</v>
      </c>
      <c r="M23" s="43">
        <v>19.867006000000003</v>
      </c>
      <c r="N23" s="43">
        <v>19.324439999999981</v>
      </c>
      <c r="O23" s="43">
        <v>30.971357000000019</v>
      </c>
      <c r="P23" s="43">
        <f t="shared" si="14"/>
        <v>92.744228000000007</v>
      </c>
      <c r="Q23" s="43">
        <v>22.374171999999998</v>
      </c>
      <c r="R23" s="43">
        <v>31.925538000000003</v>
      </c>
      <c r="S23" s="43">
        <v>19.03653199999998</v>
      </c>
      <c r="T23" s="43">
        <v>26.090860125603765</v>
      </c>
      <c r="U23" s="43">
        <f t="shared" si="15"/>
        <v>99.427102125603753</v>
      </c>
      <c r="V23" s="43">
        <v>27.825946000000002</v>
      </c>
    </row>
    <row r="24" spans="1:22" x14ac:dyDescent="0.35">
      <c r="A24" s="5" t="s">
        <v>126</v>
      </c>
      <c r="B24" s="43">
        <v>-42.927918923535302</v>
      </c>
      <c r="C24" s="43">
        <v>-45.649081076464697</v>
      </c>
      <c r="D24" s="43">
        <v>-32.622642367598161</v>
      </c>
      <c r="E24" s="43">
        <v>-40.907282046875046</v>
      </c>
      <c r="F24" s="43">
        <f t="shared" si="12"/>
        <v>-162.10692441447321</v>
      </c>
      <c r="G24" s="43">
        <v>-45.474957453180131</v>
      </c>
      <c r="H24" s="43">
        <v>-51.442676476015272</v>
      </c>
      <c r="I24" s="43">
        <v>-38.161874570831657</v>
      </c>
      <c r="J24" s="43">
        <v>-62.07967500658566</v>
      </c>
      <c r="K24" s="43">
        <f t="shared" si="13"/>
        <v>-197.15918350661272</v>
      </c>
      <c r="L24" s="43">
        <v>-57.200752999999992</v>
      </c>
      <c r="M24" s="43">
        <v>-59.229014000000006</v>
      </c>
      <c r="N24" s="43">
        <v>-60.329903999999999</v>
      </c>
      <c r="O24" s="43">
        <v>-68.305302999999981</v>
      </c>
      <c r="P24" s="43">
        <f t="shared" si="14"/>
        <v>-245.06497399999998</v>
      </c>
      <c r="Q24" s="43">
        <v>-69.536641000000003</v>
      </c>
      <c r="R24" s="43">
        <v>-66.315279000000004</v>
      </c>
      <c r="S24" s="43">
        <v>-57.221335000000067</v>
      </c>
      <c r="T24" s="43">
        <v>-79.045045441815859</v>
      </c>
      <c r="U24" s="43">
        <f t="shared" si="15"/>
        <v>-272.1183004418159</v>
      </c>
      <c r="V24" s="43">
        <v>-90.305168000000009</v>
      </c>
    </row>
    <row r="25" spans="1:22" x14ac:dyDescent="0.35">
      <c r="A25" s="5" t="s">
        <v>118</v>
      </c>
      <c r="B25" s="43">
        <v>0</v>
      </c>
      <c r="C25" s="43">
        <v>0</v>
      </c>
      <c r="D25" s="43">
        <v>0</v>
      </c>
      <c r="E25" s="43">
        <v>0</v>
      </c>
      <c r="F25" s="43">
        <f t="shared" si="12"/>
        <v>0</v>
      </c>
      <c r="G25" s="43">
        <v>0</v>
      </c>
      <c r="H25" s="43">
        <v>0</v>
      </c>
      <c r="I25" s="43">
        <v>0</v>
      </c>
      <c r="J25" s="43">
        <v>0</v>
      </c>
      <c r="K25" s="43">
        <f t="shared" si="13"/>
        <v>0</v>
      </c>
      <c r="L25" s="43">
        <v>0</v>
      </c>
      <c r="M25" s="43">
        <v>0</v>
      </c>
      <c r="N25" s="43">
        <v>0</v>
      </c>
      <c r="O25" s="43">
        <v>0</v>
      </c>
      <c r="P25" s="43">
        <f t="shared" si="14"/>
        <v>0</v>
      </c>
      <c r="Q25" s="43">
        <v>0</v>
      </c>
      <c r="R25" s="43"/>
      <c r="S25" s="43">
        <v>0</v>
      </c>
      <c r="T25" s="43"/>
      <c r="U25" s="43">
        <f t="shared" si="15"/>
        <v>0</v>
      </c>
      <c r="V25" s="43"/>
    </row>
    <row r="26" spans="1:22" x14ac:dyDescent="0.35">
      <c r="A26" s="39" t="s">
        <v>41</v>
      </c>
      <c r="B26" s="44">
        <f>+SUM(B20:B25)</f>
        <v>4.9260507812359577</v>
      </c>
      <c r="C26" s="44">
        <f t="shared" ref="C26:L26" si="16">+SUM(C20:C25)</f>
        <v>77.311949218764042</v>
      </c>
      <c r="D26" s="44">
        <f t="shared" si="16"/>
        <v>-9.3461167056827321</v>
      </c>
      <c r="E26" s="44">
        <f t="shared" si="16"/>
        <v>57.708201356269221</v>
      </c>
      <c r="F26" s="44">
        <f t="shared" si="16"/>
        <v>130.60008465058644</v>
      </c>
      <c r="G26" s="44">
        <f t="shared" si="16"/>
        <v>13.327711006609881</v>
      </c>
      <c r="H26" s="44">
        <f t="shared" si="16"/>
        <v>91.772802981262828</v>
      </c>
      <c r="I26" s="44">
        <f t="shared" si="16"/>
        <v>5.348787655507202</v>
      </c>
      <c r="J26" s="44">
        <f t="shared" si="16"/>
        <v>77.691581266444416</v>
      </c>
      <c r="K26" s="44">
        <f t="shared" si="16"/>
        <v>188.14088290982428</v>
      </c>
      <c r="L26" s="44">
        <f t="shared" si="16"/>
        <v>35.780769000000021</v>
      </c>
      <c r="M26" s="44">
        <f t="shared" ref="M26:P26" si="17">+SUM(M20:M25)</f>
        <v>124.27349900000002</v>
      </c>
      <c r="N26" s="44">
        <f t="shared" si="17"/>
        <v>34.307158999999984</v>
      </c>
      <c r="O26" s="44">
        <f t="shared" si="17"/>
        <v>97.881055000000032</v>
      </c>
      <c r="P26" s="44">
        <f t="shared" si="17"/>
        <v>292.24248199999988</v>
      </c>
      <c r="Q26" s="44">
        <f>+SUM(Q20:Q25)</f>
        <v>40.60181</v>
      </c>
      <c r="R26" s="44">
        <f>+SUM(R20:R25)</f>
        <v>171.18699999999998</v>
      </c>
      <c r="S26" s="44">
        <f>+SUM(S20:S25)</f>
        <v>63.953025999999937</v>
      </c>
      <c r="T26" s="44">
        <f t="shared" ref="T26:V26" si="18">+SUM(T20:T25)</f>
        <v>137.16005150236396</v>
      </c>
      <c r="U26" s="44">
        <f t="shared" si="18"/>
        <v>412.90188750236382</v>
      </c>
      <c r="V26" s="44">
        <f t="shared" si="18"/>
        <v>93.028833999999989</v>
      </c>
    </row>
    <row r="27" spans="1:22" s="21" customFormat="1" x14ac:dyDescent="0.35"/>
    <row r="28" spans="1:22" s="21" customFormat="1" x14ac:dyDescent="0.35"/>
    <row r="29" spans="1:22" s="21" customFormat="1" x14ac:dyDescent="0.35"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</row>
    <row r="30" spans="1:22" s="21" customFormat="1" x14ac:dyDescent="0.35"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</row>
    <row r="31" spans="1:22" s="21" customFormat="1" x14ac:dyDescent="0.3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</row>
    <row r="32" spans="1:22" s="21" customFormat="1" x14ac:dyDescent="0.35"/>
    <row r="33" spans="2:22" s="21" customFormat="1" x14ac:dyDescent="0.3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pans="2:22" s="21" customFormat="1" x14ac:dyDescent="0.35"/>
    <row r="35" spans="2:22" s="21" customFormat="1" x14ac:dyDescent="0.35">
      <c r="G35" s="23"/>
    </row>
    <row r="36" spans="2:22" s="21" customFormat="1" x14ac:dyDescent="0.35"/>
    <row r="37" spans="2:22" s="21" customFormat="1" x14ac:dyDescent="0.35"/>
    <row r="38" spans="2:22" s="21" customFormat="1" x14ac:dyDescent="0.35"/>
    <row r="39" spans="2:22" s="21" customFormat="1" x14ac:dyDescent="0.35"/>
    <row r="40" spans="2:22" s="21" customFormat="1" x14ac:dyDescent="0.35"/>
    <row r="41" spans="2:22" s="21" customFormat="1" x14ac:dyDescent="0.35"/>
    <row r="42" spans="2:22" s="21" customFormat="1" x14ac:dyDescent="0.35"/>
    <row r="43" spans="2:22" s="21" customFormat="1" x14ac:dyDescent="0.35"/>
    <row r="44" spans="2:22" s="21" customFormat="1" x14ac:dyDescent="0.35"/>
    <row r="45" spans="2:22" s="21" customFormat="1" x14ac:dyDescent="0.35"/>
    <row r="46" spans="2:22" s="21" customFormat="1" x14ac:dyDescent="0.35"/>
    <row r="47" spans="2:22" s="21" customFormat="1" x14ac:dyDescent="0.35"/>
    <row r="48" spans="2:22" s="21" customFormat="1" x14ac:dyDescent="0.35"/>
    <row r="49" s="21" customFormat="1" x14ac:dyDescent="0.35"/>
    <row r="50" s="21" customFormat="1" x14ac:dyDescent="0.35"/>
    <row r="51" s="21" customFormat="1" x14ac:dyDescent="0.35"/>
    <row r="52" s="21" customFormat="1" x14ac:dyDescent="0.35"/>
    <row r="53" s="21" customFormat="1" x14ac:dyDescent="0.35"/>
    <row r="54" s="21" customFormat="1" x14ac:dyDescent="0.35"/>
    <row r="55" s="21" customFormat="1" x14ac:dyDescent="0.35"/>
    <row r="56" s="21" customFormat="1" x14ac:dyDescent="0.35"/>
    <row r="57" s="21" customFormat="1" x14ac:dyDescent="0.35"/>
    <row r="58" s="21" customFormat="1" x14ac:dyDescent="0.35"/>
    <row r="59" s="21" customFormat="1" x14ac:dyDescent="0.35"/>
    <row r="60" s="21" customFormat="1" x14ac:dyDescent="0.35"/>
    <row r="61" s="21" customFormat="1" x14ac:dyDescent="0.35"/>
    <row r="62" s="21" customFormat="1" x14ac:dyDescent="0.35"/>
    <row r="63" s="21" customFormat="1" x14ac:dyDescent="0.35"/>
    <row r="64" s="21" customFormat="1" x14ac:dyDescent="0.35"/>
    <row r="65" s="21" customFormat="1" x14ac:dyDescent="0.35"/>
    <row r="66" s="21" customFormat="1" x14ac:dyDescent="0.35"/>
    <row r="67" s="21" customFormat="1" x14ac:dyDescent="0.35"/>
    <row r="68" s="21" customFormat="1" x14ac:dyDescent="0.35"/>
    <row r="69" s="21" customFormat="1" x14ac:dyDescent="0.35"/>
    <row r="70" s="21" customFormat="1" x14ac:dyDescent="0.35"/>
    <row r="71" s="21" customFormat="1" x14ac:dyDescent="0.35"/>
    <row r="72" s="21" customFormat="1" x14ac:dyDescent="0.35"/>
    <row r="73" s="21" customFormat="1" x14ac:dyDescent="0.35"/>
    <row r="74" s="21" customFormat="1" x14ac:dyDescent="0.35"/>
    <row r="75" s="21" customFormat="1" x14ac:dyDescent="0.35"/>
    <row r="76" s="21" customFormat="1" x14ac:dyDescent="0.35"/>
    <row r="77" s="21" customFormat="1" x14ac:dyDescent="0.35"/>
    <row r="78" s="21" customFormat="1" x14ac:dyDescent="0.35"/>
    <row r="79" s="21" customFormat="1" x14ac:dyDescent="0.35"/>
    <row r="80" s="21" customFormat="1" x14ac:dyDescent="0.35"/>
    <row r="81" s="21" customFormat="1" x14ac:dyDescent="0.35"/>
    <row r="82" s="21" customFormat="1" x14ac:dyDescent="0.35"/>
    <row r="83" s="21" customFormat="1" x14ac:dyDescent="0.35"/>
    <row r="84" s="21" customFormat="1" x14ac:dyDescent="0.35"/>
    <row r="85" s="21" customFormat="1" x14ac:dyDescent="0.35"/>
    <row r="86" s="21" customFormat="1" x14ac:dyDescent="0.35"/>
    <row r="87" s="21" customFormat="1" x14ac:dyDescent="0.35"/>
    <row r="88" s="21" customFormat="1" x14ac:dyDescent="0.35"/>
    <row r="89" s="21" customFormat="1" x14ac:dyDescent="0.35"/>
    <row r="90" s="21" customFormat="1" x14ac:dyDescent="0.35"/>
    <row r="91" s="21" customFormat="1" x14ac:dyDescent="0.35"/>
    <row r="92" s="21" customFormat="1" x14ac:dyDescent="0.35"/>
    <row r="93" s="21" customFormat="1" x14ac:dyDescent="0.35"/>
    <row r="94" s="21" customFormat="1" x14ac:dyDescent="0.35"/>
    <row r="95" s="21" customFormat="1" x14ac:dyDescent="0.35"/>
    <row r="96" s="21" customFormat="1" x14ac:dyDescent="0.35"/>
    <row r="97" s="21" customFormat="1" x14ac:dyDescent="0.35"/>
    <row r="98" s="21" customFormat="1" x14ac:dyDescent="0.35"/>
    <row r="99" s="21" customFormat="1" x14ac:dyDescent="0.35"/>
    <row r="100" s="21" customFormat="1" x14ac:dyDescent="0.35"/>
    <row r="101" s="21" customFormat="1" x14ac:dyDescent="0.35"/>
    <row r="102" s="21" customFormat="1" x14ac:dyDescent="0.35"/>
    <row r="103" s="21" customFormat="1" x14ac:dyDescent="0.35"/>
    <row r="104" s="21" customFormat="1" x14ac:dyDescent="0.35"/>
    <row r="105" s="21" customFormat="1" x14ac:dyDescent="0.35"/>
    <row r="106" s="21" customFormat="1" x14ac:dyDescent="0.35"/>
    <row r="107" s="21" customFormat="1" x14ac:dyDescent="0.35"/>
    <row r="108" s="21" customFormat="1" x14ac:dyDescent="0.35"/>
    <row r="109" s="21" customFormat="1" x14ac:dyDescent="0.35"/>
    <row r="110" s="21" customFormat="1" x14ac:dyDescent="0.35"/>
    <row r="111" s="21" customFormat="1" x14ac:dyDescent="0.35"/>
    <row r="112" s="21" customFormat="1" x14ac:dyDescent="0.35"/>
    <row r="113" s="21" customFormat="1" x14ac:dyDescent="0.35"/>
    <row r="114" s="21" customFormat="1" x14ac:dyDescent="0.35"/>
    <row r="115" s="21" customFormat="1" x14ac:dyDescent="0.35"/>
    <row r="116" s="21" customFormat="1" x14ac:dyDescent="0.35"/>
    <row r="117" s="21" customFormat="1" x14ac:dyDescent="0.35"/>
    <row r="118" s="21" customFormat="1" x14ac:dyDescent="0.35"/>
    <row r="119" s="21" customFormat="1" x14ac:dyDescent="0.35"/>
    <row r="120" s="21" customFormat="1" x14ac:dyDescent="0.35"/>
    <row r="121" s="21" customFormat="1" x14ac:dyDescent="0.35"/>
    <row r="122" s="21" customFormat="1" x14ac:dyDescent="0.35"/>
    <row r="123" s="21" customFormat="1" x14ac:dyDescent="0.35"/>
    <row r="124" s="21" customFormat="1" x14ac:dyDescent="0.35"/>
    <row r="125" s="21" customFormat="1" x14ac:dyDescent="0.35"/>
    <row r="126" s="21" customFormat="1" x14ac:dyDescent="0.35"/>
    <row r="127" s="21" customFormat="1" x14ac:dyDescent="0.35"/>
    <row r="128" s="21" customFormat="1" x14ac:dyDescent="0.35"/>
    <row r="129" s="21" customFormat="1" x14ac:dyDescent="0.35"/>
    <row r="130" s="21" customFormat="1" x14ac:dyDescent="0.35"/>
    <row r="131" s="21" customFormat="1" x14ac:dyDescent="0.35"/>
    <row r="132" s="21" customFormat="1" x14ac:dyDescent="0.35"/>
    <row r="133" s="21" customFormat="1" x14ac:dyDescent="0.35"/>
    <row r="134" s="21" customFormat="1" x14ac:dyDescent="0.35"/>
    <row r="135" s="21" customFormat="1" x14ac:dyDescent="0.35"/>
    <row r="136" s="21" customFormat="1" x14ac:dyDescent="0.35"/>
    <row r="137" s="21" customFormat="1" x14ac:dyDescent="0.35"/>
    <row r="138" s="21" customFormat="1" x14ac:dyDescent="0.35"/>
    <row r="139" s="21" customFormat="1" x14ac:dyDescent="0.35"/>
    <row r="140" s="21" customFormat="1" x14ac:dyDescent="0.35"/>
    <row r="141" s="21" customFormat="1" x14ac:dyDescent="0.35"/>
    <row r="142" s="21" customFormat="1" x14ac:dyDescent="0.35"/>
    <row r="143" s="21" customFormat="1" x14ac:dyDescent="0.35"/>
    <row r="144" s="21" customFormat="1" x14ac:dyDescent="0.35"/>
    <row r="145" s="21" customFormat="1" x14ac:dyDescent="0.35"/>
    <row r="146" s="21" customFormat="1" x14ac:dyDescent="0.35"/>
    <row r="147" s="21" customFormat="1" x14ac:dyDescent="0.35"/>
    <row r="148" s="21" customFormat="1" x14ac:dyDescent="0.35"/>
    <row r="149" s="21" customFormat="1" x14ac:dyDescent="0.35"/>
    <row r="150" s="21" customFormat="1" x14ac:dyDescent="0.35"/>
    <row r="151" s="21" customFormat="1" x14ac:dyDescent="0.35"/>
    <row r="152" s="21" customFormat="1" x14ac:dyDescent="0.35"/>
    <row r="153" s="21" customFormat="1" x14ac:dyDescent="0.35"/>
    <row r="154" s="21" customFormat="1" x14ac:dyDescent="0.35"/>
    <row r="155" s="21" customFormat="1" x14ac:dyDescent="0.35"/>
    <row r="156" s="21" customFormat="1" x14ac:dyDescent="0.35"/>
    <row r="157" s="21" customFormat="1" x14ac:dyDescent="0.35"/>
    <row r="158" s="21" customFormat="1" x14ac:dyDescent="0.35"/>
    <row r="159" s="21" customFormat="1" x14ac:dyDescent="0.35"/>
    <row r="160" s="21" customFormat="1" x14ac:dyDescent="0.35"/>
    <row r="161" s="21" customFormat="1" x14ac:dyDescent="0.35"/>
    <row r="162" s="21" customFormat="1" x14ac:dyDescent="0.35"/>
    <row r="163" s="21" customFormat="1" x14ac:dyDescent="0.35"/>
    <row r="164" s="21" customFormat="1" x14ac:dyDescent="0.35"/>
    <row r="165" s="21" customFormat="1" x14ac:dyDescent="0.35"/>
    <row r="166" s="21" customFormat="1" x14ac:dyDescent="0.35"/>
    <row r="167" s="21" customFormat="1" x14ac:dyDescent="0.35"/>
    <row r="168" s="21" customFormat="1" x14ac:dyDescent="0.35"/>
    <row r="169" s="21" customFormat="1" x14ac:dyDescent="0.35"/>
    <row r="170" s="21" customFormat="1" x14ac:dyDescent="0.35"/>
    <row r="171" s="21" customFormat="1" x14ac:dyDescent="0.35"/>
    <row r="172" s="21" customFormat="1" x14ac:dyDescent="0.35"/>
    <row r="173" s="21" customFormat="1" x14ac:dyDescent="0.35"/>
    <row r="174" s="21" customFormat="1" x14ac:dyDescent="0.35"/>
    <row r="175" s="21" customFormat="1" x14ac:dyDescent="0.35"/>
    <row r="176" s="21" customFormat="1" x14ac:dyDescent="0.35"/>
    <row r="177" s="21" customFormat="1" x14ac:dyDescent="0.35"/>
  </sheetData>
  <phoneticPr fontId="18" type="noConversion"/>
  <pageMargins left="0.7" right="0.7" top="0.75" bottom="0.75" header="0.3" footer="0.3"/>
  <ignoredErrors>
    <ignoredError sqref="S26 S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X110"/>
  <sheetViews>
    <sheetView zoomScale="120" zoomScaleNormal="120" workbookViewId="0">
      <selection activeCell="W6" sqref="W6"/>
    </sheetView>
  </sheetViews>
  <sheetFormatPr defaultColWidth="9.1796875" defaultRowHeight="14.5" x14ac:dyDescent="0.35"/>
  <cols>
    <col min="1" max="1" width="21.81640625" bestFit="1" customWidth="1"/>
    <col min="2" max="3" width="8.453125" bestFit="1" customWidth="1"/>
    <col min="4" max="4" width="7.7265625" bestFit="1" customWidth="1"/>
    <col min="5" max="12" width="8.453125" bestFit="1" customWidth="1"/>
    <col min="13" max="13" width="7.1796875" style="21" bestFit="1" customWidth="1"/>
    <col min="14" max="14" width="6.54296875" style="21" bestFit="1" customWidth="1"/>
    <col min="15" max="15" width="6.453125" style="21" bestFit="1" customWidth="1"/>
    <col min="16" max="16" width="9.453125" bestFit="1" customWidth="1"/>
    <col min="17" max="20" width="6.453125" bestFit="1" customWidth="1"/>
    <col min="21" max="21" width="7.1796875" bestFit="1" customWidth="1"/>
    <col min="22" max="22" width="6.453125" bestFit="1" customWidth="1"/>
    <col min="23" max="102" width="9.1796875" style="21" customWidth="1"/>
  </cols>
  <sheetData>
    <row r="1" spans="1:22" x14ac:dyDescent="0.3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8" t="s">
        <v>9</v>
      </c>
      <c r="M1" s="8" t="s">
        <v>10</v>
      </c>
      <c r="N1" s="8" t="s">
        <v>11</v>
      </c>
      <c r="O1" s="8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156</v>
      </c>
    </row>
    <row r="2" spans="1:22" x14ac:dyDescent="0.35">
      <c r="A2" s="77" t="s">
        <v>113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35">
      <c r="A3" s="74" t="s">
        <v>127</v>
      </c>
      <c r="B3" s="75">
        <v>121.41288806487489</v>
      </c>
      <c r="C3" s="75">
        <v>131.06545524505546</v>
      </c>
      <c r="D3" s="75">
        <v>105.90999160488593</v>
      </c>
      <c r="E3" s="75">
        <v>149.43299999999999</v>
      </c>
      <c r="F3" s="75">
        <f>+SUM(B3:E3)</f>
        <v>507.82133491481625</v>
      </c>
      <c r="G3" s="75">
        <v>143.6927642147453</v>
      </c>
      <c r="H3" s="75">
        <v>153.40063083811762</v>
      </c>
      <c r="I3" s="75">
        <v>134.67987977082564</v>
      </c>
      <c r="J3" s="75">
        <v>184.24137722798145</v>
      </c>
      <c r="K3" s="75">
        <f>+SUM(G3:J3)</f>
        <v>616.01465205167005</v>
      </c>
      <c r="L3" s="75">
        <v>174.925997</v>
      </c>
      <c r="M3" s="75">
        <v>170.56973799999997</v>
      </c>
      <c r="N3" s="75">
        <v>147.70526900000004</v>
      </c>
      <c r="O3" s="75">
        <v>198.59064599999999</v>
      </c>
      <c r="P3" s="75">
        <f>+SUM(L3:O3)</f>
        <v>691.79165</v>
      </c>
      <c r="Q3" s="75">
        <v>252.24567299999998</v>
      </c>
      <c r="R3" s="75">
        <v>259.00899200000009</v>
      </c>
      <c r="S3" s="75">
        <v>209.3981729999999</v>
      </c>
      <c r="T3" s="75">
        <v>280.30682399999995</v>
      </c>
      <c r="U3" s="75">
        <f>+SUM(Q3:T3)</f>
        <v>1000.959662</v>
      </c>
      <c r="V3" s="75">
        <v>282.22109899999998</v>
      </c>
    </row>
    <row r="4" spans="1:22" x14ac:dyDescent="0.35">
      <c r="A4" s="74" t="s">
        <v>128</v>
      </c>
      <c r="B4" s="75">
        <v>765.10342937046698</v>
      </c>
      <c r="C4" s="75">
        <v>1001.83385595759</v>
      </c>
      <c r="D4" s="75">
        <v>508.65626515250005</v>
      </c>
      <c r="E4" s="75">
        <v>1192.4912020132899</v>
      </c>
      <c r="F4" s="75">
        <f>+SUM(B4:E4)</f>
        <v>3468.0847524938472</v>
      </c>
      <c r="G4" s="75">
        <v>1009.3560079081851</v>
      </c>
      <c r="H4" s="75">
        <v>1317.39358723944</v>
      </c>
      <c r="I4" s="75">
        <v>666.49854617793517</v>
      </c>
      <c r="J4" s="75">
        <v>1505.0511196783893</v>
      </c>
      <c r="K4" s="75">
        <f>+SUM(G4:J4)</f>
        <v>4498.2992610039491</v>
      </c>
      <c r="L4" s="75">
        <v>1369.4005280000001</v>
      </c>
      <c r="M4" s="75">
        <v>1420.6636570000001</v>
      </c>
      <c r="N4" s="75">
        <v>845.16791099999955</v>
      </c>
      <c r="O4" s="75">
        <v>1764.6108341313056</v>
      </c>
      <c r="P4" s="75">
        <f>+SUM(L4:O4)</f>
        <v>5399.8429301313054</v>
      </c>
      <c r="Q4" s="75">
        <v>1569.1168</v>
      </c>
      <c r="R4" s="75">
        <v>1926.3392110000004</v>
      </c>
      <c r="S4" s="75">
        <v>1145.853719</v>
      </c>
      <c r="T4" s="75">
        <v>2163.7635279999995</v>
      </c>
      <c r="U4" s="75">
        <f t="shared" ref="U4:U5" si="0">+SUM(Q4:T4)</f>
        <v>6805.0732579999994</v>
      </c>
      <c r="V4" s="75">
        <v>2108.1513629999999</v>
      </c>
    </row>
    <row r="5" spans="1:22" x14ac:dyDescent="0.35">
      <c r="A5" s="74" t="s">
        <v>126</v>
      </c>
      <c r="B5" s="75">
        <v>3.1979850610204799</v>
      </c>
      <c r="C5" s="75">
        <v>1.3233992745968699</v>
      </c>
      <c r="D5" s="75">
        <v>0.5337819960032002</v>
      </c>
      <c r="E5" s="75">
        <v>0.8620000000000001</v>
      </c>
      <c r="F5" s="75">
        <f>+SUM(B5:E5)</f>
        <v>5.9171663316205505</v>
      </c>
      <c r="G5" s="75">
        <v>1.62723610687925</v>
      </c>
      <c r="H5" s="75">
        <v>2.2116604355829605</v>
      </c>
      <c r="I5" s="75">
        <v>0.60581892897637002</v>
      </c>
      <c r="J5" s="75">
        <v>2.5130716560802204</v>
      </c>
      <c r="K5" s="75">
        <f>+SUM(G5:J5)</f>
        <v>6.9577871275188006</v>
      </c>
      <c r="L5" s="75">
        <v>1.083253</v>
      </c>
      <c r="M5" s="75">
        <v>-0.12752700000000006</v>
      </c>
      <c r="N5" s="75">
        <v>0.925871</v>
      </c>
      <c r="O5" s="75">
        <v>1.2357554408710503</v>
      </c>
      <c r="P5" s="75">
        <f>+SUM(L5:O5)</f>
        <v>3.1173524408710502</v>
      </c>
      <c r="Q5" s="75">
        <v>8.3668079999999989</v>
      </c>
      <c r="R5" s="75">
        <v>1.9822190000000011</v>
      </c>
      <c r="S5" s="75">
        <v>1.591246000000001</v>
      </c>
      <c r="T5" s="75">
        <v>1.9584299999999986</v>
      </c>
      <c r="U5" s="75">
        <f t="shared" si="0"/>
        <v>13.898702999999999</v>
      </c>
      <c r="V5" s="75">
        <v>1.1502329999999998</v>
      </c>
    </row>
    <row r="6" spans="1:22" x14ac:dyDescent="0.35">
      <c r="A6" s="76" t="s">
        <v>129</v>
      </c>
      <c r="B6" s="76">
        <f>(+SUM(B3:B5))</f>
        <v>889.71430249636239</v>
      </c>
      <c r="C6" s="76">
        <f t="shared" ref="C6:L6" si="1">(+SUM(C3:C5))</f>
        <v>1134.2227104772423</v>
      </c>
      <c r="D6" s="76">
        <f t="shared" si="1"/>
        <v>615.10003875338919</v>
      </c>
      <c r="E6" s="76">
        <f t="shared" si="1"/>
        <v>1342.78620201329</v>
      </c>
      <c r="F6" s="76">
        <f t="shared" si="1"/>
        <v>3981.8232537402841</v>
      </c>
      <c r="G6" s="76">
        <f>(+SUM(G3:G5))</f>
        <v>1154.6760082298097</v>
      </c>
      <c r="H6" s="76">
        <f t="shared" si="1"/>
        <v>1473.0058785131405</v>
      </c>
      <c r="I6" s="76">
        <f t="shared" si="1"/>
        <v>801.78424487773725</v>
      </c>
      <c r="J6" s="76">
        <f>(+SUM(J3:J5))</f>
        <v>1691.8055685624511</v>
      </c>
      <c r="K6" s="76">
        <f>(+SUM(K3:K5))</f>
        <v>5121.2717001831379</v>
      </c>
      <c r="L6" s="76">
        <f t="shared" si="1"/>
        <v>1545.4097780000002</v>
      </c>
      <c r="M6" s="76">
        <f t="shared" ref="M6" si="2">(+SUM(M3:M5))</f>
        <v>1591.1058679999999</v>
      </c>
      <c r="N6" s="76">
        <f t="shared" ref="N6:V6" si="3">(+SUM(N3:N5))</f>
        <v>993.79905099999962</v>
      </c>
      <c r="O6" s="76">
        <f t="shared" si="3"/>
        <v>1964.4372355721769</v>
      </c>
      <c r="P6" s="76">
        <f t="shared" si="3"/>
        <v>6094.7519325721769</v>
      </c>
      <c r="Q6" s="76">
        <f t="shared" si="3"/>
        <v>1829.7292809999999</v>
      </c>
      <c r="R6" s="76">
        <f t="shared" si="3"/>
        <v>2187.3304220000005</v>
      </c>
      <c r="S6" s="76">
        <f t="shared" si="3"/>
        <v>1356.8431379999997</v>
      </c>
      <c r="T6" s="76">
        <f t="shared" si="3"/>
        <v>2446.0287819999994</v>
      </c>
      <c r="U6" s="76">
        <f t="shared" si="3"/>
        <v>7819.9316229999995</v>
      </c>
      <c r="V6" s="76">
        <f t="shared" si="3"/>
        <v>2391.5226949999997</v>
      </c>
    </row>
    <row r="7" spans="1:22" x14ac:dyDescent="0.35">
      <c r="A7" s="77" t="s">
        <v>114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</row>
    <row r="8" spans="1:22" x14ac:dyDescent="0.35">
      <c r="A8" s="74" t="s">
        <v>127</v>
      </c>
      <c r="B8" s="75">
        <v>20.084584355410353</v>
      </c>
      <c r="C8" s="75">
        <v>18.123606643974924</v>
      </c>
      <c r="D8" s="75">
        <v>13.275906165030491</v>
      </c>
      <c r="E8" s="75">
        <v>24.291000000000004</v>
      </c>
      <c r="F8" s="75">
        <f t="shared" ref="F8:F10" si="4">+SUM(B8:E8)</f>
        <v>75.775097164415769</v>
      </c>
      <c r="G8" s="75">
        <v>22.737750661640028</v>
      </c>
      <c r="H8" s="75">
        <v>26.200008085403759</v>
      </c>
      <c r="I8" s="75">
        <v>22.134465288237418</v>
      </c>
      <c r="J8" s="75">
        <v>36.060478398877414</v>
      </c>
      <c r="K8" s="75">
        <f>+SUM(G8:J8)</f>
        <v>107.13270243415863</v>
      </c>
      <c r="L8" s="75">
        <v>30.489557000000001</v>
      </c>
      <c r="M8" s="75">
        <v>32.227902999999998</v>
      </c>
      <c r="N8" s="75">
        <v>26.278869999999998</v>
      </c>
      <c r="O8" s="75">
        <v>48.257587735792896</v>
      </c>
      <c r="P8" s="75">
        <f>+SUM(L8:O8)</f>
        <v>137.2539177357929</v>
      </c>
      <c r="Q8" s="75">
        <v>43.225434</v>
      </c>
      <c r="R8" s="75">
        <v>39.788025000000005</v>
      </c>
      <c r="S8" s="75">
        <v>43.672230999999989</v>
      </c>
      <c r="T8" s="75">
        <v>66.737339000000006</v>
      </c>
      <c r="U8" s="75">
        <f>+SUM(Q8:T8)</f>
        <v>193.42302899999999</v>
      </c>
      <c r="V8" s="75">
        <v>53.015808000000007</v>
      </c>
    </row>
    <row r="9" spans="1:22" x14ac:dyDescent="0.35">
      <c r="A9" s="74" t="s">
        <v>128</v>
      </c>
      <c r="B9" s="75">
        <v>180.48721237963406</v>
      </c>
      <c r="C9" s="75">
        <v>793.23774830607294</v>
      </c>
      <c r="D9" s="75">
        <v>202.73710792264802</v>
      </c>
      <c r="E9" s="75">
        <v>474.57600000000002</v>
      </c>
      <c r="F9" s="75">
        <f t="shared" si="4"/>
        <v>1651.0380686083549</v>
      </c>
      <c r="G9" s="75">
        <v>253.94891664033025</v>
      </c>
      <c r="H9" s="75">
        <v>744.35677902622626</v>
      </c>
      <c r="I9" s="75">
        <v>349.28749170860999</v>
      </c>
      <c r="J9" s="75">
        <v>369.55765797063339</v>
      </c>
      <c r="K9" s="75">
        <f>+SUM(G9:J9)</f>
        <v>1717.1508453458</v>
      </c>
      <c r="L9" s="75">
        <v>412.06541200000004</v>
      </c>
      <c r="M9" s="75">
        <v>1035.0884019999999</v>
      </c>
      <c r="N9" s="75">
        <v>575.40679999999998</v>
      </c>
      <c r="O9" s="75">
        <v>818.23786682157288</v>
      </c>
      <c r="P9" s="75">
        <f>+SUM(L9:O9)</f>
        <v>2840.7984808215724</v>
      </c>
      <c r="Q9" s="75">
        <v>806.97755400000005</v>
      </c>
      <c r="R9" s="75">
        <v>1570.9720479999999</v>
      </c>
      <c r="S9" s="75">
        <v>809.93337799999983</v>
      </c>
      <c r="T9" s="75">
        <v>1390.8437349999999</v>
      </c>
      <c r="U9" s="75">
        <f t="shared" ref="U9:U10" si="5">+SUM(Q9:T9)</f>
        <v>4578.7267149999989</v>
      </c>
      <c r="V9" s="75">
        <v>1074.548213</v>
      </c>
    </row>
    <row r="10" spans="1:22" x14ac:dyDescent="0.35">
      <c r="A10" s="74" t="s">
        <v>126</v>
      </c>
      <c r="B10" s="75">
        <v>2.0070596781444698</v>
      </c>
      <c r="C10" s="75">
        <v>1.0666086324536805</v>
      </c>
      <c r="D10" s="75">
        <v>0.89492394841207989</v>
      </c>
      <c r="E10" s="75">
        <v>0.57000000000000028</v>
      </c>
      <c r="F10" s="75">
        <f t="shared" si="4"/>
        <v>4.5385922590102306</v>
      </c>
      <c r="G10" s="75">
        <v>1.0105567786301699</v>
      </c>
      <c r="H10" s="75">
        <v>1.0051997169988101</v>
      </c>
      <c r="I10" s="75">
        <v>2.6070066764809408</v>
      </c>
      <c r="J10" s="75">
        <v>1.8874583198615209</v>
      </c>
      <c r="K10" s="75">
        <f>+SUM(G10:J10)</f>
        <v>6.5102214919714418</v>
      </c>
      <c r="L10" s="75">
        <v>0.62361699999999998</v>
      </c>
      <c r="M10" s="75">
        <v>0.38666699999999998</v>
      </c>
      <c r="N10" s="75">
        <v>0.51075200000000009</v>
      </c>
      <c r="O10" s="75">
        <v>0.71723949309124002</v>
      </c>
      <c r="P10" s="75">
        <f>+SUM(L10:O10)</f>
        <v>2.2382754930912401</v>
      </c>
      <c r="Q10" s="75">
        <v>0.56872599999999984</v>
      </c>
      <c r="R10" s="75">
        <v>14.207343999999999</v>
      </c>
      <c r="S10" s="75">
        <v>1.0280489999999991</v>
      </c>
      <c r="T10" s="75">
        <v>-13.533951999999999</v>
      </c>
      <c r="U10" s="75">
        <f t="shared" si="5"/>
        <v>2.2701669999999989</v>
      </c>
      <c r="V10" s="75">
        <v>0.59589899999999996</v>
      </c>
    </row>
    <row r="11" spans="1:22" x14ac:dyDescent="0.35">
      <c r="A11" s="76" t="s">
        <v>130</v>
      </c>
      <c r="B11" s="76">
        <f>+SUM(B8:B10)</f>
        <v>202.57885641318887</v>
      </c>
      <c r="C11" s="76">
        <f t="shared" ref="C11:L11" si="6">+SUM(C8:C10)</f>
        <v>812.42796358250155</v>
      </c>
      <c r="D11" s="76">
        <f t="shared" si="6"/>
        <v>216.9079380360906</v>
      </c>
      <c r="E11" s="76">
        <f t="shared" si="6"/>
        <v>499.43700000000001</v>
      </c>
      <c r="F11" s="76">
        <f t="shared" si="6"/>
        <v>1731.3517580317809</v>
      </c>
      <c r="G11" s="76">
        <f t="shared" si="6"/>
        <v>277.69722408060045</v>
      </c>
      <c r="H11" s="76">
        <f t="shared" si="6"/>
        <v>771.56198682862885</v>
      </c>
      <c r="I11" s="76">
        <f t="shared" si="6"/>
        <v>374.02896367332835</v>
      </c>
      <c r="J11" s="76">
        <f t="shared" si="6"/>
        <v>407.50559468937234</v>
      </c>
      <c r="K11" s="76">
        <f t="shared" si="6"/>
        <v>1830.7937692719299</v>
      </c>
      <c r="L11" s="76">
        <f t="shared" si="6"/>
        <v>443.17858600000005</v>
      </c>
      <c r="M11" s="76">
        <f t="shared" ref="M11:V11" si="7">+SUM(M8:M10)</f>
        <v>1067.7029719999998</v>
      </c>
      <c r="N11" s="76">
        <f t="shared" si="7"/>
        <v>602.19642199999998</v>
      </c>
      <c r="O11" s="76">
        <f t="shared" si="7"/>
        <v>867.212694050457</v>
      </c>
      <c r="P11" s="76">
        <f t="shared" si="7"/>
        <v>2980.2906740504568</v>
      </c>
      <c r="Q11" s="76">
        <f t="shared" si="7"/>
        <v>850.77171399999997</v>
      </c>
      <c r="R11" s="76">
        <f t="shared" si="7"/>
        <v>1624.9674169999998</v>
      </c>
      <c r="S11" s="76">
        <f t="shared" si="7"/>
        <v>854.63365799999985</v>
      </c>
      <c r="T11" s="76">
        <f t="shared" si="7"/>
        <v>1444.0471219999999</v>
      </c>
      <c r="U11" s="76">
        <f t="shared" si="7"/>
        <v>4774.4199109999981</v>
      </c>
      <c r="V11" s="76">
        <f t="shared" si="7"/>
        <v>1128.1599200000001</v>
      </c>
    </row>
    <row r="12" spans="1:22" x14ac:dyDescent="0.35">
      <c r="A12" s="77" t="s">
        <v>115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</row>
    <row r="13" spans="1:22" x14ac:dyDescent="0.35">
      <c r="A13" s="74" t="s">
        <v>127</v>
      </c>
      <c r="B13" s="75">
        <v>4.7946346353392206</v>
      </c>
      <c r="C13" s="75">
        <v>4.1170107051013591</v>
      </c>
      <c r="D13" s="75">
        <v>9.1449225803272167</v>
      </c>
      <c r="E13" s="75">
        <v>6.0850000000000009</v>
      </c>
      <c r="F13" s="75">
        <f t="shared" ref="F13:F15" si="8">+SUM(B13:E13)</f>
        <v>24.141567920767798</v>
      </c>
      <c r="G13" s="75">
        <v>4.7318703163890508</v>
      </c>
      <c r="H13" s="75">
        <v>6.5356039714855498</v>
      </c>
      <c r="I13" s="75">
        <v>6.933102033296711</v>
      </c>
      <c r="J13" s="75">
        <v>8.1531952145408209</v>
      </c>
      <c r="K13" s="75">
        <f>+SUM(G13:J13)</f>
        <v>26.353771535712134</v>
      </c>
      <c r="L13" s="75">
        <v>8.0611239999999995</v>
      </c>
      <c r="M13" s="75">
        <v>12.167839000000004</v>
      </c>
      <c r="N13" s="75">
        <v>12.154175999999996</v>
      </c>
      <c r="O13" s="75">
        <v>27.654777693490217</v>
      </c>
      <c r="P13" s="75">
        <f>+SUM(L13:O13)</f>
        <v>60.037916693490217</v>
      </c>
      <c r="Q13" s="75">
        <v>20.076519000000001</v>
      </c>
      <c r="R13" s="75">
        <v>42.779813000000011</v>
      </c>
      <c r="S13" s="75">
        <v>28.180241999999993</v>
      </c>
      <c r="T13" s="75">
        <v>40.588861999999999</v>
      </c>
      <c r="U13" s="75">
        <f t="shared" ref="U13:U15" si="9">+SUM(Q13:T13)</f>
        <v>131.62543600000001</v>
      </c>
      <c r="V13" s="75">
        <v>28.611758999999999</v>
      </c>
    </row>
    <row r="14" spans="1:22" x14ac:dyDescent="0.35">
      <c r="A14" s="74" t="s">
        <v>128</v>
      </c>
      <c r="B14" s="75">
        <v>206.20462966492502</v>
      </c>
      <c r="C14" s="75">
        <v>336.88386298333103</v>
      </c>
      <c r="D14" s="75">
        <v>358.94029506582797</v>
      </c>
      <c r="E14" s="75">
        <v>355.85799999999995</v>
      </c>
      <c r="F14" s="75">
        <f t="shared" si="8"/>
        <v>1257.886787714084</v>
      </c>
      <c r="G14" s="75">
        <v>307.18557756807411</v>
      </c>
      <c r="H14" s="75">
        <v>602.34976350567081</v>
      </c>
      <c r="I14" s="75">
        <v>303.16695617527904</v>
      </c>
      <c r="J14" s="75">
        <v>538.44535151364767</v>
      </c>
      <c r="K14" s="75">
        <f>+SUM(G14:J14)</f>
        <v>1751.1476487626717</v>
      </c>
      <c r="L14" s="75">
        <v>435.548159</v>
      </c>
      <c r="M14" s="75">
        <v>1031.1298750000001</v>
      </c>
      <c r="N14" s="75">
        <v>575.20050300000003</v>
      </c>
      <c r="O14" s="75">
        <v>748.76390019508608</v>
      </c>
      <c r="P14" s="75">
        <f>+SUM(L14:O14)</f>
        <v>2790.6424371950861</v>
      </c>
      <c r="Q14" s="75">
        <v>817.23881099999994</v>
      </c>
      <c r="R14" s="75">
        <v>1286.5285000000001</v>
      </c>
      <c r="S14" s="75">
        <v>921.10458699999981</v>
      </c>
      <c r="T14" s="75">
        <v>1091.5441500000004</v>
      </c>
      <c r="U14" s="75">
        <f t="shared" si="9"/>
        <v>4116.416048</v>
      </c>
      <c r="V14" s="75">
        <v>1132.846591</v>
      </c>
    </row>
    <row r="15" spans="1:22" x14ac:dyDescent="0.35">
      <c r="A15" s="74" t="s">
        <v>126</v>
      </c>
      <c r="B15" s="75">
        <v>4.0811713048000034E-2</v>
      </c>
      <c r="C15" s="75">
        <v>0.15107464749988</v>
      </c>
      <c r="D15" s="75">
        <v>0.10035504882139996</v>
      </c>
      <c r="E15" s="75">
        <v>0</v>
      </c>
      <c r="F15" s="75">
        <f t="shared" si="8"/>
        <v>0.29224140936928</v>
      </c>
      <c r="G15" s="75">
        <v>0.34472006963647001</v>
      </c>
      <c r="H15" s="75">
        <v>0.64772190445339017</v>
      </c>
      <c r="I15" s="75">
        <v>0.39590640550516981</v>
      </c>
      <c r="J15" s="75">
        <v>2.3018260643899504</v>
      </c>
      <c r="K15" s="75">
        <f>+SUM(G15:J15)</f>
        <v>3.6901744439849802</v>
      </c>
      <c r="L15" s="75">
        <v>0.460067</v>
      </c>
      <c r="M15" s="75">
        <v>0.5173310000000001</v>
      </c>
      <c r="N15" s="75">
        <v>0.3023899999999996</v>
      </c>
      <c r="O15" s="75">
        <v>0.49907183022463042</v>
      </c>
      <c r="P15" s="75">
        <f>+SUM(L15:O15)</f>
        <v>1.7788598302246301</v>
      </c>
      <c r="Q15" s="75">
        <v>0.97082099999999993</v>
      </c>
      <c r="R15" s="75">
        <v>0.79708200000000029</v>
      </c>
      <c r="S15" s="75">
        <v>1.5843310000000002</v>
      </c>
      <c r="T15" s="75">
        <v>1.4440539999999993</v>
      </c>
      <c r="U15" s="75">
        <f t="shared" si="9"/>
        <v>4.7962879999999997</v>
      </c>
      <c r="V15" s="75">
        <v>0.63859399999999988</v>
      </c>
    </row>
    <row r="16" spans="1:22" x14ac:dyDescent="0.35">
      <c r="A16" s="76" t="s">
        <v>131</v>
      </c>
      <c r="B16" s="76">
        <f t="shared" ref="B16:L16" si="10">+SUM(B13:B15)</f>
        <v>211.04007601331222</v>
      </c>
      <c r="C16" s="76">
        <f t="shared" si="10"/>
        <v>341.15194833593222</v>
      </c>
      <c r="D16" s="76">
        <f t="shared" si="10"/>
        <v>368.1855726949766</v>
      </c>
      <c r="E16" s="76">
        <f t="shared" si="10"/>
        <v>361.94299999999993</v>
      </c>
      <c r="F16" s="76">
        <f t="shared" si="10"/>
        <v>1282.3205970442211</v>
      </c>
      <c r="G16" s="76">
        <f t="shared" si="10"/>
        <v>312.26216795409965</v>
      </c>
      <c r="H16" s="76">
        <f t="shared" si="10"/>
        <v>609.53308938160978</v>
      </c>
      <c r="I16" s="76">
        <f t="shared" si="10"/>
        <v>310.49596461408095</v>
      </c>
      <c r="J16" s="76">
        <f t="shared" si="10"/>
        <v>548.90037279257842</v>
      </c>
      <c r="K16" s="76">
        <f t="shared" si="10"/>
        <v>1781.1915947423688</v>
      </c>
      <c r="L16" s="76">
        <f t="shared" si="10"/>
        <v>444.06934999999999</v>
      </c>
      <c r="M16" s="76">
        <f t="shared" ref="M16:V16" si="11">+SUM(M13:M15)</f>
        <v>1043.8150450000001</v>
      </c>
      <c r="N16" s="76">
        <f t="shared" si="11"/>
        <v>587.65706899999998</v>
      </c>
      <c r="O16" s="76">
        <f t="shared" si="11"/>
        <v>776.91774971880091</v>
      </c>
      <c r="P16" s="76">
        <f t="shared" si="11"/>
        <v>2852.459213718801</v>
      </c>
      <c r="Q16" s="76">
        <f t="shared" si="11"/>
        <v>838.2861509999999</v>
      </c>
      <c r="R16" s="76">
        <f t="shared" si="11"/>
        <v>1330.1053950000003</v>
      </c>
      <c r="S16" s="76">
        <f t="shared" si="11"/>
        <v>950.86915999999985</v>
      </c>
      <c r="T16" s="76">
        <f t="shared" si="11"/>
        <v>1133.5770660000005</v>
      </c>
      <c r="U16" s="76">
        <f t="shared" si="11"/>
        <v>4252.8377719999999</v>
      </c>
      <c r="V16" s="76">
        <f t="shared" si="11"/>
        <v>1162.0969439999999</v>
      </c>
    </row>
    <row r="17" spans="1:22" x14ac:dyDescent="0.35">
      <c r="A17" s="77" t="s">
        <v>116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</row>
    <row r="18" spans="1:22" x14ac:dyDescent="0.35">
      <c r="A18" s="74" t="s">
        <v>127</v>
      </c>
      <c r="B18" s="75">
        <v>29.898265288035873</v>
      </c>
      <c r="C18" s="75">
        <v>33.567313520574835</v>
      </c>
      <c r="D18" s="75">
        <v>26.828421191389289</v>
      </c>
      <c r="E18" s="75">
        <v>26.516000000000005</v>
      </c>
      <c r="F18" s="75">
        <f t="shared" ref="F18:F20" si="12">+SUM(B18:E18)</f>
        <v>116.81</v>
      </c>
      <c r="G18" s="75">
        <v>29.352591176710774</v>
      </c>
      <c r="H18" s="75">
        <v>31.081253488095477</v>
      </c>
      <c r="I18" s="75">
        <v>35.405426240485944</v>
      </c>
      <c r="J18" s="75">
        <v>37.839091967866104</v>
      </c>
      <c r="K18" s="75">
        <f t="shared" ref="K18:K20" si="13">+SUM(G18:J18)</f>
        <v>133.67836287315831</v>
      </c>
      <c r="L18" s="75">
        <v>35.428188999999996</v>
      </c>
      <c r="M18" s="75">
        <v>38.688276000000009</v>
      </c>
      <c r="N18" s="75">
        <v>44.242865999999992</v>
      </c>
      <c r="O18" s="75">
        <v>54.109428199999996</v>
      </c>
      <c r="P18" s="75">
        <f t="shared" ref="P18:P20" si="14">+SUM(L18:O18)</f>
        <v>172.46875919999999</v>
      </c>
      <c r="Q18" s="75">
        <v>50.513302000000003</v>
      </c>
      <c r="R18" s="75">
        <v>58.057670999999992</v>
      </c>
      <c r="S18" s="75">
        <v>63.513502000000017</v>
      </c>
      <c r="T18" s="75">
        <v>70.870649999999969</v>
      </c>
      <c r="U18" s="75">
        <f t="shared" ref="U18:U20" si="15">+SUM(Q18:T18)</f>
        <v>242.95512499999995</v>
      </c>
      <c r="V18" s="75">
        <v>75.130802000000003</v>
      </c>
    </row>
    <row r="19" spans="1:22" x14ac:dyDescent="0.35">
      <c r="A19" s="74" t="s">
        <v>128</v>
      </c>
      <c r="B19" s="75">
        <v>42.240610311623577</v>
      </c>
      <c r="C19" s="75">
        <v>105.94137378373634</v>
      </c>
      <c r="D19" s="75">
        <v>39.337015904640083</v>
      </c>
      <c r="E19" s="75">
        <v>66.574999999999989</v>
      </c>
      <c r="F19" s="75">
        <f t="shared" si="12"/>
        <v>254.09399999999999</v>
      </c>
      <c r="G19" s="75">
        <v>97.668258258721437</v>
      </c>
      <c r="H19" s="75">
        <v>194.54334305594327</v>
      </c>
      <c r="I19" s="75">
        <v>111.74976971417695</v>
      </c>
      <c r="J19" s="75">
        <v>149.68122753330837</v>
      </c>
      <c r="K19" s="75">
        <f t="shared" si="13"/>
        <v>553.64259856215006</v>
      </c>
      <c r="L19" s="75">
        <v>210.497141</v>
      </c>
      <c r="M19" s="75">
        <v>569.47687199999996</v>
      </c>
      <c r="N19" s="75">
        <v>329.74498700000004</v>
      </c>
      <c r="O19" s="75">
        <v>595.8211351948944</v>
      </c>
      <c r="P19" s="75">
        <f t="shared" si="14"/>
        <v>1705.5401351948944</v>
      </c>
      <c r="Q19" s="75">
        <v>685.69378700000004</v>
      </c>
      <c r="R19" s="75">
        <v>972.84044999999992</v>
      </c>
      <c r="S19" s="75">
        <v>509.36744699999991</v>
      </c>
      <c r="T19" s="75">
        <v>646.16439900000034</v>
      </c>
      <c r="U19" s="75">
        <f t="shared" si="15"/>
        <v>2814.0660830000002</v>
      </c>
      <c r="V19" s="75">
        <v>834.65348300000005</v>
      </c>
    </row>
    <row r="20" spans="1:22" x14ac:dyDescent="0.35">
      <c r="A20" s="74" t="s">
        <v>126</v>
      </c>
      <c r="B20" s="75">
        <v>0.16342221321498029</v>
      </c>
      <c r="C20" s="75">
        <v>0.11113858523167963</v>
      </c>
      <c r="D20" s="75">
        <v>9.4439201553340069E-2</v>
      </c>
      <c r="E20" s="75">
        <v>0.51600000000000001</v>
      </c>
      <c r="F20" s="75">
        <f t="shared" si="12"/>
        <v>0.88500000000000001</v>
      </c>
      <c r="G20" s="75">
        <v>0.11129945356833001</v>
      </c>
      <c r="H20" s="75">
        <v>-7.4853421585740015E-2</v>
      </c>
      <c r="I20" s="75">
        <v>0.7519575554876099</v>
      </c>
      <c r="J20" s="75">
        <v>0.6860037788831701</v>
      </c>
      <c r="K20" s="75">
        <f t="shared" si="13"/>
        <v>1.4744073663533701</v>
      </c>
      <c r="L20" s="75">
        <v>0.128692</v>
      </c>
      <c r="M20" s="75">
        <v>0.17276899999999998</v>
      </c>
      <c r="N20" s="75">
        <v>0.15959299999999998</v>
      </c>
      <c r="O20" s="75">
        <v>0.29183739224199201</v>
      </c>
      <c r="P20" s="75">
        <f t="shared" si="14"/>
        <v>0.75289139224199197</v>
      </c>
      <c r="Q20" s="75">
        <v>0.252357</v>
      </c>
      <c r="R20" s="75">
        <v>0.29004599999999991</v>
      </c>
      <c r="S20" s="75">
        <v>-1.162399999999991E-2</v>
      </c>
      <c r="T20" s="75">
        <v>0.228245</v>
      </c>
      <c r="U20" s="75">
        <f t="shared" si="15"/>
        <v>0.75902400000000014</v>
      </c>
      <c r="V20" s="75">
        <v>0.204454</v>
      </c>
    </row>
    <row r="21" spans="1:22" x14ac:dyDescent="0.35">
      <c r="A21" s="76" t="s">
        <v>132</v>
      </c>
      <c r="B21" s="76">
        <f t="shared" ref="B21:L21" si="16">+SUM(B18:B20)</f>
        <v>72.302297812874443</v>
      </c>
      <c r="C21" s="76">
        <f t="shared" si="16"/>
        <v>139.61982588954285</v>
      </c>
      <c r="D21" s="76">
        <f t="shared" si="16"/>
        <v>66.259876297582707</v>
      </c>
      <c r="E21" s="76">
        <f t="shared" si="16"/>
        <v>93.606999999999999</v>
      </c>
      <c r="F21" s="76">
        <f t="shared" si="16"/>
        <v>371.78899999999999</v>
      </c>
      <c r="G21" s="76">
        <f t="shared" si="16"/>
        <v>127.13214888900055</v>
      </c>
      <c r="H21" s="76">
        <f t="shared" si="16"/>
        <v>225.54974312245301</v>
      </c>
      <c r="I21" s="76">
        <f t="shared" si="16"/>
        <v>147.90715351015052</v>
      </c>
      <c r="J21" s="76">
        <f t="shared" si="16"/>
        <v>188.20632328005763</v>
      </c>
      <c r="K21" s="76">
        <f t="shared" si="16"/>
        <v>688.79536880166177</v>
      </c>
      <c r="L21" s="76">
        <f t="shared" si="16"/>
        <v>246.054022</v>
      </c>
      <c r="M21" s="76">
        <f t="shared" ref="M21:V21" si="17">+SUM(M18:M20)</f>
        <v>608.33791699999995</v>
      </c>
      <c r="N21" s="76">
        <f t="shared" si="17"/>
        <v>374.147446</v>
      </c>
      <c r="O21" s="76">
        <f t="shared" si="17"/>
        <v>650.22240078713639</v>
      </c>
      <c r="P21" s="76">
        <f t="shared" si="17"/>
        <v>1878.7617857871364</v>
      </c>
      <c r="Q21" s="76">
        <f t="shared" si="17"/>
        <v>736.45944599999996</v>
      </c>
      <c r="R21" s="76">
        <f t="shared" si="17"/>
        <v>1031.188167</v>
      </c>
      <c r="S21" s="76">
        <f t="shared" si="17"/>
        <v>572.86932499999989</v>
      </c>
      <c r="T21" s="76">
        <f t="shared" si="17"/>
        <v>717.26329400000031</v>
      </c>
      <c r="U21" s="76">
        <f t="shared" si="17"/>
        <v>3057.7802320000001</v>
      </c>
      <c r="V21" s="76">
        <f t="shared" si="17"/>
        <v>909.98873900000012</v>
      </c>
    </row>
    <row r="22" spans="1:22" x14ac:dyDescent="0.35">
      <c r="A22" s="77" t="s">
        <v>117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</row>
    <row r="23" spans="1:22" x14ac:dyDescent="0.35">
      <c r="A23" s="74" t="s">
        <v>127</v>
      </c>
      <c r="B23" s="75">
        <v>0</v>
      </c>
      <c r="C23" s="75">
        <v>0</v>
      </c>
      <c r="D23" s="75">
        <v>0</v>
      </c>
      <c r="E23" s="75">
        <v>0</v>
      </c>
      <c r="F23" s="75">
        <f t="shared" ref="F23:F25" si="18">+SUM(B23:E23)</f>
        <v>0</v>
      </c>
      <c r="G23" s="75">
        <v>0</v>
      </c>
      <c r="H23" s="75">
        <v>0</v>
      </c>
      <c r="I23" s="75">
        <v>0</v>
      </c>
      <c r="J23" s="75">
        <v>0</v>
      </c>
      <c r="K23" s="75">
        <f>+SUM(G23:J23)</f>
        <v>0</v>
      </c>
      <c r="L23" s="75">
        <v>0</v>
      </c>
      <c r="M23" s="75">
        <v>0</v>
      </c>
      <c r="N23" s="75">
        <v>0</v>
      </c>
      <c r="O23" s="75">
        <v>0.11232400000000001</v>
      </c>
      <c r="P23" s="75">
        <f>+SUM(L23:O23)</f>
        <v>0.11232400000000001</v>
      </c>
      <c r="Q23" s="75">
        <v>2.2540000000000377E-3</v>
      </c>
      <c r="R23" s="75">
        <v>0</v>
      </c>
      <c r="S23" s="75">
        <v>6.2100000000000002E-4</v>
      </c>
      <c r="T23" s="75">
        <v>4.9777999999999961E-2</v>
      </c>
      <c r="U23" s="75">
        <f t="shared" ref="U23:U25" si="19">+SUM(Q23:T23)</f>
        <v>5.2652999999999998E-2</v>
      </c>
      <c r="V23" s="75">
        <v>0</v>
      </c>
    </row>
    <row r="24" spans="1:22" x14ac:dyDescent="0.35">
      <c r="A24" s="74" t="s">
        <v>128</v>
      </c>
      <c r="B24" s="75">
        <v>-9.8662456299999981</v>
      </c>
      <c r="C24" s="75">
        <v>9.926165509999997</v>
      </c>
      <c r="D24" s="75">
        <v>8.0120000001071556E-5</v>
      </c>
      <c r="E24" s="75">
        <v>0</v>
      </c>
      <c r="F24" s="75">
        <f t="shared" si="18"/>
        <v>0.06</v>
      </c>
      <c r="G24" s="75">
        <v>1.1641532182693481E-16</v>
      </c>
      <c r="H24" s="75">
        <v>-1.1831661399999995</v>
      </c>
      <c r="I24" s="75">
        <v>-0.33771343000000026</v>
      </c>
      <c r="J24" s="75">
        <v>-7.3896444519050416E-16</v>
      </c>
      <c r="K24" s="75">
        <f>+SUM(G24:J24)</f>
        <v>-1.5208795700000002</v>
      </c>
      <c r="L24" s="75">
        <v>6.5561000000000189E-2</v>
      </c>
      <c r="M24" s="75">
        <v>4.2025999999999994E-2</v>
      </c>
      <c r="N24" s="75">
        <v>-1.0000000000010001E-6</v>
      </c>
      <c r="O24" s="75">
        <v>-1.0000000001814113E-6</v>
      </c>
      <c r="P24" s="75">
        <f>+SUM(L24:O24)</f>
        <v>0.107585</v>
      </c>
      <c r="Q24" s="75">
        <v>-1.0000000000047749E-6</v>
      </c>
      <c r="R24" s="75">
        <v>6.1660000000000013E-2</v>
      </c>
      <c r="S24" s="75">
        <v>-1.0000000001042509E-6</v>
      </c>
      <c r="T24" s="75">
        <v>-1.0000000006584743E-6</v>
      </c>
      <c r="U24" s="75">
        <f t="shared" si="19"/>
        <v>6.165699999999924E-2</v>
      </c>
      <c r="V24" s="75">
        <v>0.25208000000000003</v>
      </c>
    </row>
    <row r="25" spans="1:22" x14ac:dyDescent="0.35">
      <c r="A25" s="74" t="s">
        <v>126</v>
      </c>
      <c r="B25" s="75">
        <v>15.630179789999998</v>
      </c>
      <c r="C25" s="75">
        <v>17.781752389999998</v>
      </c>
      <c r="D25" s="75">
        <v>19.332067820000006</v>
      </c>
      <c r="E25" s="75">
        <v>34.968999999999994</v>
      </c>
      <c r="F25" s="75">
        <f t="shared" si="18"/>
        <v>87.712999999999994</v>
      </c>
      <c r="G25" s="75">
        <v>18.698335149999998</v>
      </c>
      <c r="H25" s="75">
        <v>23.780755500000005</v>
      </c>
      <c r="I25" s="75">
        <v>26.565394349999995</v>
      </c>
      <c r="J25" s="75">
        <v>23.152133509999999</v>
      </c>
      <c r="K25" s="75">
        <f>+SUM(G25:J25)</f>
        <v>92.196618509999993</v>
      </c>
      <c r="L25" s="75">
        <v>11.341751</v>
      </c>
      <c r="M25" s="75">
        <v>11.445953000000005</v>
      </c>
      <c r="N25" s="75">
        <v>11.564306999999992</v>
      </c>
      <c r="O25" s="75">
        <v>11.671794000000006</v>
      </c>
      <c r="P25" s="75">
        <f>+SUM(L25:O25)</f>
        <v>46.023805000000003</v>
      </c>
      <c r="Q25" s="75">
        <v>13.866311</v>
      </c>
      <c r="R25" s="75">
        <v>13.391973</v>
      </c>
      <c r="S25" s="75">
        <v>13.437171000000003</v>
      </c>
      <c r="T25" s="75">
        <v>13.219676999999995</v>
      </c>
      <c r="U25" s="75">
        <f t="shared" si="19"/>
        <v>53.915132</v>
      </c>
      <c r="V25" s="75">
        <v>15.957944000000001</v>
      </c>
    </row>
    <row r="26" spans="1:22" x14ac:dyDescent="0.35">
      <c r="A26" s="76" t="s">
        <v>133</v>
      </c>
      <c r="B26" s="76">
        <f t="shared" ref="B26:L26" si="20">+SUM(B23:B25)</f>
        <v>5.7639341599999998</v>
      </c>
      <c r="C26" s="76">
        <f t="shared" si="20"/>
        <v>27.707917899999995</v>
      </c>
      <c r="D26" s="76">
        <f t="shared" si="20"/>
        <v>19.332147940000006</v>
      </c>
      <c r="E26" s="76">
        <f t="shared" si="20"/>
        <v>34.968999999999994</v>
      </c>
      <c r="F26" s="76">
        <f t="shared" si="20"/>
        <v>87.772999999999996</v>
      </c>
      <c r="G26" s="76">
        <f t="shared" si="20"/>
        <v>18.698335149999998</v>
      </c>
      <c r="H26" s="76">
        <f t="shared" si="20"/>
        <v>22.597589360000004</v>
      </c>
      <c r="I26" s="76">
        <f t="shared" si="20"/>
        <v>26.227680919999994</v>
      </c>
      <c r="J26" s="76">
        <f t="shared" si="20"/>
        <v>23.152133509999999</v>
      </c>
      <c r="K26" s="76">
        <f t="shared" si="20"/>
        <v>90.675738939999988</v>
      </c>
      <c r="L26" s="76">
        <f t="shared" si="20"/>
        <v>11.407312000000001</v>
      </c>
      <c r="M26" s="76">
        <f t="shared" ref="M26:N26" si="21">+SUM(M23:M25)</f>
        <v>11.487979000000005</v>
      </c>
      <c r="N26" s="76">
        <f t="shared" si="21"/>
        <v>11.564305999999993</v>
      </c>
      <c r="O26" s="76">
        <f>+SUM(O23:O25)</f>
        <v>11.784117000000006</v>
      </c>
      <c r="P26" s="76">
        <f t="shared" ref="P26:V26" si="22">+SUM(P23:P25)</f>
        <v>46.243714000000004</v>
      </c>
      <c r="Q26" s="76">
        <f t="shared" si="22"/>
        <v>13.868563999999999</v>
      </c>
      <c r="R26" s="76">
        <f t="shared" si="22"/>
        <v>13.453633</v>
      </c>
      <c r="S26" s="76">
        <f t="shared" si="22"/>
        <v>13.437791000000002</v>
      </c>
      <c r="T26" s="76">
        <f t="shared" si="22"/>
        <v>13.269453999999994</v>
      </c>
      <c r="U26" s="76">
        <f t="shared" si="22"/>
        <v>54.029441999999996</v>
      </c>
      <c r="V26" s="76">
        <f t="shared" si="22"/>
        <v>16.210024000000001</v>
      </c>
    </row>
    <row r="27" spans="1:22" x14ac:dyDescent="0.35">
      <c r="A27" s="79" t="s">
        <v>134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</row>
    <row r="28" spans="1:22" x14ac:dyDescent="0.35">
      <c r="A28" s="74" t="s">
        <v>127</v>
      </c>
      <c r="B28" s="75">
        <f>+B3+B8+B13+B18+B23</f>
        <v>176.19037234366033</v>
      </c>
      <c r="C28" s="75">
        <f t="shared" ref="C28:E28" si="23">+C3+C8+C13+C18+C23</f>
        <v>186.87338611470656</v>
      </c>
      <c r="D28" s="75">
        <f t="shared" si="23"/>
        <v>155.15924154163292</v>
      </c>
      <c r="E28" s="75">
        <f t="shared" si="23"/>
        <v>206.32499999999999</v>
      </c>
      <c r="F28" s="75">
        <f t="shared" ref="F28:I30" si="24">+F3+F8+F13+F18+F23</f>
        <v>724.54799999999977</v>
      </c>
      <c r="G28" s="75">
        <f t="shared" ref="G28:K28" si="25">+G3+G8+G13+G18+G23</f>
        <v>200.51497636948517</v>
      </c>
      <c r="H28" s="75">
        <f t="shared" si="25"/>
        <v>217.21749638310243</v>
      </c>
      <c r="I28" s="75">
        <f t="shared" si="25"/>
        <v>199.1528733328457</v>
      </c>
      <c r="J28" s="75">
        <f t="shared" si="25"/>
        <v>266.29414280926579</v>
      </c>
      <c r="K28" s="75">
        <f t="shared" si="25"/>
        <v>883.17948889469915</v>
      </c>
      <c r="L28" s="75">
        <f>+L3+L8+L13+L18+L23</f>
        <v>248.904867</v>
      </c>
      <c r="M28" s="75">
        <f t="shared" ref="M28:P30" si="26">+M3+M8+M13+M18+M23</f>
        <v>253.65375599999999</v>
      </c>
      <c r="N28" s="75">
        <f t="shared" si="26"/>
        <v>230.38118100000003</v>
      </c>
      <c r="O28" s="75">
        <f>+O3+O8+O13+O18+O23</f>
        <v>328.72476362928313</v>
      </c>
      <c r="P28" s="75">
        <f t="shared" ref="P28" si="27">+P3+P8+P13+P18+P23</f>
        <v>1061.6645676292831</v>
      </c>
      <c r="Q28" s="75">
        <f>+Q3+Q8+Q13+Q18+Q23</f>
        <v>366.06318199999998</v>
      </c>
      <c r="R28" s="75">
        <f>+R3+R8+R13+R18+R23</f>
        <v>399.63450100000006</v>
      </c>
      <c r="S28" s="75">
        <f>+S3+S8+S13+S18+S23</f>
        <v>344.76476899999989</v>
      </c>
      <c r="T28" s="75">
        <f>+T3+T8+T13+T18+T23</f>
        <v>458.55345299999993</v>
      </c>
      <c r="U28" s="75">
        <f t="shared" ref="U28:U31" si="28">+SUM(Q28:T28)</f>
        <v>1569.015905</v>
      </c>
      <c r="V28" s="75">
        <f>+V3+V8+V13+V18+V23</f>
        <v>438.979468</v>
      </c>
    </row>
    <row r="29" spans="1:22" x14ac:dyDescent="0.35">
      <c r="A29" s="74" t="s">
        <v>128</v>
      </c>
      <c r="B29" s="75">
        <f>+B4+B9+B14+B19+B24</f>
        <v>1184.1696360966496</v>
      </c>
      <c r="C29" s="75">
        <f>+C4+C9+C14+C19+C24</f>
        <v>2247.8230065407301</v>
      </c>
      <c r="D29" s="75">
        <f t="shared" ref="C29:K30" si="29">+D4+D9+D14+D19+D24</f>
        <v>1109.670764165616</v>
      </c>
      <c r="E29" s="75">
        <f t="shared" si="29"/>
        <v>2089.5002020132897</v>
      </c>
      <c r="F29" s="75">
        <f t="shared" si="24"/>
        <v>6631.1636088162868</v>
      </c>
      <c r="G29" s="75">
        <f t="shared" si="24"/>
        <v>1668.158760375311</v>
      </c>
      <c r="H29" s="75">
        <f t="shared" si="24"/>
        <v>2857.4603066872805</v>
      </c>
      <c r="I29" s="75">
        <f t="shared" si="24"/>
        <v>1430.3650503460012</v>
      </c>
      <c r="J29" s="75">
        <f>+J4+J9+J14+J19+J24</f>
        <v>2562.7353566959787</v>
      </c>
      <c r="K29" s="75">
        <f>+K4+K9+K14+K19+K24</f>
        <v>8518.7194741045714</v>
      </c>
      <c r="L29" s="75">
        <f>+L4+L9+L14+L19+L24</f>
        <v>2427.5768009999997</v>
      </c>
      <c r="M29" s="75">
        <f t="shared" si="26"/>
        <v>4056.4008320000003</v>
      </c>
      <c r="N29" s="75">
        <f t="shared" si="26"/>
        <v>2325.5201999999995</v>
      </c>
      <c r="O29" s="75">
        <f t="shared" si="26"/>
        <v>3927.4337353428591</v>
      </c>
      <c r="P29" s="75">
        <f>+P4+P9+P14+P19+P24</f>
        <v>12736.931568342858</v>
      </c>
      <c r="Q29" s="75">
        <f t="shared" ref="Q29:R29" si="30">+Q4+Q9+Q14+Q19+Q24</f>
        <v>3879.0269510000003</v>
      </c>
      <c r="R29" s="75">
        <f t="shared" si="30"/>
        <v>5756.7418690000004</v>
      </c>
      <c r="S29" s="75">
        <f t="shared" ref="S29:V29" si="31">+S4+S9+S14+S19+S24</f>
        <v>3386.2591299999999</v>
      </c>
      <c r="T29" s="75">
        <f t="shared" si="31"/>
        <v>5292.3158109999995</v>
      </c>
      <c r="U29" s="75">
        <f t="shared" si="28"/>
        <v>18314.343761</v>
      </c>
      <c r="V29" s="75">
        <f t="shared" si="31"/>
        <v>5150.4517300000007</v>
      </c>
    </row>
    <row r="30" spans="1:22" x14ac:dyDescent="0.35">
      <c r="A30" s="74" t="s">
        <v>126</v>
      </c>
      <c r="B30" s="75">
        <f>+B5+B10+B15+B20+B25</f>
        <v>21.039458455427926</v>
      </c>
      <c r="C30" s="75">
        <f t="shared" si="29"/>
        <v>20.433973529782108</v>
      </c>
      <c r="D30" s="75">
        <f t="shared" si="29"/>
        <v>20.955568014790025</v>
      </c>
      <c r="E30" s="75">
        <f t="shared" si="29"/>
        <v>36.916999999999994</v>
      </c>
      <c r="F30" s="75">
        <f t="shared" si="24"/>
        <v>99.34600000000006</v>
      </c>
      <c r="G30" s="75">
        <f t="shared" si="24"/>
        <v>21.79214755871422</v>
      </c>
      <c r="H30" s="75">
        <f t="shared" si="24"/>
        <v>27.570484135449426</v>
      </c>
      <c r="I30" s="75">
        <f t="shared" si="24"/>
        <v>30.926083916450086</v>
      </c>
      <c r="J30" s="75">
        <f t="shared" si="29"/>
        <v>30.540493329214861</v>
      </c>
      <c r="K30" s="75">
        <f t="shared" si="29"/>
        <v>110.82920893982859</v>
      </c>
      <c r="L30" s="75">
        <f>+L5+L10+L15+L20+L25</f>
        <v>13.63738</v>
      </c>
      <c r="M30" s="75">
        <f t="shared" si="26"/>
        <v>12.395193000000004</v>
      </c>
      <c r="N30" s="75">
        <f t="shared" si="26"/>
        <v>13.462912999999991</v>
      </c>
      <c r="O30" s="75">
        <f t="shared" si="26"/>
        <v>14.415698156428919</v>
      </c>
      <c r="P30" s="75">
        <f t="shared" si="26"/>
        <v>53.911184156428916</v>
      </c>
      <c r="Q30" s="75">
        <f t="shared" ref="Q30:R30" si="32">+Q5+Q10+Q15+Q20+Q25</f>
        <v>24.025022999999997</v>
      </c>
      <c r="R30" s="75">
        <f t="shared" si="32"/>
        <v>30.668664</v>
      </c>
      <c r="S30" s="75">
        <f t="shared" ref="S30:V30" si="33">+S5+S10+S15+S20+S25</f>
        <v>17.629173000000002</v>
      </c>
      <c r="T30" s="75">
        <f t="shared" si="33"/>
        <v>3.3164539999999931</v>
      </c>
      <c r="U30" s="75">
        <f t="shared" si="28"/>
        <v>75.639313999999985</v>
      </c>
      <c r="V30" s="75">
        <f t="shared" si="33"/>
        <v>18.547124</v>
      </c>
    </row>
    <row r="31" spans="1:22" x14ac:dyDescent="0.35">
      <c r="A31" s="74" t="s">
        <v>118</v>
      </c>
      <c r="B31" s="75">
        <v>-22.899294443655901</v>
      </c>
      <c r="C31" s="75">
        <v>-53.411477402775446</v>
      </c>
      <c r="D31" s="75">
        <v>-36.049272103591342</v>
      </c>
      <c r="E31" s="75">
        <v>-41.015511421426957</v>
      </c>
      <c r="F31" s="75">
        <v>-153.37555537144959</v>
      </c>
      <c r="G31" s="75">
        <v>-57.754973143021502</v>
      </c>
      <c r="H31" s="75">
        <v>-69.830423872527476</v>
      </c>
      <c r="I31" s="75">
        <v>-67.871493091670615</v>
      </c>
      <c r="J31" s="75">
        <v>-61.420581879681734</v>
      </c>
      <c r="K31" s="75">
        <v>-256.8774719869013</v>
      </c>
      <c r="L31" s="75">
        <v>-50.782471000000001</v>
      </c>
      <c r="M31" s="75">
        <v>-79.795263999999989</v>
      </c>
      <c r="N31" s="85">
        <v>-69.023525000000006</v>
      </c>
      <c r="O31" s="75">
        <v>-34.88575800000001</v>
      </c>
      <c r="P31" s="75">
        <f>+SUM(L31:O31)</f>
        <v>-234.48701800000001</v>
      </c>
      <c r="Q31" s="75">
        <v>-65.162197000000006</v>
      </c>
      <c r="R31" s="75">
        <v>-92.000874999999979</v>
      </c>
      <c r="S31" s="75">
        <v>-80.504357000000013</v>
      </c>
      <c r="T31" s="75">
        <v>-121.876628</v>
      </c>
      <c r="U31" s="75">
        <f t="shared" si="28"/>
        <v>-359.54405700000001</v>
      </c>
      <c r="V31" s="75">
        <v>-85.521285000000006</v>
      </c>
    </row>
    <row r="32" spans="1:22" x14ac:dyDescent="0.35">
      <c r="A32" s="81" t="s">
        <v>135</v>
      </c>
      <c r="B32" s="75"/>
      <c r="C32" s="75"/>
      <c r="D32" s="75"/>
      <c r="E32" s="75"/>
      <c r="F32" s="75"/>
      <c r="G32" s="75">
        <v>-37.628226366391807</v>
      </c>
      <c r="H32" s="75">
        <v>-65.471240440088152</v>
      </c>
      <c r="I32" s="75">
        <v>-46.640491815062646</v>
      </c>
      <c r="J32" s="75">
        <v>-58.582274263167868</v>
      </c>
      <c r="K32" s="75">
        <v>-208.32223288471047</v>
      </c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</row>
    <row r="33" spans="1:22" x14ac:dyDescent="0.35">
      <c r="A33" s="39" t="s">
        <v>136</v>
      </c>
      <c r="B33" s="48">
        <f>+SUM(B28:B31)</f>
        <v>1358.5001724520819</v>
      </c>
      <c r="C33" s="48">
        <f>+SUM(C28:C31)</f>
        <v>2401.7188887824436</v>
      </c>
      <c r="D33" s="48">
        <f>+SUM(D28:D31)</f>
        <v>1249.7363016184474</v>
      </c>
      <c r="E33" s="48">
        <f>+SUM(E28:E31)</f>
        <v>2291.7266905918623</v>
      </c>
      <c r="F33" s="48">
        <f>+SUM(F28:F32)</f>
        <v>7301.682053444837</v>
      </c>
      <c r="G33" s="48">
        <f t="shared" ref="G33:J33" si="34">+SUM(G28:G32)</f>
        <v>1795.0826847940971</v>
      </c>
      <c r="H33" s="48">
        <f>+SUM(H28:H32)</f>
        <v>2966.9466228932174</v>
      </c>
      <c r="I33" s="48">
        <f t="shared" si="34"/>
        <v>1545.9320226885638</v>
      </c>
      <c r="J33" s="48">
        <f t="shared" si="34"/>
        <v>2739.5671366916094</v>
      </c>
      <c r="K33" s="48">
        <f t="shared" ref="K33:O33" si="35">+SUM(K28:K32)</f>
        <v>9047.5284670674882</v>
      </c>
      <c r="L33" s="48">
        <f t="shared" si="35"/>
        <v>2639.336577</v>
      </c>
      <c r="M33" s="48">
        <f t="shared" si="35"/>
        <v>4242.6545169999999</v>
      </c>
      <c r="N33" s="48">
        <f>+SUM(N28:N32)</f>
        <v>2500.3407689999995</v>
      </c>
      <c r="O33" s="48">
        <f t="shared" si="35"/>
        <v>4235.6884391285712</v>
      </c>
      <c r="P33" s="48">
        <f t="shared" ref="P33:V33" si="36">+SUM(P28:P32)</f>
        <v>13618.020302128569</v>
      </c>
      <c r="Q33" s="48">
        <f t="shared" si="36"/>
        <v>4203.9529590000011</v>
      </c>
      <c r="R33" s="48">
        <f t="shared" si="36"/>
        <v>6095.0441590000009</v>
      </c>
      <c r="S33" s="48">
        <f t="shared" si="36"/>
        <v>3668.1487149999998</v>
      </c>
      <c r="T33" s="48">
        <f t="shared" si="36"/>
        <v>5632.3090899999988</v>
      </c>
      <c r="U33" s="48">
        <f t="shared" si="36"/>
        <v>19599.454923000001</v>
      </c>
      <c r="V33" s="48">
        <f t="shared" si="36"/>
        <v>5522.4570370000001</v>
      </c>
    </row>
    <row r="34" spans="1:22" s="21" customFormat="1" x14ac:dyDescent="0.35"/>
    <row r="35" spans="1:22" s="21" customFormat="1" x14ac:dyDescent="0.35"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P35" s="58"/>
      <c r="Q35" s="58"/>
      <c r="R35" s="58"/>
      <c r="S35" s="58"/>
      <c r="T35" s="58"/>
      <c r="U35" s="58"/>
      <c r="V35" s="58"/>
    </row>
    <row r="36" spans="1:22" s="21" customFormat="1" x14ac:dyDescent="0.35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P36" s="22"/>
      <c r="Q36" s="22"/>
      <c r="R36" s="22"/>
      <c r="S36" s="22"/>
      <c r="T36" s="22"/>
      <c r="U36" s="22"/>
      <c r="V36" s="22"/>
    </row>
    <row r="37" spans="1:22" s="21" customFormat="1" x14ac:dyDescent="0.35"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P37" s="58"/>
      <c r="Q37" s="58"/>
      <c r="R37" s="58"/>
      <c r="S37" s="58"/>
      <c r="T37" s="58"/>
      <c r="U37" s="58"/>
      <c r="V37" s="58"/>
    </row>
    <row r="38" spans="1:22" s="15" customFormat="1" x14ac:dyDescent="0.3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P38" s="16"/>
      <c r="Q38" s="16"/>
      <c r="R38" s="16"/>
      <c r="S38" s="16"/>
      <c r="T38" s="16"/>
      <c r="U38" s="16"/>
      <c r="V38" s="16"/>
    </row>
    <row r="39" spans="1:22" s="15" customFormat="1" x14ac:dyDescent="0.35">
      <c r="A39" s="15" t="s">
        <v>137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P39" s="16"/>
      <c r="Q39" s="16"/>
      <c r="R39" s="16"/>
      <c r="S39" s="16"/>
      <c r="T39" s="16"/>
      <c r="U39" s="16"/>
      <c r="V39" s="16"/>
    </row>
    <row r="40" spans="1:22" s="15" customFormat="1" x14ac:dyDescent="0.35">
      <c r="A40" s="15" t="s">
        <v>138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P40" s="16"/>
      <c r="Q40" s="16"/>
      <c r="R40" s="16"/>
      <c r="S40" s="16"/>
      <c r="T40" s="16"/>
      <c r="U40" s="16"/>
      <c r="V40" s="16"/>
    </row>
    <row r="41" spans="1:22" s="15" customFormat="1" x14ac:dyDescent="0.35">
      <c r="A41" s="15" t="s">
        <v>139</v>
      </c>
      <c r="B41" s="16">
        <f>+'Income Statement-Market Cluster'!B6</f>
        <v>72.302297812874428</v>
      </c>
      <c r="C41" s="16">
        <f>+'Income Statement-Market Cluster'!C6</f>
        <v>139.61970218712557</v>
      </c>
      <c r="D41" s="16">
        <f>+'Income Statement-Market Cluster'!D6</f>
        <v>66.259085636813779</v>
      </c>
      <c r="E41" s="16">
        <f>+'Income Statement-Market Cluster'!E6</f>
        <v>93.607992964199681</v>
      </c>
      <c r="F41" s="16">
        <f>+'Income Statement-Market Cluster'!F6</f>
        <v>371.7890786010135</v>
      </c>
      <c r="G41" s="16">
        <f>+'Income Statement-Market Cluster'!G6</f>
        <v>127.13214888900055</v>
      </c>
      <c r="H41" s="16">
        <f>+'Income Statement-Market Cluster'!H6</f>
        <v>225.54974312245298</v>
      </c>
      <c r="I41" s="16">
        <f>+'Income Statement-Market Cluster'!I6</f>
        <v>147.90715351015049</v>
      </c>
      <c r="J41" s="16">
        <f>+'Income Statement-Market Cluster'!J6</f>
        <v>188.20632328005752</v>
      </c>
      <c r="K41" s="16">
        <f>+'Income Statement-Market Cluster'!K6</f>
        <v>688.79536880166154</v>
      </c>
      <c r="L41" s="16">
        <f>+'Income Statement-Market Cluster'!L6</f>
        <v>246.054022</v>
      </c>
      <c r="P41" s="16">
        <f>+'Income Statement-Market Cluster'!P6</f>
        <v>1878.7617857871364</v>
      </c>
      <c r="Q41" s="16"/>
      <c r="R41" s="16"/>
      <c r="S41" s="16"/>
      <c r="T41" s="16"/>
      <c r="U41" s="16"/>
      <c r="V41" s="16"/>
    </row>
    <row r="42" spans="1:22" s="15" customFormat="1" x14ac:dyDescent="0.35">
      <c r="A42" s="15" t="s">
        <v>133</v>
      </c>
      <c r="B42" s="16">
        <f>+'Income Statement-Market Cluster'!B7</f>
        <v>5.7639341600000007</v>
      </c>
      <c r="C42" s="16">
        <f>+'Income Statement-Market Cluster'!C7</f>
        <v>27.70806584</v>
      </c>
      <c r="D42" s="16">
        <f>+'Income Statement-Market Cluster'!D7</f>
        <v>19.330118589999998</v>
      </c>
      <c r="E42" s="16">
        <f>+'Income Statement-Market Cluster'!E7</f>
        <v>34.968451969999997</v>
      </c>
      <c r="F42" s="16">
        <f>+'Income Statement-Market Cluster'!F7</f>
        <v>87.770570559999996</v>
      </c>
      <c r="G42" s="16">
        <f>+'Income Statement-Market Cluster'!G7</f>
        <v>18.696835149999998</v>
      </c>
      <c r="H42" s="16">
        <f>+'Income Statement-Market Cluster'!H7</f>
        <v>22.597589359999997</v>
      </c>
      <c r="I42" s="16">
        <f>+'Income Statement-Market Cluster'!I7</f>
        <v>26.227680919999983</v>
      </c>
      <c r="J42" s="16">
        <f>+'Income Statement-Market Cluster'!J7</f>
        <v>23.151133510000015</v>
      </c>
      <c r="K42" s="16">
        <f>+'Income Statement-Market Cluster'!K7</f>
        <v>90.673238940000005</v>
      </c>
      <c r="L42" s="16">
        <f>+'Income Statement-Market Cluster'!L7</f>
        <v>11.407311999999999</v>
      </c>
      <c r="P42" s="16">
        <f>+'Income Statement-Market Cluster'!P7</f>
        <v>46.243713999999997</v>
      </c>
      <c r="Q42" s="16"/>
      <c r="R42" s="16"/>
      <c r="S42" s="16"/>
      <c r="T42" s="16"/>
      <c r="U42" s="16"/>
      <c r="V42" s="16"/>
    </row>
    <row r="43" spans="1:22" s="15" customFormat="1" x14ac:dyDescent="0.35">
      <c r="A43" s="15" t="s">
        <v>140</v>
      </c>
      <c r="B43" s="16">
        <f>+'Income Statement-Market Cluster'!B8</f>
        <v>-22.899294443655851</v>
      </c>
      <c r="C43" s="16">
        <f>+'Income Statement-Market Cluster'!C8</f>
        <v>-53.410705556344155</v>
      </c>
      <c r="D43" s="16">
        <f>+'Income Statement-Market Cluster'!D8</f>
        <v>-36.050043950022634</v>
      </c>
      <c r="E43" s="16">
        <f>+'Income Statement-Market Cluster'!E8</f>
        <v>-41.015511421426957</v>
      </c>
      <c r="F43" s="16">
        <f>+'Income Statement-Market Cluster'!F8</f>
        <v>-153.37555537144959</v>
      </c>
      <c r="G43" s="16">
        <f>+'Income Statement-Market Cluster'!G8</f>
        <v>-57.754973143021502</v>
      </c>
      <c r="H43" s="16">
        <f>+'Income Statement-Market Cluster'!H8</f>
        <v>-69.830423872527476</v>
      </c>
      <c r="I43" s="16">
        <f>+'Income Statement-Market Cluster'!I8</f>
        <v>-67.871493091670615</v>
      </c>
      <c r="J43" s="16">
        <f>+'Income Statement-Market Cluster'!J8</f>
        <v>-61.420581879681734</v>
      </c>
      <c r="K43" s="16">
        <f>+'Income Statement-Market Cluster'!K8</f>
        <v>-256.8774719869013</v>
      </c>
      <c r="L43" s="16">
        <f>+'Income Statement-Market Cluster'!L8</f>
        <v>-50.782471000000001</v>
      </c>
      <c r="P43" s="16">
        <f>+'Income Statement-Market Cluster'!P8</f>
        <v>-234.48701800000001</v>
      </c>
      <c r="Q43" s="16"/>
      <c r="R43" s="16"/>
      <c r="S43" s="16"/>
      <c r="T43" s="16"/>
      <c r="U43" s="16"/>
      <c r="V43" s="16"/>
    </row>
    <row r="44" spans="1:22" s="15" customFormat="1" x14ac:dyDescent="0.35">
      <c r="A44" s="15" t="s">
        <v>141</v>
      </c>
      <c r="B44" s="16">
        <f>+'Income Statement-Market Cluster'!B9</f>
        <v>0</v>
      </c>
      <c r="C44" s="16">
        <f>+'Income Statement-Market Cluster'!C9</f>
        <v>0</v>
      </c>
      <c r="D44" s="16">
        <f>+'Income Statement-Market Cluster'!D9</f>
        <v>0</v>
      </c>
      <c r="E44" s="16">
        <f>+'Income Statement-Market Cluster'!E9</f>
        <v>0</v>
      </c>
      <c r="F44" s="16">
        <f>+'Income Statement-Market Cluster'!F9</f>
        <v>0</v>
      </c>
      <c r="G44" s="16">
        <f>+'Income Statement-Market Cluster'!G9</f>
        <v>-37.628226366391807</v>
      </c>
      <c r="H44" s="16">
        <f>+'Income Statement-Market Cluster'!H9</f>
        <v>-65.471240440088152</v>
      </c>
      <c r="I44" s="16">
        <f>+'Income Statement-Market Cluster'!I9</f>
        <v>-46.640491815062646</v>
      </c>
      <c r="J44" s="16">
        <f>+'Income Statement-Market Cluster'!J9</f>
        <v>-58.582274263167868</v>
      </c>
      <c r="K44" s="16">
        <f>+'Income Statement-Market Cluster'!K9</f>
        <v>-208.32223288471047</v>
      </c>
      <c r="L44" s="16">
        <f>+'Income Statement-Market Cluster'!L9</f>
        <v>0</v>
      </c>
      <c r="P44" s="16">
        <f>+'Income Statement-Market Cluster'!P9</f>
        <v>0</v>
      </c>
      <c r="Q44" s="16"/>
      <c r="R44" s="16"/>
      <c r="S44" s="16"/>
      <c r="T44" s="16"/>
      <c r="U44" s="16"/>
      <c r="V44" s="16"/>
    </row>
    <row r="45" spans="1:22" s="15" customFormat="1" x14ac:dyDescent="0.35">
      <c r="A45" s="15" t="s">
        <v>142</v>
      </c>
      <c r="B45" s="16">
        <f>+'Income Statement-Market Cluster'!B10</f>
        <v>1358.5316827038941</v>
      </c>
      <c r="C45" s="16">
        <f>+'Income Statement-Market Cluster'!C10</f>
        <v>2401.7193172961061</v>
      </c>
      <c r="D45" s="16">
        <f>+'Income Statement-Market Cluster'!D10</f>
        <v>1249.7319948067982</v>
      </c>
      <c r="E45" s="16">
        <f>+'Income Statement-Market Cluster'!E10</f>
        <v>2291.7288512350242</v>
      </c>
      <c r="F45" s="16">
        <f>+'Income Statement-Market Cluster'!F10</f>
        <v>7301.7118460418224</v>
      </c>
      <c r="G45" s="16">
        <f>+'Income Statement-Market Cluster'!G10</f>
        <v>1795.0814227940975</v>
      </c>
      <c r="H45" s="16">
        <f>+'Income Statement-Market Cluster'!H10</f>
        <v>2966.9460578932162</v>
      </c>
      <c r="I45" s="16">
        <f>+'Income Statement-Market Cluster'!I10</f>
        <v>1545.9325136163404</v>
      </c>
      <c r="J45" s="16">
        <f>+'Income Statement-Market Cluster'!J10</f>
        <v>2739.5657458788728</v>
      </c>
      <c r="K45" s="16">
        <f>+'Income Statement-Market Cluster'!K10</f>
        <v>9047.5257401825293</v>
      </c>
      <c r="L45" s="16">
        <f>+'Income Statement-Market Cluster'!L10</f>
        <v>2639.3365769999996</v>
      </c>
      <c r="P45" s="16">
        <f>+'Income Statement-Market Cluster'!P10</f>
        <v>13618.020302128567</v>
      </c>
      <c r="Q45" s="16"/>
      <c r="R45" s="16"/>
      <c r="S45" s="16"/>
      <c r="T45" s="16"/>
      <c r="U45" s="16"/>
      <c r="V45" s="16"/>
    </row>
    <row r="46" spans="1:22" s="15" customFormat="1" x14ac:dyDescent="0.35"/>
    <row r="47" spans="1:22" s="15" customFormat="1" x14ac:dyDescent="0.35"/>
    <row r="48" spans="1:22" s="15" customFormat="1" x14ac:dyDescent="0.35">
      <c r="A48" s="15" t="s">
        <v>143</v>
      </c>
      <c r="B48" s="17">
        <f>+B38-B6</f>
        <v>-889.71430249636239</v>
      </c>
      <c r="C48" s="17">
        <f t="shared" ref="C48:L48" si="37">+C38-C6</f>
        <v>-1134.2227104772423</v>
      </c>
      <c r="D48" s="17">
        <f t="shared" si="37"/>
        <v>-615.10003875338919</v>
      </c>
      <c r="E48" s="17">
        <f t="shared" si="37"/>
        <v>-1342.78620201329</v>
      </c>
      <c r="F48" s="17">
        <f t="shared" si="37"/>
        <v>-3981.8232537402841</v>
      </c>
      <c r="G48" s="17">
        <f t="shared" si="37"/>
        <v>-1154.6760082298097</v>
      </c>
      <c r="H48" s="17">
        <f t="shared" si="37"/>
        <v>-1473.0058785131405</v>
      </c>
      <c r="I48" s="17">
        <f t="shared" si="37"/>
        <v>-801.78424487773725</v>
      </c>
      <c r="J48" s="17">
        <f t="shared" si="37"/>
        <v>-1691.8055685624511</v>
      </c>
      <c r="K48" s="17">
        <f t="shared" si="37"/>
        <v>-5121.2717001831379</v>
      </c>
      <c r="L48" s="17">
        <f t="shared" si="37"/>
        <v>-1545.4097780000002</v>
      </c>
      <c r="P48" s="17">
        <f t="shared" ref="P48" si="38">+P38-P6</f>
        <v>-6094.7519325721769</v>
      </c>
      <c r="Q48" s="17"/>
      <c r="R48" s="17"/>
      <c r="S48" s="17"/>
      <c r="T48" s="17"/>
      <c r="U48" s="17"/>
      <c r="V48" s="17"/>
    </row>
    <row r="49" spans="1:22" s="15" customFormat="1" x14ac:dyDescent="0.35">
      <c r="A49" s="15" t="s">
        <v>137</v>
      </c>
      <c r="B49" s="17">
        <f>+B39-B11</f>
        <v>-202.57885641318887</v>
      </c>
      <c r="C49" s="17">
        <f t="shared" ref="C49:L49" si="39">+C39-C11</f>
        <v>-812.42796358250155</v>
      </c>
      <c r="D49" s="17">
        <f t="shared" si="39"/>
        <v>-216.9079380360906</v>
      </c>
      <c r="E49" s="17">
        <f t="shared" si="39"/>
        <v>-499.43700000000001</v>
      </c>
      <c r="F49" s="17">
        <f t="shared" si="39"/>
        <v>-1731.3517580317809</v>
      </c>
      <c r="G49" s="17">
        <f t="shared" si="39"/>
        <v>-277.69722408060045</v>
      </c>
      <c r="H49" s="17">
        <f t="shared" si="39"/>
        <v>-771.56198682862885</v>
      </c>
      <c r="I49" s="17">
        <f t="shared" si="39"/>
        <v>-374.02896367332835</v>
      </c>
      <c r="J49" s="17">
        <f t="shared" si="39"/>
        <v>-407.50559468937234</v>
      </c>
      <c r="K49" s="17">
        <f t="shared" si="39"/>
        <v>-1830.7937692719299</v>
      </c>
      <c r="L49" s="17">
        <f t="shared" si="39"/>
        <v>-443.17858600000005</v>
      </c>
      <c r="P49" s="17">
        <f t="shared" ref="P49" si="40">+P39-P11</f>
        <v>-2980.2906740504568</v>
      </c>
      <c r="Q49" s="17"/>
      <c r="R49" s="17"/>
      <c r="S49" s="17"/>
      <c r="T49" s="17"/>
      <c r="U49" s="17"/>
      <c r="V49" s="17"/>
    </row>
    <row r="50" spans="1:22" s="15" customFormat="1" x14ac:dyDescent="0.35">
      <c r="A50" s="15" t="s">
        <v>138</v>
      </c>
      <c r="B50" s="17">
        <f>+B16-B40</f>
        <v>211.04007601331222</v>
      </c>
      <c r="C50" s="17">
        <f t="shared" ref="C50:L50" si="41">+C16-C40</f>
        <v>341.15194833593222</v>
      </c>
      <c r="D50" s="17">
        <f t="shared" si="41"/>
        <v>368.1855726949766</v>
      </c>
      <c r="E50" s="17">
        <f t="shared" si="41"/>
        <v>361.94299999999993</v>
      </c>
      <c r="F50" s="17">
        <f t="shared" si="41"/>
        <v>1282.3205970442211</v>
      </c>
      <c r="G50" s="17">
        <f t="shared" si="41"/>
        <v>312.26216795409965</v>
      </c>
      <c r="H50" s="17">
        <f t="shared" si="41"/>
        <v>609.53308938160978</v>
      </c>
      <c r="I50" s="17">
        <f t="shared" si="41"/>
        <v>310.49596461408095</v>
      </c>
      <c r="J50" s="17">
        <f t="shared" si="41"/>
        <v>548.90037279257842</v>
      </c>
      <c r="K50" s="17">
        <f t="shared" si="41"/>
        <v>1781.1915947423688</v>
      </c>
      <c r="L50" s="17">
        <f t="shared" si="41"/>
        <v>444.06934999999999</v>
      </c>
      <c r="P50" s="17">
        <f t="shared" ref="P50" si="42">+P16-P40</f>
        <v>2852.459213718801</v>
      </c>
      <c r="Q50" s="17"/>
      <c r="R50" s="17"/>
      <c r="S50" s="17"/>
      <c r="T50" s="17"/>
      <c r="U50" s="17"/>
      <c r="V50" s="17"/>
    </row>
    <row r="51" spans="1:22" s="15" customFormat="1" x14ac:dyDescent="0.35">
      <c r="A51" s="15" t="s">
        <v>139</v>
      </c>
      <c r="B51" s="17">
        <f>+B21-B41</f>
        <v>0</v>
      </c>
      <c r="C51" s="17">
        <f t="shared" ref="C51:L51" si="43">+C21-C41</f>
        <v>1.2370241728376641E-4</v>
      </c>
      <c r="D51" s="17">
        <f t="shared" si="43"/>
        <v>7.9066076892786441E-4</v>
      </c>
      <c r="E51" s="17">
        <f t="shared" si="43"/>
        <v>-9.9296419968197824E-4</v>
      </c>
      <c r="F51" s="17">
        <f t="shared" si="43"/>
        <v>-7.8601013512979989E-5</v>
      </c>
      <c r="G51" s="17">
        <f t="shared" si="43"/>
        <v>0</v>
      </c>
      <c r="H51" s="17">
        <f t="shared" si="43"/>
        <v>0</v>
      </c>
      <c r="I51" s="17">
        <f t="shared" si="43"/>
        <v>0</v>
      </c>
      <c r="J51" s="17">
        <f t="shared" si="43"/>
        <v>0</v>
      </c>
      <c r="K51" s="17">
        <f t="shared" si="43"/>
        <v>0</v>
      </c>
      <c r="L51" s="17">
        <f t="shared" si="43"/>
        <v>0</v>
      </c>
      <c r="P51" s="17">
        <f t="shared" ref="P51" si="44">+P21-P41</f>
        <v>0</v>
      </c>
      <c r="Q51" s="17"/>
      <c r="R51" s="17"/>
      <c r="S51" s="17"/>
      <c r="T51" s="17"/>
      <c r="U51" s="17"/>
      <c r="V51" s="17"/>
    </row>
    <row r="52" spans="1:22" s="15" customFormat="1" x14ac:dyDescent="0.35">
      <c r="A52" s="15" t="s">
        <v>133</v>
      </c>
      <c r="B52" s="17">
        <f>+B42-B26</f>
        <v>0</v>
      </c>
      <c r="C52" s="17">
        <f t="shared" ref="C52:L52" si="45">+C42-C26</f>
        <v>1.4794000000506458E-4</v>
      </c>
      <c r="D52" s="17">
        <f t="shared" si="45"/>
        <v>-2.0293500000079234E-3</v>
      </c>
      <c r="E52" s="17">
        <f t="shared" si="45"/>
        <v>-5.4802999999736812E-4</v>
      </c>
      <c r="F52" s="17">
        <f t="shared" si="45"/>
        <v>-2.429440000000227E-3</v>
      </c>
      <c r="G52" s="17">
        <f t="shared" si="45"/>
        <v>-1.5000000000000568E-3</v>
      </c>
      <c r="H52" s="17">
        <f t="shared" si="45"/>
        <v>0</v>
      </c>
      <c r="I52" s="17">
        <f t="shared" si="45"/>
        <v>0</v>
      </c>
      <c r="J52" s="17">
        <f t="shared" si="45"/>
        <v>-9.9999999998345857E-4</v>
      </c>
      <c r="K52" s="17">
        <f t="shared" si="45"/>
        <v>-2.4999999999835154E-3</v>
      </c>
      <c r="L52" s="17">
        <f t="shared" si="45"/>
        <v>0</v>
      </c>
      <c r="P52" s="17">
        <f t="shared" ref="P52" si="46">+P42-P26</f>
        <v>0</v>
      </c>
      <c r="Q52" s="17"/>
      <c r="R52" s="17"/>
      <c r="S52" s="17"/>
      <c r="T52" s="17"/>
      <c r="U52" s="17"/>
      <c r="V52" s="17"/>
    </row>
    <row r="53" spans="1:22" s="15" customFormat="1" x14ac:dyDescent="0.35">
      <c r="A53" s="15" t="s">
        <v>140</v>
      </c>
      <c r="B53" s="17">
        <f>+B31-B43</f>
        <v>-4.9737991503207013E-14</v>
      </c>
      <c r="C53" s="17">
        <f t="shared" ref="C53:L53" si="47">+C31-C43</f>
        <v>-7.7184643129157848E-4</v>
      </c>
      <c r="D53" s="17">
        <f t="shared" si="47"/>
        <v>7.7184643129157848E-4</v>
      </c>
      <c r="E53" s="17">
        <f t="shared" si="47"/>
        <v>0</v>
      </c>
      <c r="F53" s="17">
        <f t="shared" si="47"/>
        <v>0</v>
      </c>
      <c r="G53" s="17">
        <f t="shared" si="47"/>
        <v>0</v>
      </c>
      <c r="H53" s="17">
        <f t="shared" si="47"/>
        <v>0</v>
      </c>
      <c r="I53" s="17">
        <f t="shared" si="47"/>
        <v>0</v>
      </c>
      <c r="J53" s="17">
        <f t="shared" si="47"/>
        <v>0</v>
      </c>
      <c r="K53" s="17">
        <f t="shared" si="47"/>
        <v>0</v>
      </c>
      <c r="L53" s="17">
        <f t="shared" si="47"/>
        <v>0</v>
      </c>
      <c r="P53" s="17">
        <f t="shared" ref="P53" si="48">+P31-P43</f>
        <v>0</v>
      </c>
      <c r="Q53" s="17"/>
      <c r="R53" s="17"/>
      <c r="S53" s="17"/>
      <c r="T53" s="17"/>
      <c r="U53" s="17"/>
      <c r="V53" s="17"/>
    </row>
    <row r="54" spans="1:22" s="15" customFormat="1" x14ac:dyDescent="0.35">
      <c r="A54" s="15" t="s">
        <v>141</v>
      </c>
      <c r="B54" s="17">
        <f>+B32-B44</f>
        <v>0</v>
      </c>
      <c r="C54" s="17">
        <f t="shared" ref="C54:L54" si="49">+C32-C44</f>
        <v>0</v>
      </c>
      <c r="D54" s="17">
        <f t="shared" si="49"/>
        <v>0</v>
      </c>
      <c r="E54" s="17">
        <f t="shared" si="49"/>
        <v>0</v>
      </c>
      <c r="F54" s="17">
        <f t="shared" si="49"/>
        <v>0</v>
      </c>
      <c r="G54" s="17">
        <f t="shared" si="49"/>
        <v>0</v>
      </c>
      <c r="H54" s="17">
        <f t="shared" si="49"/>
        <v>0</v>
      </c>
      <c r="I54" s="17">
        <f t="shared" si="49"/>
        <v>0</v>
      </c>
      <c r="J54" s="17">
        <f t="shared" si="49"/>
        <v>0</v>
      </c>
      <c r="K54" s="17">
        <f t="shared" si="49"/>
        <v>0</v>
      </c>
      <c r="L54" s="17">
        <f t="shared" si="49"/>
        <v>0</v>
      </c>
      <c r="P54" s="17">
        <f t="shared" ref="P54" si="50">+P32-P44</f>
        <v>0</v>
      </c>
      <c r="Q54" s="17"/>
      <c r="R54" s="17"/>
      <c r="S54" s="17"/>
      <c r="T54" s="17"/>
      <c r="U54" s="17"/>
      <c r="V54" s="17"/>
    </row>
    <row r="55" spans="1:22" s="15" customFormat="1" x14ac:dyDescent="0.35">
      <c r="A55" s="15" t="s">
        <v>142</v>
      </c>
      <c r="B55" s="17">
        <f>+B33-B45</f>
        <v>-3.1510251812278511E-2</v>
      </c>
      <c r="C55" s="17">
        <f t="shared" ref="C55:L55" si="51">+C33-C45</f>
        <v>-4.2851366242757649E-4</v>
      </c>
      <c r="D55" s="17">
        <f t="shared" si="51"/>
        <v>4.3068116492577246E-3</v>
      </c>
      <c r="E55" s="17">
        <f t="shared" si="51"/>
        <v>-2.160643161914777E-3</v>
      </c>
      <c r="F55" s="17">
        <f t="shared" si="51"/>
        <v>-2.9792596985316777E-2</v>
      </c>
      <c r="G55" s="17">
        <f t="shared" si="51"/>
        <v>1.2619999995422404E-3</v>
      </c>
      <c r="H55" s="17">
        <f t="shared" si="51"/>
        <v>5.650000011883094E-4</v>
      </c>
      <c r="I55" s="17">
        <f t="shared" si="51"/>
        <v>-4.9092777658188425E-4</v>
      </c>
      <c r="J55" s="17">
        <f t="shared" si="51"/>
        <v>1.3908127366448753E-3</v>
      </c>
      <c r="K55" s="17">
        <f t="shared" si="51"/>
        <v>2.7268849589745514E-3</v>
      </c>
      <c r="L55" s="17">
        <f t="shared" si="51"/>
        <v>0</v>
      </c>
      <c r="P55" s="17">
        <f t="shared" ref="P55" si="52">+P33-P45</f>
        <v>0</v>
      </c>
      <c r="Q55" s="17"/>
      <c r="R55" s="17"/>
      <c r="S55" s="17"/>
      <c r="T55" s="17"/>
      <c r="U55" s="17"/>
      <c r="V55" s="17"/>
    </row>
    <row r="56" spans="1:22" s="15" customFormat="1" x14ac:dyDescent="0.35"/>
    <row r="57" spans="1:22" s="15" customFormat="1" x14ac:dyDescent="0.35"/>
    <row r="58" spans="1:22" s="15" customFormat="1" x14ac:dyDescent="0.35">
      <c r="A58" s="18" t="s">
        <v>127</v>
      </c>
      <c r="B58" s="16">
        <f>+'Income Statement-Business Area'!B3+'Income Statement-Business Area'!B4</f>
        <v>1184.2011463484616</v>
      </c>
      <c r="C58" s="16">
        <f>+'Income Statement-Business Area'!C3+'Income Statement-Business Area'!C4</f>
        <v>2247.8228536515385</v>
      </c>
      <c r="D58" s="16">
        <f>+'Income Statement-Business Area'!D3+'Income Statement-Business Area'!D4</f>
        <v>1109.60737433128</v>
      </c>
      <c r="E58" s="16">
        <f>+'Income Statement-Business Area'!E3+'Income Statement-Business Area'!E4</f>
        <v>2089.5005336416434</v>
      </c>
      <c r="F58" s="16">
        <f>+'Income Statement-Business Area'!F3+'Income Statement-Business Area'!F4</f>
        <v>6631.1319079729237</v>
      </c>
      <c r="G58" s="16">
        <f>+'Income Statement-Business Area'!G3+'Income Statement-Business Area'!G4</f>
        <v>1668.1587596809782</v>
      </c>
      <c r="H58" s="16">
        <f>+'Income Statement-Business Area'!H3+'Income Statement-Business Area'!H4</f>
        <v>2857.4603079962235</v>
      </c>
      <c r="I58" s="16">
        <f>+'Income Statement-Business Area'!I3+'Income Statement-Business Area'!I4</f>
        <v>1430.36504995614</v>
      </c>
      <c r="J58" s="16">
        <f>+'Income Statement-Business Area'!J3+'Income Statement-Business Area'!J4</f>
        <v>2562.7353558451441</v>
      </c>
      <c r="K58" s="16">
        <f>+'Income Statement-Business Area'!K3+'Income Statement-Business Area'!K4</f>
        <v>8518.7194734784862</v>
      </c>
      <c r="L58" s="16">
        <f>+'Income Statement-Business Area'!L3+'Income Statement-Business Area'!L4</f>
        <v>2427.5768010000002</v>
      </c>
      <c r="P58" s="16">
        <f>+'Income Statement-Business Area'!P3+'Income Statement-Business Area'!P4</f>
        <v>12736.931568342858</v>
      </c>
      <c r="Q58" s="16"/>
      <c r="R58" s="16"/>
      <c r="S58" s="16"/>
      <c r="T58" s="16"/>
      <c r="U58" s="16"/>
      <c r="V58" s="16"/>
    </row>
    <row r="59" spans="1:22" s="15" customFormat="1" x14ac:dyDescent="0.35">
      <c r="A59" s="18" t="s">
        <v>128</v>
      </c>
      <c r="B59" s="16">
        <f>+'Income Statement-Business Area'!B5+'Income Statement-Business Area'!B6</f>
        <v>176.19037234366036</v>
      </c>
      <c r="C59" s="16">
        <f>+'Income Statement-Business Area'!C5+'Income Statement-Business Area'!C6</f>
        <v>186.87362765633964</v>
      </c>
      <c r="D59" s="16">
        <f>+'Income Statement-Business Area'!D5+'Income Statement-Business Area'!D6</f>
        <v>155.15840116826283</v>
      </c>
      <c r="E59" s="16">
        <f>+'Income Statement-Business Area'!E5+'Income Statement-Business Area'!E6</f>
        <v>206.32602196853458</v>
      </c>
      <c r="F59" s="16">
        <f>+'Income Statement-Business Area'!F5+'Income Statement-Business Area'!F6</f>
        <v>724.5484231367974</v>
      </c>
      <c r="G59" s="16">
        <f>+'Income Statement-Business Area'!G5+'Income Statement-Business Area'!G6</f>
        <v>200.51497615361535</v>
      </c>
      <c r="H59" s="16">
        <f>+'Income Statement-Business Area'!H5+'Income Statement-Business Area'!H6</f>
        <v>217.2174964243427</v>
      </c>
      <c r="I59" s="16">
        <f>+'Income Statement-Business Area'!I5+'Income Statement-Business Area'!I6</f>
        <v>199.15287386997207</v>
      </c>
      <c r="J59" s="16">
        <f>+'Income Statement-Business Area'!J5+'Income Statement-Business Area'!J6</f>
        <v>266.29414165279104</v>
      </c>
      <c r="K59" s="16">
        <f>+'Income Statement-Business Area'!K5+'Income Statement-Business Area'!K6</f>
        <v>883.17948810072107</v>
      </c>
      <c r="L59" s="16">
        <f>+'Income Statement-Business Area'!L5+'Income Statement-Business Area'!L6</f>
        <v>248.90486700000002</v>
      </c>
      <c r="P59" s="16">
        <f>+'Income Statement-Business Area'!P5+'Income Statement-Business Area'!P6</f>
        <v>1061.6645676292831</v>
      </c>
      <c r="Q59" s="16"/>
      <c r="R59" s="16"/>
      <c r="S59" s="16"/>
      <c r="T59" s="16"/>
      <c r="U59" s="16"/>
      <c r="V59" s="16"/>
    </row>
    <row r="60" spans="1:22" s="15" customFormat="1" x14ac:dyDescent="0.35">
      <c r="A60" s="18" t="s">
        <v>126</v>
      </c>
      <c r="B60" s="16">
        <f>+'Income Statement-Business Area'!B7</f>
        <v>21.039458455427869</v>
      </c>
      <c r="C60" s="16">
        <f>+'Income Statement-Business Area'!C7</f>
        <v>20.434541544572131</v>
      </c>
      <c r="D60" s="16">
        <f>+'Income Statement-Business Area'!D7</f>
        <v>21.014863257277479</v>
      </c>
      <c r="E60" s="16">
        <f>+'Income Statement-Business Area'!E7</f>
        <v>36.918307046273711</v>
      </c>
      <c r="F60" s="16">
        <f>+'Income Statement-Business Area'!F7</f>
        <v>99.407170303551197</v>
      </c>
      <c r="G60" s="16">
        <f>+'Income Statement-Business Area'!G7</f>
        <v>21.790647558714216</v>
      </c>
      <c r="H60" s="16">
        <f>+'Income Statement-Business Area'!H7</f>
        <v>27.570484135449401</v>
      </c>
      <c r="I60" s="16">
        <f>+'Income Statement-Business Area'!I7</f>
        <v>30.926111844226224</v>
      </c>
      <c r="J60" s="16">
        <f>+'Income Statement-Business Area'!J7</f>
        <v>30.539493516481613</v>
      </c>
      <c r="K60" s="16">
        <f>+'Income Statement-Business Area'!K7</f>
        <v>110.82673705487146</v>
      </c>
      <c r="L60" s="16">
        <f>+'Income Statement-Business Area'!L7</f>
        <v>13.637379999999999</v>
      </c>
      <c r="P60" s="16">
        <f>+'Income Statement-Business Area'!P7</f>
        <v>53.911184156428916</v>
      </c>
      <c r="Q60" s="16"/>
      <c r="R60" s="16"/>
      <c r="S60" s="16"/>
      <c r="T60" s="16"/>
      <c r="U60" s="16"/>
      <c r="V60" s="16"/>
    </row>
    <row r="61" spans="1:22" s="15" customFormat="1" x14ac:dyDescent="0.35">
      <c r="A61" s="18" t="s">
        <v>118</v>
      </c>
      <c r="B61" s="16">
        <f>+'Income Statement-Business Area'!B8</f>
        <v>-22.899294443655851</v>
      </c>
      <c r="C61" s="16">
        <f>+'Income Statement-Business Area'!C8</f>
        <v>-53.410705556344155</v>
      </c>
      <c r="D61" s="16">
        <f>+'Income Statement-Business Area'!D8</f>
        <v>-36.050043950022634</v>
      </c>
      <c r="E61" s="16">
        <f>+'Income Statement-Business Area'!E8</f>
        <v>-41.015511421426957</v>
      </c>
      <c r="F61" s="16">
        <f>+'Income Statement-Business Area'!F8</f>
        <v>-153.37555537144959</v>
      </c>
      <c r="G61" s="16">
        <f>+'Income Statement-Business Area'!G8</f>
        <v>-57.754973143021502</v>
      </c>
      <c r="H61" s="16">
        <f>+'Income Statement-Business Area'!H8</f>
        <v>-69.830423872527476</v>
      </c>
      <c r="I61" s="16">
        <f>+'Income Statement-Business Area'!I8</f>
        <v>-67.871493091670615</v>
      </c>
      <c r="J61" s="16">
        <f>+'Income Statement-Business Area'!J8</f>
        <v>-61.420581879681734</v>
      </c>
      <c r="K61" s="16">
        <f>+'Income Statement-Business Area'!K8</f>
        <v>-256.8774719869013</v>
      </c>
      <c r="L61" s="16">
        <f>+'Income Statement-Business Area'!L8</f>
        <v>-50.782471000000001</v>
      </c>
      <c r="P61" s="16">
        <f>+'Income Statement-Business Area'!P8</f>
        <v>-234.48701800000001</v>
      </c>
      <c r="Q61" s="16"/>
      <c r="R61" s="16"/>
      <c r="S61" s="16"/>
      <c r="T61" s="16"/>
      <c r="U61" s="16"/>
      <c r="V61" s="16"/>
    </row>
    <row r="62" spans="1:22" s="15" customFormat="1" x14ac:dyDescent="0.35">
      <c r="A62" s="19" t="s">
        <v>135</v>
      </c>
      <c r="B62" s="16">
        <f>+'Income Statement-Business Area'!B9</f>
        <v>0</v>
      </c>
      <c r="C62" s="16">
        <f>+'Income Statement-Business Area'!C9</f>
        <v>0</v>
      </c>
      <c r="D62" s="16">
        <f>+'Income Statement-Business Area'!D9</f>
        <v>0</v>
      </c>
      <c r="E62" s="16">
        <f>+'Income Statement-Business Area'!E9</f>
        <v>0</v>
      </c>
      <c r="F62" s="16">
        <f>+'Income Statement-Business Area'!F9</f>
        <v>0</v>
      </c>
      <c r="G62" s="16">
        <f>+'Income Statement-Business Area'!G9</f>
        <v>-37.628226366391807</v>
      </c>
      <c r="H62" s="16">
        <f>+'Income Statement-Business Area'!H9</f>
        <v>-65.471240440088152</v>
      </c>
      <c r="I62" s="16">
        <f>+'Income Statement-Business Area'!I9</f>
        <v>-46.640491815062646</v>
      </c>
      <c r="J62" s="16">
        <f>+'Income Statement-Business Area'!J9</f>
        <v>-58.582274263167868</v>
      </c>
      <c r="K62" s="16">
        <f>+'Income Statement-Business Area'!K9</f>
        <v>-208.32223288471047</v>
      </c>
      <c r="L62" s="16">
        <f>+'Income Statement-Business Area'!L9</f>
        <v>0</v>
      </c>
      <c r="P62" s="16">
        <f>+'Income Statement-Business Area'!P9</f>
        <v>0</v>
      </c>
      <c r="Q62" s="16"/>
      <c r="R62" s="16"/>
      <c r="S62" s="16"/>
      <c r="T62" s="16"/>
      <c r="U62" s="16"/>
      <c r="V62" s="16"/>
    </row>
    <row r="63" spans="1:22" s="15" customFormat="1" x14ac:dyDescent="0.35">
      <c r="A63" s="20" t="s">
        <v>136</v>
      </c>
      <c r="B63" s="16">
        <f>+'Income Statement-Business Area'!B10</f>
        <v>1358.5316827038939</v>
      </c>
      <c r="C63" s="16">
        <f>+'Income Statement-Business Area'!C10</f>
        <v>2401.7203172961063</v>
      </c>
      <c r="D63" s="16">
        <f>+'Income Statement-Business Area'!D10</f>
        <v>1249.7305948067976</v>
      </c>
      <c r="E63" s="16">
        <f>+'Income Statement-Business Area'!E10</f>
        <v>2291.7293512350243</v>
      </c>
      <c r="F63" s="16">
        <f>+'Income Statement-Business Area'!F10</f>
        <v>7301.7119460418226</v>
      </c>
      <c r="G63" s="16">
        <f>+'Income Statement-Business Area'!G10</f>
        <v>1795.0811838838943</v>
      </c>
      <c r="H63" s="16">
        <f>+'Income Statement-Business Area'!H10</f>
        <v>2966.9466242434005</v>
      </c>
      <c r="I63" s="16">
        <f>+'Income Statement-Business Area'!I10</f>
        <v>1545.9320507636048</v>
      </c>
      <c r="J63" s="16">
        <f>+'Income Statement-Business Area'!J10</f>
        <v>2739.5661348715671</v>
      </c>
      <c r="K63" s="16">
        <f>+'Income Statement-Business Area'!K10</f>
        <v>9047.5259937624669</v>
      </c>
      <c r="L63" s="16">
        <f>+'Income Statement-Business Area'!L10</f>
        <v>2639.336577</v>
      </c>
      <c r="P63" s="16">
        <f>+'Income Statement-Business Area'!P10</f>
        <v>13618.020302128569</v>
      </c>
      <c r="Q63" s="16"/>
      <c r="R63" s="16"/>
      <c r="S63" s="16"/>
      <c r="T63" s="16"/>
      <c r="U63" s="16"/>
      <c r="V63" s="16"/>
    </row>
    <row r="64" spans="1:22" s="15" customFormat="1" x14ac:dyDescent="0.3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P64" s="16"/>
      <c r="Q64" s="16"/>
      <c r="R64" s="16"/>
      <c r="S64" s="16"/>
      <c r="T64" s="16"/>
      <c r="U64" s="16"/>
      <c r="V64" s="16"/>
    </row>
    <row r="65" spans="1:22" s="15" customFormat="1" x14ac:dyDescent="0.35">
      <c r="A65" s="18" t="s">
        <v>127</v>
      </c>
      <c r="B65" s="16">
        <f>+B58-B3-B8-B13-B18-B23</f>
        <v>1008.0107740048015</v>
      </c>
      <c r="C65" s="16">
        <f t="shared" ref="C65:L65" si="53">+C58-C3-C8-C13-C18-C23</f>
        <v>2060.9494675368319</v>
      </c>
      <c r="D65" s="16">
        <f t="shared" si="53"/>
        <v>954.44813278964693</v>
      </c>
      <c r="E65" s="16">
        <f t="shared" si="53"/>
        <v>1883.1755336416434</v>
      </c>
      <c r="F65" s="16">
        <f t="shared" si="53"/>
        <v>5906.583907972924</v>
      </c>
      <c r="G65" s="16">
        <f t="shared" si="53"/>
        <v>1467.6437833114931</v>
      </c>
      <c r="H65" s="16">
        <f t="shared" si="53"/>
        <v>2640.2428116131209</v>
      </c>
      <c r="I65" s="16">
        <f t="shared" si="53"/>
        <v>1231.2121766232942</v>
      </c>
      <c r="J65" s="16">
        <f t="shared" si="53"/>
        <v>2296.4412130358783</v>
      </c>
      <c r="K65" s="16">
        <f t="shared" si="53"/>
        <v>7635.5399845837865</v>
      </c>
      <c r="L65" s="16">
        <f t="shared" si="53"/>
        <v>2178.6719340000004</v>
      </c>
      <c r="P65" s="16">
        <f t="shared" ref="P65" si="54">+P58-P3-P8-P13-P18-P23</f>
        <v>11675.267000713577</v>
      </c>
      <c r="Q65" s="16"/>
      <c r="R65" s="16"/>
      <c r="S65" s="16"/>
      <c r="T65" s="16"/>
      <c r="U65" s="16"/>
      <c r="V65" s="16"/>
    </row>
    <row r="66" spans="1:22" s="15" customFormat="1" x14ac:dyDescent="0.35">
      <c r="A66" s="18" t="s">
        <v>128</v>
      </c>
      <c r="B66" s="16">
        <f t="shared" ref="B66:L66" si="55">+B59-B4-B9-B14-B19-B24</f>
        <v>-1007.9792637529893</v>
      </c>
      <c r="C66" s="16">
        <f t="shared" si="55"/>
        <v>-2060.9493788843906</v>
      </c>
      <c r="D66" s="16">
        <f t="shared" si="55"/>
        <v>-954.51236299735331</v>
      </c>
      <c r="E66" s="16">
        <f t="shared" si="55"/>
        <v>-1883.1741800447553</v>
      </c>
      <c r="F66" s="16">
        <f t="shared" si="55"/>
        <v>-5906.6151856794895</v>
      </c>
      <c r="G66" s="16">
        <f t="shared" si="55"/>
        <v>-1467.6437842216956</v>
      </c>
      <c r="H66" s="16">
        <f t="shared" si="55"/>
        <v>-2640.2428102629374</v>
      </c>
      <c r="I66" s="16">
        <f t="shared" si="55"/>
        <v>-1231.2121764760291</v>
      </c>
      <c r="J66" s="16">
        <f t="shared" si="55"/>
        <v>-2296.4412150431876</v>
      </c>
      <c r="K66" s="16">
        <f t="shared" si="55"/>
        <v>-7635.5399860038497</v>
      </c>
      <c r="L66" s="16">
        <f t="shared" si="55"/>
        <v>-2178.671934</v>
      </c>
      <c r="P66" s="16">
        <f t="shared" ref="P66" si="56">+P59-P4-P9-P14-P19-P24</f>
        <v>-11675.267000713575</v>
      </c>
      <c r="Q66" s="16"/>
      <c r="R66" s="16"/>
      <c r="S66" s="16"/>
      <c r="T66" s="16"/>
      <c r="U66" s="16"/>
      <c r="V66" s="16"/>
    </row>
    <row r="67" spans="1:22" s="15" customFormat="1" x14ac:dyDescent="0.35">
      <c r="A67" s="18" t="s">
        <v>126</v>
      </c>
      <c r="B67" s="16">
        <f t="shared" ref="B67:L67" si="57">+B60-B5-B10-B15-B20-B25</f>
        <v>-5.8619775700208265E-14</v>
      </c>
      <c r="C67" s="16">
        <f t="shared" si="57"/>
        <v>5.6801479002643873E-4</v>
      </c>
      <c r="D67" s="16">
        <f t="shared" si="57"/>
        <v>5.9295242487454658E-2</v>
      </c>
      <c r="E67" s="16">
        <f t="shared" si="57"/>
        <v>1.3070462737161392E-3</v>
      </c>
      <c r="F67" s="16">
        <f t="shared" si="57"/>
        <v>6.117030355113684E-2</v>
      </c>
      <c r="G67" s="16">
        <f t="shared" si="57"/>
        <v>-1.5000000000000568E-3</v>
      </c>
      <c r="H67" s="16">
        <f t="shared" si="57"/>
        <v>0</v>
      </c>
      <c r="I67" s="16">
        <f t="shared" si="57"/>
        <v>2.7927776141467575E-5</v>
      </c>
      <c r="J67" s="16">
        <f t="shared" si="57"/>
        <v>-9.9981273324800668E-4</v>
      </c>
      <c r="K67" s="16">
        <f t="shared" si="57"/>
        <v>-2.4718849571314649E-3</v>
      </c>
      <c r="L67" s="16">
        <f t="shared" si="57"/>
        <v>0</v>
      </c>
      <c r="P67" s="16">
        <f t="shared" ref="P67" si="58">+P60-P5-P10-P15-P20-P25</f>
        <v>0</v>
      </c>
      <c r="Q67" s="16"/>
      <c r="R67" s="16"/>
      <c r="S67" s="16"/>
      <c r="T67" s="16"/>
      <c r="U67" s="16"/>
      <c r="V67" s="16"/>
    </row>
    <row r="68" spans="1:22" s="15" customFormat="1" x14ac:dyDescent="0.35">
      <c r="A68" s="18" t="s">
        <v>118</v>
      </c>
      <c r="B68" s="16">
        <f>+B61-B31</f>
        <v>4.9737991503207013E-14</v>
      </c>
      <c r="C68" s="16">
        <f t="shared" ref="C68:L69" si="59">+C61-C31</f>
        <v>7.7184643129157848E-4</v>
      </c>
      <c r="D68" s="16">
        <f t="shared" si="59"/>
        <v>-7.7184643129157848E-4</v>
      </c>
      <c r="E68" s="16">
        <f t="shared" si="59"/>
        <v>0</v>
      </c>
      <c r="F68" s="16">
        <f t="shared" si="59"/>
        <v>0</v>
      </c>
      <c r="G68" s="16">
        <f t="shared" si="59"/>
        <v>0</v>
      </c>
      <c r="H68" s="16">
        <f t="shared" si="59"/>
        <v>0</v>
      </c>
      <c r="I68" s="16">
        <f t="shared" si="59"/>
        <v>0</v>
      </c>
      <c r="J68" s="16">
        <f t="shared" si="59"/>
        <v>0</v>
      </c>
      <c r="K68" s="16">
        <f t="shared" si="59"/>
        <v>0</v>
      </c>
      <c r="L68" s="16">
        <f t="shared" si="59"/>
        <v>0</v>
      </c>
      <c r="P68" s="16">
        <f t="shared" ref="P68" si="60">+P61-P31</f>
        <v>0</v>
      </c>
      <c r="Q68" s="16"/>
      <c r="R68" s="16"/>
      <c r="S68" s="16"/>
      <c r="T68" s="16"/>
      <c r="U68" s="16"/>
      <c r="V68" s="16"/>
    </row>
    <row r="69" spans="1:22" s="15" customFormat="1" x14ac:dyDescent="0.35">
      <c r="A69" s="19" t="s">
        <v>135</v>
      </c>
      <c r="B69" s="16">
        <f>+B62-B32</f>
        <v>0</v>
      </c>
      <c r="C69" s="16">
        <f t="shared" si="59"/>
        <v>0</v>
      </c>
      <c r="D69" s="16">
        <f t="shared" si="59"/>
        <v>0</v>
      </c>
      <c r="E69" s="16">
        <f t="shared" si="59"/>
        <v>0</v>
      </c>
      <c r="F69" s="16">
        <f t="shared" si="59"/>
        <v>0</v>
      </c>
      <c r="G69" s="16">
        <f t="shared" si="59"/>
        <v>0</v>
      </c>
      <c r="H69" s="16">
        <f t="shared" si="59"/>
        <v>0</v>
      </c>
      <c r="I69" s="16">
        <f t="shared" si="59"/>
        <v>0</v>
      </c>
      <c r="J69" s="16">
        <f t="shared" si="59"/>
        <v>0</v>
      </c>
      <c r="K69" s="16">
        <f t="shared" si="59"/>
        <v>0</v>
      </c>
      <c r="L69" s="16">
        <f t="shared" si="59"/>
        <v>0</v>
      </c>
      <c r="P69" s="16">
        <f t="shared" ref="P69" si="61">+P62-P32</f>
        <v>0</v>
      </c>
      <c r="Q69" s="16"/>
      <c r="R69" s="16"/>
      <c r="S69" s="16"/>
      <c r="T69" s="16"/>
      <c r="U69" s="16"/>
      <c r="V69" s="16"/>
    </row>
    <row r="70" spans="1:22" s="15" customFormat="1" x14ac:dyDescent="0.35">
      <c r="A70" s="20" t="s">
        <v>136</v>
      </c>
      <c r="B70" s="16">
        <f>+B6+B11+B16+B21+B26+B31+B32-B63</f>
        <v>-3.1510251811823764E-2</v>
      </c>
      <c r="C70" s="16">
        <f t="shared" ref="C70:L70" si="62">+C6+C11+C16+C21+C26+C31+C32-C63</f>
        <v>-1.4285136626313033E-3</v>
      </c>
      <c r="D70" s="16">
        <f t="shared" si="62"/>
        <v>5.7068116500431643E-3</v>
      </c>
      <c r="E70" s="16">
        <f t="shared" si="62"/>
        <v>-2.6606431615618931E-3</v>
      </c>
      <c r="F70" s="16">
        <f t="shared" si="62"/>
        <v>-2.9892596986428543E-2</v>
      </c>
      <c r="G70" s="16">
        <f t="shared" si="62"/>
        <v>1.5009102025942411E-3</v>
      </c>
      <c r="H70" s="16">
        <f t="shared" si="62"/>
        <v>-1.3501835383067373E-6</v>
      </c>
      <c r="I70" s="16">
        <f t="shared" si="62"/>
        <v>-2.8075040972908027E-5</v>
      </c>
      <c r="J70" s="16">
        <f t="shared" si="62"/>
        <v>1.0018200428021373E-3</v>
      </c>
      <c r="K70" s="16">
        <f t="shared" si="62"/>
        <v>2.473305021339911E-3</v>
      </c>
      <c r="L70" s="16">
        <f t="shared" si="62"/>
        <v>0</v>
      </c>
      <c r="P70" s="16">
        <f t="shared" ref="P70" si="63">+P6+P11+P16+P21+P26+P31+P32-P63</f>
        <v>0</v>
      </c>
      <c r="Q70" s="16"/>
      <c r="R70" s="16"/>
      <c r="S70" s="16"/>
      <c r="T70" s="16"/>
      <c r="U70" s="16"/>
      <c r="V70" s="16"/>
    </row>
    <row r="71" spans="1:22" s="15" customFormat="1" x14ac:dyDescent="0.35"/>
    <row r="72" spans="1:22" s="15" customFormat="1" x14ac:dyDescent="0.35"/>
    <row r="73" spans="1:22" s="15" customFormat="1" x14ac:dyDescent="0.35"/>
    <row r="74" spans="1:22" s="15" customFormat="1" x14ac:dyDescent="0.35"/>
    <row r="75" spans="1:22" s="15" customFormat="1" x14ac:dyDescent="0.35"/>
    <row r="76" spans="1:22" s="15" customFormat="1" x14ac:dyDescent="0.35"/>
    <row r="77" spans="1:22" s="15" customFormat="1" x14ac:dyDescent="0.35"/>
    <row r="78" spans="1:22" s="15" customFormat="1" x14ac:dyDescent="0.35"/>
    <row r="79" spans="1:22" s="15" customFormat="1" x14ac:dyDescent="0.35"/>
    <row r="80" spans="1:22" s="15" customFormat="1" x14ac:dyDescent="0.35"/>
    <row r="81" s="15" customFormat="1" x14ac:dyDescent="0.35"/>
    <row r="82" s="15" customFormat="1" x14ac:dyDescent="0.35"/>
    <row r="83" s="15" customFormat="1" x14ac:dyDescent="0.35"/>
    <row r="84" s="15" customFormat="1" x14ac:dyDescent="0.35"/>
    <row r="85" s="15" customFormat="1" x14ac:dyDescent="0.35"/>
    <row r="86" s="15" customFormat="1" x14ac:dyDescent="0.35"/>
    <row r="87" s="15" customFormat="1" x14ac:dyDescent="0.35"/>
    <row r="88" s="15" customFormat="1" x14ac:dyDescent="0.35"/>
    <row r="89" s="15" customFormat="1" x14ac:dyDescent="0.35"/>
    <row r="90" s="15" customFormat="1" x14ac:dyDescent="0.35"/>
    <row r="91" s="15" customFormat="1" x14ac:dyDescent="0.35"/>
    <row r="92" s="15" customFormat="1" x14ac:dyDescent="0.35"/>
    <row r="93" s="15" customFormat="1" x14ac:dyDescent="0.35"/>
    <row r="94" s="15" customFormat="1" x14ac:dyDescent="0.35"/>
    <row r="95" s="15" customFormat="1" x14ac:dyDescent="0.35"/>
    <row r="96" s="15" customFormat="1" x14ac:dyDescent="0.35"/>
    <row r="97" s="15" customFormat="1" x14ac:dyDescent="0.35"/>
    <row r="98" s="15" customFormat="1" x14ac:dyDescent="0.35"/>
    <row r="99" s="15" customFormat="1" x14ac:dyDescent="0.35"/>
    <row r="100" s="15" customFormat="1" x14ac:dyDescent="0.35"/>
    <row r="101" s="15" customFormat="1" x14ac:dyDescent="0.35"/>
    <row r="102" s="15" customFormat="1" x14ac:dyDescent="0.35"/>
    <row r="103" s="15" customFormat="1" x14ac:dyDescent="0.35"/>
    <row r="104" s="15" customFormat="1" x14ac:dyDescent="0.35"/>
    <row r="105" s="15" customFormat="1" x14ac:dyDescent="0.35"/>
    <row r="106" s="15" customFormat="1" x14ac:dyDescent="0.35"/>
    <row r="107" s="15" customFormat="1" x14ac:dyDescent="0.35"/>
    <row r="108" s="15" customFormat="1" x14ac:dyDescent="0.35"/>
    <row r="109" s="15" customFormat="1" x14ac:dyDescent="0.35"/>
    <row r="110" s="15" customFormat="1" x14ac:dyDescent="0.35"/>
  </sheetData>
  <phoneticPr fontId="18" type="noConversion"/>
  <pageMargins left="0.7" right="0.7" top="0.75" bottom="0.75" header="0.3" footer="0.3"/>
  <pageSetup paperSize="9" orientation="portrait" verticalDpi="0" r:id="rId1"/>
  <ignoredErrors>
    <ignoredError sqref="P31" formulaRange="1"/>
    <ignoredError sqref="U28:U3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F104"/>
  <sheetViews>
    <sheetView zoomScale="12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9" sqref="A39"/>
    </sheetView>
  </sheetViews>
  <sheetFormatPr defaultColWidth="9.1796875" defaultRowHeight="14.5" x14ac:dyDescent="0.35"/>
  <cols>
    <col min="1" max="1" width="18.1796875" bestFit="1" customWidth="1"/>
    <col min="2" max="5" width="6.453125" bestFit="1" customWidth="1"/>
    <col min="6" max="6" width="7.7265625" bestFit="1" customWidth="1"/>
    <col min="7" max="10" width="6.453125" bestFit="1" customWidth="1"/>
    <col min="11" max="11" width="7.7265625" bestFit="1" customWidth="1"/>
    <col min="12" max="12" width="6.453125" bestFit="1" customWidth="1"/>
    <col min="13" max="15" width="6.453125" style="21" bestFit="1" customWidth="1"/>
    <col min="16" max="16" width="7.7265625" bestFit="1" customWidth="1"/>
    <col min="17" max="22" width="6.453125" bestFit="1" customWidth="1"/>
    <col min="23" max="84" width="9.1796875" style="21" customWidth="1"/>
    <col min="16384" max="16384" width="10" customWidth="1"/>
  </cols>
  <sheetData>
    <row r="1" spans="1:25" x14ac:dyDescent="0.3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8" t="s">
        <v>9</v>
      </c>
      <c r="M1" s="8" t="s">
        <v>10</v>
      </c>
      <c r="N1" s="8" t="s">
        <v>11</v>
      </c>
      <c r="O1" s="8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156</v>
      </c>
    </row>
    <row r="2" spans="1:25" x14ac:dyDescent="0.35">
      <c r="A2" s="77" t="s">
        <v>113</v>
      </c>
      <c r="M2"/>
      <c r="N2"/>
      <c r="O2"/>
    </row>
    <row r="3" spans="1:25" x14ac:dyDescent="0.35">
      <c r="A3" s="5" t="s">
        <v>127</v>
      </c>
      <c r="B3" s="10">
        <v>93.812371609983245</v>
      </c>
      <c r="C3" s="10">
        <v>98.700832977720196</v>
      </c>
      <c r="D3" s="10">
        <v>85.113382475178653</v>
      </c>
      <c r="E3" s="10">
        <v>111.88899999999995</v>
      </c>
      <c r="F3" s="10">
        <f>+SUM(B3:E3)</f>
        <v>389.51558706288205</v>
      </c>
      <c r="G3" s="10">
        <v>109.83516536867896</v>
      </c>
      <c r="H3" s="10">
        <v>115.37816148136737</v>
      </c>
      <c r="I3" s="10">
        <v>102.55905594373267</v>
      </c>
      <c r="J3" s="10">
        <v>136.56750848379966</v>
      </c>
      <c r="K3" s="10">
        <f t="shared" ref="K3:K5" si="0">+SUM(G3:J3)</f>
        <v>464.33989127757866</v>
      </c>
      <c r="L3" s="10">
        <v>139.55085600000001</v>
      </c>
      <c r="M3" s="10">
        <v>135.52920099999994</v>
      </c>
      <c r="N3" s="10">
        <v>121.31917500000003</v>
      </c>
      <c r="O3" s="10">
        <v>158.60403600000006</v>
      </c>
      <c r="P3" s="10">
        <f t="shared" ref="P3:P5" si="1">+SUM(L3:O3)</f>
        <v>555.00326800000005</v>
      </c>
      <c r="Q3" s="10">
        <v>168.61436699999999</v>
      </c>
      <c r="R3" s="10">
        <v>170.375968</v>
      </c>
      <c r="S3" s="10">
        <v>135.60373800000002</v>
      </c>
      <c r="T3" s="10">
        <v>173.62776799999997</v>
      </c>
      <c r="U3" s="10">
        <f>+SUM(Q3:T3)</f>
        <v>648.22184099999993</v>
      </c>
      <c r="V3" s="10">
        <v>192.83741199999997</v>
      </c>
      <c r="W3" s="83"/>
      <c r="X3" s="83"/>
      <c r="Y3" s="86"/>
    </row>
    <row r="4" spans="1:25" x14ac:dyDescent="0.35">
      <c r="A4" s="5" t="s">
        <v>128</v>
      </c>
      <c r="B4" s="10">
        <v>78.929120772983623</v>
      </c>
      <c r="C4" s="10">
        <v>113.44733243789557</v>
      </c>
      <c r="D4" s="10">
        <v>52.830258936125595</v>
      </c>
      <c r="E4" s="10">
        <v>123.48700000000002</v>
      </c>
      <c r="F4" s="10">
        <f t="shared" ref="F4:F5" si="2">+SUM(B4:E4)</f>
        <v>368.69371214700482</v>
      </c>
      <c r="G4" s="10">
        <v>86.359698031980841</v>
      </c>
      <c r="H4" s="10">
        <v>132.10231542551259</v>
      </c>
      <c r="I4" s="10">
        <v>72.994295839334782</v>
      </c>
      <c r="J4" s="10">
        <v>144.94512774963297</v>
      </c>
      <c r="K4" s="10">
        <f t="shared" si="0"/>
        <v>436.40143704646118</v>
      </c>
      <c r="L4" s="10">
        <v>100.65190599999998</v>
      </c>
      <c r="M4" s="10">
        <v>151.28987800000004</v>
      </c>
      <c r="N4" s="10">
        <v>88.275469999999956</v>
      </c>
      <c r="O4" s="10">
        <v>137.78106600000007</v>
      </c>
      <c r="P4" s="10">
        <f t="shared" si="1"/>
        <v>477.99832000000009</v>
      </c>
      <c r="Q4" s="10">
        <v>131.39022700000001</v>
      </c>
      <c r="R4" s="10">
        <v>179.488405</v>
      </c>
      <c r="S4" s="10">
        <v>98.207842999999968</v>
      </c>
      <c r="T4" s="10">
        <v>173.53450300000003</v>
      </c>
      <c r="U4" s="10">
        <f t="shared" ref="U4:U5" si="3">+SUM(Q4:T4)</f>
        <v>582.62097800000004</v>
      </c>
      <c r="V4" s="10">
        <v>152.267777</v>
      </c>
      <c r="W4" s="83"/>
      <c r="X4" s="83"/>
      <c r="Y4" s="23"/>
    </row>
    <row r="5" spans="1:25" x14ac:dyDescent="0.35">
      <c r="A5" s="5" t="s">
        <v>126</v>
      </c>
      <c r="B5" s="10">
        <v>2.6971701205320802</v>
      </c>
      <c r="C5" s="10">
        <v>0.94488527755214213</v>
      </c>
      <c r="D5" s="10">
        <v>0.58344266540614997</v>
      </c>
      <c r="E5" s="10">
        <v>0.80200000000000005</v>
      </c>
      <c r="F5" s="10">
        <f t="shared" si="2"/>
        <v>5.0274980634903716</v>
      </c>
      <c r="G5" s="10">
        <v>1.1585134020365413</v>
      </c>
      <c r="H5" s="10">
        <v>1.9045179264998069</v>
      </c>
      <c r="I5" s="10">
        <v>0.46684008134009447</v>
      </c>
      <c r="J5" s="10">
        <v>0.79780287957933116</v>
      </c>
      <c r="K5" s="10">
        <f t="shared" si="0"/>
        <v>4.327674289455774</v>
      </c>
      <c r="L5" s="10">
        <v>0.92615499999999995</v>
      </c>
      <c r="M5" s="10">
        <v>2.6850000000000485E-3</v>
      </c>
      <c r="N5" s="10">
        <v>0.93818799999999991</v>
      </c>
      <c r="O5" s="10">
        <v>1.1330689999999999</v>
      </c>
      <c r="P5" s="10">
        <f t="shared" si="1"/>
        <v>3.0000969999999998</v>
      </c>
      <c r="Q5" s="10">
        <v>-0.10408100000000001</v>
      </c>
      <c r="R5" s="10">
        <v>2.0947600000000004</v>
      </c>
      <c r="S5" s="10">
        <v>1.5745579999999999</v>
      </c>
      <c r="T5" s="10">
        <v>1.0490339999999996</v>
      </c>
      <c r="U5" s="10">
        <f t="shared" si="3"/>
        <v>4.6142709999999996</v>
      </c>
      <c r="V5" s="10">
        <v>1.10633</v>
      </c>
      <c r="Y5" s="23"/>
    </row>
    <row r="6" spans="1:25" x14ac:dyDescent="0.35">
      <c r="A6" s="6" t="s">
        <v>144</v>
      </c>
      <c r="B6" s="12">
        <f>+SUM(B3:B5)</f>
        <v>175.43866250349896</v>
      </c>
      <c r="C6" s="12">
        <f t="shared" ref="C6:L6" si="4">+SUM(C3:C5)</f>
        <v>213.09305069316792</v>
      </c>
      <c r="D6" s="12">
        <f t="shared" si="4"/>
        <v>138.52708407671039</v>
      </c>
      <c r="E6" s="12">
        <f t="shared" si="4"/>
        <v>236.17799999999997</v>
      </c>
      <c r="F6" s="12">
        <f t="shared" si="4"/>
        <v>763.23679727337731</v>
      </c>
      <c r="G6" s="12">
        <f t="shared" si="4"/>
        <v>197.35337680269635</v>
      </c>
      <c r="H6" s="12">
        <f t="shared" si="4"/>
        <v>249.38499483337978</v>
      </c>
      <c r="I6" s="12">
        <f t="shared" si="4"/>
        <v>176.02019186440754</v>
      </c>
      <c r="J6" s="12">
        <f t="shared" si="4"/>
        <v>282.31043911301197</v>
      </c>
      <c r="K6" s="12">
        <f>+SUM(K3:K5)</f>
        <v>905.06900261349563</v>
      </c>
      <c r="L6" s="12">
        <f t="shared" si="4"/>
        <v>241.128917</v>
      </c>
      <c r="M6" s="12">
        <f t="shared" ref="M6:O6" si="5">+SUM(M3:M5)</f>
        <v>286.82176399999997</v>
      </c>
      <c r="N6" s="12">
        <f t="shared" si="5"/>
        <v>210.53283299999998</v>
      </c>
      <c r="O6" s="12">
        <f t="shared" si="5"/>
        <v>297.51817100000011</v>
      </c>
      <c r="P6" s="12">
        <f t="shared" ref="P6:V6" si="6">+SUM(P3:P5)</f>
        <v>1036.0016850000002</v>
      </c>
      <c r="Q6" s="12">
        <f t="shared" si="6"/>
        <v>299.90051299999999</v>
      </c>
      <c r="R6" s="12">
        <f t="shared" si="6"/>
        <v>351.95913300000001</v>
      </c>
      <c r="S6" s="12">
        <f t="shared" si="6"/>
        <v>235.38613899999999</v>
      </c>
      <c r="T6" s="12">
        <f t="shared" si="6"/>
        <v>348.21130500000004</v>
      </c>
      <c r="U6" s="12">
        <f t="shared" si="6"/>
        <v>1235.4570899999999</v>
      </c>
      <c r="V6" s="12">
        <f t="shared" si="6"/>
        <v>346.21151900000001</v>
      </c>
    </row>
    <row r="7" spans="1:25" x14ac:dyDescent="0.35">
      <c r="A7" s="77" t="s">
        <v>114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5" x14ac:dyDescent="0.35">
      <c r="A8" s="5" t="s">
        <v>127</v>
      </c>
      <c r="B8" s="10">
        <v>19.32445946721473</v>
      </c>
      <c r="C8" s="10">
        <v>17.487308696784609</v>
      </c>
      <c r="D8" s="10">
        <v>13.237112279987755</v>
      </c>
      <c r="E8" s="10">
        <v>21.838000000000001</v>
      </c>
      <c r="F8" s="10">
        <f t="shared" ref="F8:F10" si="7">+SUM(B8:E8)</f>
        <v>71.886880443987096</v>
      </c>
      <c r="G8" s="10">
        <v>21.223908870667199</v>
      </c>
      <c r="H8" s="10">
        <v>23.738652326428383</v>
      </c>
      <c r="I8" s="10">
        <v>19.758694171032172</v>
      </c>
      <c r="J8" s="10">
        <v>28.823909647017317</v>
      </c>
      <c r="K8" s="10">
        <f t="shared" ref="K8:K10" si="8">+SUM(G8:J8)</f>
        <v>93.545165015145074</v>
      </c>
      <c r="L8" s="10">
        <v>25.949885999999999</v>
      </c>
      <c r="M8" s="10">
        <v>29.562249000000001</v>
      </c>
      <c r="N8" s="10">
        <v>24.51079</v>
      </c>
      <c r="O8" s="10">
        <v>41.566270000000003</v>
      </c>
      <c r="P8" s="10">
        <f t="shared" ref="P8:P10" si="9">+SUM(L8:O8)</f>
        <v>121.589195</v>
      </c>
      <c r="Q8" s="10">
        <v>28.346401</v>
      </c>
      <c r="R8" s="10">
        <v>39.585620000000013</v>
      </c>
      <c r="S8" s="10">
        <v>34.756011999999998</v>
      </c>
      <c r="T8" s="10">
        <v>47.384054000000006</v>
      </c>
      <c r="U8" s="10">
        <f t="shared" ref="U8:U10" si="10">+SUM(Q8:T8)</f>
        <v>150.07208700000001</v>
      </c>
      <c r="V8" s="10">
        <v>40.217500000000001</v>
      </c>
      <c r="W8" s="83"/>
      <c r="X8" s="83"/>
    </row>
    <row r="9" spans="1:25" x14ac:dyDescent="0.35">
      <c r="A9" s="5" t="s">
        <v>128</v>
      </c>
      <c r="B9" s="10">
        <v>21.273538203721685</v>
      </c>
      <c r="C9" s="10">
        <v>55.4572173102504</v>
      </c>
      <c r="D9" s="10">
        <v>26.188889913931497</v>
      </c>
      <c r="E9" s="10">
        <v>36.420999999999992</v>
      </c>
      <c r="F9" s="10">
        <f t="shared" si="7"/>
        <v>139.34064542790358</v>
      </c>
      <c r="G9" s="10">
        <v>30.346294719771347</v>
      </c>
      <c r="H9" s="10">
        <v>56.207165860671566</v>
      </c>
      <c r="I9" s="10">
        <v>38.827368686261963</v>
      </c>
      <c r="J9" s="10">
        <v>46.091610548710541</v>
      </c>
      <c r="K9" s="10">
        <f t="shared" si="8"/>
        <v>171.47243981541541</v>
      </c>
      <c r="L9" s="10">
        <v>34.564709000000001</v>
      </c>
      <c r="M9" s="10">
        <v>69.916988000000003</v>
      </c>
      <c r="N9" s="10">
        <v>54.560760999999985</v>
      </c>
      <c r="O9" s="10">
        <v>71.729468000000026</v>
      </c>
      <c r="P9" s="10">
        <f t="shared" si="9"/>
        <v>230.77192600000001</v>
      </c>
      <c r="Q9" s="10">
        <v>59.730241999999997</v>
      </c>
      <c r="R9" s="10">
        <v>102.29545399999999</v>
      </c>
      <c r="S9" s="10">
        <v>78.198289000000017</v>
      </c>
      <c r="T9" s="10">
        <v>102.52953599999996</v>
      </c>
      <c r="U9" s="10">
        <f t="shared" si="10"/>
        <v>342.75352099999998</v>
      </c>
      <c r="V9" s="10">
        <v>79.177353999999994</v>
      </c>
    </row>
    <row r="10" spans="1:25" x14ac:dyDescent="0.35">
      <c r="A10" s="5" t="s">
        <v>126</v>
      </c>
      <c r="B10" s="10">
        <v>1.9711366180525702</v>
      </c>
      <c r="C10" s="10">
        <v>1.0658807033858599</v>
      </c>
      <c r="D10" s="10">
        <v>0.89174789758125117</v>
      </c>
      <c r="E10" s="10">
        <v>0.45699999999999985</v>
      </c>
      <c r="F10" s="10">
        <f t="shared" si="7"/>
        <v>4.3857652190196816</v>
      </c>
      <c r="G10" s="10">
        <v>1.0118008422490501</v>
      </c>
      <c r="H10" s="10">
        <v>1.0051423304963101</v>
      </c>
      <c r="I10" s="10">
        <v>1.4625075502440397</v>
      </c>
      <c r="J10" s="10">
        <v>1.8611725344648602</v>
      </c>
      <c r="K10" s="10">
        <f t="shared" si="8"/>
        <v>5.3406232574542596</v>
      </c>
      <c r="L10" s="10">
        <v>0.43323700000000004</v>
      </c>
      <c r="M10" s="10">
        <v>0.58081499999999986</v>
      </c>
      <c r="N10" s="10">
        <v>0.57573300000000005</v>
      </c>
      <c r="O10" s="10">
        <v>0.33255499999999993</v>
      </c>
      <c r="P10" s="10">
        <f t="shared" si="9"/>
        <v>1.9223399999999999</v>
      </c>
      <c r="Q10" s="10">
        <v>1.0860540000000001</v>
      </c>
      <c r="R10" s="10">
        <v>0.57767799999999991</v>
      </c>
      <c r="S10" s="10">
        <v>0.98603499999999988</v>
      </c>
      <c r="T10" s="10">
        <v>1.0127790000000001</v>
      </c>
      <c r="U10" s="10">
        <f t="shared" si="10"/>
        <v>3.6625459999999999</v>
      </c>
      <c r="V10" s="10">
        <v>0.57583299999999993</v>
      </c>
    </row>
    <row r="11" spans="1:25" x14ac:dyDescent="0.35">
      <c r="A11" s="6" t="s">
        <v>145</v>
      </c>
      <c r="B11" s="12">
        <f>+SUM(B8:B10)</f>
        <v>42.569134288988984</v>
      </c>
      <c r="C11" s="12">
        <f t="shared" ref="C11:L11" si="11">+SUM(C8:C10)</f>
        <v>74.010406710420867</v>
      </c>
      <c r="D11" s="12">
        <f t="shared" si="11"/>
        <v>40.317750091500507</v>
      </c>
      <c r="E11" s="12">
        <f t="shared" si="11"/>
        <v>58.715999999999994</v>
      </c>
      <c r="F11" s="12">
        <f>+SUM(F8:F10)</f>
        <v>215.61329109091037</v>
      </c>
      <c r="G11" s="12">
        <f t="shared" si="11"/>
        <v>52.582004432687597</v>
      </c>
      <c r="H11" s="12">
        <f t="shared" si="11"/>
        <v>80.950960517596258</v>
      </c>
      <c r="I11" s="12">
        <f t="shared" si="11"/>
        <v>60.048570407538179</v>
      </c>
      <c r="J11" s="12">
        <f t="shared" si="11"/>
        <v>76.776692730192707</v>
      </c>
      <c r="K11" s="12">
        <f t="shared" si="11"/>
        <v>270.3582280880147</v>
      </c>
      <c r="L11" s="12">
        <f t="shared" si="11"/>
        <v>60.947831999999998</v>
      </c>
      <c r="M11" s="12">
        <f t="shared" ref="M11:Q11" si="12">+SUM(M8:M10)</f>
        <v>100.06005200000001</v>
      </c>
      <c r="N11" s="12">
        <f t="shared" si="12"/>
        <v>79.647283999999985</v>
      </c>
      <c r="O11" s="12">
        <f t="shared" si="12"/>
        <v>113.62829300000003</v>
      </c>
      <c r="P11" s="12">
        <f t="shared" si="12"/>
        <v>354.28346100000005</v>
      </c>
      <c r="Q11" s="12">
        <f t="shared" si="12"/>
        <v>89.162696999999994</v>
      </c>
      <c r="R11" s="12">
        <f t="shared" ref="R11:V11" si="13">+SUM(R8:R10)</f>
        <v>142.458752</v>
      </c>
      <c r="S11" s="12">
        <f t="shared" si="13"/>
        <v>113.94033600000002</v>
      </c>
      <c r="T11" s="12">
        <f t="shared" si="13"/>
        <v>150.92636899999997</v>
      </c>
      <c r="U11" s="12">
        <f t="shared" si="13"/>
        <v>496.48815400000001</v>
      </c>
      <c r="V11" s="12">
        <f t="shared" si="13"/>
        <v>119.970687</v>
      </c>
    </row>
    <row r="12" spans="1:25" x14ac:dyDescent="0.35">
      <c r="A12" s="77" t="s">
        <v>115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5" x14ac:dyDescent="0.35">
      <c r="A13" s="5" t="s">
        <v>127</v>
      </c>
      <c r="B13" s="10">
        <v>4.3469332609930804</v>
      </c>
      <c r="C13" s="10">
        <v>3.7297428480704293</v>
      </c>
      <c r="D13" s="10">
        <v>4.3570369509187898</v>
      </c>
      <c r="E13" s="10">
        <v>5.6009999999999991</v>
      </c>
      <c r="F13" s="10">
        <f t="shared" ref="F13:F15" si="14">+SUM(B13:E13)</f>
        <v>18.034713059982298</v>
      </c>
      <c r="G13" s="10">
        <v>3.8727842551622604</v>
      </c>
      <c r="H13" s="10">
        <v>5.2688675602371795</v>
      </c>
      <c r="I13" s="10">
        <v>5.4439979213908876</v>
      </c>
      <c r="J13" s="10">
        <v>6.6933483415564732</v>
      </c>
      <c r="K13" s="10">
        <f t="shared" ref="K13:K15" si="15">+SUM(G13:J13)</f>
        <v>21.278998078346799</v>
      </c>
      <c r="L13" s="10">
        <v>6.6091880000000005</v>
      </c>
      <c r="M13" s="10">
        <v>10.742445999999997</v>
      </c>
      <c r="N13" s="10">
        <v>7.1807480000000012</v>
      </c>
      <c r="O13" s="10">
        <v>15.846262000000003</v>
      </c>
      <c r="P13" s="10">
        <f t="shared" ref="P13:P15" si="16">+SUM(L13:O13)</f>
        <v>40.378644000000001</v>
      </c>
      <c r="Q13" s="10">
        <v>14.103479</v>
      </c>
      <c r="R13" s="10">
        <v>24.627758</v>
      </c>
      <c r="S13" s="10">
        <v>20.314457000000001</v>
      </c>
      <c r="T13" s="10">
        <v>28.487589</v>
      </c>
      <c r="U13" s="10">
        <f t="shared" ref="U13:U15" si="17">+SUM(Q13:T13)</f>
        <v>87.533282999999997</v>
      </c>
      <c r="V13" s="10">
        <v>17.180235</v>
      </c>
      <c r="W13" s="83"/>
      <c r="X13" s="83"/>
    </row>
    <row r="14" spans="1:25" x14ac:dyDescent="0.35">
      <c r="A14" s="5" t="s">
        <v>128</v>
      </c>
      <c r="B14" s="10">
        <v>13.917620984064708</v>
      </c>
      <c r="C14" s="10">
        <v>24.555460465177902</v>
      </c>
      <c r="D14" s="10">
        <v>12.137631106844701</v>
      </c>
      <c r="E14" s="10">
        <v>22.036999999999992</v>
      </c>
      <c r="F14" s="10">
        <f t="shared" si="14"/>
        <v>72.647712556087299</v>
      </c>
      <c r="G14" s="10">
        <v>20.51732388455968</v>
      </c>
      <c r="H14" s="10">
        <v>28.936535392377543</v>
      </c>
      <c r="I14" s="10">
        <v>19.742837881847414</v>
      </c>
      <c r="J14" s="10">
        <v>39.969101041323235</v>
      </c>
      <c r="K14" s="10">
        <f t="shared" si="15"/>
        <v>109.16579820010787</v>
      </c>
      <c r="L14" s="10">
        <v>34.243347</v>
      </c>
      <c r="M14" s="10">
        <v>42.820640999999995</v>
      </c>
      <c r="N14" s="10">
        <v>42.900420000000011</v>
      </c>
      <c r="O14" s="10">
        <v>32.596954999999994</v>
      </c>
      <c r="P14" s="10">
        <f t="shared" si="16"/>
        <v>152.561363</v>
      </c>
      <c r="Q14" s="10">
        <v>46.047792999999999</v>
      </c>
      <c r="R14" s="10">
        <v>69.873797999999994</v>
      </c>
      <c r="S14" s="10">
        <v>42.288598000000022</v>
      </c>
      <c r="T14" s="10">
        <v>51.295485000000014</v>
      </c>
      <c r="U14" s="10">
        <f t="shared" si="17"/>
        <v>209.50567400000003</v>
      </c>
      <c r="V14" s="10">
        <v>62.353418000000005</v>
      </c>
    </row>
    <row r="15" spans="1:25" x14ac:dyDescent="0.35">
      <c r="A15" s="5" t="s">
        <v>126</v>
      </c>
      <c r="B15" s="10">
        <v>3.2254831128880043E-2</v>
      </c>
      <c r="C15" s="10"/>
      <c r="D15" s="10"/>
      <c r="E15" s="10">
        <v>0</v>
      </c>
      <c r="F15" s="10">
        <f t="shared" si="14"/>
        <v>3.2254831128880043E-2</v>
      </c>
      <c r="G15" s="10">
        <v>0.17222555143647003</v>
      </c>
      <c r="H15" s="10">
        <v>0.21200232835132993</v>
      </c>
      <c r="I15" s="10">
        <v>-3.2962222143480005E-2</v>
      </c>
      <c r="J15" s="10">
        <v>1.6828763184382802</v>
      </c>
      <c r="K15" s="10">
        <f t="shared" si="15"/>
        <v>2.0341419760826001</v>
      </c>
      <c r="L15" s="10">
        <v>1.3519060000000001</v>
      </c>
      <c r="M15" s="10">
        <v>0.24281299999999995</v>
      </c>
      <c r="N15" s="10">
        <v>1.1791770000000001</v>
      </c>
      <c r="O15" s="10">
        <v>1.9456739999999999</v>
      </c>
      <c r="P15" s="10">
        <f t="shared" si="16"/>
        <v>4.71957</v>
      </c>
      <c r="Q15" s="10">
        <v>1.2283710000000001</v>
      </c>
      <c r="R15" s="10">
        <v>1.8003699999999998</v>
      </c>
      <c r="S15" s="10">
        <v>1.9899399999999996</v>
      </c>
      <c r="T15" s="10">
        <v>1.6423070000000006</v>
      </c>
      <c r="U15" s="10">
        <f t="shared" si="17"/>
        <v>6.6609880000000006</v>
      </c>
      <c r="V15" s="10">
        <v>0.9026559999999999</v>
      </c>
    </row>
    <row r="16" spans="1:25" x14ac:dyDescent="0.35">
      <c r="A16" s="6" t="s">
        <v>146</v>
      </c>
      <c r="B16" s="12">
        <f>+SUM(B13:B15)</f>
        <v>18.296809076186669</v>
      </c>
      <c r="C16" s="12">
        <f t="shared" ref="C16:L16" si="18">+SUM(C13:C15)</f>
        <v>28.285203313248331</v>
      </c>
      <c r="D16" s="12">
        <f t="shared" si="18"/>
        <v>16.494668057763491</v>
      </c>
      <c r="E16" s="12">
        <f t="shared" si="18"/>
        <v>27.637999999999991</v>
      </c>
      <c r="F16" s="12">
        <f t="shared" si="18"/>
        <v>90.714680447198475</v>
      </c>
      <c r="G16" s="12">
        <f t="shared" si="18"/>
        <v>24.562333691158408</v>
      </c>
      <c r="H16" s="12">
        <f t="shared" si="18"/>
        <v>34.417405280966051</v>
      </c>
      <c r="I16" s="12">
        <f t="shared" si="18"/>
        <v>25.153873581094821</v>
      </c>
      <c r="J16" s="12">
        <f t="shared" si="18"/>
        <v>48.345325701317989</v>
      </c>
      <c r="K16" s="12">
        <f t="shared" si="18"/>
        <v>132.47893825453727</v>
      </c>
      <c r="L16" s="12">
        <f t="shared" si="18"/>
        <v>42.204441000000003</v>
      </c>
      <c r="M16" s="12">
        <f t="shared" ref="M16:Q16" si="19">+SUM(M13:M15)</f>
        <v>53.805899999999994</v>
      </c>
      <c r="N16" s="12">
        <f t="shared" si="19"/>
        <v>51.260345000000015</v>
      </c>
      <c r="O16" s="12">
        <f t="shared" si="19"/>
        <v>50.388890999999994</v>
      </c>
      <c r="P16" s="12">
        <f t="shared" si="19"/>
        <v>197.65957700000001</v>
      </c>
      <c r="Q16" s="12">
        <f t="shared" si="19"/>
        <v>61.379643000000002</v>
      </c>
      <c r="R16" s="12">
        <f t="shared" ref="R16:V16" si="20">+SUM(R13:R15)</f>
        <v>96.301925999999995</v>
      </c>
      <c r="S16" s="12">
        <f t="shared" si="20"/>
        <v>64.59299500000003</v>
      </c>
      <c r="T16" s="12">
        <f t="shared" si="20"/>
        <v>81.425381000000016</v>
      </c>
      <c r="U16" s="12">
        <f t="shared" si="20"/>
        <v>303.69994500000001</v>
      </c>
      <c r="V16" s="12">
        <f t="shared" si="20"/>
        <v>80.436308999999994</v>
      </c>
    </row>
    <row r="17" spans="1:24" x14ac:dyDescent="0.35">
      <c r="A17" s="77" t="s">
        <v>116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4" x14ac:dyDescent="0.35">
      <c r="A18" s="5" t="s">
        <v>127</v>
      </c>
      <c r="B18" s="10">
        <v>27.261693814673894</v>
      </c>
      <c r="C18" s="10">
        <v>31.19981623818283</v>
      </c>
      <c r="D18" s="10">
        <v>25.281489947143271</v>
      </c>
      <c r="E18" s="10">
        <v>25.13600000000001</v>
      </c>
      <c r="F18" s="10">
        <f t="shared" ref="F18:F20" si="21">+SUM(B18:E18)</f>
        <v>108.879</v>
      </c>
      <c r="G18" s="10">
        <v>27.572314148030824</v>
      </c>
      <c r="H18" s="10">
        <v>27.95384808396339</v>
      </c>
      <c r="I18" s="10">
        <v>30.441340875015989</v>
      </c>
      <c r="J18" s="10">
        <v>31.2892096467687</v>
      </c>
      <c r="K18" s="10">
        <f t="shared" ref="K18:K20" si="22">+SUM(G18:J18)</f>
        <v>117.2567127537789</v>
      </c>
      <c r="L18" s="10">
        <v>31.474324999999997</v>
      </c>
      <c r="M18" s="10">
        <v>34.663037000000003</v>
      </c>
      <c r="N18" s="10">
        <v>40.082005000000024</v>
      </c>
      <c r="O18" s="10">
        <v>46.245732999999987</v>
      </c>
      <c r="P18" s="10">
        <f t="shared" ref="P18:P20" si="23">+SUM(L18:O18)</f>
        <v>152.46510000000001</v>
      </c>
      <c r="Q18" s="10">
        <v>48.447037999999999</v>
      </c>
      <c r="R18" s="10">
        <v>53.346966000000002</v>
      </c>
      <c r="S18" s="10">
        <v>57.124686000000004</v>
      </c>
      <c r="T18" s="10">
        <v>61.130970999999974</v>
      </c>
      <c r="U18" s="10">
        <f t="shared" ref="U18:U20" si="24">+SUM(Q18:T18)</f>
        <v>220.04966099999996</v>
      </c>
      <c r="V18" s="10">
        <v>67.046888999999993</v>
      </c>
      <c r="W18" s="83"/>
      <c r="X18" s="83"/>
    </row>
    <row r="19" spans="1:24" x14ac:dyDescent="0.35">
      <c r="A19" s="5" t="s">
        <v>128</v>
      </c>
      <c r="B19" s="10">
        <v>4.6509877062169895</v>
      </c>
      <c r="C19" s="10">
        <v>9.3035663613054194</v>
      </c>
      <c r="D19" s="10">
        <v>4.5506276324775907</v>
      </c>
      <c r="E19" s="10">
        <v>4.8180000000000014</v>
      </c>
      <c r="F19" s="10">
        <f t="shared" si="21"/>
        <v>23.323181700000003</v>
      </c>
      <c r="G19" s="10">
        <v>6.0669257596178756</v>
      </c>
      <c r="H19" s="10">
        <v>11.692649283623632</v>
      </c>
      <c r="I19" s="10">
        <v>8.6726446964791535</v>
      </c>
      <c r="J19" s="10">
        <v>9.8400492482155091</v>
      </c>
      <c r="K19" s="10">
        <f t="shared" si="22"/>
        <v>36.272268987936172</v>
      </c>
      <c r="L19" s="10">
        <v>9.9822489999999995</v>
      </c>
      <c r="M19" s="10">
        <v>23.263867000000001</v>
      </c>
      <c r="N19" s="10">
        <v>16.606269000000005</v>
      </c>
      <c r="O19" s="10">
        <v>18.580747999999993</v>
      </c>
      <c r="P19" s="10">
        <f t="shared" si="23"/>
        <v>68.433132999999998</v>
      </c>
      <c r="Q19" s="10">
        <v>20.048832999999998</v>
      </c>
      <c r="R19" s="10">
        <v>26.587583000000009</v>
      </c>
      <c r="S19" s="10">
        <v>23.727367999999995</v>
      </c>
      <c r="T19" s="10">
        <v>27.084657000000004</v>
      </c>
      <c r="U19" s="10">
        <f t="shared" si="24"/>
        <v>97.448441000000017</v>
      </c>
      <c r="V19" s="10">
        <v>23.053318000000001</v>
      </c>
    </row>
    <row r="20" spans="1:24" x14ac:dyDescent="0.35">
      <c r="A20" s="5" t="s">
        <v>126</v>
      </c>
      <c r="B20" s="10">
        <v>0.16293590934847166</v>
      </c>
      <c r="C20" s="10"/>
      <c r="D20" s="10">
        <v>9.3738607815859021E-2</v>
      </c>
      <c r="E20" s="10">
        <v>0.51600000000000001</v>
      </c>
      <c r="F20" s="10">
        <f t="shared" si="21"/>
        <v>0.77267451716433067</v>
      </c>
      <c r="G20" s="10">
        <v>0.11129945356833001</v>
      </c>
      <c r="H20" s="10">
        <v>-7.4853421585740015E-2</v>
      </c>
      <c r="I20" s="10">
        <v>0.7519575554876099</v>
      </c>
      <c r="J20" s="10">
        <v>0.6860037788831701</v>
      </c>
      <c r="K20" s="10">
        <f t="shared" si="22"/>
        <v>1.4744073663533701</v>
      </c>
      <c r="L20" s="10">
        <v>0.221273</v>
      </c>
      <c r="M20" s="10">
        <v>0.53488800000000003</v>
      </c>
      <c r="N20" s="10">
        <v>0.3018550000000001</v>
      </c>
      <c r="O20" s="10">
        <v>0.329426</v>
      </c>
      <c r="P20" s="10">
        <f t="shared" si="23"/>
        <v>1.3874420000000003</v>
      </c>
      <c r="Q20" s="10">
        <v>-1.2395419999999999</v>
      </c>
      <c r="R20" s="10">
        <v>1.859049</v>
      </c>
      <c r="S20" s="10">
        <v>5.0714000000000058E-2</v>
      </c>
      <c r="T20" s="10">
        <v>0.31514300000000001</v>
      </c>
      <c r="U20" s="10">
        <f t="shared" si="24"/>
        <v>0.98536400000000013</v>
      </c>
      <c r="V20" s="10">
        <v>0.204454</v>
      </c>
    </row>
    <row r="21" spans="1:24" x14ac:dyDescent="0.35">
      <c r="A21" s="6" t="s">
        <v>147</v>
      </c>
      <c r="B21" s="12">
        <f>+SUM(B18:B20)</f>
        <v>32.075617430239355</v>
      </c>
      <c r="C21" s="12">
        <f t="shared" ref="C21:L21" si="25">+SUM(C18:C20)</f>
        <v>40.503382599488248</v>
      </c>
      <c r="D21" s="12">
        <f t="shared" si="25"/>
        <v>29.925856187436722</v>
      </c>
      <c r="E21" s="12">
        <f t="shared" si="25"/>
        <v>30.470000000000013</v>
      </c>
      <c r="F21" s="12">
        <f t="shared" si="25"/>
        <v>132.97485621716433</v>
      </c>
      <c r="G21" s="12">
        <f t="shared" si="25"/>
        <v>33.750539361217029</v>
      </c>
      <c r="H21" s="12">
        <f t="shared" si="25"/>
        <v>39.571643946001281</v>
      </c>
      <c r="I21" s="12">
        <f t="shared" si="25"/>
        <v>39.865943126982749</v>
      </c>
      <c r="J21" s="12">
        <f t="shared" si="25"/>
        <v>41.81526267386738</v>
      </c>
      <c r="K21" s="12">
        <f t="shared" si="25"/>
        <v>155.00338910806846</v>
      </c>
      <c r="L21" s="12">
        <f t="shared" si="25"/>
        <v>41.677846999999993</v>
      </c>
      <c r="M21" s="12">
        <f t="shared" ref="M21:Q21" si="26">+SUM(M18:M20)</f>
        <v>58.46179200000001</v>
      </c>
      <c r="N21" s="12">
        <f t="shared" si="26"/>
        <v>56.990129000000032</v>
      </c>
      <c r="O21" s="12">
        <f t="shared" si="26"/>
        <v>65.155906999999971</v>
      </c>
      <c r="P21" s="12">
        <f t="shared" si="26"/>
        <v>222.285675</v>
      </c>
      <c r="Q21" s="12">
        <f t="shared" si="26"/>
        <v>67.256328999999994</v>
      </c>
      <c r="R21" s="12">
        <f t="shared" ref="R21:V21" si="27">+SUM(R18:R20)</f>
        <v>81.793598000000003</v>
      </c>
      <c r="S21" s="12">
        <f t="shared" si="27"/>
        <v>80.902767999999995</v>
      </c>
      <c r="T21" s="12">
        <f t="shared" si="27"/>
        <v>88.530770999999987</v>
      </c>
      <c r="U21" s="12">
        <f t="shared" si="27"/>
        <v>318.48346599999996</v>
      </c>
      <c r="V21" s="12">
        <f t="shared" si="27"/>
        <v>90.304660999999996</v>
      </c>
    </row>
    <row r="22" spans="1:24" x14ac:dyDescent="0.35">
      <c r="A22" s="77" t="s">
        <v>117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4" x14ac:dyDescent="0.35">
      <c r="A23" s="5" t="s">
        <v>127</v>
      </c>
      <c r="B23" s="10">
        <v>0</v>
      </c>
      <c r="C23" s="10">
        <v>0</v>
      </c>
      <c r="D23" s="10">
        <v>0</v>
      </c>
      <c r="E23" s="10">
        <v>0</v>
      </c>
      <c r="F23" s="10">
        <f t="shared" ref="F23:F25" si="28">+SUM(B23:E23)</f>
        <v>0</v>
      </c>
      <c r="G23" s="10">
        <v>0</v>
      </c>
      <c r="H23" s="10">
        <v>-9.2249999999999988E-3</v>
      </c>
      <c r="I23" s="10">
        <v>-2.8042919999999995E-2</v>
      </c>
      <c r="J23" s="10">
        <v>1.7763568394002505E-18</v>
      </c>
      <c r="K23" s="10">
        <f t="shared" ref="K23:K25" si="29">+SUM(G23:J23)</f>
        <v>-3.7267919999999996E-2</v>
      </c>
      <c r="L23" s="10">
        <v>-9.0869999999999996E-3</v>
      </c>
      <c r="M23" s="10">
        <v>-3.0450000000000008E-3</v>
      </c>
      <c r="N23" s="10">
        <v>0</v>
      </c>
      <c r="O23" s="10">
        <v>0.11232399999999999</v>
      </c>
      <c r="P23" s="10">
        <f t="shared" ref="P23:P25" si="30">+SUM(L23:O23)</f>
        <v>0.10019199999999999</v>
      </c>
      <c r="Q23" s="10">
        <v>0.35528599999999999</v>
      </c>
      <c r="R23" s="10">
        <v>-1.8651746813702631E-17</v>
      </c>
      <c r="S23" s="10">
        <v>-0.28850999999999999</v>
      </c>
      <c r="T23" s="10">
        <v>-0.24681600000000004</v>
      </c>
      <c r="U23" s="10">
        <f t="shared" ref="U23:U25" si="31">+SUM(Q23:T23)</f>
        <v>-0.18004000000000003</v>
      </c>
      <c r="V23" s="10">
        <v>-2.9682E-2</v>
      </c>
    </row>
    <row r="24" spans="1:24" x14ac:dyDescent="0.35">
      <c r="A24" s="5" t="s">
        <v>128</v>
      </c>
      <c r="B24" s="10">
        <v>0.87475436999999878</v>
      </c>
      <c r="C24" s="10">
        <v>-0.81483449999999868</v>
      </c>
      <c r="D24" s="10">
        <v>8.0129999999900559E-5</v>
      </c>
      <c r="E24" s="10">
        <v>-0.29499999999999998</v>
      </c>
      <c r="F24" s="10">
        <f t="shared" si="28"/>
        <v>-0.23499999999999999</v>
      </c>
      <c r="G24" s="10">
        <v>-0.37978183999999998</v>
      </c>
      <c r="H24" s="10">
        <v>-1.1571876499999989</v>
      </c>
      <c r="I24" s="10">
        <v>-0.32903551999999875</v>
      </c>
      <c r="J24" s="10">
        <v>-0.29000000000000142</v>
      </c>
      <c r="K24" s="10">
        <f t="shared" si="29"/>
        <v>-2.156005009999999</v>
      </c>
      <c r="L24" s="10">
        <v>0.103614</v>
      </c>
      <c r="M24" s="10">
        <v>-0.85509199999999996</v>
      </c>
      <c r="N24" s="10">
        <v>-1.3850549999999999</v>
      </c>
      <c r="O24" s="10">
        <v>-6.8845000000000045E-2</v>
      </c>
      <c r="P24" s="10">
        <f t="shared" si="30"/>
        <v>-2.2053780000000001</v>
      </c>
      <c r="Q24" s="10">
        <v>7.3914000000000007E-2</v>
      </c>
      <c r="R24" s="10">
        <v>6.1659000000000005E-2</v>
      </c>
      <c r="S24" s="10">
        <v>2.2593030000000005</v>
      </c>
      <c r="T24" s="10">
        <v>2.2932540000000001</v>
      </c>
      <c r="U24" s="10">
        <f t="shared" si="31"/>
        <v>4.688130000000001</v>
      </c>
      <c r="V24" s="10">
        <v>0</v>
      </c>
    </row>
    <row r="25" spans="1:24" x14ac:dyDescent="0.35">
      <c r="A25" s="5" t="s">
        <v>126</v>
      </c>
      <c r="B25" s="10">
        <v>12.43400875</v>
      </c>
      <c r="C25" s="10">
        <v>14.38372779</v>
      </c>
      <c r="D25" s="10">
        <v>14.979263459999999</v>
      </c>
      <c r="E25" s="10">
        <v>21.945</v>
      </c>
      <c r="F25" s="10">
        <f t="shared" si="28"/>
        <v>63.741999999999997</v>
      </c>
      <c r="G25" s="10">
        <v>15.151114039999998</v>
      </c>
      <c r="H25" s="10">
        <v>17.09742846000001</v>
      </c>
      <c r="I25" s="10">
        <v>20.616849759999994</v>
      </c>
      <c r="J25" s="10">
        <v>22.197328060000007</v>
      </c>
      <c r="K25" s="10">
        <f t="shared" si="29"/>
        <v>75.062720320000011</v>
      </c>
      <c r="L25" s="10">
        <v>22.344651000000002</v>
      </c>
      <c r="M25" s="10">
        <v>11.046425999999993</v>
      </c>
      <c r="N25" s="10">
        <v>11.359466000000005</v>
      </c>
      <c r="O25" s="10">
        <v>12.250512999999998</v>
      </c>
      <c r="P25" s="10">
        <f t="shared" si="30"/>
        <v>57.001055999999998</v>
      </c>
      <c r="Q25" s="10">
        <v>14.233691</v>
      </c>
      <c r="R25" s="10">
        <v>15.047955</v>
      </c>
      <c r="S25" s="10">
        <v>15.975161</v>
      </c>
      <c r="T25" s="10">
        <v>13.148074000000001</v>
      </c>
      <c r="U25" s="10">
        <f t="shared" si="31"/>
        <v>58.404881000000003</v>
      </c>
      <c r="V25" s="10">
        <v>16.163413000000002</v>
      </c>
    </row>
    <row r="26" spans="1:24" x14ac:dyDescent="0.35">
      <c r="A26" s="6" t="s">
        <v>148</v>
      </c>
      <c r="B26" s="12">
        <f>+SUM(B23:B25)</f>
        <v>13.308763119999998</v>
      </c>
      <c r="C26" s="12">
        <f t="shared" ref="C26:L26" si="32">+SUM(C23:C25)</f>
        <v>13.568893290000002</v>
      </c>
      <c r="D26" s="12">
        <f t="shared" si="32"/>
        <v>14.979343589999999</v>
      </c>
      <c r="E26" s="12">
        <f t="shared" si="32"/>
        <v>21.65</v>
      </c>
      <c r="F26" s="12">
        <f t="shared" si="32"/>
        <v>63.506999999999998</v>
      </c>
      <c r="G26" s="12">
        <f t="shared" si="32"/>
        <v>14.771332199999998</v>
      </c>
      <c r="H26" s="12">
        <f t="shared" si="32"/>
        <v>15.931015810000012</v>
      </c>
      <c r="I26" s="12">
        <f t="shared" si="32"/>
        <v>20.259771319999995</v>
      </c>
      <c r="J26" s="12">
        <f t="shared" si="32"/>
        <v>21.907328060000005</v>
      </c>
      <c r="K26" s="12">
        <f t="shared" si="32"/>
        <v>72.869447390000005</v>
      </c>
      <c r="L26" s="12">
        <f t="shared" si="32"/>
        <v>22.439178000000002</v>
      </c>
      <c r="M26" s="12">
        <f t="shared" ref="M26:Q26" si="33">+SUM(M23:M25)</f>
        <v>10.188288999999994</v>
      </c>
      <c r="N26" s="12">
        <f t="shared" si="33"/>
        <v>9.9744110000000052</v>
      </c>
      <c r="O26" s="12">
        <f t="shared" si="33"/>
        <v>12.293991999999998</v>
      </c>
      <c r="P26" s="12">
        <f t="shared" si="33"/>
        <v>54.895869999999995</v>
      </c>
      <c r="Q26" s="12">
        <f t="shared" si="33"/>
        <v>14.662891</v>
      </c>
      <c r="R26" s="12">
        <f t="shared" ref="R26:V26" si="34">+SUM(R23:R25)</f>
        <v>15.109614000000001</v>
      </c>
      <c r="S26" s="12">
        <f t="shared" si="34"/>
        <v>17.945954</v>
      </c>
      <c r="T26" s="12">
        <f t="shared" si="34"/>
        <v>15.194512000000001</v>
      </c>
      <c r="U26" s="12">
        <f t="shared" si="34"/>
        <v>62.912971000000006</v>
      </c>
      <c r="V26" s="12">
        <f t="shared" si="34"/>
        <v>16.133731000000001</v>
      </c>
    </row>
    <row r="27" spans="1:24" x14ac:dyDescent="0.35">
      <c r="A27" s="46" t="s">
        <v>134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</row>
    <row r="28" spans="1:24" x14ac:dyDescent="0.35">
      <c r="A28" s="5" t="s">
        <v>127</v>
      </c>
      <c r="B28" s="10">
        <f>+B3+B8+B13+B18+B23</f>
        <v>144.74545815286496</v>
      </c>
      <c r="C28" s="10">
        <f t="shared" ref="C28:E28" si="35">+C3+C8+C13+C18+C23</f>
        <v>151.11770076075805</v>
      </c>
      <c r="D28" s="10">
        <f t="shared" si="35"/>
        <v>127.98902165322848</v>
      </c>
      <c r="E28" s="10">
        <f t="shared" si="35"/>
        <v>164.46399999999994</v>
      </c>
      <c r="F28" s="10">
        <f t="shared" ref="F28:F30" si="36">+SUM(B28:E28)</f>
        <v>588.31618056685147</v>
      </c>
      <c r="G28" s="10">
        <f>+G3+G8+G13+G18+G23</f>
        <v>162.50417264253923</v>
      </c>
      <c r="H28" s="10">
        <f t="shared" ref="H28:I28" si="37">+H3+H8+H13+H18+H23</f>
        <v>172.33030445199631</v>
      </c>
      <c r="I28" s="10">
        <f t="shared" si="37"/>
        <v>158.17504599117174</v>
      </c>
      <c r="J28" s="10">
        <f>+J3+J8+J13+J18+J23</f>
        <v>203.37397611914218</v>
      </c>
      <c r="K28" s="10">
        <f>+SUM(G28:J28)</f>
        <v>696.3834992048495</v>
      </c>
      <c r="L28" s="10">
        <f>+L3+L8+L13+L18+L23</f>
        <v>203.57516799999999</v>
      </c>
      <c r="M28" s="10">
        <f>+M3+M8+M13+M18+M23</f>
        <v>210.49388799999997</v>
      </c>
      <c r="N28" s="10">
        <f>+N3+N8+N13+N18+N23</f>
        <v>193.09271800000005</v>
      </c>
      <c r="O28" s="10">
        <f>+O3+O8+O13+O18+O23</f>
        <v>262.37462500000004</v>
      </c>
      <c r="P28" s="10">
        <f>+SUM(L28:O28)</f>
        <v>869.53639899999996</v>
      </c>
      <c r="Q28" s="10">
        <f>+Q3+Q8+Q13+Q18+Q23</f>
        <v>259.86657099999996</v>
      </c>
      <c r="R28" s="10">
        <f>+R3+R8+R13+R18+R23</f>
        <v>287.93631199999999</v>
      </c>
      <c r="S28" s="10">
        <f>+S3+S8+S13+S18+S23</f>
        <v>247.51038300000002</v>
      </c>
      <c r="T28" s="10">
        <f>+T3+T8+T13+T18+T23</f>
        <v>310.38356599999997</v>
      </c>
      <c r="U28" s="10">
        <f t="shared" ref="U28:U31" si="38">+SUM(Q28:T28)</f>
        <v>1105.6968320000001</v>
      </c>
      <c r="V28" s="10">
        <f>+V3+V8+V13+V18+V23</f>
        <v>317.25235399999997</v>
      </c>
      <c r="W28" s="83"/>
      <c r="X28" s="83"/>
    </row>
    <row r="29" spans="1:24" x14ac:dyDescent="0.35">
      <c r="A29" s="5" t="s">
        <v>128</v>
      </c>
      <c r="B29" s="10">
        <f t="shared" ref="B29:E30" si="39">+B4+B9+B14+B19+B24</f>
        <v>119.64602203698702</v>
      </c>
      <c r="C29" s="10">
        <f t="shared" si="39"/>
        <v>201.94874207462931</v>
      </c>
      <c r="D29" s="10">
        <f t="shared" si="39"/>
        <v>95.707487719379387</v>
      </c>
      <c r="E29" s="10">
        <f t="shared" si="39"/>
        <v>186.46800000000002</v>
      </c>
      <c r="F29" s="10">
        <f t="shared" si="36"/>
        <v>603.77025183099568</v>
      </c>
      <c r="G29" s="10">
        <f t="shared" ref="G29:J30" si="40">+G4+G9+G14+G19+G24</f>
        <v>142.91046055592975</v>
      </c>
      <c r="H29" s="10">
        <f t="shared" si="40"/>
        <v>227.78147831218536</v>
      </c>
      <c r="I29" s="10">
        <f t="shared" si="40"/>
        <v>139.90811158392333</v>
      </c>
      <c r="J29" s="10">
        <f t="shared" si="40"/>
        <v>240.55588858788227</v>
      </c>
      <c r="K29" s="10">
        <f t="shared" ref="K29:K30" si="41">+SUM(G29:J29)</f>
        <v>751.15593903992067</v>
      </c>
      <c r="L29" s="10">
        <f t="shared" ref="L29:M30" si="42">+L4+L9+L14+L19+L24</f>
        <v>179.54582499999998</v>
      </c>
      <c r="M29" s="10">
        <f t="shared" si="42"/>
        <v>286.43628200000001</v>
      </c>
      <c r="N29" s="10">
        <f t="shared" ref="N29:O29" si="43">+N4+N9+N14+N19+N24</f>
        <v>200.95786499999994</v>
      </c>
      <c r="O29" s="10">
        <f t="shared" si="43"/>
        <v>260.61939200000006</v>
      </c>
      <c r="P29" s="10">
        <f t="shared" ref="P29:P30" si="44">+SUM(L29:O29)</f>
        <v>927.55936399999996</v>
      </c>
      <c r="Q29" s="10">
        <f t="shared" ref="Q29:R29" si="45">+Q4+Q9+Q14+Q19+Q24</f>
        <v>257.29100900000003</v>
      </c>
      <c r="R29" s="10">
        <f t="shared" si="45"/>
        <v>378.30689899999999</v>
      </c>
      <c r="S29" s="10">
        <f t="shared" ref="S29:T29" si="46">+S4+S9+S14+S19+S24</f>
        <v>244.68140099999997</v>
      </c>
      <c r="T29" s="10">
        <f t="shared" si="46"/>
        <v>356.73743499999995</v>
      </c>
      <c r="U29" s="10">
        <f t="shared" si="38"/>
        <v>1237.0167439999998</v>
      </c>
      <c r="V29" s="10">
        <f t="shared" ref="V29" si="47">+V4+V9+V14+V19+V24</f>
        <v>316.85186699999997</v>
      </c>
    </row>
    <row r="30" spans="1:24" x14ac:dyDescent="0.35">
      <c r="A30" s="5" t="s">
        <v>126</v>
      </c>
      <c r="B30" s="10">
        <f t="shared" si="39"/>
        <v>17.297506229062002</v>
      </c>
      <c r="C30" s="10">
        <f t="shared" si="39"/>
        <v>16.394493770938002</v>
      </c>
      <c r="D30" s="10">
        <f t="shared" si="39"/>
        <v>16.548192630803257</v>
      </c>
      <c r="E30" s="10">
        <f>+E5+E10+E15+E20+E25</f>
        <v>23.72</v>
      </c>
      <c r="F30" s="10">
        <f t="shared" si="36"/>
        <v>73.960192630803263</v>
      </c>
      <c r="G30" s="10">
        <f t="shared" si="40"/>
        <v>17.604953289290389</v>
      </c>
      <c r="H30" s="10">
        <f t="shared" si="40"/>
        <v>20.144237623761718</v>
      </c>
      <c r="I30" s="10">
        <f t="shared" si="40"/>
        <v>23.265192724928259</v>
      </c>
      <c r="J30" s="10">
        <f t="shared" si="40"/>
        <v>27.225183571365648</v>
      </c>
      <c r="K30" s="10">
        <f t="shared" si="41"/>
        <v>88.239567209346006</v>
      </c>
      <c r="L30" s="10">
        <f t="shared" si="42"/>
        <v>25.277222000000002</v>
      </c>
      <c r="M30" s="10">
        <f t="shared" si="42"/>
        <v>12.407626999999993</v>
      </c>
      <c r="N30" s="10">
        <f t="shared" ref="N30:O30" si="48">+N5+N10+N15+N20+N25</f>
        <v>14.354419000000005</v>
      </c>
      <c r="O30" s="10">
        <f t="shared" si="48"/>
        <v>15.991236999999998</v>
      </c>
      <c r="P30" s="10">
        <f t="shared" si="44"/>
        <v>68.030505000000005</v>
      </c>
      <c r="Q30" s="10">
        <f t="shared" ref="Q30:R30" si="49">+Q5+Q10+Q15+Q20+Q25</f>
        <v>15.204493000000001</v>
      </c>
      <c r="R30" s="10">
        <f t="shared" si="49"/>
        <v>21.379812000000001</v>
      </c>
      <c r="S30" s="10">
        <f t="shared" ref="S30:T30" si="50">+S5+S10+S15+S20+S25</f>
        <v>20.576408000000001</v>
      </c>
      <c r="T30" s="10">
        <f t="shared" si="50"/>
        <v>17.167337000000003</v>
      </c>
      <c r="U30" s="10">
        <f t="shared" si="38"/>
        <v>74.328050000000005</v>
      </c>
      <c r="V30" s="10">
        <f t="shared" ref="V30" si="51">+V5+V10+V15+V20+V25</f>
        <v>18.952686000000003</v>
      </c>
    </row>
    <row r="31" spans="1:24" x14ac:dyDescent="0.35">
      <c r="A31" s="5" t="s">
        <v>118</v>
      </c>
      <c r="B31" s="10">
        <v>-11.900457880632759</v>
      </c>
      <c r="C31" s="10">
        <v>-12.905540208080351</v>
      </c>
      <c r="D31" s="10">
        <v>-12.437732952511666</v>
      </c>
      <c r="E31" s="10">
        <v>-13.001983136445167</v>
      </c>
      <c r="F31" s="10">
        <v>-50.245714177669946</v>
      </c>
      <c r="G31" s="10">
        <v>-13.28448965978501</v>
      </c>
      <c r="H31" s="10">
        <v>-12.727148291308589</v>
      </c>
      <c r="I31" s="10">
        <v>-11.503582229365765</v>
      </c>
      <c r="J31" s="10">
        <v>-12.155875015307386</v>
      </c>
      <c r="K31" s="10">
        <v>-49.671095195766753</v>
      </c>
      <c r="L31" s="10">
        <v>-13.144727999999999</v>
      </c>
      <c r="M31" s="10">
        <v>-15.605562000000001</v>
      </c>
      <c r="N31" s="10">
        <v>-15.259415000000004</v>
      </c>
      <c r="O31" s="10">
        <v>-12.405659999999997</v>
      </c>
      <c r="P31" s="10">
        <f>+SUM(L31:O31)</f>
        <v>-56.415365000000001</v>
      </c>
      <c r="Q31" s="10">
        <v>-17.155806999999999</v>
      </c>
      <c r="R31" s="10">
        <v>-21.783953999999998</v>
      </c>
      <c r="S31" s="10">
        <v>-16.463665000000002</v>
      </c>
      <c r="T31" s="10">
        <v>-16.853386000000008</v>
      </c>
      <c r="U31" s="10">
        <f t="shared" si="38"/>
        <v>-72.256811999999996</v>
      </c>
      <c r="V31" s="10">
        <v>-18.115749999999998</v>
      </c>
    </row>
    <row r="32" spans="1:24" x14ac:dyDescent="0.35">
      <c r="A32" s="39" t="s">
        <v>149</v>
      </c>
      <c r="B32" s="14">
        <f>+SUM(B28:B31)</f>
        <v>269.78852853828118</v>
      </c>
      <c r="C32" s="14">
        <f t="shared" ref="C32:L32" si="52">+SUM(C28:C31)</f>
        <v>356.55539639824502</v>
      </c>
      <c r="D32" s="14">
        <f t="shared" si="52"/>
        <v>227.80696905089945</v>
      </c>
      <c r="E32" s="14">
        <f t="shared" si="52"/>
        <v>361.65001686355475</v>
      </c>
      <c r="F32" s="14">
        <f t="shared" si="52"/>
        <v>1215.8009108509805</v>
      </c>
      <c r="G32" s="14">
        <f>+SUM(G28:G31)</f>
        <v>309.73509682797442</v>
      </c>
      <c r="H32" s="14">
        <f t="shared" si="52"/>
        <v>407.52887209663481</v>
      </c>
      <c r="I32" s="14">
        <f t="shared" si="52"/>
        <v>309.84476807065761</v>
      </c>
      <c r="J32" s="14">
        <f t="shared" si="52"/>
        <v>458.99917326308264</v>
      </c>
      <c r="K32" s="14">
        <f>+SUM(K28:K31)</f>
        <v>1486.1079102583494</v>
      </c>
      <c r="L32" s="14">
        <f t="shared" si="52"/>
        <v>395.25348700000001</v>
      </c>
      <c r="M32" s="14">
        <f>+SUM(M28:M31)</f>
        <v>493.73223499999995</v>
      </c>
      <c r="N32" s="14">
        <f t="shared" ref="N32" si="53">+SUM(N28:N31)</f>
        <v>393.14558699999998</v>
      </c>
      <c r="O32" s="14">
        <f t="shared" ref="O32" si="54">+SUM(O28:O31)</f>
        <v>526.57959400000004</v>
      </c>
      <c r="P32" s="14">
        <f t="shared" ref="P32:V32" si="55">+SUM(P28:P31)</f>
        <v>1808.7109029999997</v>
      </c>
      <c r="Q32" s="14">
        <f t="shared" si="55"/>
        <v>515.20626600000003</v>
      </c>
      <c r="R32" s="14">
        <f t="shared" si="55"/>
        <v>665.83906899999999</v>
      </c>
      <c r="S32" s="14">
        <f t="shared" si="55"/>
        <v>496.30452700000001</v>
      </c>
      <c r="T32" s="14">
        <f t="shared" si="55"/>
        <v>667.43495199999995</v>
      </c>
      <c r="U32" s="14">
        <f t="shared" si="55"/>
        <v>2344.7848140000001</v>
      </c>
      <c r="V32" s="14">
        <f t="shared" si="55"/>
        <v>634.94115699999986</v>
      </c>
    </row>
    <row r="33" spans="1:22" s="15" customFormat="1" x14ac:dyDescent="0.35">
      <c r="B33" s="59"/>
    </row>
    <row r="34" spans="1:22" s="15" customFormat="1" x14ac:dyDescent="0.35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P34" s="88"/>
      <c r="Q34" s="59"/>
      <c r="R34" s="59"/>
      <c r="S34" s="59"/>
      <c r="T34" s="59"/>
      <c r="U34" s="59"/>
      <c r="V34" s="59"/>
    </row>
    <row r="35" spans="1:22" s="15" customFormat="1" x14ac:dyDescent="0.35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P35" s="59"/>
      <c r="Q35" s="59"/>
      <c r="R35" s="59"/>
      <c r="S35" s="59"/>
      <c r="T35" s="59"/>
      <c r="U35" s="59"/>
      <c r="V35" s="59"/>
    </row>
    <row r="36" spans="1:22" s="15" customFormat="1" x14ac:dyDescent="0.3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P36" s="59"/>
      <c r="Q36" s="59"/>
      <c r="R36" s="59"/>
      <c r="S36" s="59"/>
      <c r="T36" s="59"/>
      <c r="U36" s="59"/>
      <c r="V36" s="59"/>
    </row>
    <row r="37" spans="1:22" s="15" customFormat="1" x14ac:dyDescent="0.35"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P37" s="59"/>
      <c r="Q37" s="59"/>
      <c r="R37" s="59"/>
      <c r="S37" s="59"/>
      <c r="T37" s="59"/>
      <c r="U37" s="59"/>
      <c r="V37" s="59"/>
    </row>
    <row r="38" spans="1:22" s="15" customFormat="1" x14ac:dyDescent="0.3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P38" s="16"/>
      <c r="Q38" s="16"/>
      <c r="R38" s="16"/>
      <c r="S38" s="16"/>
      <c r="T38" s="16"/>
      <c r="U38" s="16"/>
      <c r="V38" s="16"/>
    </row>
    <row r="39" spans="1:22" s="15" customFormat="1" x14ac:dyDescent="0.35">
      <c r="A39" s="15" t="s">
        <v>150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P39" s="16"/>
      <c r="Q39" s="16"/>
      <c r="R39" s="16"/>
      <c r="S39" s="16"/>
      <c r="T39" s="16"/>
      <c r="U39" s="16"/>
      <c r="V39" s="16"/>
    </row>
    <row r="40" spans="1:22" s="15" customFormat="1" x14ac:dyDescent="0.35">
      <c r="A40" s="15" t="s">
        <v>151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P40" s="16"/>
      <c r="Q40" s="16"/>
      <c r="R40" s="16"/>
      <c r="S40" s="16"/>
      <c r="T40" s="16"/>
      <c r="U40" s="16"/>
      <c r="V40" s="16"/>
    </row>
    <row r="41" spans="1:22" s="15" customFormat="1" x14ac:dyDescent="0.35">
      <c r="A41" s="15" t="s">
        <v>152</v>
      </c>
      <c r="B41" s="16">
        <f>+'Income Statement-Market Cluster'!B15</f>
        <v>32.075617430239355</v>
      </c>
      <c r="C41" s="16">
        <f>+'Income Statement-Market Cluster'!C15</f>
        <v>40.503382569760646</v>
      </c>
      <c r="D41" s="16">
        <f>+'Income Statement-Market Cluster'!D15</f>
        <v>29.926265683625985</v>
      </c>
      <c r="E41" s="16">
        <f>+'Income Statement-Market Cluster'!E15</f>
        <v>30.469971624366167</v>
      </c>
      <c r="F41" s="16">
        <f>+'Income Statement-Market Cluster'!F15</f>
        <v>132.97523730799216</v>
      </c>
      <c r="G41" s="16">
        <f>+'Income Statement-Market Cluster'!G15</f>
        <v>33.750539361217044</v>
      </c>
      <c r="H41" s="16">
        <f>+'Income Statement-Market Cluster'!H15</f>
        <v>39.571643946001295</v>
      </c>
      <c r="I41" s="16">
        <f>+'Income Statement-Market Cluster'!I15</f>
        <v>39.865943126982671</v>
      </c>
      <c r="J41" s="16">
        <f>+'Income Statement-Market Cluster'!J15</f>
        <v>41.815262673867416</v>
      </c>
      <c r="K41" s="16">
        <f>+'Income Statement-Market Cluster'!K15</f>
        <v>155.00338910806843</v>
      </c>
      <c r="L41" s="16">
        <f>+'Income Statement-Market Cluster'!L15</f>
        <v>41.677847</v>
      </c>
      <c r="P41" s="16">
        <f>+'Income Statement-Market Cluster'!P15</f>
        <v>222.28567499999997</v>
      </c>
      <c r="Q41" s="16"/>
      <c r="R41" s="16"/>
      <c r="S41" s="16"/>
      <c r="T41" s="16"/>
      <c r="U41" s="16"/>
      <c r="V41" s="16"/>
    </row>
    <row r="42" spans="1:22" s="15" customFormat="1" x14ac:dyDescent="0.35">
      <c r="A42" s="15" t="s">
        <v>153</v>
      </c>
      <c r="B42" s="16">
        <f>+'Income Statement-Market Cluster'!B16</f>
        <v>13.30876312</v>
      </c>
      <c r="C42" s="16">
        <f>+'Income Statement-Market Cluster'!C16</f>
        <v>13.56923688</v>
      </c>
      <c r="D42" s="16">
        <f>+'Income Statement-Market Cluster'!D16</f>
        <v>14.978647539999999</v>
      </c>
      <c r="E42" s="16">
        <f>+'Income Statement-Market Cluster'!E16</f>
        <v>21.650108539999994</v>
      </c>
      <c r="F42" s="16">
        <f>+'Income Statement-Market Cluster'!F16</f>
        <v>63.506756079999988</v>
      </c>
      <c r="G42" s="16">
        <f>+'Income Statement-Market Cluster'!G16</f>
        <v>14.7713322</v>
      </c>
      <c r="H42" s="16">
        <f>+'Income Statement-Market Cluster'!H16</f>
        <v>15.931015809999995</v>
      </c>
      <c r="I42" s="16">
        <f>+'Income Statement-Market Cluster'!I16</f>
        <v>20.259771319999992</v>
      </c>
      <c r="J42" s="16">
        <f>+'Income Statement-Market Cluster'!J16</f>
        <v>21.907328060000015</v>
      </c>
      <c r="K42" s="16">
        <f>+'Income Statement-Market Cluster'!K16</f>
        <v>72.869447390000005</v>
      </c>
      <c r="L42" s="16">
        <f>+'Income Statement-Market Cluster'!L16</f>
        <v>22.439177999999998</v>
      </c>
      <c r="P42" s="16">
        <f>+'Income Statement-Market Cluster'!P16</f>
        <v>54.895870000000002</v>
      </c>
      <c r="Q42" s="16"/>
      <c r="R42" s="16"/>
      <c r="S42" s="16"/>
      <c r="T42" s="16"/>
      <c r="U42" s="16"/>
      <c r="V42" s="16"/>
    </row>
    <row r="43" spans="1:22" s="15" customFormat="1" x14ac:dyDescent="0.35">
      <c r="A43" s="15" t="s">
        <v>140</v>
      </c>
      <c r="B43" s="16">
        <f>+'Income Statement-Market Cluster'!B17</f>
        <v>-11.900457880632759</v>
      </c>
      <c r="C43" s="16">
        <f>+'Income Statement-Market Cluster'!C17</f>
        <v>-12.90554211936724</v>
      </c>
      <c r="D43" s="16">
        <f>+'Income Statement-Market Cluster'!D17</f>
        <v>-12.437731041224776</v>
      </c>
      <c r="E43" s="16">
        <f>+'Income Statement-Market Cluster'!E17</f>
        <v>-13.001983136445167</v>
      </c>
      <c r="F43" s="16">
        <f>+'Income Statement-Market Cluster'!F17</f>
        <v>-50.245714177669946</v>
      </c>
      <c r="G43" s="16">
        <f>+'Income Statement-Market Cluster'!G17</f>
        <v>-13.283989659785009</v>
      </c>
      <c r="H43" s="16">
        <f>+'Income Statement-Market Cluster'!H17</f>
        <v>-12.727648291308633</v>
      </c>
      <c r="I43" s="16">
        <f>+'Income Statement-Market Cluster'!I17</f>
        <v>-11.503582229365723</v>
      </c>
      <c r="J43" s="16">
        <f>+'Income Statement-Market Cluster'!J17</f>
        <v>-12.155875015307386</v>
      </c>
      <c r="K43" s="16">
        <f>+'Income Statement-Market Cluster'!K17</f>
        <v>-49.671095195766753</v>
      </c>
      <c r="L43" s="16">
        <f>+'Income Statement-Market Cluster'!L17</f>
        <v>-13.144727999999999</v>
      </c>
      <c r="P43" s="16">
        <f>+'Income Statement-Market Cluster'!P17</f>
        <v>-56.415364999999994</v>
      </c>
      <c r="Q43" s="16"/>
      <c r="R43" s="16"/>
      <c r="S43" s="16"/>
      <c r="T43" s="16"/>
      <c r="U43" s="16"/>
      <c r="V43" s="16"/>
    </row>
    <row r="44" spans="1:22" s="15" customFormat="1" x14ac:dyDescent="0.35">
      <c r="A44" s="15" t="s">
        <v>154</v>
      </c>
      <c r="B44" s="16">
        <f>+'Income Statement-Market Cluster'!B18</f>
        <v>269.80376442666517</v>
      </c>
      <c r="C44" s="16">
        <f>+'Income Statement-Market Cluster'!C18</f>
        <v>356.55423557333484</v>
      </c>
      <c r="D44" s="16">
        <f>+'Income Statement-Market Cluster'!D18</f>
        <v>227.75302733395293</v>
      </c>
      <c r="E44" s="16">
        <f>+'Income Statement-Market Cluster'!E18</f>
        <v>361.66533705458875</v>
      </c>
      <c r="F44" s="16">
        <f>+'Income Statement-Market Cluster'!F18</f>
        <v>1215.7763643885417</v>
      </c>
      <c r="G44" s="16">
        <f>+'Income Statement-Market Cluster'!G18</f>
        <v>309.73524682797444</v>
      </c>
      <c r="H44" s="16">
        <f>+'Income Statement-Market Cluster'!H18</f>
        <v>407.5286880966346</v>
      </c>
      <c r="I44" s="16">
        <f>+'Income Statement-Market Cluster'!I18</f>
        <v>309.8443379984331</v>
      </c>
      <c r="J44" s="16">
        <f>+'Income Statement-Market Cluster'!J18</f>
        <v>458.99971545035072</v>
      </c>
      <c r="K44" s="16">
        <f>+'Income Statement-Market Cluster'!K18</f>
        <v>1486.1079883733928</v>
      </c>
      <c r="L44" s="16">
        <f>+'Income Statement-Market Cluster'!L18</f>
        <v>395.25348700000006</v>
      </c>
      <c r="P44" s="16">
        <f>+'Income Statement-Market Cluster'!P18</f>
        <v>1808.7109029999997</v>
      </c>
      <c r="Q44" s="16"/>
      <c r="R44" s="16"/>
      <c r="S44" s="16"/>
      <c r="T44" s="16"/>
      <c r="U44" s="16"/>
      <c r="V44" s="16"/>
    </row>
    <row r="45" spans="1:22" s="15" customFormat="1" x14ac:dyDescent="0.3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P45" s="16"/>
      <c r="Q45" s="16"/>
      <c r="R45" s="16"/>
      <c r="S45" s="16"/>
      <c r="T45" s="16"/>
      <c r="U45" s="16"/>
      <c r="V45" s="16"/>
    </row>
    <row r="46" spans="1:22" s="15" customFormat="1" x14ac:dyDescent="0.3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P46" s="16"/>
      <c r="Q46" s="16"/>
      <c r="R46" s="16"/>
      <c r="S46" s="16"/>
      <c r="T46" s="16"/>
      <c r="U46" s="16"/>
      <c r="V46" s="16"/>
    </row>
    <row r="47" spans="1:22" s="15" customFormat="1" x14ac:dyDescent="0.35">
      <c r="A47" s="15" t="s">
        <v>155</v>
      </c>
      <c r="B47" s="16">
        <f>+B6-B38</f>
        <v>175.43866250349896</v>
      </c>
      <c r="C47" s="16">
        <f t="shared" ref="C47:L47" si="56">+C6-C38</f>
        <v>213.09305069316792</v>
      </c>
      <c r="D47" s="16">
        <f t="shared" si="56"/>
        <v>138.52708407671039</v>
      </c>
      <c r="E47" s="16">
        <f t="shared" si="56"/>
        <v>236.17799999999997</v>
      </c>
      <c r="F47" s="16">
        <f t="shared" si="56"/>
        <v>763.23679727337731</v>
      </c>
      <c r="G47" s="16">
        <f t="shared" si="56"/>
        <v>197.35337680269635</v>
      </c>
      <c r="H47" s="16">
        <f t="shared" si="56"/>
        <v>249.38499483337978</v>
      </c>
      <c r="I47" s="16">
        <f t="shared" si="56"/>
        <v>176.02019186440754</v>
      </c>
      <c r="J47" s="16">
        <f t="shared" si="56"/>
        <v>282.31043911301197</v>
      </c>
      <c r="K47" s="16">
        <f t="shared" si="56"/>
        <v>905.06900261349563</v>
      </c>
      <c r="L47" s="16">
        <f t="shared" si="56"/>
        <v>241.128917</v>
      </c>
      <c r="P47" s="16">
        <f t="shared" ref="P47" si="57">+P6-P38</f>
        <v>1036.0016850000002</v>
      </c>
      <c r="Q47" s="16"/>
      <c r="R47" s="16"/>
      <c r="S47" s="16"/>
      <c r="T47" s="16"/>
      <c r="U47" s="16"/>
      <c r="V47" s="16"/>
    </row>
    <row r="48" spans="1:22" s="15" customFormat="1" x14ac:dyDescent="0.35">
      <c r="A48" s="15" t="s">
        <v>150</v>
      </c>
      <c r="B48" s="16">
        <f>+B11-B39</f>
        <v>42.569134288988984</v>
      </c>
      <c r="C48" s="16">
        <f t="shared" ref="C48:L48" si="58">+C11-C39</f>
        <v>74.010406710420867</v>
      </c>
      <c r="D48" s="16">
        <f t="shared" si="58"/>
        <v>40.317750091500507</v>
      </c>
      <c r="E48" s="16">
        <f t="shared" si="58"/>
        <v>58.715999999999994</v>
      </c>
      <c r="F48" s="16">
        <f t="shared" si="58"/>
        <v>215.61329109091037</v>
      </c>
      <c r="G48" s="16">
        <f t="shared" si="58"/>
        <v>52.582004432687597</v>
      </c>
      <c r="H48" s="16">
        <f t="shared" si="58"/>
        <v>80.950960517596258</v>
      </c>
      <c r="I48" s="16">
        <f t="shared" si="58"/>
        <v>60.048570407538179</v>
      </c>
      <c r="J48" s="16">
        <f t="shared" si="58"/>
        <v>76.776692730192707</v>
      </c>
      <c r="K48" s="16">
        <f t="shared" si="58"/>
        <v>270.3582280880147</v>
      </c>
      <c r="L48" s="16">
        <f t="shared" si="58"/>
        <v>60.947831999999998</v>
      </c>
      <c r="P48" s="16">
        <f t="shared" ref="P48" si="59">+P11-P39</f>
        <v>354.28346100000005</v>
      </c>
      <c r="Q48" s="16"/>
      <c r="R48" s="16"/>
      <c r="S48" s="16"/>
      <c r="T48" s="16"/>
      <c r="U48" s="16"/>
      <c r="V48" s="16"/>
    </row>
    <row r="49" spans="1:22" s="15" customFormat="1" x14ac:dyDescent="0.35">
      <c r="A49" s="15" t="s">
        <v>151</v>
      </c>
      <c r="B49" s="16">
        <f>+B16-B40</f>
        <v>18.296809076186669</v>
      </c>
      <c r="C49" s="16">
        <f t="shared" ref="C49:L49" si="60">+C16-C40</f>
        <v>28.285203313248331</v>
      </c>
      <c r="D49" s="16">
        <f t="shared" si="60"/>
        <v>16.494668057763491</v>
      </c>
      <c r="E49" s="16">
        <f t="shared" si="60"/>
        <v>27.637999999999991</v>
      </c>
      <c r="F49" s="16">
        <f t="shared" si="60"/>
        <v>90.714680447198475</v>
      </c>
      <c r="G49" s="16">
        <f t="shared" si="60"/>
        <v>24.562333691158408</v>
      </c>
      <c r="H49" s="16">
        <f t="shared" si="60"/>
        <v>34.417405280966051</v>
      </c>
      <c r="I49" s="16">
        <f t="shared" si="60"/>
        <v>25.153873581094821</v>
      </c>
      <c r="J49" s="16">
        <f t="shared" si="60"/>
        <v>48.345325701317989</v>
      </c>
      <c r="K49" s="16">
        <f t="shared" si="60"/>
        <v>132.47893825453727</v>
      </c>
      <c r="L49" s="16">
        <f t="shared" si="60"/>
        <v>42.204441000000003</v>
      </c>
      <c r="P49" s="16">
        <f t="shared" ref="P49" si="61">+P16-P40</f>
        <v>197.65957700000001</v>
      </c>
      <c r="Q49" s="16"/>
      <c r="R49" s="16"/>
      <c r="S49" s="16"/>
      <c r="T49" s="16"/>
      <c r="U49" s="16"/>
      <c r="V49" s="16"/>
    </row>
    <row r="50" spans="1:22" s="15" customFormat="1" x14ac:dyDescent="0.35">
      <c r="A50" s="15" t="s">
        <v>152</v>
      </c>
      <c r="B50" s="16">
        <f>+B21-B41</f>
        <v>0</v>
      </c>
      <c r="C50" s="16">
        <f t="shared" ref="C50:L50" si="62">+C21-C41</f>
        <v>2.972760171360278E-8</v>
      </c>
      <c r="D50" s="16">
        <f t="shared" si="62"/>
        <v>-4.0949618926333642E-4</v>
      </c>
      <c r="E50" s="16">
        <f t="shared" si="62"/>
        <v>2.8375633846167148E-5</v>
      </c>
      <c r="F50" s="16">
        <f t="shared" si="62"/>
        <v>-3.8109082782966652E-4</v>
      </c>
      <c r="G50" s="16">
        <f t="shared" si="62"/>
        <v>0</v>
      </c>
      <c r="H50" s="16">
        <f t="shared" si="62"/>
        <v>0</v>
      </c>
      <c r="I50" s="16">
        <f t="shared" si="62"/>
        <v>7.815970093361102E-14</v>
      </c>
      <c r="J50" s="16">
        <f t="shared" si="62"/>
        <v>0</v>
      </c>
      <c r="K50" s="16">
        <f t="shared" si="62"/>
        <v>0</v>
      </c>
      <c r="L50" s="16">
        <f t="shared" si="62"/>
        <v>0</v>
      </c>
      <c r="P50" s="16">
        <f t="shared" ref="P50" si="63">+P21-P41</f>
        <v>0</v>
      </c>
      <c r="Q50" s="16"/>
      <c r="R50" s="16"/>
      <c r="S50" s="16"/>
      <c r="T50" s="16"/>
      <c r="U50" s="16"/>
      <c r="V50" s="16"/>
    </row>
    <row r="51" spans="1:22" s="15" customFormat="1" x14ac:dyDescent="0.35">
      <c r="A51" s="15" t="s">
        <v>153</v>
      </c>
      <c r="B51" s="16">
        <f>+B26-B42</f>
        <v>0</v>
      </c>
      <c r="C51" s="16">
        <f t="shared" ref="C51:L51" si="64">+C26-C42</f>
        <v>-3.4358999999817286E-4</v>
      </c>
      <c r="D51" s="16">
        <f t="shared" si="64"/>
        <v>6.9605000000017014E-4</v>
      </c>
      <c r="E51" s="16">
        <f t="shared" si="64"/>
        <v>-1.0853999999582697E-4</v>
      </c>
      <c r="F51" s="16">
        <f t="shared" si="64"/>
        <v>2.4392000000972303E-4</v>
      </c>
      <c r="G51" s="16">
        <f t="shared" si="64"/>
        <v>0</v>
      </c>
      <c r="H51" s="16">
        <f t="shared" si="64"/>
        <v>1.7763568394002505E-14</v>
      </c>
      <c r="I51" s="16">
        <f t="shared" si="64"/>
        <v>0</v>
      </c>
      <c r="J51" s="16">
        <f t="shared" si="64"/>
        <v>0</v>
      </c>
      <c r="K51" s="16">
        <f t="shared" si="64"/>
        <v>0</v>
      </c>
      <c r="L51" s="16">
        <f t="shared" si="64"/>
        <v>0</v>
      </c>
      <c r="P51" s="16">
        <f t="shared" ref="P51" si="65">+P26-P42</f>
        <v>0</v>
      </c>
      <c r="Q51" s="16"/>
      <c r="R51" s="16"/>
      <c r="S51" s="16"/>
      <c r="T51" s="16"/>
      <c r="U51" s="16"/>
      <c r="V51" s="16"/>
    </row>
    <row r="52" spans="1:22" s="15" customFormat="1" x14ac:dyDescent="0.35">
      <c r="A52" s="15" t="s">
        <v>140</v>
      </c>
      <c r="B52" s="16">
        <f>+B31-B43</f>
        <v>0</v>
      </c>
      <c r="C52" s="16">
        <f t="shared" ref="C52:L52" si="66">+C31-C43</f>
        <v>1.9112868887560808E-6</v>
      </c>
      <c r="D52" s="16">
        <f t="shared" si="66"/>
        <v>-1.9112868905324376E-6</v>
      </c>
      <c r="E52" s="16">
        <f t="shared" si="66"/>
        <v>0</v>
      </c>
      <c r="F52" s="16">
        <f t="shared" si="66"/>
        <v>0</v>
      </c>
      <c r="G52" s="16">
        <f t="shared" si="66"/>
        <v>-5.0000000000061107E-4</v>
      </c>
      <c r="H52" s="16">
        <f t="shared" si="66"/>
        <v>5.0000000004324363E-4</v>
      </c>
      <c r="I52" s="16">
        <f t="shared" si="66"/>
        <v>-4.2632564145606011E-14</v>
      </c>
      <c r="J52" s="16">
        <f t="shared" si="66"/>
        <v>0</v>
      </c>
      <c r="K52" s="16">
        <f t="shared" si="66"/>
        <v>0</v>
      </c>
      <c r="L52" s="16">
        <f t="shared" si="66"/>
        <v>0</v>
      </c>
      <c r="P52" s="16">
        <f t="shared" ref="P52" si="67">+P31-P43</f>
        <v>0</v>
      </c>
      <c r="Q52" s="16"/>
      <c r="R52" s="16"/>
      <c r="S52" s="16"/>
      <c r="T52" s="16"/>
      <c r="U52" s="16"/>
      <c r="V52" s="16"/>
    </row>
    <row r="53" spans="1:22" s="15" customFormat="1" x14ac:dyDescent="0.35">
      <c r="A53" s="15" t="s">
        <v>154</v>
      </c>
      <c r="B53" s="16">
        <f>+B32-B44</f>
        <v>-1.523588838398382E-2</v>
      </c>
      <c r="C53" s="16">
        <f t="shared" ref="C53:L53" si="68">+C32-C44</f>
        <v>1.1608249101868751E-3</v>
      </c>
      <c r="D53" s="16">
        <f t="shared" si="68"/>
        <v>5.3941716946525275E-2</v>
      </c>
      <c r="E53" s="16">
        <f t="shared" si="68"/>
        <v>-1.5320191033993069E-2</v>
      </c>
      <c r="F53" s="16">
        <f t="shared" si="68"/>
        <v>2.4546462438820527E-2</v>
      </c>
      <c r="G53" s="16">
        <f t="shared" si="68"/>
        <v>-1.5000000001919034E-4</v>
      </c>
      <c r="H53" s="16">
        <f t="shared" si="68"/>
        <v>1.8400000021756568E-4</v>
      </c>
      <c r="I53" s="16">
        <f t="shared" si="68"/>
        <v>4.3007222450341942E-4</v>
      </c>
      <c r="J53" s="16">
        <f t="shared" si="68"/>
        <v>-5.4218726808130668E-4</v>
      </c>
      <c r="K53" s="16">
        <f t="shared" si="68"/>
        <v>-7.8115043379511917E-5</v>
      </c>
      <c r="L53" s="16">
        <f t="shared" si="68"/>
        <v>0</v>
      </c>
      <c r="P53" s="16">
        <f t="shared" ref="P53" si="69">+P32-P44</f>
        <v>0</v>
      </c>
      <c r="Q53" s="16"/>
      <c r="R53" s="16"/>
      <c r="S53" s="16"/>
      <c r="T53" s="16"/>
      <c r="U53" s="16"/>
      <c r="V53" s="16"/>
    </row>
    <row r="54" spans="1:22" s="15" customFormat="1" x14ac:dyDescent="0.35"/>
    <row r="55" spans="1:22" s="15" customFormat="1" x14ac:dyDescent="0.35"/>
    <row r="56" spans="1:22" s="15" customFormat="1" x14ac:dyDescent="0.35"/>
    <row r="57" spans="1:22" s="15" customFormat="1" x14ac:dyDescent="0.35"/>
    <row r="58" spans="1:22" s="15" customFormat="1" x14ac:dyDescent="0.35"/>
    <row r="59" spans="1:22" s="15" customFormat="1" x14ac:dyDescent="0.35"/>
    <row r="60" spans="1:22" s="15" customFormat="1" x14ac:dyDescent="0.35"/>
    <row r="61" spans="1:22" s="15" customFormat="1" x14ac:dyDescent="0.35"/>
    <row r="62" spans="1:22" s="15" customFormat="1" x14ac:dyDescent="0.35"/>
    <row r="63" spans="1:22" s="15" customFormat="1" x14ac:dyDescent="0.35"/>
    <row r="64" spans="1:22" s="15" customFormat="1" x14ac:dyDescent="0.35"/>
    <row r="65" s="15" customFormat="1" x14ac:dyDescent="0.35"/>
    <row r="66" s="15" customFormat="1" x14ac:dyDescent="0.35"/>
    <row r="67" s="15" customFormat="1" x14ac:dyDescent="0.35"/>
    <row r="68" s="15" customFormat="1" x14ac:dyDescent="0.35"/>
    <row r="69" s="15" customFormat="1" x14ac:dyDescent="0.35"/>
    <row r="70" s="15" customFormat="1" x14ac:dyDescent="0.35"/>
    <row r="71" s="15" customFormat="1" x14ac:dyDescent="0.35"/>
    <row r="72" s="15" customFormat="1" x14ac:dyDescent="0.35"/>
    <row r="73" s="15" customFormat="1" x14ac:dyDescent="0.35"/>
    <row r="74" s="15" customFormat="1" x14ac:dyDescent="0.35"/>
    <row r="75" s="15" customFormat="1" x14ac:dyDescent="0.35"/>
    <row r="76" s="15" customFormat="1" x14ac:dyDescent="0.35"/>
    <row r="77" s="15" customFormat="1" x14ac:dyDescent="0.35"/>
    <row r="78" s="15" customFormat="1" x14ac:dyDescent="0.35"/>
    <row r="79" s="15" customFormat="1" x14ac:dyDescent="0.35"/>
    <row r="80" s="15" customFormat="1" x14ac:dyDescent="0.35"/>
    <row r="81" s="15" customFormat="1" x14ac:dyDescent="0.35"/>
    <row r="82" s="15" customFormat="1" x14ac:dyDescent="0.35"/>
    <row r="83" s="15" customFormat="1" x14ac:dyDescent="0.35"/>
    <row r="84" s="15" customFormat="1" x14ac:dyDescent="0.35"/>
    <row r="85" s="15" customFormat="1" x14ac:dyDescent="0.35"/>
    <row r="86" s="15" customFormat="1" x14ac:dyDescent="0.35"/>
    <row r="87" s="15" customFormat="1" x14ac:dyDescent="0.35"/>
    <row r="88" s="15" customFormat="1" x14ac:dyDescent="0.35"/>
    <row r="89" s="15" customFormat="1" x14ac:dyDescent="0.35"/>
    <row r="90" s="15" customFormat="1" x14ac:dyDescent="0.35"/>
    <row r="91" s="15" customFormat="1" x14ac:dyDescent="0.35"/>
    <row r="92" s="15" customFormat="1" x14ac:dyDescent="0.35"/>
    <row r="93" s="15" customFormat="1" x14ac:dyDescent="0.35"/>
    <row r="94" s="15" customFormat="1" x14ac:dyDescent="0.35"/>
    <row r="95" s="15" customFormat="1" x14ac:dyDescent="0.35"/>
    <row r="96" s="15" customFormat="1" x14ac:dyDescent="0.35"/>
    <row r="97" s="15" customFormat="1" x14ac:dyDescent="0.35"/>
    <row r="98" s="15" customFormat="1" x14ac:dyDescent="0.35"/>
    <row r="99" s="15" customFormat="1" x14ac:dyDescent="0.35"/>
    <row r="100" s="15" customFormat="1" x14ac:dyDescent="0.35"/>
    <row r="101" s="15" customFormat="1" x14ac:dyDescent="0.35"/>
    <row r="102" s="15" customFormat="1" x14ac:dyDescent="0.35"/>
    <row r="103" s="15" customFormat="1" x14ac:dyDescent="0.35"/>
    <row r="104" s="15" customFormat="1" x14ac:dyDescent="0.35"/>
  </sheetData>
  <phoneticPr fontId="18" type="noConversion"/>
  <pageMargins left="0.7" right="0.7" top="0.75" bottom="0.75" header="0.3" footer="0.3"/>
  <ignoredErrors>
    <ignoredError sqref="F28:F30 K28:K30 F32 P28:P30 U28:U30" formula="1"/>
    <ignoredError sqref="P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AFA744D9A2CE4F96772737F17599A5" ma:contentTypeVersion="11" ma:contentTypeDescription="Create a new document." ma:contentTypeScope="" ma:versionID="6c2ecaea5bcb67b731300a61597847f4">
  <xsd:schema xmlns:xsd="http://www.w3.org/2001/XMLSchema" xmlns:xs="http://www.w3.org/2001/XMLSchema" xmlns:p="http://schemas.microsoft.com/office/2006/metadata/properties" xmlns:ns2="07173b8d-9652-4d4e-9e50-2af99aaecf0d" xmlns:ns3="ecbaa7b4-61fa-4d7d-86ff-c05b04c3b887" targetNamespace="http://schemas.microsoft.com/office/2006/metadata/properties" ma:root="true" ma:fieldsID="bc59548207da779abb05996dd6d82bdc" ns2:_="" ns3:_="">
    <xsd:import namespace="07173b8d-9652-4d4e-9e50-2af99aaecf0d"/>
    <xsd:import namespace="ecbaa7b4-61fa-4d7d-86ff-c05b04c3b8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73b8d-9652-4d4e-9e50-2af99aaecf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aa7b4-61fa-4d7d-86ff-c05b04c3b8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8FCB00-9604-4212-97AF-28FC4BF46945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ecbaa7b4-61fa-4d7d-86ff-c05b04c3b887"/>
    <ds:schemaRef ds:uri="07173b8d-9652-4d4e-9e50-2af99aaecf0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94E176-2C86-4CA6-A4D0-9B42BCB572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73b8d-9652-4d4e-9e50-2af99aaecf0d"/>
    <ds:schemaRef ds:uri="ecbaa7b4-61fa-4d7d-86ff-c05b04c3b8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403480-6A76-4A69-B0E4-DD0827CF02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Income Statement</vt:lpstr>
      <vt:lpstr>Balance Sheet</vt:lpstr>
      <vt:lpstr>Cash Flow Statement</vt:lpstr>
      <vt:lpstr>Income Statement-Market Cluster</vt:lpstr>
      <vt:lpstr>Income Statement-Business Area</vt:lpstr>
      <vt:lpstr>Revenue - MC by BA</vt:lpstr>
      <vt:lpstr>Gross Profit - MC by 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Shiukashvili</dc:creator>
  <cp:keywords/>
  <dc:description/>
  <cp:lastModifiedBy>Giorgi Shiukashvili</cp:lastModifiedBy>
  <cp:revision/>
  <dcterms:created xsi:type="dcterms:W3CDTF">2019-05-06T11:38:59Z</dcterms:created>
  <dcterms:modified xsi:type="dcterms:W3CDTF">2021-05-10T18:46:19Z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0x0101006FAFA744D9A2CE4F96772737F17599A5</vt:lpwstr>
  </property>
</Properties>
</file>