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crayon.sharepoint.com/sites/investorrelations2/Shared Documents/Interim Reporting/2024/Q1 2024/Publish/"/>
    </mc:Choice>
  </mc:AlternateContent>
  <xr:revisionPtr revIDLastSave="0" documentId="8_{227271E7-9641-496A-8C8E-AD2D491D5E41}" xr6:coauthVersionLast="47" xr6:coauthVersionMax="47" xr10:uidLastSave="{00000000-0000-0000-0000-000000000000}"/>
  <bookViews>
    <workbookView xWindow="-120" yWindow="-120" windowWidth="38640" windowHeight="21120" tabRatio="856" firstSheet="1" activeTab="6" xr2:uid="{508605AC-DD7A-4658-BFF9-8C7AC7F72EEB}"/>
  </bookViews>
  <sheets>
    <sheet name="Income Statement" sheetId="1" r:id="rId1"/>
    <sheet name="Balance Sheet" sheetId="9" r:id="rId2"/>
    <sheet name="Cash Flow Statement" sheetId="3" r:id="rId3"/>
    <sheet name="Income Statement- MC" sheetId="11" r:id="rId4"/>
    <sheet name="Income Statement-BA" sheetId="12" r:id="rId5"/>
    <sheet name="Revenue - MC by BA" sheetId="6" r:id="rId6"/>
    <sheet name="Gross Profit - MC by BA" sheetId="7" r:id="rId7"/>
  </sheets>
  <definedNames>
    <definedName name="_xlnm._FilterDatabase" localSheetId="3" hidden="1">'Income Statement- MC'!#REF!</definedName>
    <definedName name="_xlnm._FilterDatabase" localSheetId="5" hidden="1">'Revenue - MC by BA'!#REF!</definedName>
  </definedNames>
  <calcPr calcId="191028" concurrentCalc="0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35" i="7" l="1"/>
  <c r="AK34" i="7"/>
  <c r="AK33" i="7"/>
  <c r="AK37" i="7"/>
  <c r="AK31" i="7"/>
  <c r="AK26" i="7"/>
  <c r="AK21" i="7"/>
  <c r="AK16" i="7"/>
  <c r="AK11" i="7"/>
  <c r="AK6" i="7"/>
  <c r="AI31" i="7"/>
  <c r="AH31" i="7"/>
  <c r="AG31" i="7"/>
  <c r="AF31" i="7"/>
  <c r="AD31" i="7"/>
  <c r="AC31" i="7"/>
  <c r="AB31" i="7"/>
  <c r="AA31" i="7"/>
  <c r="Y31" i="7"/>
  <c r="X31" i="7"/>
  <c r="W31" i="7"/>
  <c r="V31" i="7"/>
  <c r="T31" i="7"/>
  <c r="S31" i="7"/>
  <c r="R31" i="7"/>
  <c r="Q31" i="7"/>
  <c r="O31" i="7"/>
  <c r="N31" i="7"/>
  <c r="M31" i="7"/>
  <c r="L31" i="7"/>
  <c r="J31" i="7"/>
  <c r="I31" i="7"/>
  <c r="H31" i="7"/>
  <c r="G31" i="7"/>
  <c r="E31" i="7"/>
  <c r="D31" i="7"/>
  <c r="C31" i="7"/>
  <c r="B31" i="7"/>
  <c r="AJ30" i="7"/>
  <c r="AE30" i="7"/>
  <c r="Z30" i="7"/>
  <c r="U30" i="7"/>
  <c r="P30" i="7"/>
  <c r="K30" i="7"/>
  <c r="F30" i="7"/>
  <c r="AJ29" i="7"/>
  <c r="AE29" i="7"/>
  <c r="Z29" i="7"/>
  <c r="U29" i="7"/>
  <c r="P29" i="7"/>
  <c r="K29" i="7"/>
  <c r="F29" i="7"/>
  <c r="F31" i="7"/>
  <c r="AJ28" i="7"/>
  <c r="AE28" i="7"/>
  <c r="Z28" i="7"/>
  <c r="U28" i="7"/>
  <c r="P28" i="7"/>
  <c r="K28" i="7"/>
  <c r="K31" i="7"/>
  <c r="F28" i="7"/>
  <c r="N37" i="6"/>
  <c r="M37" i="6"/>
  <c r="L37" i="6"/>
  <c r="J37" i="6"/>
  <c r="I37" i="6"/>
  <c r="H37" i="6"/>
  <c r="G37" i="6"/>
  <c r="K37" i="6"/>
  <c r="V36" i="6"/>
  <c r="Q36" i="6"/>
  <c r="F36" i="6"/>
  <c r="U35" i="6"/>
  <c r="V35" i="6"/>
  <c r="T35" i="6"/>
  <c r="S35" i="6"/>
  <c r="R35" i="6"/>
  <c r="P35" i="6"/>
  <c r="Q35" i="6"/>
  <c r="E35" i="6"/>
  <c r="F35" i="6"/>
  <c r="D35" i="6"/>
  <c r="C35" i="6"/>
  <c r="B35" i="6"/>
  <c r="U37" i="6"/>
  <c r="T34" i="6"/>
  <c r="S34" i="6"/>
  <c r="S37" i="6"/>
  <c r="R34" i="6"/>
  <c r="R37" i="6"/>
  <c r="P34" i="6"/>
  <c r="Q34" i="6"/>
  <c r="E34" i="6"/>
  <c r="D34" i="6"/>
  <c r="C34" i="6"/>
  <c r="B34" i="6"/>
  <c r="F34" i="6"/>
  <c r="V33" i="6"/>
  <c r="U33" i="6"/>
  <c r="T33" i="6"/>
  <c r="T37" i="6"/>
  <c r="S33" i="6"/>
  <c r="R33" i="6"/>
  <c r="Q33" i="6"/>
  <c r="P33" i="6"/>
  <c r="E33" i="6"/>
  <c r="E37" i="6"/>
  <c r="D33" i="6"/>
  <c r="D37" i="6"/>
  <c r="C33" i="6"/>
  <c r="C37" i="6"/>
  <c r="B33" i="6"/>
  <c r="B37" i="6"/>
  <c r="U31" i="6"/>
  <c r="T31" i="6"/>
  <c r="S31" i="6"/>
  <c r="R31" i="6"/>
  <c r="P31" i="6"/>
  <c r="O31" i="6"/>
  <c r="N31" i="6"/>
  <c r="M31" i="6"/>
  <c r="L31" i="6"/>
  <c r="J31" i="6"/>
  <c r="I31" i="6"/>
  <c r="H31" i="6"/>
  <c r="G31" i="6"/>
  <c r="E31" i="6"/>
  <c r="D31" i="6"/>
  <c r="C31" i="6"/>
  <c r="B31" i="6"/>
  <c r="V30" i="6"/>
  <c r="Q30" i="6"/>
  <c r="K30" i="6"/>
  <c r="F30" i="6"/>
  <c r="V29" i="6"/>
  <c r="V31" i="6"/>
  <c r="Q29" i="6"/>
  <c r="K29" i="6"/>
  <c r="F29" i="6"/>
  <c r="V28" i="6"/>
  <c r="Q28" i="6"/>
  <c r="K28" i="6"/>
  <c r="F28" i="6"/>
  <c r="F31" i="6"/>
  <c r="W35" i="6"/>
  <c r="W34" i="6"/>
  <c r="W33" i="6"/>
  <c r="W31" i="6"/>
  <c r="W26" i="12"/>
  <c r="W18" i="12"/>
  <c r="W10" i="12"/>
  <c r="V31" i="11"/>
  <c r="W31" i="11"/>
  <c r="W21" i="11"/>
  <c r="W11" i="11"/>
  <c r="V9" i="11"/>
  <c r="Q9" i="11"/>
  <c r="K9" i="11"/>
  <c r="F9" i="11"/>
  <c r="AK28" i="3"/>
  <c r="AK27" i="3"/>
  <c r="AK31" i="3"/>
  <c r="AK26" i="3"/>
  <c r="AK14" i="3"/>
  <c r="AK10" i="3"/>
  <c r="AE31" i="7"/>
  <c r="AJ31" i="7"/>
  <c r="Z31" i="7"/>
  <c r="P31" i="7"/>
  <c r="U31" i="7"/>
  <c r="K31" i="6"/>
  <c r="Q31" i="6"/>
  <c r="F33" i="6"/>
  <c r="F37" i="6"/>
  <c r="P37" i="6"/>
  <c r="Q37" i="6"/>
  <c r="V34" i="6"/>
  <c r="V37" i="6"/>
  <c r="W37" i="6"/>
  <c r="AB46" i="9"/>
  <c r="AB47" i="9"/>
  <c r="AB39" i="9"/>
  <c r="AB29" i="9"/>
  <c r="AB31" i="9"/>
  <c r="AB33" i="9"/>
  <c r="AB23" i="9"/>
  <c r="AB16" i="9"/>
  <c r="AB17" i="9"/>
  <c r="AB13" i="9"/>
  <c r="AB10" i="9"/>
  <c r="AK19" i="1"/>
  <c r="AK8" i="1"/>
  <c r="AK5" i="1"/>
  <c r="AK9" i="1"/>
  <c r="AB24" i="9"/>
  <c r="AB48" i="9"/>
  <c r="AK15" i="1"/>
  <c r="AK20" i="1"/>
  <c r="AK22" i="1"/>
  <c r="AK11" i="1"/>
  <c r="AK12" i="1"/>
  <c r="V23" i="12"/>
  <c r="V10" i="11"/>
  <c r="V8" i="11"/>
  <c r="V7" i="11"/>
  <c r="V6" i="11"/>
  <c r="V5" i="11"/>
  <c r="V4" i="11"/>
  <c r="V3" i="11"/>
  <c r="V30" i="11"/>
  <c r="V29" i="11"/>
  <c r="V27" i="11"/>
  <c r="V26" i="11"/>
  <c r="V25" i="11"/>
  <c r="V24" i="11"/>
  <c r="V23" i="11"/>
  <c r="V20" i="11"/>
  <c r="V19" i="11"/>
  <c r="V17" i="11"/>
  <c r="V16" i="11"/>
  <c r="V15" i="11"/>
  <c r="V14" i="11"/>
  <c r="V13" i="11"/>
  <c r="AI26" i="3"/>
  <c r="AJ25" i="3"/>
  <c r="AJ26" i="3"/>
  <c r="AJ27" i="3"/>
  <c r="AJ15" i="1"/>
  <c r="W39" i="9"/>
  <c r="AJ36" i="7"/>
  <c r="V5" i="6"/>
  <c r="V4" i="6"/>
  <c r="V3" i="6"/>
  <c r="V6" i="6"/>
  <c r="V10" i="6"/>
  <c r="V9" i="6"/>
  <c r="V8" i="6"/>
  <c r="V15" i="6"/>
  <c r="V14" i="6"/>
  <c r="V13" i="6"/>
  <c r="V20" i="6"/>
  <c r="V19" i="6"/>
  <c r="V18" i="6"/>
  <c r="V25" i="6"/>
  <c r="V24" i="6"/>
  <c r="V23" i="6"/>
  <c r="V9" i="12"/>
  <c r="V8" i="12"/>
  <c r="V7" i="12"/>
  <c r="V6" i="12"/>
  <c r="V5" i="12"/>
  <c r="V4" i="12"/>
  <c r="V3" i="12"/>
  <c r="V17" i="12"/>
  <c r="V16" i="12"/>
  <c r="V15" i="12"/>
  <c r="V14" i="12"/>
  <c r="V13" i="12"/>
  <c r="V12" i="12"/>
  <c r="V25" i="12"/>
  <c r="V24" i="12"/>
  <c r="V22" i="12"/>
  <c r="V21" i="12"/>
  <c r="V20" i="12"/>
  <c r="U26" i="12"/>
  <c r="V26" i="12"/>
  <c r="U18" i="12"/>
  <c r="V18" i="12"/>
  <c r="U10" i="12"/>
  <c r="V10" i="12"/>
  <c r="U31" i="11"/>
  <c r="U21" i="11"/>
  <c r="U11" i="11"/>
  <c r="AI6" i="7"/>
  <c r="AI11" i="7"/>
  <c r="AI16" i="7"/>
  <c r="AI21" i="7"/>
  <c r="AI26" i="7"/>
  <c r="AI37" i="7"/>
  <c r="AJ25" i="7"/>
  <c r="AJ24" i="7"/>
  <c r="AJ23" i="7"/>
  <c r="AJ20" i="7"/>
  <c r="AJ19" i="7"/>
  <c r="AJ18" i="7"/>
  <c r="AJ15" i="7"/>
  <c r="AJ14" i="7"/>
  <c r="AJ13" i="7"/>
  <c r="AJ16" i="7"/>
  <c r="AJ10" i="7"/>
  <c r="AJ9" i="7"/>
  <c r="AJ8" i="7"/>
  <c r="AJ5" i="7"/>
  <c r="AJ4" i="7"/>
  <c r="AJ3" i="7"/>
  <c r="U26" i="6"/>
  <c r="U21" i="6"/>
  <c r="U16" i="6"/>
  <c r="U11" i="6"/>
  <c r="U6" i="6"/>
  <c r="AJ24" i="3"/>
  <c r="AJ23" i="3"/>
  <c r="AI14" i="3"/>
  <c r="AI10" i="3"/>
  <c r="AJ18" i="3"/>
  <c r="AJ19" i="3"/>
  <c r="AJ20" i="3"/>
  <c r="AJ21" i="3"/>
  <c r="AJ22" i="3"/>
  <c r="AJ12" i="3"/>
  <c r="AJ13" i="3"/>
  <c r="AJ3" i="3"/>
  <c r="AJ4" i="3"/>
  <c r="AJ5" i="3"/>
  <c r="AJ8" i="3"/>
  <c r="AJ9" i="3"/>
  <c r="AE16" i="3"/>
  <c r="AE18" i="3"/>
  <c r="AE19" i="3"/>
  <c r="AE20" i="3"/>
  <c r="AE21" i="3"/>
  <c r="AE22" i="3"/>
  <c r="AE12" i="3"/>
  <c r="AD13" i="3"/>
  <c r="AD14" i="3"/>
  <c r="AE3" i="3"/>
  <c r="AE4" i="3"/>
  <c r="AE5" i="3"/>
  <c r="AE6" i="3"/>
  <c r="AE8" i="3"/>
  <c r="AE9" i="3"/>
  <c r="V26" i="3"/>
  <c r="V14" i="3"/>
  <c r="V10" i="3"/>
  <c r="V27" i="3"/>
  <c r="W26" i="3"/>
  <c r="W14" i="3"/>
  <c r="W10" i="3"/>
  <c r="X26" i="3"/>
  <c r="X14" i="3"/>
  <c r="X10" i="3"/>
  <c r="X27" i="3"/>
  <c r="X31" i="3"/>
  <c r="Y28" i="3"/>
  <c r="Y26" i="3"/>
  <c r="Y27" i="3"/>
  <c r="Y14" i="3"/>
  <c r="Y10" i="3"/>
  <c r="Q16" i="3"/>
  <c r="Q21" i="3"/>
  <c r="Q22" i="3"/>
  <c r="U22" i="3"/>
  <c r="Q26" i="3"/>
  <c r="Q14" i="3"/>
  <c r="Q3" i="3"/>
  <c r="U3" i="3"/>
  <c r="Q4" i="3"/>
  <c r="U4" i="3"/>
  <c r="R26" i="3"/>
  <c r="R14" i="3"/>
  <c r="R10" i="3"/>
  <c r="S26" i="3"/>
  <c r="S27" i="3"/>
  <c r="S14" i="3"/>
  <c r="S10" i="3"/>
  <c r="T18" i="3"/>
  <c r="U18" i="3"/>
  <c r="T26" i="3"/>
  <c r="T14" i="3"/>
  <c r="T10" i="3"/>
  <c r="L26" i="3"/>
  <c r="L14" i="3"/>
  <c r="M26" i="3"/>
  <c r="M14" i="3"/>
  <c r="M10" i="3"/>
  <c r="M27" i="3"/>
  <c r="M31" i="3"/>
  <c r="N26" i="3"/>
  <c r="N14" i="3"/>
  <c r="N10" i="3"/>
  <c r="O26" i="3"/>
  <c r="O27" i="3"/>
  <c r="O31" i="3"/>
  <c r="O14" i="3"/>
  <c r="O10" i="3"/>
  <c r="P28" i="3"/>
  <c r="P30" i="3"/>
  <c r="U30" i="3"/>
  <c r="Z30" i="3"/>
  <c r="AE29" i="3"/>
  <c r="AE30" i="3"/>
  <c r="AJ29" i="3"/>
  <c r="AJ30" i="3"/>
  <c r="AA29" i="9"/>
  <c r="AA31" i="9"/>
  <c r="AA33" i="9"/>
  <c r="AA46" i="9"/>
  <c r="AA39" i="9"/>
  <c r="AA47" i="9"/>
  <c r="AA48" i="9"/>
  <c r="AA23" i="9"/>
  <c r="AA10" i="9"/>
  <c r="AA13" i="9"/>
  <c r="AA16" i="9"/>
  <c r="AI5" i="1"/>
  <c r="AI8" i="1"/>
  <c r="AI9" i="1"/>
  <c r="AI11" i="1"/>
  <c r="AI12" i="1"/>
  <c r="AI15" i="1"/>
  <c r="AI19" i="1"/>
  <c r="AI20" i="1"/>
  <c r="AI22" i="1"/>
  <c r="AJ3" i="1"/>
  <c r="AJ4" i="1"/>
  <c r="AJ5" i="1"/>
  <c r="AJ6" i="1"/>
  <c r="AJ7" i="1"/>
  <c r="AJ8" i="1"/>
  <c r="AJ9" i="1"/>
  <c r="AJ13" i="1"/>
  <c r="AJ14" i="1"/>
  <c r="AJ16" i="1"/>
  <c r="AJ17" i="1"/>
  <c r="AJ18" i="1"/>
  <c r="AJ19" i="1"/>
  <c r="AJ20" i="1"/>
  <c r="AJ21" i="1"/>
  <c r="AJ22" i="1"/>
  <c r="AJ10" i="1"/>
  <c r="AJ11" i="1"/>
  <c r="AJ12" i="1"/>
  <c r="AE3" i="1"/>
  <c r="AH6" i="7"/>
  <c r="AH11" i="7"/>
  <c r="AH16" i="7"/>
  <c r="AH21" i="7"/>
  <c r="AH26" i="7"/>
  <c r="AH35" i="7"/>
  <c r="AH34" i="7"/>
  <c r="AH33" i="7"/>
  <c r="T26" i="6"/>
  <c r="T21" i="6"/>
  <c r="T16" i="6"/>
  <c r="T11" i="6"/>
  <c r="T6" i="6"/>
  <c r="AH5" i="1"/>
  <c r="AH8" i="1"/>
  <c r="AH9" i="1"/>
  <c r="AH11" i="1"/>
  <c r="T10" i="12"/>
  <c r="T18" i="12"/>
  <c r="T26" i="12"/>
  <c r="T31" i="11"/>
  <c r="T21" i="11"/>
  <c r="T11" i="11"/>
  <c r="AH26" i="3"/>
  <c r="AH27" i="3"/>
  <c r="AH31" i="3"/>
  <c r="AH14" i="3"/>
  <c r="AH10" i="3"/>
  <c r="AF10" i="3"/>
  <c r="AG10" i="3"/>
  <c r="AF14" i="3"/>
  <c r="AG14" i="3"/>
  <c r="AF26" i="3"/>
  <c r="AF27" i="3"/>
  <c r="AF31" i="3"/>
  <c r="AG26" i="3"/>
  <c r="AG27" i="3"/>
  <c r="AG31" i="3"/>
  <c r="Z23" i="9"/>
  <c r="Z46" i="9"/>
  <c r="Z39" i="9"/>
  <c r="Z29" i="9"/>
  <c r="Z31" i="9"/>
  <c r="Z33" i="9"/>
  <c r="Z16" i="9"/>
  <c r="Z13" i="9"/>
  <c r="Z10" i="9"/>
  <c r="AF19" i="1"/>
  <c r="AG19" i="1"/>
  <c r="AH19" i="1"/>
  <c r="AF8" i="1"/>
  <c r="AG8" i="1"/>
  <c r="Z47" i="9"/>
  <c r="Z48" i="9"/>
  <c r="Z17" i="9"/>
  <c r="Z24" i="9"/>
  <c r="AF5" i="1"/>
  <c r="AG5" i="1"/>
  <c r="AF9" i="1"/>
  <c r="AG9" i="1"/>
  <c r="AH15" i="1"/>
  <c r="AF15" i="1"/>
  <c r="AG15" i="1"/>
  <c r="AH12" i="1"/>
  <c r="AF11" i="1"/>
  <c r="AG11" i="1"/>
  <c r="AH20" i="1"/>
  <c r="AH22" i="1"/>
  <c r="AF20" i="1"/>
  <c r="AG20" i="1"/>
  <c r="AF22" i="1"/>
  <c r="AG22" i="1"/>
  <c r="X46" i="9"/>
  <c r="AG35" i="7"/>
  <c r="AG34" i="7"/>
  <c r="AG33" i="7"/>
  <c r="AG37" i="7"/>
  <c r="AG26" i="7"/>
  <c r="AG21" i="7"/>
  <c r="AG16" i="7"/>
  <c r="AG11" i="7"/>
  <c r="AG6" i="7"/>
  <c r="S26" i="6"/>
  <c r="S21" i="6"/>
  <c r="S16" i="6"/>
  <c r="S11" i="6"/>
  <c r="S6" i="6"/>
  <c r="S10" i="12"/>
  <c r="S18" i="12"/>
  <c r="S26" i="12"/>
  <c r="Q17" i="12"/>
  <c r="S31" i="11"/>
  <c r="S21" i="11"/>
  <c r="S11" i="11"/>
  <c r="AD26" i="3"/>
  <c r="AC26" i="3"/>
  <c r="AC27" i="3"/>
  <c r="AC31" i="3"/>
  <c r="AB26" i="3"/>
  <c r="AA26" i="3"/>
  <c r="J26" i="3"/>
  <c r="I26" i="3"/>
  <c r="H26" i="3"/>
  <c r="G26" i="3"/>
  <c r="E26" i="3"/>
  <c r="D26" i="3"/>
  <c r="C26" i="3"/>
  <c r="B26" i="3"/>
  <c r="Y46" i="9"/>
  <c r="Y47" i="9"/>
  <c r="Y48" i="9"/>
  <c r="Y39" i="9"/>
  <c r="Y29" i="9"/>
  <c r="Y31" i="9"/>
  <c r="Y33" i="9"/>
  <c r="Y23" i="9"/>
  <c r="Y16" i="9"/>
  <c r="Y13" i="9"/>
  <c r="Y10" i="9"/>
  <c r="Y17" i="9"/>
  <c r="AG12" i="1"/>
  <c r="Z37" i="7"/>
  <c r="K10" i="12"/>
  <c r="K3" i="11"/>
  <c r="Z8" i="3"/>
  <c r="Z9" i="3"/>
  <c r="Z3" i="1"/>
  <c r="L21" i="11"/>
  <c r="R13" i="12"/>
  <c r="R4" i="12"/>
  <c r="AE16" i="1"/>
  <c r="AA19" i="1"/>
  <c r="Z18" i="1"/>
  <c r="U18" i="1"/>
  <c r="P18" i="1"/>
  <c r="K18" i="1"/>
  <c r="F18" i="1"/>
  <c r="AD19" i="1"/>
  <c r="AC19" i="1"/>
  <c r="AB19" i="1"/>
  <c r="Y19" i="1"/>
  <c r="X19" i="1"/>
  <c r="W19" i="1"/>
  <c r="V19" i="1"/>
  <c r="T19" i="1"/>
  <c r="S19" i="1"/>
  <c r="R19" i="1"/>
  <c r="Q19" i="1"/>
  <c r="O19" i="1"/>
  <c r="N19" i="1"/>
  <c r="M19" i="1"/>
  <c r="L19" i="1"/>
  <c r="J19" i="1"/>
  <c r="I19" i="1"/>
  <c r="H19" i="1"/>
  <c r="G19" i="1"/>
  <c r="E19" i="1"/>
  <c r="D19" i="1"/>
  <c r="C19" i="1"/>
  <c r="B19" i="1"/>
  <c r="AE18" i="1"/>
  <c r="R10" i="12"/>
  <c r="AF6" i="7"/>
  <c r="R21" i="6"/>
  <c r="R6" i="6"/>
  <c r="X39" i="9"/>
  <c r="X47" i="9"/>
  <c r="X16" i="9"/>
  <c r="X10" i="9"/>
  <c r="X17" i="9"/>
  <c r="X24" i="9"/>
  <c r="Q3" i="6"/>
  <c r="Q4" i="6"/>
  <c r="Q5" i="6"/>
  <c r="Q8" i="6"/>
  <c r="Q9" i="6"/>
  <c r="Q10" i="6"/>
  <c r="Q13" i="6"/>
  <c r="Q14" i="6"/>
  <c r="Q15" i="6"/>
  <c r="Q18" i="6"/>
  <c r="Q19" i="6"/>
  <c r="Q20" i="6"/>
  <c r="Q23" i="6"/>
  <c r="Q24" i="6"/>
  <c r="Q25" i="6"/>
  <c r="N21" i="11"/>
  <c r="Q10" i="11"/>
  <c r="Q13" i="11"/>
  <c r="Q14" i="11"/>
  <c r="Q15" i="11"/>
  <c r="Q16" i="11"/>
  <c r="Q17" i="11"/>
  <c r="Q19" i="11"/>
  <c r="Q20" i="11"/>
  <c r="Q23" i="11"/>
  <c r="Q31" i="11"/>
  <c r="Q24" i="11"/>
  <c r="Q25" i="11"/>
  <c r="Q26" i="11"/>
  <c r="Q27" i="11"/>
  <c r="Q29" i="11"/>
  <c r="Q30" i="11"/>
  <c r="Z3" i="3"/>
  <c r="N10" i="9"/>
  <c r="N17" i="9"/>
  <c r="N24" i="9"/>
  <c r="O10" i="9"/>
  <c r="O17" i="9"/>
  <c r="O24" i="9"/>
  <c r="W10" i="9"/>
  <c r="AF35" i="7"/>
  <c r="AF16" i="7"/>
  <c r="AF26" i="7"/>
  <c r="AF34" i="7"/>
  <c r="AF21" i="7"/>
  <c r="AF33" i="7"/>
  <c r="AF37" i="7"/>
  <c r="AF11" i="7"/>
  <c r="R11" i="6"/>
  <c r="R26" i="6"/>
  <c r="R26" i="12"/>
  <c r="R18" i="12"/>
  <c r="R31" i="11"/>
  <c r="R21" i="11"/>
  <c r="R11" i="11"/>
  <c r="Q8" i="11"/>
  <c r="R16" i="6"/>
  <c r="X29" i="9"/>
  <c r="X31" i="9"/>
  <c r="X33" i="9"/>
  <c r="X48" i="9"/>
  <c r="X23" i="9"/>
  <c r="X13" i="9"/>
  <c r="AB5" i="1"/>
  <c r="Q8" i="12"/>
  <c r="P6" i="11"/>
  <c r="Q6" i="11"/>
  <c r="AF12" i="1"/>
  <c r="O18" i="12"/>
  <c r="O21" i="6"/>
  <c r="O16" i="6"/>
  <c r="O11" i="6"/>
  <c r="P26" i="6"/>
  <c r="P21" i="6"/>
  <c r="Q25" i="12"/>
  <c r="Q21" i="12"/>
  <c r="Q22" i="12"/>
  <c r="Q23" i="12"/>
  <c r="O31" i="11"/>
  <c r="O21" i="11"/>
  <c r="O11" i="11"/>
  <c r="O10" i="12"/>
  <c r="Q4" i="12"/>
  <c r="Q5" i="12"/>
  <c r="Q6" i="12"/>
  <c r="Q9" i="12"/>
  <c r="O6" i="6"/>
  <c r="O26" i="12"/>
  <c r="P7" i="11"/>
  <c r="Q7" i="11"/>
  <c r="P5" i="11"/>
  <c r="Q5" i="11"/>
  <c r="P4" i="11"/>
  <c r="Q4" i="11"/>
  <c r="P3" i="11"/>
  <c r="P11" i="11"/>
  <c r="Q3" i="11"/>
  <c r="O30" i="9"/>
  <c r="O31" i="9"/>
  <c r="O33" i="9"/>
  <c r="O45" i="9"/>
  <c r="O46" i="9"/>
  <c r="O47" i="9"/>
  <c r="O48" i="9"/>
  <c r="O36" i="9"/>
  <c r="O20" i="9"/>
  <c r="O39" i="9"/>
  <c r="O29" i="9"/>
  <c r="O23" i="9"/>
  <c r="O16" i="9"/>
  <c r="O13" i="9"/>
  <c r="AE25" i="7"/>
  <c r="AE24" i="7"/>
  <c r="AE23" i="7"/>
  <c r="AE20" i="7"/>
  <c r="AE19" i="7"/>
  <c r="AE18" i="7"/>
  <c r="AE21" i="7"/>
  <c r="AE15" i="7"/>
  <c r="AE14" i="7"/>
  <c r="AE13" i="7"/>
  <c r="AE10" i="7"/>
  <c r="AE9" i="7"/>
  <c r="AE8" i="7"/>
  <c r="AE5" i="7"/>
  <c r="AE4" i="7"/>
  <c r="AE3" i="7"/>
  <c r="AD6" i="7"/>
  <c r="AD26" i="7"/>
  <c r="AD21" i="7"/>
  <c r="AD16" i="7"/>
  <c r="AD11" i="7"/>
  <c r="AE26" i="7"/>
  <c r="AD37" i="7"/>
  <c r="P16" i="6"/>
  <c r="P11" i="6"/>
  <c r="N11" i="6"/>
  <c r="P6" i="6"/>
  <c r="Q15" i="12"/>
  <c r="Q14" i="12"/>
  <c r="Q13" i="12"/>
  <c r="P26" i="12"/>
  <c r="P18" i="12"/>
  <c r="P10" i="12"/>
  <c r="P31" i="11"/>
  <c r="P21" i="11"/>
  <c r="F29" i="3"/>
  <c r="AD5" i="1"/>
  <c r="AC5" i="1"/>
  <c r="AE21" i="1"/>
  <c r="AE10" i="1"/>
  <c r="AE7" i="1"/>
  <c r="AE6" i="1"/>
  <c r="AE4" i="1"/>
  <c r="AD14" i="1"/>
  <c r="AE5" i="1"/>
  <c r="AE8" i="1"/>
  <c r="AE9" i="1"/>
  <c r="AC26" i="7"/>
  <c r="AC21" i="7"/>
  <c r="AC16" i="7"/>
  <c r="AC11" i="7"/>
  <c r="AC6" i="7"/>
  <c r="AB26" i="7"/>
  <c r="AB21" i="7"/>
  <c r="AB16" i="7"/>
  <c r="AB11" i="7"/>
  <c r="AB6" i="7"/>
  <c r="AA26" i="7"/>
  <c r="AA21" i="7"/>
  <c r="AA16" i="7"/>
  <c r="AA11" i="7"/>
  <c r="AA6" i="7"/>
  <c r="Y26" i="7"/>
  <c r="Y21" i="7"/>
  <c r="Y16" i="7"/>
  <c r="Y11" i="7"/>
  <c r="Y6" i="7"/>
  <c r="X26" i="7"/>
  <c r="X21" i="7"/>
  <c r="X16" i="7"/>
  <c r="X11" i="7"/>
  <c r="X6" i="7"/>
  <c r="W26" i="7"/>
  <c r="W21" i="7"/>
  <c r="W16" i="7"/>
  <c r="W11" i="7"/>
  <c r="W6" i="7"/>
  <c r="V26" i="7"/>
  <c r="V21" i="7"/>
  <c r="V16" i="7"/>
  <c r="V11" i="7"/>
  <c r="V6" i="7"/>
  <c r="N26" i="6"/>
  <c r="N21" i="6"/>
  <c r="N16" i="6"/>
  <c r="N6" i="6"/>
  <c r="M26" i="6"/>
  <c r="M21" i="6"/>
  <c r="M16" i="6"/>
  <c r="M11" i="6"/>
  <c r="M6" i="6"/>
  <c r="L26" i="6"/>
  <c r="L21" i="6"/>
  <c r="L16" i="6"/>
  <c r="L11" i="6"/>
  <c r="L6" i="6"/>
  <c r="J26" i="6"/>
  <c r="J21" i="6"/>
  <c r="J16" i="6"/>
  <c r="J11" i="6"/>
  <c r="J6" i="6"/>
  <c r="I26" i="6"/>
  <c r="I21" i="6"/>
  <c r="I16" i="6"/>
  <c r="I11" i="6"/>
  <c r="I6" i="6"/>
  <c r="H26" i="6"/>
  <c r="H21" i="6"/>
  <c r="H16" i="6"/>
  <c r="H11" i="6"/>
  <c r="H6" i="6"/>
  <c r="I26" i="12"/>
  <c r="G18" i="12"/>
  <c r="K30" i="11"/>
  <c r="K20" i="11"/>
  <c r="K29" i="11"/>
  <c r="K14" i="11"/>
  <c r="K27" i="11"/>
  <c r="K26" i="11"/>
  <c r="K25" i="11"/>
  <c r="K24" i="11"/>
  <c r="K23" i="11"/>
  <c r="K19" i="11"/>
  <c r="K17" i="11"/>
  <c r="K16" i="11"/>
  <c r="K15" i="11"/>
  <c r="K21" i="11"/>
  <c r="K13" i="11"/>
  <c r="K10" i="11"/>
  <c r="K8" i="11"/>
  <c r="J11" i="11"/>
  <c r="K7" i="11"/>
  <c r="K6" i="11"/>
  <c r="K5" i="11"/>
  <c r="K4" i="11"/>
  <c r="K11" i="11"/>
  <c r="C31" i="11"/>
  <c r="D31" i="11"/>
  <c r="E31" i="11"/>
  <c r="G31" i="11"/>
  <c r="H31" i="11"/>
  <c r="J31" i="11"/>
  <c r="L31" i="11"/>
  <c r="M31" i="11"/>
  <c r="N31" i="11"/>
  <c r="B31" i="11"/>
  <c r="C21" i="11"/>
  <c r="D21" i="11"/>
  <c r="E21" i="11"/>
  <c r="G21" i="11"/>
  <c r="H21" i="11"/>
  <c r="I21" i="11"/>
  <c r="J21" i="11"/>
  <c r="M21" i="11"/>
  <c r="B21" i="11"/>
  <c r="C11" i="11"/>
  <c r="D11" i="11"/>
  <c r="E11" i="11"/>
  <c r="G11" i="11"/>
  <c r="H11" i="11"/>
  <c r="I11" i="11"/>
  <c r="L11" i="11"/>
  <c r="M11" i="11"/>
  <c r="N11" i="11"/>
  <c r="B11" i="11"/>
  <c r="AA5" i="1"/>
  <c r="Y5" i="1"/>
  <c r="X5" i="1"/>
  <c r="W5" i="1"/>
  <c r="V5" i="1"/>
  <c r="Z21" i="7"/>
  <c r="G26" i="12"/>
  <c r="Z11" i="7"/>
  <c r="Z16" i="7"/>
  <c r="Z26" i="7"/>
  <c r="Q20" i="12"/>
  <c r="M26" i="12"/>
  <c r="Q7" i="12"/>
  <c r="Q3" i="12"/>
  <c r="Q24" i="12"/>
  <c r="L18" i="12"/>
  <c r="Z6" i="7"/>
  <c r="N18" i="12"/>
  <c r="Q12" i="12"/>
  <c r="Q16" i="12"/>
  <c r="J10" i="12"/>
  <c r="H26" i="12"/>
  <c r="N26" i="12"/>
  <c r="H18" i="12"/>
  <c r="I18" i="12"/>
  <c r="M18" i="12"/>
  <c r="Q18" i="12"/>
  <c r="N10" i="12"/>
  <c r="L26" i="12"/>
  <c r="J26" i="12"/>
  <c r="J18" i="12"/>
  <c r="M10" i="12"/>
  <c r="L10" i="12"/>
  <c r="I10" i="12"/>
  <c r="H10" i="12"/>
  <c r="G10" i="12"/>
  <c r="I31" i="11"/>
  <c r="K26" i="12"/>
  <c r="Q10" i="12"/>
  <c r="K18" i="12"/>
  <c r="Q26" i="12"/>
  <c r="AE11" i="1"/>
  <c r="AE12" i="1"/>
  <c r="G26" i="6"/>
  <c r="G21" i="6"/>
  <c r="G16" i="6"/>
  <c r="G11" i="6"/>
  <c r="G6" i="6"/>
  <c r="AC14" i="3"/>
  <c r="AC10" i="3"/>
  <c r="AB14" i="3"/>
  <c r="AB10" i="3"/>
  <c r="AA14" i="3"/>
  <c r="AA10" i="3"/>
  <c r="AA27" i="3"/>
  <c r="Z22" i="3"/>
  <c r="Z21" i="3"/>
  <c r="Z20" i="3"/>
  <c r="Z19" i="3"/>
  <c r="Z18" i="3"/>
  <c r="Z16" i="3"/>
  <c r="Z13" i="3"/>
  <c r="Z12" i="3"/>
  <c r="Z6" i="3"/>
  <c r="Z5" i="3"/>
  <c r="Z4" i="3"/>
  <c r="V16" i="9"/>
  <c r="V13" i="9"/>
  <c r="V10" i="9"/>
  <c r="R44" i="9"/>
  <c r="U13" i="9"/>
  <c r="U10" i="9"/>
  <c r="T13" i="9"/>
  <c r="T10" i="9"/>
  <c r="S13" i="9"/>
  <c r="S10" i="9"/>
  <c r="R13" i="9"/>
  <c r="R10" i="9"/>
  <c r="Q13" i="9"/>
  <c r="Q10" i="9"/>
  <c r="P13" i="9"/>
  <c r="P16" i="9"/>
  <c r="V46" i="9"/>
  <c r="U46" i="9"/>
  <c r="T46" i="9"/>
  <c r="S46" i="9"/>
  <c r="R46" i="9"/>
  <c r="R47" i="9"/>
  <c r="R48" i="9"/>
  <c r="Q46" i="9"/>
  <c r="Q47" i="9"/>
  <c r="Q48" i="9"/>
  <c r="P46" i="9"/>
  <c r="P47" i="9"/>
  <c r="P48" i="9"/>
  <c r="V39" i="9"/>
  <c r="U39" i="9"/>
  <c r="T39" i="9"/>
  <c r="T47" i="9"/>
  <c r="T48" i="9"/>
  <c r="S39" i="9"/>
  <c r="S47" i="9"/>
  <c r="S48" i="9"/>
  <c r="R39" i="9"/>
  <c r="Q39" i="9"/>
  <c r="P39" i="9"/>
  <c r="V29" i="9"/>
  <c r="V31" i="9"/>
  <c r="V33" i="9"/>
  <c r="U29" i="9"/>
  <c r="U31" i="9"/>
  <c r="U33" i="9"/>
  <c r="T29" i="9"/>
  <c r="T31" i="9"/>
  <c r="T33" i="9"/>
  <c r="S29" i="9"/>
  <c r="S31" i="9"/>
  <c r="S33" i="9"/>
  <c r="R29" i="9"/>
  <c r="R31" i="9"/>
  <c r="R33" i="9"/>
  <c r="Q29" i="9"/>
  <c r="P29" i="9"/>
  <c r="P31" i="9"/>
  <c r="P33" i="9"/>
  <c r="V23" i="9"/>
  <c r="U23" i="9"/>
  <c r="T23" i="9"/>
  <c r="S23" i="9"/>
  <c r="R23" i="9"/>
  <c r="Q23" i="9"/>
  <c r="P23" i="9"/>
  <c r="U16" i="9"/>
  <c r="U17" i="9"/>
  <c r="U24" i="9"/>
  <c r="T16" i="9"/>
  <c r="T17" i="9"/>
  <c r="T24" i="9"/>
  <c r="S16" i="9"/>
  <c r="R16" i="9"/>
  <c r="Q16" i="9"/>
  <c r="P10" i="9"/>
  <c r="AE17" i="1"/>
  <c r="AE19" i="1"/>
  <c r="AA14" i="1"/>
  <c r="AE14" i="1"/>
  <c r="AA13" i="1"/>
  <c r="AE13" i="1"/>
  <c r="Z13" i="1"/>
  <c r="Z14" i="1"/>
  <c r="Z6" i="1"/>
  <c r="Z21" i="1"/>
  <c r="Z17" i="1"/>
  <c r="Z16" i="1"/>
  <c r="Z19" i="1"/>
  <c r="Z7" i="1"/>
  <c r="Z4" i="1"/>
  <c r="Z5" i="1"/>
  <c r="AE15" i="1"/>
  <c r="V47" i="9"/>
  <c r="V48" i="9"/>
  <c r="U47" i="9"/>
  <c r="U48" i="9"/>
  <c r="Q31" i="9"/>
  <c r="Q33" i="9"/>
  <c r="Q17" i="9"/>
  <c r="Q24" i="9"/>
  <c r="P17" i="9"/>
  <c r="P24" i="9"/>
  <c r="AC8" i="1"/>
  <c r="AB8" i="1"/>
  <c r="AA8" i="1"/>
  <c r="Y8" i="1"/>
  <c r="X8" i="1"/>
  <c r="W8" i="1"/>
  <c r="V8" i="1"/>
  <c r="AE20" i="1"/>
  <c r="AE22" i="1"/>
  <c r="Z8" i="1"/>
  <c r="AC9" i="1"/>
  <c r="AC15" i="1"/>
  <c r="AC20" i="1"/>
  <c r="AC22" i="1"/>
  <c r="AB9" i="1"/>
  <c r="AB15" i="1"/>
  <c r="AB20" i="1"/>
  <c r="AB22" i="1"/>
  <c r="AA9" i="1"/>
  <c r="AA15" i="1"/>
  <c r="AA20" i="1"/>
  <c r="AA22" i="1"/>
  <c r="Y9" i="1"/>
  <c r="Y15" i="1"/>
  <c r="Y20" i="1"/>
  <c r="Y22" i="1"/>
  <c r="X9" i="1"/>
  <c r="X15" i="1"/>
  <c r="X20" i="1"/>
  <c r="X22" i="1"/>
  <c r="W9" i="1"/>
  <c r="V9" i="1"/>
  <c r="V15" i="1"/>
  <c r="V20" i="1"/>
  <c r="V22" i="1"/>
  <c r="W11" i="1"/>
  <c r="W12" i="1"/>
  <c r="Z9" i="1"/>
  <c r="Z11" i="1"/>
  <c r="Z12" i="1"/>
  <c r="AC11" i="1"/>
  <c r="AC12" i="1"/>
  <c r="AB11" i="1"/>
  <c r="AB12" i="1"/>
  <c r="AA11" i="1"/>
  <c r="AA12" i="1"/>
  <c r="X11" i="1"/>
  <c r="X12" i="1"/>
  <c r="Y11" i="1"/>
  <c r="Y12" i="1"/>
  <c r="W15" i="1"/>
  <c r="V11" i="1"/>
  <c r="V12" i="1"/>
  <c r="W20" i="1"/>
  <c r="Z15" i="1"/>
  <c r="AD10" i="3"/>
  <c r="W46" i="9"/>
  <c r="W29" i="9"/>
  <c r="W31" i="9"/>
  <c r="W33" i="9"/>
  <c r="W48" i="9"/>
  <c r="W23" i="9"/>
  <c r="W16" i="9"/>
  <c r="W17" i="9"/>
  <c r="W13" i="9"/>
  <c r="AD8" i="1"/>
  <c r="AC37" i="7"/>
  <c r="AD9" i="1"/>
  <c r="AD15" i="1"/>
  <c r="AD20" i="1"/>
  <c r="AD22" i="1"/>
  <c r="W22" i="1"/>
  <c r="Z22" i="1"/>
  <c r="Z20" i="1"/>
  <c r="W47" i="9"/>
  <c r="AD11" i="1"/>
  <c r="AD12" i="1"/>
  <c r="AB37" i="7"/>
  <c r="N16" i="9"/>
  <c r="M16" i="9"/>
  <c r="L16" i="9"/>
  <c r="K16" i="9"/>
  <c r="J16" i="9"/>
  <c r="I16" i="9"/>
  <c r="I17" i="9"/>
  <c r="H16" i="9"/>
  <c r="H17" i="9"/>
  <c r="H24" i="9"/>
  <c r="G16" i="9"/>
  <c r="F16" i="9"/>
  <c r="E16" i="9"/>
  <c r="D16" i="9"/>
  <c r="C16" i="9"/>
  <c r="B16" i="9"/>
  <c r="U3" i="1"/>
  <c r="E26" i="6"/>
  <c r="D26" i="6"/>
  <c r="C26" i="6"/>
  <c r="B26" i="6"/>
  <c r="E21" i="6"/>
  <c r="D21" i="6"/>
  <c r="C21" i="6"/>
  <c r="B21" i="6"/>
  <c r="E16" i="6"/>
  <c r="D16" i="6"/>
  <c r="C16" i="6"/>
  <c r="B16" i="6"/>
  <c r="E11" i="6"/>
  <c r="D11" i="6"/>
  <c r="C11" i="6"/>
  <c r="B11" i="6"/>
  <c r="E6" i="6"/>
  <c r="D6" i="6"/>
  <c r="C6" i="6"/>
  <c r="B6" i="6"/>
  <c r="F25" i="6"/>
  <c r="F24" i="6"/>
  <c r="F23" i="6"/>
  <c r="F20" i="6"/>
  <c r="F19" i="6"/>
  <c r="F18" i="6"/>
  <c r="F15" i="6"/>
  <c r="F14" i="6"/>
  <c r="F13" i="6"/>
  <c r="F10" i="6"/>
  <c r="F9" i="6"/>
  <c r="F8" i="6"/>
  <c r="F5" i="6"/>
  <c r="F4" i="6"/>
  <c r="F3" i="6"/>
  <c r="B10" i="12"/>
  <c r="C10" i="12"/>
  <c r="D10" i="12"/>
  <c r="E10" i="12"/>
  <c r="B18" i="12"/>
  <c r="C18" i="12"/>
  <c r="D18" i="12"/>
  <c r="E18" i="12"/>
  <c r="B26" i="12"/>
  <c r="C26" i="12"/>
  <c r="D26" i="12"/>
  <c r="E26" i="12"/>
  <c r="F24" i="12"/>
  <c r="F23" i="12"/>
  <c r="F22" i="12"/>
  <c r="F21" i="12"/>
  <c r="F20" i="12"/>
  <c r="F17" i="12"/>
  <c r="F16" i="12"/>
  <c r="F15" i="12"/>
  <c r="F14" i="12"/>
  <c r="F13" i="12"/>
  <c r="F12" i="12"/>
  <c r="F8" i="12"/>
  <c r="F7" i="12"/>
  <c r="F6" i="12"/>
  <c r="F5" i="12"/>
  <c r="F4" i="12"/>
  <c r="F3" i="12"/>
  <c r="F27" i="11"/>
  <c r="F26" i="11"/>
  <c r="F25" i="11"/>
  <c r="F24" i="11"/>
  <c r="F23" i="11"/>
  <c r="F31" i="11"/>
  <c r="F19" i="11"/>
  <c r="F17" i="11"/>
  <c r="F21" i="11"/>
  <c r="F16" i="11"/>
  <c r="F15" i="11"/>
  <c r="F14" i="11"/>
  <c r="F13" i="11"/>
  <c r="F8" i="11"/>
  <c r="F7" i="11"/>
  <c r="F6" i="11"/>
  <c r="F5" i="11"/>
  <c r="F4" i="11"/>
  <c r="F3" i="11"/>
  <c r="F18" i="12"/>
  <c r="F26" i="12"/>
  <c r="F10" i="12"/>
  <c r="AA37" i="7"/>
  <c r="AE37" i="7"/>
  <c r="U2" i="1"/>
  <c r="Y37" i="7"/>
  <c r="X37" i="7"/>
  <c r="W37" i="7"/>
  <c r="V37" i="7"/>
  <c r="T4" i="1"/>
  <c r="T7" i="1"/>
  <c r="T6" i="1"/>
  <c r="N23" i="9"/>
  <c r="T21" i="1"/>
  <c r="U10" i="1"/>
  <c r="U21" i="1"/>
  <c r="U16" i="1"/>
  <c r="U20" i="3"/>
  <c r="U19" i="3"/>
  <c r="U12" i="3"/>
  <c r="U14" i="3"/>
  <c r="U5" i="3"/>
  <c r="U6" i="3"/>
  <c r="U8" i="3"/>
  <c r="U9" i="3"/>
  <c r="N39" i="9"/>
  <c r="N46" i="9"/>
  <c r="N47" i="9"/>
  <c r="N48" i="9"/>
  <c r="N29" i="9"/>
  <c r="N31" i="9"/>
  <c r="N33" i="9"/>
  <c r="N13" i="9"/>
  <c r="U36" i="7"/>
  <c r="U25" i="7"/>
  <c r="U24" i="7"/>
  <c r="U23" i="7"/>
  <c r="U20" i="7"/>
  <c r="U19" i="7"/>
  <c r="U18" i="7"/>
  <c r="U21" i="7"/>
  <c r="U15" i="7"/>
  <c r="U14" i="7"/>
  <c r="U13" i="7"/>
  <c r="U16" i="7"/>
  <c r="U10" i="7"/>
  <c r="U9" i="7"/>
  <c r="U8" i="7"/>
  <c r="U4" i="7"/>
  <c r="U5" i="7"/>
  <c r="U3" i="7"/>
  <c r="T33" i="7"/>
  <c r="T34" i="7"/>
  <c r="T35" i="7"/>
  <c r="T26" i="7"/>
  <c r="T21" i="7"/>
  <c r="T16" i="7"/>
  <c r="T11" i="7"/>
  <c r="T6" i="7"/>
  <c r="T14" i="1"/>
  <c r="T13" i="1"/>
  <c r="T8" i="1"/>
  <c r="T5" i="1"/>
  <c r="T9" i="1"/>
  <c r="S33" i="7"/>
  <c r="S34" i="7"/>
  <c r="S35" i="7"/>
  <c r="S26" i="7"/>
  <c r="S21" i="7"/>
  <c r="S16" i="7"/>
  <c r="S11" i="7"/>
  <c r="S6" i="7"/>
  <c r="M46" i="9"/>
  <c r="M39" i="9"/>
  <c r="M29" i="9"/>
  <c r="M31" i="9"/>
  <c r="M33" i="9"/>
  <c r="M48" i="9"/>
  <c r="M23" i="9"/>
  <c r="M13" i="9"/>
  <c r="M10" i="9"/>
  <c r="M17" i="9"/>
  <c r="M24" i="9"/>
  <c r="S5" i="1"/>
  <c r="S8" i="1"/>
  <c r="P10" i="1"/>
  <c r="H45" i="9"/>
  <c r="H46" i="9"/>
  <c r="H47" i="9"/>
  <c r="H48" i="9"/>
  <c r="U16" i="3"/>
  <c r="R33" i="7"/>
  <c r="R34" i="7"/>
  <c r="R35" i="7"/>
  <c r="L39" i="9"/>
  <c r="L29" i="9"/>
  <c r="L31" i="9"/>
  <c r="L33" i="9"/>
  <c r="L46" i="9"/>
  <c r="L23" i="9"/>
  <c r="L13" i="9"/>
  <c r="L17" i="9"/>
  <c r="L10" i="9"/>
  <c r="R8" i="1"/>
  <c r="R5" i="1"/>
  <c r="R26" i="7"/>
  <c r="R21" i="7"/>
  <c r="R16" i="7"/>
  <c r="R11" i="7"/>
  <c r="R6" i="7"/>
  <c r="U17" i="1"/>
  <c r="U19" i="1"/>
  <c r="Q35" i="7"/>
  <c r="U35" i="7"/>
  <c r="Q34" i="7"/>
  <c r="Q33" i="7"/>
  <c r="Q26" i="7"/>
  <c r="Q21" i="7"/>
  <c r="Q16" i="7"/>
  <c r="Q11" i="7"/>
  <c r="Q6" i="7"/>
  <c r="P36" i="7"/>
  <c r="K46" i="9"/>
  <c r="K39" i="9"/>
  <c r="K32" i="9"/>
  <c r="K30" i="9"/>
  <c r="K29" i="9"/>
  <c r="K23" i="9"/>
  <c r="K13" i="9"/>
  <c r="K10" i="9"/>
  <c r="K17" i="9"/>
  <c r="K24" i="9"/>
  <c r="P16" i="1"/>
  <c r="P17" i="1"/>
  <c r="P19" i="1"/>
  <c r="Q14" i="1"/>
  <c r="U14" i="1"/>
  <c r="Q13" i="1"/>
  <c r="U13" i="1"/>
  <c r="Q7" i="1"/>
  <c r="U7" i="1"/>
  <c r="Q6" i="1"/>
  <c r="U6" i="1"/>
  <c r="Q4" i="1"/>
  <c r="U4" i="1"/>
  <c r="K21" i="1"/>
  <c r="O6" i="1"/>
  <c r="P6" i="1"/>
  <c r="O14" i="1"/>
  <c r="P14" i="1"/>
  <c r="O13" i="1"/>
  <c r="P13" i="1"/>
  <c r="L5" i="1"/>
  <c r="P25" i="7"/>
  <c r="P24" i="7"/>
  <c r="P23" i="7"/>
  <c r="P20" i="7"/>
  <c r="P19" i="7"/>
  <c r="P18" i="7"/>
  <c r="P15" i="7"/>
  <c r="P14" i="7"/>
  <c r="P13" i="7"/>
  <c r="P16" i="7"/>
  <c r="P10" i="7"/>
  <c r="P9" i="7"/>
  <c r="P8" i="7"/>
  <c r="P5" i="7"/>
  <c r="P4" i="7"/>
  <c r="P3" i="7"/>
  <c r="P7" i="1"/>
  <c r="P4" i="1"/>
  <c r="P2" i="1"/>
  <c r="P12" i="3"/>
  <c r="P3" i="3"/>
  <c r="P22" i="3"/>
  <c r="P21" i="3"/>
  <c r="P20" i="3"/>
  <c r="P19" i="3"/>
  <c r="P18" i="3"/>
  <c r="P16" i="3"/>
  <c r="P9" i="3"/>
  <c r="P8" i="3"/>
  <c r="P6" i="3"/>
  <c r="P5" i="3"/>
  <c r="P4" i="3"/>
  <c r="F25" i="7"/>
  <c r="F24" i="7"/>
  <c r="F23" i="7"/>
  <c r="F20" i="7"/>
  <c r="F19" i="7"/>
  <c r="F18" i="7"/>
  <c r="F21" i="7"/>
  <c r="F15" i="7"/>
  <c r="F14" i="7"/>
  <c r="F13" i="7"/>
  <c r="F10" i="7"/>
  <c r="F9" i="7"/>
  <c r="F8" i="7"/>
  <c r="F4" i="7"/>
  <c r="F3" i="7"/>
  <c r="J33" i="7"/>
  <c r="K25" i="7"/>
  <c r="K24" i="7"/>
  <c r="K23" i="7"/>
  <c r="K20" i="7"/>
  <c r="K19" i="7"/>
  <c r="K18" i="7"/>
  <c r="K15" i="7"/>
  <c r="K14" i="7"/>
  <c r="K13" i="7"/>
  <c r="K10" i="7"/>
  <c r="K9" i="7"/>
  <c r="K8" i="7"/>
  <c r="K11" i="7"/>
  <c r="K5" i="7"/>
  <c r="K4" i="7"/>
  <c r="K3" i="7"/>
  <c r="K6" i="7"/>
  <c r="J46" i="9"/>
  <c r="J47" i="9"/>
  <c r="J48" i="9"/>
  <c r="J39" i="9"/>
  <c r="J29" i="9"/>
  <c r="J31" i="9"/>
  <c r="J33" i="9"/>
  <c r="B13" i="9"/>
  <c r="C13" i="9"/>
  <c r="D13" i="9"/>
  <c r="E13" i="9"/>
  <c r="F13" i="9"/>
  <c r="G13" i="9"/>
  <c r="H13" i="9"/>
  <c r="I13" i="9"/>
  <c r="B10" i="9"/>
  <c r="B17" i="9"/>
  <c r="B24" i="9"/>
  <c r="C10" i="9"/>
  <c r="D10" i="9"/>
  <c r="E10" i="9"/>
  <c r="F10" i="9"/>
  <c r="G10" i="9"/>
  <c r="H10" i="9"/>
  <c r="I10" i="9"/>
  <c r="J23" i="9"/>
  <c r="J13" i="9"/>
  <c r="J10" i="9"/>
  <c r="H23" i="9"/>
  <c r="F23" i="9"/>
  <c r="E23" i="9"/>
  <c r="E29" i="9"/>
  <c r="E31" i="9"/>
  <c r="E33" i="9"/>
  <c r="B23" i="9"/>
  <c r="D23" i="9"/>
  <c r="C23" i="9"/>
  <c r="H29" i="9"/>
  <c r="H31" i="9"/>
  <c r="H33" i="9"/>
  <c r="G23" i="9"/>
  <c r="I23" i="9"/>
  <c r="B29" i="9"/>
  <c r="B31" i="9"/>
  <c r="B33" i="9"/>
  <c r="E39" i="9"/>
  <c r="C29" i="9"/>
  <c r="C31" i="9"/>
  <c r="C33" i="9"/>
  <c r="D29" i="9"/>
  <c r="D31" i="9"/>
  <c r="D33" i="9"/>
  <c r="G29" i="9"/>
  <c r="G31" i="9"/>
  <c r="G33" i="9"/>
  <c r="F29" i="9"/>
  <c r="F31" i="9"/>
  <c r="F33" i="9"/>
  <c r="E46" i="9"/>
  <c r="E47" i="9"/>
  <c r="E48" i="9"/>
  <c r="H39" i="9"/>
  <c r="I29" i="9"/>
  <c r="I31" i="9"/>
  <c r="I33" i="9"/>
  <c r="B39" i="9"/>
  <c r="D39" i="9"/>
  <c r="C39" i="9"/>
  <c r="G39" i="9"/>
  <c r="B46" i="9"/>
  <c r="B47" i="9"/>
  <c r="B48" i="9"/>
  <c r="C46" i="9"/>
  <c r="D46" i="9"/>
  <c r="D47" i="9"/>
  <c r="D48" i="9"/>
  <c r="F39" i="9"/>
  <c r="I39" i="9"/>
  <c r="G46" i="9"/>
  <c r="I46" i="9"/>
  <c r="I47" i="9"/>
  <c r="I48" i="9"/>
  <c r="F46" i="9"/>
  <c r="F47" i="9"/>
  <c r="F48" i="9"/>
  <c r="O33" i="7"/>
  <c r="O34" i="7"/>
  <c r="O35" i="7"/>
  <c r="O37" i="7"/>
  <c r="O26" i="7"/>
  <c r="O6" i="7"/>
  <c r="O11" i="7"/>
  <c r="O16" i="7"/>
  <c r="O21" i="7"/>
  <c r="O5" i="1"/>
  <c r="O21" i="1"/>
  <c r="P21" i="1"/>
  <c r="K8" i="3"/>
  <c r="N33" i="7"/>
  <c r="N34" i="7"/>
  <c r="N35" i="7"/>
  <c r="N26" i="7"/>
  <c r="N21" i="7"/>
  <c r="N16" i="7"/>
  <c r="N11" i="7"/>
  <c r="N6" i="7"/>
  <c r="N5" i="1"/>
  <c r="N8" i="1"/>
  <c r="M35" i="7"/>
  <c r="M34" i="7"/>
  <c r="M33" i="7"/>
  <c r="M26" i="7"/>
  <c r="M21" i="7"/>
  <c r="M16" i="7"/>
  <c r="M11" i="7"/>
  <c r="M6" i="7"/>
  <c r="K10" i="3"/>
  <c r="M5" i="1"/>
  <c r="M8" i="1"/>
  <c r="K2" i="1"/>
  <c r="F2" i="1"/>
  <c r="F19" i="3"/>
  <c r="G6" i="7"/>
  <c r="J6" i="7"/>
  <c r="E11" i="7"/>
  <c r="C16" i="7"/>
  <c r="G16" i="7"/>
  <c r="D21" i="7"/>
  <c r="E21" i="7"/>
  <c r="I21" i="7"/>
  <c r="L21" i="7"/>
  <c r="C26" i="7"/>
  <c r="G26" i="7"/>
  <c r="J26" i="7"/>
  <c r="C33" i="7"/>
  <c r="C34" i="7"/>
  <c r="D6" i="7"/>
  <c r="H6" i="7"/>
  <c r="I6" i="7"/>
  <c r="L6" i="7"/>
  <c r="C11" i="7"/>
  <c r="D11" i="7"/>
  <c r="L11" i="7"/>
  <c r="D16" i="7"/>
  <c r="E16" i="7"/>
  <c r="H16" i="7"/>
  <c r="I16" i="7"/>
  <c r="J16" i="7"/>
  <c r="L16" i="7"/>
  <c r="C21" i="7"/>
  <c r="G21" i="7"/>
  <c r="H21" i="7"/>
  <c r="J21" i="7"/>
  <c r="D26" i="7"/>
  <c r="E26" i="7"/>
  <c r="H26" i="7"/>
  <c r="I26" i="7"/>
  <c r="L26" i="7"/>
  <c r="D33" i="7"/>
  <c r="D34" i="7"/>
  <c r="D35" i="7"/>
  <c r="L33" i="7"/>
  <c r="L34" i="7"/>
  <c r="L35" i="7"/>
  <c r="B33" i="7"/>
  <c r="B34" i="7"/>
  <c r="B35" i="7"/>
  <c r="B26" i="7"/>
  <c r="B21" i="7"/>
  <c r="B16" i="7"/>
  <c r="B11" i="7"/>
  <c r="B6" i="7"/>
  <c r="F4" i="1"/>
  <c r="C5" i="1"/>
  <c r="D5" i="1"/>
  <c r="D8" i="1"/>
  <c r="E5" i="1"/>
  <c r="L8" i="1"/>
  <c r="C8" i="1"/>
  <c r="F6" i="1"/>
  <c r="F7" i="1"/>
  <c r="F10" i="1"/>
  <c r="J5" i="1"/>
  <c r="J8" i="1"/>
  <c r="E8" i="1"/>
  <c r="G5" i="1"/>
  <c r="G8" i="1"/>
  <c r="H5" i="1"/>
  <c r="H8" i="1"/>
  <c r="I5" i="1"/>
  <c r="I8" i="1"/>
  <c r="B5" i="1"/>
  <c r="B8" i="1"/>
  <c r="K21" i="3"/>
  <c r="K20" i="3"/>
  <c r="K19" i="3"/>
  <c r="K27" i="3"/>
  <c r="K28" i="3"/>
  <c r="K30" i="3"/>
  <c r="F27" i="3"/>
  <c r="F28" i="3"/>
  <c r="F30" i="3"/>
  <c r="I33" i="7"/>
  <c r="H34" i="7"/>
  <c r="G35" i="7"/>
  <c r="J11" i="7"/>
  <c r="H33" i="7"/>
  <c r="E35" i="7"/>
  <c r="H11" i="7"/>
  <c r="I11" i="7"/>
  <c r="I34" i="7"/>
  <c r="H35" i="7"/>
  <c r="I35" i="7"/>
  <c r="J35" i="7"/>
  <c r="J34" i="7"/>
  <c r="E33" i="7"/>
  <c r="G33" i="7"/>
  <c r="E34" i="7"/>
  <c r="G34" i="7"/>
  <c r="E6" i="7"/>
  <c r="G11" i="7"/>
  <c r="K18" i="3"/>
  <c r="K22" i="3"/>
  <c r="K16" i="3"/>
  <c r="F18" i="3"/>
  <c r="F20" i="3"/>
  <c r="F21" i="3"/>
  <c r="F22" i="3"/>
  <c r="F16" i="3"/>
  <c r="K14" i="3"/>
  <c r="F13" i="3"/>
  <c r="F14" i="3"/>
  <c r="K4" i="3"/>
  <c r="K5" i="3"/>
  <c r="K6" i="3"/>
  <c r="K9" i="3"/>
  <c r="K3" i="3"/>
  <c r="F4" i="3"/>
  <c r="F5" i="3"/>
  <c r="F6" i="3"/>
  <c r="F8" i="3"/>
  <c r="F9" i="3"/>
  <c r="F10" i="3"/>
  <c r="F3" i="3"/>
  <c r="K10" i="1"/>
  <c r="K17" i="1"/>
  <c r="K16" i="1"/>
  <c r="K19" i="1"/>
  <c r="K14" i="1"/>
  <c r="K13" i="1"/>
  <c r="K7" i="1"/>
  <c r="K6" i="1"/>
  <c r="K4" i="1"/>
  <c r="F21" i="1"/>
  <c r="F17" i="1"/>
  <c r="F16" i="1"/>
  <c r="F19" i="1"/>
  <c r="F14" i="1"/>
  <c r="F13" i="1"/>
  <c r="F5" i="7"/>
  <c r="C6" i="7"/>
  <c r="C35" i="7"/>
  <c r="U21" i="3"/>
  <c r="L9" i="1"/>
  <c r="L11" i="1"/>
  <c r="L12" i="1"/>
  <c r="E17" i="9"/>
  <c r="E24" i="9"/>
  <c r="M9" i="1"/>
  <c r="M15" i="1"/>
  <c r="L15" i="1"/>
  <c r="T11" i="1"/>
  <c r="T15" i="1"/>
  <c r="K5" i="1"/>
  <c r="C9" i="1"/>
  <c r="E9" i="1"/>
  <c r="J9" i="1"/>
  <c r="I9" i="1"/>
  <c r="P8" i="1"/>
  <c r="F8" i="1"/>
  <c r="O8" i="1"/>
  <c r="O9" i="1"/>
  <c r="F5" i="1"/>
  <c r="G9" i="1"/>
  <c r="R9" i="1"/>
  <c r="B9" i="1"/>
  <c r="D9" i="1"/>
  <c r="K8" i="1"/>
  <c r="C47" i="9"/>
  <c r="C48" i="9"/>
  <c r="K31" i="9"/>
  <c r="K33" i="9"/>
  <c r="H9" i="1"/>
  <c r="S9" i="1"/>
  <c r="N9" i="1"/>
  <c r="M47" i="9"/>
  <c r="L47" i="9"/>
  <c r="L48" i="9"/>
  <c r="G47" i="9"/>
  <c r="G48" i="9"/>
  <c r="K47" i="9"/>
  <c r="K48" i="9"/>
  <c r="P5" i="1"/>
  <c r="Q8" i="1"/>
  <c r="U8" i="1"/>
  <c r="Q5" i="1"/>
  <c r="M11" i="1"/>
  <c r="M12" i="1"/>
  <c r="I11" i="1"/>
  <c r="I12" i="1"/>
  <c r="I15" i="1"/>
  <c r="O11" i="1"/>
  <c r="O12" i="1"/>
  <c r="O15" i="1"/>
  <c r="J11" i="1"/>
  <c r="J12" i="1"/>
  <c r="J15" i="1"/>
  <c r="J20" i="1"/>
  <c r="J22" i="1"/>
  <c r="G11" i="1"/>
  <c r="G12" i="1"/>
  <c r="G15" i="1"/>
  <c r="E11" i="1"/>
  <c r="E12" i="1"/>
  <c r="E15" i="1"/>
  <c r="E20" i="1"/>
  <c r="E22" i="1"/>
  <c r="S11" i="1"/>
  <c r="S12" i="1"/>
  <c r="S15" i="1"/>
  <c r="S20" i="1"/>
  <c r="S22" i="1"/>
  <c r="B11" i="1"/>
  <c r="B12" i="1"/>
  <c r="B15" i="1"/>
  <c r="H11" i="1"/>
  <c r="H12" i="1"/>
  <c r="H15" i="1"/>
  <c r="H20" i="1"/>
  <c r="H22" i="1"/>
  <c r="D11" i="1"/>
  <c r="D12" i="1"/>
  <c r="D15" i="1"/>
  <c r="R11" i="1"/>
  <c r="R12" i="1"/>
  <c r="R15" i="1"/>
  <c r="N11" i="1"/>
  <c r="N12" i="1"/>
  <c r="N15" i="1"/>
  <c r="C11" i="1"/>
  <c r="C12" i="1"/>
  <c r="C15" i="1"/>
  <c r="K9" i="1"/>
  <c r="I20" i="1"/>
  <c r="I22" i="1"/>
  <c r="M20" i="1"/>
  <c r="M22" i="1"/>
  <c r="L20" i="1"/>
  <c r="L22" i="1"/>
  <c r="F9" i="1"/>
  <c r="U5" i="1"/>
  <c r="Q9" i="1"/>
  <c r="P9" i="1"/>
  <c r="T12" i="1"/>
  <c r="T20" i="1"/>
  <c r="F11" i="1"/>
  <c r="F12" i="1"/>
  <c r="F15" i="1"/>
  <c r="P11" i="1"/>
  <c r="P12" i="1"/>
  <c r="P15" i="1"/>
  <c r="Q11" i="1"/>
  <c r="Q15" i="1"/>
  <c r="K11" i="1"/>
  <c r="K12" i="1"/>
  <c r="K15" i="1"/>
  <c r="D20" i="1"/>
  <c r="D22" i="1"/>
  <c r="B20" i="1"/>
  <c r="B22" i="1"/>
  <c r="N20" i="1"/>
  <c r="N22" i="1"/>
  <c r="G20" i="1"/>
  <c r="G22" i="1"/>
  <c r="C20" i="1"/>
  <c r="C22" i="1"/>
  <c r="R20" i="1"/>
  <c r="R22" i="1"/>
  <c r="O20" i="1"/>
  <c r="O22" i="1"/>
  <c r="U9" i="1"/>
  <c r="T22" i="1"/>
  <c r="K20" i="1"/>
  <c r="K22" i="1"/>
  <c r="U11" i="1"/>
  <c r="U15" i="1"/>
  <c r="F20" i="1"/>
  <c r="F22" i="1"/>
  <c r="P20" i="1"/>
  <c r="P22" i="1"/>
  <c r="Q20" i="1"/>
  <c r="Q22" i="1"/>
  <c r="U22" i="1"/>
  <c r="U20" i="1"/>
  <c r="Q12" i="1"/>
  <c r="U12" i="1"/>
  <c r="P26" i="3"/>
  <c r="Z14" i="3"/>
  <c r="T27" i="3"/>
  <c r="AJ14" i="3"/>
  <c r="P14" i="3"/>
  <c r="L27" i="3"/>
  <c r="AE13" i="3"/>
  <c r="AE14" i="3"/>
  <c r="AE10" i="3"/>
  <c r="F31" i="3"/>
  <c r="Q10" i="3"/>
  <c r="Q27" i="3"/>
  <c r="Q31" i="3"/>
  <c r="R28" i="3"/>
  <c r="K31" i="3"/>
  <c r="Z10" i="3"/>
  <c r="W27" i="3"/>
  <c r="W31" i="3"/>
  <c r="U10" i="3"/>
  <c r="K26" i="3"/>
  <c r="AE26" i="3"/>
  <c r="AJ10" i="3"/>
  <c r="AI27" i="3"/>
  <c r="Z26" i="3"/>
  <c r="AB27" i="3"/>
  <c r="F26" i="3"/>
  <c r="U26" i="3"/>
  <c r="AD27" i="3"/>
  <c r="AD31" i="3"/>
  <c r="AE27" i="3"/>
  <c r="AI31" i="3"/>
  <c r="F16" i="7"/>
  <c r="P26" i="7"/>
  <c r="N37" i="7"/>
  <c r="AE11" i="7"/>
  <c r="K26" i="7"/>
  <c r="AJ21" i="7"/>
  <c r="I37" i="7"/>
  <c r="K21" i="7"/>
  <c r="D37" i="7"/>
  <c r="P33" i="7"/>
  <c r="F11" i="7"/>
  <c r="U33" i="7"/>
  <c r="U26" i="7"/>
  <c r="AJ11" i="7"/>
  <c r="P21" i="7"/>
  <c r="P6" i="7"/>
  <c r="K35" i="7"/>
  <c r="J37" i="7"/>
  <c r="U6" i="7"/>
  <c r="AH37" i="7"/>
  <c r="P35" i="7"/>
  <c r="T37" i="7"/>
  <c r="F26" i="7"/>
  <c r="K34" i="7"/>
  <c r="K33" i="7"/>
  <c r="K16" i="7"/>
  <c r="R37" i="7"/>
  <c r="AJ6" i="7"/>
  <c r="M37" i="7"/>
  <c r="Q37" i="7"/>
  <c r="P11" i="7"/>
  <c r="H37" i="7"/>
  <c r="F34" i="7"/>
  <c r="C37" i="7"/>
  <c r="B37" i="7"/>
  <c r="F33" i="7"/>
  <c r="F6" i="7"/>
  <c r="L37" i="7"/>
  <c r="AJ34" i="7"/>
  <c r="AJ26" i="7"/>
  <c r="G37" i="7"/>
  <c r="U34" i="7"/>
  <c r="F35" i="7"/>
  <c r="S37" i="7"/>
  <c r="U11" i="7"/>
  <c r="AE6" i="7"/>
  <c r="AE16" i="7"/>
  <c r="AJ35" i="7"/>
  <c r="E37" i="7"/>
  <c r="AJ33" i="7"/>
  <c r="P34" i="7"/>
  <c r="F26" i="6"/>
  <c r="V26" i="6"/>
  <c r="F16" i="6"/>
  <c r="Q26" i="6"/>
  <c r="F6" i="6"/>
  <c r="K21" i="6"/>
  <c r="K6" i="6"/>
  <c r="Q21" i="6"/>
  <c r="K16" i="6"/>
  <c r="V16" i="6"/>
  <c r="V11" i="6"/>
  <c r="Q11" i="6"/>
  <c r="V21" i="6"/>
  <c r="K26" i="6"/>
  <c r="Q6" i="6"/>
  <c r="F11" i="6"/>
  <c r="Q16" i="6"/>
  <c r="K11" i="6"/>
  <c r="F21" i="6"/>
  <c r="F11" i="11"/>
  <c r="Q21" i="11"/>
  <c r="V21" i="11"/>
  <c r="K31" i="11"/>
  <c r="V11" i="11"/>
  <c r="Q11" i="11"/>
  <c r="Y31" i="3"/>
  <c r="R27" i="3"/>
  <c r="R31" i="3"/>
  <c r="S28" i="3"/>
  <c r="P10" i="3"/>
  <c r="S31" i="3"/>
  <c r="T28" i="3"/>
  <c r="T31" i="3"/>
  <c r="N27" i="3"/>
  <c r="P27" i="3"/>
  <c r="P31" i="3"/>
  <c r="U28" i="3"/>
  <c r="N31" i="3"/>
  <c r="Z27" i="3"/>
  <c r="U27" i="3"/>
  <c r="U31" i="3"/>
  <c r="S24" i="9"/>
  <c r="V17" i="9"/>
  <c r="V24" i="9"/>
  <c r="Y24" i="9"/>
  <c r="C17" i="9"/>
  <c r="C24" i="9"/>
  <c r="D17" i="9"/>
  <c r="D24" i="9"/>
  <c r="I24" i="9"/>
  <c r="F17" i="9"/>
  <c r="F24" i="9"/>
  <c r="G17" i="9"/>
  <c r="G24" i="9"/>
  <c r="J17" i="9"/>
  <c r="J24" i="9"/>
  <c r="S17" i="9"/>
  <c r="R17" i="9"/>
  <c r="R24" i="9"/>
  <c r="AA17" i="9"/>
  <c r="AA24" i="9"/>
  <c r="W24" i="9"/>
  <c r="L24" i="9"/>
  <c r="F37" i="7"/>
  <c r="K37" i="7"/>
  <c r="P37" i="7"/>
  <c r="AJ37" i="7"/>
  <c r="U37" i="7"/>
  <c r="V28" i="3"/>
  <c r="V31" i="3"/>
  <c r="Z28" i="3"/>
  <c r="Z31" i="3"/>
  <c r="AA28" i="3"/>
  <c r="AA31" i="3"/>
  <c r="AB28" i="3"/>
  <c r="AB31" i="3"/>
  <c r="AE28" i="3"/>
  <c r="AE31" i="3"/>
  <c r="AJ28" i="3"/>
  <c r="AJ31" i="3"/>
</calcChain>
</file>

<file path=xl/sharedStrings.xml><?xml version="1.0" encoding="utf-8"?>
<sst xmlns="http://schemas.openxmlformats.org/spreadsheetml/2006/main" count="409" uniqueCount="166">
  <si>
    <t>NOK million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</si>
  <si>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</si>
  <si>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</si>
  <si>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</si>
  <si>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</si>
  <si>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</si>
  <si>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</si>
  <si>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</si>
  <si>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</si>
  <si>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</si>
  <si>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</si>
  <si>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</si>
  <si>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</si>
  <si>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</si>
  <si>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</si>
  <si>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</si>
  <si>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Q4 2020</t>
  </si>
  <si>
    <t>Q4 2022</t>
  </si>
  <si>
    <t>Q1 2023</t>
  </si>
  <si>
    <t>Gross Sales*</t>
  </si>
  <si>
    <t>Revenue*</t>
  </si>
  <si>
    <t>Cost of sales</t>
  </si>
  <si>
    <t>Gross profit</t>
  </si>
  <si>
    <t>Payroll and related expenses</t>
  </si>
  <si>
    <t>Other operating expenses</t>
  </si>
  <si>
    <t>Total operating expenses</t>
  </si>
  <si>
    <t>EBITDA</t>
  </si>
  <si>
    <t>Adjustments</t>
  </si>
  <si>
    <t>Adj. EBITDA</t>
  </si>
  <si>
    <t>Adj. EBITDA margin</t>
  </si>
  <si>
    <t>Depreciation</t>
  </si>
  <si>
    <t>Amortization and impairment</t>
  </si>
  <si>
    <t>EBIT</t>
  </si>
  <si>
    <t>Share of profit (loss) from associated companies</t>
  </si>
  <si>
    <t>Interest expense</t>
  </si>
  <si>
    <t>Other financial expense, net</t>
  </si>
  <si>
    <t>Net financial expense</t>
  </si>
  <si>
    <t>Net income before tax</t>
  </si>
  <si>
    <t>Income tax expense on net income</t>
  </si>
  <si>
    <t>Net income</t>
  </si>
  <si>
    <t>NOK (Milions)</t>
  </si>
  <si>
    <t>Assets</t>
  </si>
  <si>
    <t>Development costs</t>
  </si>
  <si>
    <t>Technology and software</t>
  </si>
  <si>
    <t>Software licenses (IP)</t>
  </si>
  <si>
    <t>Goodwill</t>
  </si>
  <si>
    <t>Deferred tax asset</t>
  </si>
  <si>
    <t>Total intangible assets</t>
  </si>
  <si>
    <t>Equipment</t>
  </si>
  <si>
    <t>Right of use assets</t>
  </si>
  <si>
    <t>Total tangible assets</t>
  </si>
  <si>
    <t>Investment in associated companies</t>
  </si>
  <si>
    <t>Other non-current receivables</t>
  </si>
  <si>
    <t>Total financial assets</t>
  </si>
  <si>
    <t>Total non-current assets</t>
  </si>
  <si>
    <t>Inventory</t>
  </si>
  <si>
    <t>Accounts receivable</t>
  </si>
  <si>
    <t>Other receivables</t>
  </si>
  <si>
    <t>Short term deposits</t>
  </si>
  <si>
    <t>-</t>
  </si>
  <si>
    <t>Cash &amp; cash equivalents</t>
  </si>
  <si>
    <t>Total current assets</t>
  </si>
  <si>
    <t>Total assets</t>
  </si>
  <si>
    <t>LIABILITIES AND SHAREHOLDERS' EQUITY</t>
  </si>
  <si>
    <t>Share capital</t>
  </si>
  <si>
    <t>Own shares</t>
  </si>
  <si>
    <t xml:space="preserve">Share premium </t>
  </si>
  <si>
    <t>Sum paid-in equity</t>
  </si>
  <si>
    <t>Retained Earnings</t>
  </si>
  <si>
    <t>Total equity attributable to parent company shareholders</t>
  </si>
  <si>
    <t>Non-controlling interests</t>
  </si>
  <si>
    <t>Total shareholders' equity</t>
  </si>
  <si>
    <t>Interest-bearing liabilities</t>
  </si>
  <si>
    <t>Derivative financial liabilities</t>
  </si>
  <si>
    <t>Deferred tax liabilities</t>
  </si>
  <si>
    <t>Lease liabilities</t>
  </si>
  <si>
    <t>Other non-current liabilities</t>
  </si>
  <si>
    <t>Total non-current liabilities</t>
  </si>
  <si>
    <t>Accounts payable</t>
  </si>
  <si>
    <t>Income taxes payable</t>
  </si>
  <si>
    <t>Public duties</t>
  </si>
  <si>
    <t>Current lease liabilities</t>
  </si>
  <si>
    <t>Other current interest-bearing liabilities</t>
  </si>
  <si>
    <t>Other current liabilities</t>
  </si>
  <si>
    <t>Total current liabilities</t>
  </si>
  <si>
    <t>Total liabilities</t>
  </si>
  <si>
    <t>Total equity and liabilities</t>
  </si>
  <si>
    <t>Cash flow from operating activities</t>
  </si>
  <si>
    <t>Taxes paid</t>
  </si>
  <si>
    <t>Depreciation, amortization and impairment</t>
  </si>
  <si>
    <t>Net cash flow from operating activities</t>
  </si>
  <si>
    <t>Cash flow from investing activities</t>
  </si>
  <si>
    <t>Payment for capitalized assets</t>
  </si>
  <si>
    <t>Acquisition of subsidiaries - (net of cash acquired) and associated companies</t>
  </si>
  <si>
    <t>Net cash flow from investing activities</t>
  </si>
  <si>
    <t>Cash flow from financing activities</t>
  </si>
  <si>
    <t>Share issues</t>
  </si>
  <si>
    <t>Acquistion/disposal of non-controlling interests</t>
  </si>
  <si>
    <t>Proceeds from issuance of interest-bearing liabilities</t>
  </si>
  <si>
    <t>Repayment of interest-bearing liabilities</t>
  </si>
  <si>
    <t>Other financial items</t>
  </si>
  <si>
    <t>Net cash flow from financing activities</t>
  </si>
  <si>
    <t>Net increase (decrease) in cash and cash equivalents</t>
  </si>
  <si>
    <t>Cash and cash equivalents at beginning of period</t>
  </si>
  <si>
    <t>Re classification of RCF to interest-bearing liabilities</t>
  </si>
  <si>
    <t xml:space="preserve">Currency translation </t>
  </si>
  <si>
    <t>Cash and cash equivalents at end of period</t>
  </si>
  <si>
    <t>Reallocation</t>
  </si>
  <si>
    <t>Revenue</t>
  </si>
  <si>
    <t>Nordics</t>
  </si>
  <si>
    <t>Europe</t>
  </si>
  <si>
    <t>APAC &amp; MEA</t>
  </si>
  <si>
    <t>US</t>
  </si>
  <si>
    <t>HQ</t>
  </si>
  <si>
    <t>Eliminations</t>
  </si>
  <si>
    <t>IFRS 15 restatement</t>
  </si>
  <si>
    <t>Total Revenue</t>
  </si>
  <si>
    <t>Total gross profit</t>
  </si>
  <si>
    <t>Total adj. EBITDA</t>
  </si>
  <si>
    <t>Software &amp; Cloud Direct</t>
  </si>
  <si>
    <t>Software &amp; Cloud Channel</t>
  </si>
  <si>
    <t>Software &amp; Cloud Economics</t>
  </si>
  <si>
    <t>Consulting</t>
  </si>
  <si>
    <t>Admin</t>
  </si>
  <si>
    <t>Services</t>
  </si>
  <si>
    <t>Software</t>
  </si>
  <si>
    <t>Nordics revenue</t>
  </si>
  <si>
    <t>Europe revenue</t>
  </si>
  <si>
    <t>APAC &amp; MEA revenue</t>
  </si>
  <si>
    <t>US revenue</t>
  </si>
  <si>
    <t>HQ revenue</t>
  </si>
  <si>
    <t>Group</t>
  </si>
  <si>
    <t>Group revenue</t>
  </si>
  <si>
    <t>Nordics gross profit</t>
  </si>
  <si>
    <t>Europe gross profit</t>
  </si>
  <si>
    <t>APAC &amp; MEA gross profit</t>
  </si>
  <si>
    <t>US gross profit</t>
  </si>
  <si>
    <t>HQ gross profit</t>
  </si>
  <si>
    <t>Group gross profit</t>
  </si>
  <si>
    <t>Q2 2022</t>
  </si>
  <si>
    <t>Q3 2022</t>
  </si>
  <si>
    <t>Q1 2022</t>
  </si>
  <si>
    <t>Q4 2021</t>
  </si>
  <si>
    <t>Q3 2021</t>
  </si>
  <si>
    <t>Q2 2021</t>
  </si>
  <si>
    <t>Q1 2021</t>
  </si>
  <si>
    <t>Q2 2023</t>
  </si>
  <si>
    <t>Change in other credit facility utilization</t>
  </si>
  <si>
    <t>Change in RCF utilization</t>
  </si>
  <si>
    <t>Q3 2023</t>
  </si>
  <si>
    <t>Q4 2023</t>
  </si>
  <si>
    <t>Interest received</t>
  </si>
  <si>
    <t>Change in deposits</t>
  </si>
  <si>
    <t>Interest income</t>
  </si>
  <si>
    <t>Q1 2024</t>
  </si>
  <si>
    <t>Other intangible assets</t>
  </si>
  <si>
    <t>Customer relationships</t>
  </si>
  <si>
    <t>Net interest expense</t>
  </si>
  <si>
    <t>1) Until Q4 2023, line contains 'Net interest paid on interest-bearing liabilities'</t>
  </si>
  <si>
    <r>
      <t>Interest paid</t>
    </r>
    <r>
      <rPr>
        <vertAlign val="superscript"/>
        <sz val="9"/>
        <color rgb="FF000000"/>
        <rFont val="Calibri"/>
        <family val="2"/>
      </rPr>
      <t>1</t>
    </r>
  </si>
  <si>
    <t>Group adjustments</t>
  </si>
  <si>
    <t>Group Adjustments</t>
  </si>
  <si>
    <t>Group Adjustments revenue</t>
  </si>
  <si>
    <t>Group Adjustments gross profit</t>
  </si>
  <si>
    <t>Changes in trade working capital</t>
  </si>
  <si>
    <t>Changes in other working capital and other adjustments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</si>
</sst>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2">
    <numFmt numFmtId="44" formatCode="_-&quot;kr&quot;\ * #,##0.00_-;\-&quot;kr&quot;\ * #,##0.00_-;_-&quot;kr&quot;\ * &quot;-&quot;??_-;_-@_-"/>
    <numFmt numFmtId="43" formatCode="_-* #,##0.00_-;\-* #,##0.00_-;_-* &quot;-&quot;??_-;_-@_-"/>
    <numFmt numFmtId="164" formatCode="_ * #,##0.00_ ;_ * \-#,##0.00_ ;_ * &quot;-&quot;??_ ;_ @_ "/>
    <numFmt numFmtId="165" formatCode="0.0"/>
    <numFmt numFmtId="166" formatCode="0.0\ %"/>
    <numFmt numFmtId="167" formatCode="_ * #,##0.0_ ;_ * \-#,##0.0_ ;_ * &quot;-&quot;??_ ;_ @_ "/>
    <numFmt numFmtId="168" formatCode="_ * #,##0_ ;_ * \-#,##0_ ;_ * &quot;-&quot;??_ ;_ @_ "/>
    <numFmt numFmtId="169" formatCode="_ * #,##0.0_ ;_ * \-#,##0.0_ ;_ * &quot;-&quot;?_ ;_ @_ "/>
    <numFmt numFmtId="170" formatCode="_(* #,##0.0_);_(* \(#,##0.0\);_(* &quot;-&quot;?_);_(@_)"/>
    <numFmt numFmtId="171" formatCode="_(* #,##0_);_(* \(#,##0\);_(* &quot;-&quot;?_);_(@_)"/>
    <numFmt numFmtId="172" formatCode="0.0%"/>
    <numFmt numFmtId="173" formatCode="_ * #,##0.0000_ ;_ * \-#,##0.0000_ ;_ * &quot;-&quot;??_ ;_ @_ "/>
    <numFmt numFmtId="174" formatCode="_(* #,##0.00_);_(* \(#,##0.00\);_(* &quot;-&quot;?_);_(@_)"/>
    <numFmt numFmtId="175" formatCode="_(* #,##0_);_(* \(#,##0\);_(* &quot;-&quot;_);@_)"/>
    <numFmt numFmtId="176" formatCode="[$-409]mmm\-yy;@"/>
    <numFmt numFmtId="177" formatCode="0.0%_);\(0.0%\)"/>
    <numFmt numFmtId="178" formatCode="[$-F800]dddd\,\ mmmm\ dd\,\ yyyy"/>
    <numFmt numFmtId="179" formatCode="0%_);\(0%\)"/>
    <numFmt numFmtId="180" formatCode="_(* #,##0.0_);_(* \(#,##0.0\);_(* &quot;-&quot;?_);@_)"/>
    <numFmt numFmtId="181" formatCode="[$-414]mmm\.\ yy;@"/>
    <numFmt numFmtId="182" formatCode="_-* #,##0.00\ _€_-;\-* #,##0.00\ _€_-;_-* &quot;-&quot;??\ _€_-;_-@_-"/>
    <numFmt numFmtId="183" formatCode="_ &quot;₹&quot;\ * #,##0.00_ ;_ &quot;₹&quot;\ * \-#,##0.00_ ;_ &quot;₹&quot;\ * &quot;-&quot;??_ ;_ @_ "/>
  </numFmts>
  <fonts count="9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9"/>
      <color rgb="FFFFFFFF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i/>
      <sz val="9"/>
      <color rgb="FFFFFFFF"/>
      <name val="Calibri"/>
      <family val="2"/>
    </font>
    <font>
      <sz val="11"/>
      <color theme="0"/>
      <name val="Calibri"/>
      <family val="2"/>
      <scheme val="minor"/>
    </font>
    <font>
      <b/>
      <sz val="9"/>
      <color theme="0"/>
      <name val="Calibri"/>
      <family val="2"/>
    </font>
    <font>
      <sz val="11"/>
      <color theme="1"/>
      <name val="Calibri"/>
      <family val="2"/>
      <scheme val="minor"/>
    </font>
    <font>
      <i/>
      <sz val="9"/>
      <color rgb="FF000000"/>
      <name val="Calibri"/>
      <family val="2"/>
    </font>
    <font>
      <sz val="11"/>
      <color theme="0"/>
      <name val="Calibri"/>
      <family val="2"/>
      <scheme val="minor"/>
    </font>
    <font>
      <sz val="9"/>
      <name val="Calibri"/>
      <family val="2"/>
    </font>
    <font>
      <b/>
      <sz val="9"/>
      <name val="Calibri"/>
      <family val="2"/>
    </font>
    <font>
      <b/>
      <i/>
      <sz val="9"/>
      <name val="Calibri"/>
      <family val="2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9"/>
      <color rgb="FFFF0000"/>
      <name val="Calibri"/>
      <family val="2"/>
    </font>
    <font>
      <sz val="9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Trebuchet MS"/>
      <family val="2"/>
    </font>
    <font>
      <b/>
      <sz val="10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Trebuchet MS"/>
      <family val="2"/>
    </font>
    <font>
      <sz val="11"/>
      <color indexed="8"/>
      <name val="Arial Narrow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9"/>
      <color indexed="8"/>
      <name val="Calibri"/>
      <family val="2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9"/>
      <color theme="3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sz val="11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Segoe UI"/>
      <family val="2"/>
    </font>
    <font>
      <b/>
      <sz val="15"/>
      <color theme="3"/>
      <name val="Segoe UI"/>
      <family val="2"/>
    </font>
    <font>
      <b/>
      <sz val="13"/>
      <color theme="3"/>
      <name val="Segoe UI"/>
      <family val="2"/>
    </font>
    <font>
      <b/>
      <sz val="11"/>
      <color theme="3"/>
      <name val="Segoe UI"/>
      <family val="2"/>
    </font>
    <font>
      <sz val="11"/>
      <color rgb="FF006100"/>
      <name val="Segoe UI"/>
      <family val="2"/>
    </font>
    <font>
      <sz val="11"/>
      <color rgb="FF9C0006"/>
      <name val="Segoe UI"/>
      <family val="2"/>
    </font>
    <font>
      <sz val="11"/>
      <color rgb="FF9C5700"/>
      <name val="Segoe UI"/>
      <family val="2"/>
    </font>
    <font>
      <sz val="11"/>
      <color rgb="FF3F3F76"/>
      <name val="Segoe UI"/>
      <family val="2"/>
    </font>
    <font>
      <b/>
      <sz val="11"/>
      <color rgb="FF3F3F3F"/>
      <name val="Segoe UI"/>
      <family val="2"/>
    </font>
    <font>
      <b/>
      <sz val="11"/>
      <color rgb="FFFA7D00"/>
      <name val="Segoe UI"/>
      <family val="2"/>
    </font>
    <font>
      <sz val="11"/>
      <color rgb="FFFA7D00"/>
      <name val="Segoe UI"/>
      <family val="2"/>
    </font>
    <font>
      <b/>
      <sz val="11"/>
      <color theme="0"/>
      <name val="Segoe UI"/>
      <family val="2"/>
    </font>
    <font>
      <sz val="11"/>
      <color rgb="FFFF0000"/>
      <name val="Segoe UI"/>
      <family val="2"/>
    </font>
    <font>
      <i/>
      <sz val="11"/>
      <color rgb="FF7F7F7F"/>
      <name val="Segoe UI"/>
      <family val="2"/>
    </font>
    <font>
      <b/>
      <sz val="11"/>
      <color theme="1"/>
      <name val="Segoe UI"/>
      <family val="2"/>
    </font>
    <font>
      <sz val="11"/>
      <color theme="0"/>
      <name val="Segoe UI"/>
      <family val="2"/>
    </font>
    <font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8"/>
      <color rgb="FF000000"/>
      <name val="Calibri"/>
      <family val="2"/>
    </font>
  </fonts>
  <fills count="73">
    <fill>
      <patternFill patternType="none"/>
    </fill>
    <fill>
      <patternFill patternType="gray125"/>
    </fill>
    <fill>
      <patternFill patternType="solid">
        <fgColor rgb="FF447E94"/>
        <bgColor indexed="64"/>
      </patternFill>
    </fill>
    <fill>
      <patternFill patternType="solid">
        <fgColor rgb="FFAFD4E2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CD4B6"/>
        <bgColor indexed="64"/>
      </patternFill>
    </fill>
    <fill>
      <patternFill patternType="solid">
        <fgColor theme="2" tint="-0.14996795556505021"/>
        <bgColor indexed="64"/>
      </patternFill>
    </fill>
    <fill>
      <patternFill patternType="solid">
        <fgColor rgb="FFE8E6DF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006400"/>
        <bgColor indexed="64"/>
      </patternFill>
    </fill>
    <fill>
      <patternFill patternType="solid">
        <fgColor rgb="FF99C2ED"/>
        <bgColor indexed="64"/>
      </patternFill>
    </fill>
  </fills>
  <borders count="34">
    <border>
      <left/>
      <right/>
      <top/>
      <bottom/>
      <diagonal/>
    </border>
    <border>
      <left style="medium">
        <color rgb="FFFFFFFF"/>
      </left>
      <right style="dotted">
        <color rgb="FFBFBFBF"/>
      </right>
      <top style="medium">
        <color rgb="FFFFFFFF"/>
      </top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 style="medium">
        <color rgb="FFFFFFFF"/>
      </top>
      <bottom style="dotted">
        <color rgb="FFBFBFBF"/>
      </bottom>
      <diagonal/>
    </border>
    <border>
      <left style="medium">
        <color rgb="FFFFFFFF"/>
      </left>
      <right style="dotted">
        <color rgb="FFBFBFBF"/>
      </right>
      <top style="dotted">
        <color rgb="FFBFBFBF"/>
      </top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 style="dotted">
        <color rgb="FFBFBFBF"/>
      </top>
      <bottom style="dotted">
        <color rgb="FFBFBFBF"/>
      </bottom>
      <diagonal/>
    </border>
    <border>
      <left style="dotted">
        <color rgb="FFBFBFBF"/>
      </left>
      <right/>
      <top style="dotted">
        <color rgb="FFBFBFBF"/>
      </top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 style="dotted">
        <color rgb="FFBFBFBF"/>
      </top>
      <bottom style="thin">
        <color rgb="FFBFBFBF"/>
      </bottom>
      <diagonal/>
    </border>
    <border>
      <left/>
      <right style="dotted">
        <color rgb="FFBFBFBF"/>
      </right>
      <top/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/>
      <bottom style="dotted">
        <color rgb="FFBFBFBF"/>
      </bottom>
      <diagonal/>
    </border>
    <border>
      <left style="dotted">
        <color rgb="FFBFBFBF"/>
      </left>
      <right/>
      <top/>
      <bottom style="dotted">
        <color rgb="FFBFBFBF"/>
      </bottom>
      <diagonal/>
    </border>
    <border>
      <left/>
      <right style="dotted">
        <color rgb="FFBFBFBF"/>
      </right>
      <top style="dotted">
        <color rgb="FFBFBFBF"/>
      </top>
      <bottom style="dotted">
        <color rgb="FFBFBFBF"/>
      </bottom>
      <diagonal/>
    </border>
    <border>
      <left/>
      <right style="dotted">
        <color rgb="FFBFBFBF"/>
      </right>
      <top style="dotted">
        <color rgb="FFBFBFBF"/>
      </top>
      <bottom/>
      <diagonal/>
    </border>
    <border>
      <left style="dotted">
        <color rgb="FFBFBFBF"/>
      </left>
      <right style="dotted">
        <color rgb="FFBFBFBF"/>
      </right>
      <top style="dotted">
        <color rgb="FFBFBFBF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medium">
        <color theme="4"/>
      </bottom>
      <diagonal/>
    </border>
  </borders>
  <cellStyleXfs count="4341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12" borderId="0" applyNumberFormat="0" applyBorder="0" applyAlignment="0" applyProtection="0"/>
    <xf numFmtId="0" fontId="18" fillId="6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8" borderId="0" applyNumberFormat="0" applyBorder="0" applyAlignment="0" applyProtection="0"/>
    <xf numFmtId="0" fontId="18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8" fillId="8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8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8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14" borderId="0" applyNumberFormat="0" applyBorder="0" applyAlignment="0" applyProtection="0"/>
    <xf numFmtId="0" fontId="19" fillId="8" borderId="0" applyNumberFormat="0" applyBorder="0" applyAlignment="0" applyProtection="0"/>
    <xf numFmtId="0" fontId="19" fillId="16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23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3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3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8" fillId="12" borderId="13" applyNumberFormat="0" applyFont="0" applyAlignment="0" applyProtection="0"/>
    <xf numFmtId="3" fontId="20" fillId="0" borderId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3" fillId="11" borderId="0" applyNumberFormat="0" applyBorder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 applyNumberFormat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30" borderId="0" applyNumberFormat="0" applyBorder="0" applyAlignment="0" applyProtection="0"/>
    <xf numFmtId="0" fontId="37" fillId="33" borderId="19" applyNumberFormat="0" applyAlignment="0" applyProtection="0"/>
    <xf numFmtId="0" fontId="39" fillId="34" borderId="19" applyNumberFormat="0" applyAlignment="0" applyProtection="0"/>
    <xf numFmtId="0" fontId="40" fillId="0" borderId="21" applyNumberFormat="0" applyFill="0" applyAlignment="0" applyProtection="0"/>
    <xf numFmtId="0" fontId="15" fillId="0" borderId="0" applyNumberForma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7" fillId="0" borderId="0" applyNumberFormat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7" fillId="0" borderId="0"/>
    <xf numFmtId="43" fontId="45" fillId="0" borderId="0" applyFont="0" applyFill="0" applyBorder="0" applyAlignment="0" applyProtection="0"/>
    <xf numFmtId="0" fontId="45" fillId="0" borderId="0"/>
    <xf numFmtId="9" fontId="45" fillId="0" borderId="0" applyFont="0" applyFill="0" applyBorder="0" applyAlignment="0" applyProtection="0"/>
    <xf numFmtId="0" fontId="22" fillId="16" borderId="25" applyNumberFormat="0" applyAlignment="0" applyProtection="0"/>
    <xf numFmtId="0" fontId="22" fillId="16" borderId="25" applyNumberFormat="0" applyAlignment="0" applyProtection="0"/>
    <xf numFmtId="0" fontId="22" fillId="16" borderId="25" applyNumberFormat="0" applyAlignment="0" applyProtection="0"/>
    <xf numFmtId="0" fontId="22" fillId="16" borderId="2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1" fillId="9" borderId="0" applyNumberFormat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8" borderId="25" applyNumberFormat="0" applyAlignment="0" applyProtection="0"/>
    <xf numFmtId="0" fontId="55" fillId="8" borderId="25" applyNumberFormat="0" applyAlignment="0" applyProtection="0"/>
    <xf numFmtId="0" fontId="55" fillId="8" borderId="25" applyNumberFormat="0" applyAlignment="0" applyProtection="0"/>
    <xf numFmtId="0" fontId="55" fillId="8" borderId="25" applyNumberFormat="0" applyAlignment="0" applyProtection="0"/>
    <xf numFmtId="0" fontId="56" fillId="0" borderId="29" applyNumberFormat="0" applyFill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24" fillId="28" borderId="15" applyNumberFormat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49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5" fillId="0" borderId="0" applyFont="0" applyFill="0" applyBorder="0" applyAlignment="0" applyProtection="0"/>
    <xf numFmtId="0" fontId="1" fillId="0" borderId="0"/>
    <xf numFmtId="0" fontId="17" fillId="0" borderId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5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2" fillId="0" borderId="0"/>
    <xf numFmtId="0" fontId="1" fillId="0" borderId="0"/>
    <xf numFmtId="177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175" fontId="63" fillId="0" borderId="0" applyNumberFormat="0" applyFill="0" applyBorder="0" applyAlignment="0" applyProtection="0"/>
    <xf numFmtId="175" fontId="43" fillId="64" borderId="0" applyNumberFormat="0" applyFont="0" applyBorder="0" applyAlignment="0" applyProtection="0"/>
    <xf numFmtId="175" fontId="43" fillId="65" borderId="0" applyNumberFormat="0" applyFont="0" applyBorder="0" applyAlignment="0" applyProtection="0"/>
    <xf numFmtId="0" fontId="43" fillId="0" borderId="0" applyFill="0" applyBorder="0" applyProtection="0"/>
    <xf numFmtId="175" fontId="43" fillId="66" borderId="0" applyNumberFormat="0" applyFont="0" applyBorder="0" applyAlignment="0" applyProtection="0"/>
    <xf numFmtId="175" fontId="43" fillId="61" borderId="0" applyNumberFormat="0" applyFont="0" applyBorder="0" applyAlignment="0" applyProtection="0"/>
    <xf numFmtId="179" fontId="43" fillId="0" borderId="0" applyFill="0" applyBorder="0" applyAlignment="0" applyProtection="0"/>
    <xf numFmtId="0" fontId="47" fillId="0" borderId="0" applyNumberFormat="0" applyAlignment="0" applyProtection="0"/>
    <xf numFmtId="0" fontId="63" fillId="0" borderId="31" applyFill="0" applyProtection="0">
      <alignment horizontal="right" wrapText="1"/>
    </xf>
    <xf numFmtId="176" fontId="63" fillId="0" borderId="31" applyFill="0" applyProtection="0">
      <alignment horizontal="right" wrapText="1"/>
    </xf>
    <xf numFmtId="0" fontId="63" fillId="0" borderId="0" applyFill="0" applyProtection="0">
      <alignment wrapText="1"/>
    </xf>
    <xf numFmtId="176" fontId="63" fillId="0" borderId="0" applyFill="0" applyProtection="0">
      <alignment wrapText="1"/>
    </xf>
    <xf numFmtId="175" fontId="64" fillId="0" borderId="32" applyNumberFormat="0" applyFill="0" applyAlignment="0" applyProtection="0"/>
    <xf numFmtId="0" fontId="34" fillId="0" borderId="0" applyAlignment="0" applyProtection="0"/>
    <xf numFmtId="176" fontId="34" fillId="0" borderId="0" applyAlignment="0" applyProtection="0"/>
    <xf numFmtId="0" fontId="64" fillId="0" borderId="33" applyNumberFormat="0" applyFill="0" applyAlignment="0" applyProtection="0"/>
    <xf numFmtId="176" fontId="64" fillId="0" borderId="33" applyNumberFormat="0" applyFill="0" applyAlignment="0" applyProtection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43" fillId="0" borderId="0"/>
    <xf numFmtId="175" fontId="43" fillId="0" borderId="0"/>
    <xf numFmtId="176" fontId="1" fillId="0" borderId="0"/>
    <xf numFmtId="0" fontId="45" fillId="0" borderId="0"/>
    <xf numFmtId="9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39" fillId="34" borderId="19" applyNumberFormat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6" fillId="31" borderId="0" applyNumberFormat="0" applyBorder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41" fillId="35" borderId="22" applyNumberFormat="0" applyAlignment="0" applyProtection="0"/>
    <xf numFmtId="0" fontId="62" fillId="36" borderId="23" applyNumberFormat="0" applyFont="0" applyAlignment="0" applyProtection="0"/>
    <xf numFmtId="0" fontId="62" fillId="0" borderId="0"/>
    <xf numFmtId="0" fontId="62" fillId="36" borderId="23" applyNumberFormat="0" applyFont="0" applyAlignment="0" applyProtection="0"/>
    <xf numFmtId="0" fontId="66" fillId="32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38" fillId="34" borderId="20" applyNumberFormat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36" fillId="31" borderId="0" applyNumberFormat="0" applyBorder="0" applyAlignment="0" applyProtection="0"/>
    <xf numFmtId="0" fontId="39" fillId="34" borderId="19" applyNumberFormat="0" applyAlignment="0" applyProtection="0"/>
    <xf numFmtId="0" fontId="41" fillId="35" borderId="22" applyNumberFormat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66" fillId="32" borderId="0" applyNumberFormat="0" applyBorder="0" applyAlignment="0" applyProtection="0"/>
    <xf numFmtId="0" fontId="1" fillId="36" borderId="23" applyNumberFormat="0" applyFont="0" applyAlignment="0" applyProtection="0"/>
    <xf numFmtId="0" fontId="38" fillId="34" borderId="20" applyNumberFormat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6" fillId="31" borderId="0" applyNumberFormat="0" applyBorder="0" applyAlignment="0" applyProtection="0"/>
    <xf numFmtId="0" fontId="66" fillId="32" borderId="0" applyNumberFormat="0" applyBorder="0" applyAlignment="0" applyProtection="0"/>
    <xf numFmtId="0" fontId="37" fillId="33" borderId="19" applyNumberFormat="0" applyAlignment="0" applyProtection="0"/>
    <xf numFmtId="0" fontId="38" fillId="34" borderId="20" applyNumberFormat="0" applyAlignment="0" applyProtection="0"/>
    <xf numFmtId="0" fontId="39" fillId="34" borderId="19" applyNumberFormat="0" applyAlignment="0" applyProtection="0"/>
    <xf numFmtId="0" fontId="40" fillId="0" borderId="21" applyNumberFormat="0" applyFill="0" applyAlignment="0" applyProtection="0"/>
    <xf numFmtId="0" fontId="41" fillId="35" borderId="22" applyNumberFormat="0" applyAlignment="0" applyProtection="0"/>
    <xf numFmtId="0" fontId="15" fillId="0" borderId="0" applyNumberFormat="0" applyFill="0" applyBorder="0" applyAlignment="0" applyProtection="0"/>
    <xf numFmtId="0" fontId="1" fillId="36" borderId="23" applyNumberFormat="0" applyFont="0" applyAlignment="0" applyProtection="0"/>
    <xf numFmtId="0" fontId="42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7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7" fillId="60" borderId="0" applyNumberFormat="0" applyBorder="0" applyAlignment="0" applyProtection="0"/>
    <xf numFmtId="43" fontId="1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1" fillId="0" borderId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2" fontId="17" fillId="0" borderId="0" applyFont="0" applyFill="0" applyBorder="0" applyAlignment="0" applyProtection="0"/>
    <xf numFmtId="0" fontId="17" fillId="0" borderId="0"/>
    <xf numFmtId="0" fontId="1" fillId="0" borderId="0"/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36" fillId="31" borderId="0" applyNumberFormat="0" applyBorder="0" applyAlignment="0" applyProtection="0"/>
    <xf numFmtId="0" fontId="39" fillId="34" borderId="19" applyNumberFormat="0" applyAlignment="0" applyProtection="0"/>
    <xf numFmtId="0" fontId="41" fillId="35" borderId="22" applyNumberFormat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66" fillId="32" borderId="0" applyNumberFormat="0" applyBorder="0" applyAlignment="0" applyProtection="0"/>
    <xf numFmtId="0" fontId="1" fillId="36" borderId="23" applyNumberFormat="0" applyFont="0" applyAlignment="0" applyProtection="0"/>
    <xf numFmtId="0" fontId="38" fillId="34" borderId="20" applyNumberFormat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0" fillId="0" borderId="0"/>
    <xf numFmtId="9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5" fillId="0" borderId="0"/>
    <xf numFmtId="0" fontId="1" fillId="0" borderId="0"/>
    <xf numFmtId="0" fontId="1" fillId="0" borderId="0"/>
    <xf numFmtId="0" fontId="5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5" fillId="0" borderId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2" fillId="0" borderId="0"/>
    <xf numFmtId="0" fontId="1" fillId="0" borderId="0"/>
    <xf numFmtId="177" fontId="43" fillId="0" borderId="0" applyFont="0" applyFill="0" applyBorder="0" applyAlignment="0" applyProtection="0"/>
    <xf numFmtId="0" fontId="45" fillId="0" borderId="0"/>
    <xf numFmtId="0" fontId="17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45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5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36" fillId="31" borderId="0" applyNumberFormat="0" applyBorder="0" applyAlignment="0" applyProtection="0"/>
    <xf numFmtId="0" fontId="39" fillId="34" borderId="19" applyNumberFormat="0" applyAlignment="0" applyProtection="0"/>
    <xf numFmtId="0" fontId="41" fillId="35" borderId="22" applyNumberFormat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66" fillId="32" borderId="0" applyNumberFormat="0" applyBorder="0" applyAlignment="0" applyProtection="0"/>
    <xf numFmtId="0" fontId="1" fillId="36" borderId="23" applyNumberFormat="0" applyFont="0" applyAlignment="0" applyProtection="0"/>
    <xf numFmtId="0" fontId="38" fillId="34" borderId="20" applyNumberFormat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7" fillId="0" borderId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5" fillId="0" borderId="0"/>
    <xf numFmtId="43" fontId="60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45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67" fillId="0" borderId="0">
      <alignment vertical="top"/>
    </xf>
    <xf numFmtId="43" fontId="1" fillId="0" borderId="0" applyFont="0" applyFill="0" applyBorder="0" applyAlignment="0" applyProtection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9" borderId="0" applyNumberFormat="0" applyBorder="0" applyAlignment="0" applyProtection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6" borderId="23" applyNumberFormat="0" applyFont="0" applyAlignment="0" applyProtection="0"/>
    <xf numFmtId="0" fontId="1" fillId="59" borderId="0" applyNumberFormat="0" applyBorder="0" applyAlignment="0" applyProtection="0"/>
    <xf numFmtId="0" fontId="1" fillId="51" borderId="0" applyNumberFormat="0" applyBorder="0" applyAlignment="0" applyProtection="0"/>
    <xf numFmtId="0" fontId="1" fillId="43" borderId="0" applyNumberFormat="0" applyBorder="0" applyAlignment="0" applyProtection="0"/>
    <xf numFmtId="0" fontId="1" fillId="39" borderId="0" applyNumberFormat="0" applyBorder="0" applyAlignment="0" applyProtection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5" borderId="0" applyNumberFormat="0" applyBorder="0" applyAlignment="0" applyProtection="0"/>
    <xf numFmtId="0" fontId="1" fillId="51" borderId="0" applyNumberFormat="0" applyBorder="0" applyAlignment="0" applyProtection="0"/>
    <xf numFmtId="0" fontId="1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6" borderId="23" applyNumberFormat="0" applyFont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67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3" fillId="0" borderId="0"/>
    <xf numFmtId="0" fontId="1" fillId="0" borderId="0"/>
    <xf numFmtId="0" fontId="1" fillId="0" borderId="0"/>
    <xf numFmtId="0" fontId="17" fillId="0" borderId="0"/>
    <xf numFmtId="0" fontId="1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5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5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/>
    <xf numFmtId="178" fontId="4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8" fillId="67" borderId="25" applyNumberFormat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7" fillId="0" borderId="0"/>
    <xf numFmtId="0" fontId="46" fillId="63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12" borderId="30" applyNumberFormat="0" applyFont="0" applyAlignment="0" applyProtection="0"/>
    <xf numFmtId="0" fontId="22" fillId="16" borderId="25" applyNumberFormat="0" applyAlignment="0" applyProtection="0"/>
    <xf numFmtId="178" fontId="1" fillId="0" borderId="0"/>
    <xf numFmtId="178" fontId="17" fillId="0" borderId="0"/>
    <xf numFmtId="178" fontId="17" fillId="0" borderId="0"/>
    <xf numFmtId="0" fontId="44" fillId="0" borderId="0"/>
    <xf numFmtId="43" fontId="1" fillId="0" borderId="0" applyFont="0" applyFill="0" applyBorder="0" applyAlignment="0" applyProtection="0"/>
    <xf numFmtId="0" fontId="63" fillId="0" borderId="0" applyFill="0" applyProtection="0">
      <alignment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69" fillId="0" borderId="0" applyNumberFormat="0" applyFill="0" applyBorder="0" applyAlignment="0" applyProtection="0">
      <alignment vertical="center"/>
    </xf>
    <xf numFmtId="181" fontId="6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1" fontId="67" fillId="0" borderId="0"/>
    <xf numFmtId="181" fontId="1" fillId="0" borderId="0"/>
    <xf numFmtId="181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181" fontId="17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43" fontId="1" fillId="0" borderId="0" applyFont="0" applyFill="0" applyBorder="0" applyAlignment="0" applyProtection="0"/>
    <xf numFmtId="0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36" borderId="23" applyNumberFormat="0" applyFont="0" applyAlignment="0" applyProtection="0"/>
    <xf numFmtId="176" fontId="1" fillId="0" borderId="0"/>
    <xf numFmtId="9" fontId="17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8" fillId="20" borderId="0" applyNumberFormat="0" applyBorder="0" applyAlignment="0" applyProtection="0"/>
    <xf numFmtId="0" fontId="18" fillId="8" borderId="0" applyNumberFormat="0" applyBorder="0" applyAlignment="0" applyProtection="0"/>
    <xf numFmtId="0" fontId="18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2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181" fontId="17" fillId="0" borderId="0"/>
    <xf numFmtId="43" fontId="1" fillId="0" borderId="0" applyFont="0" applyFill="0" applyBorder="0" applyAlignment="0" applyProtection="0"/>
    <xf numFmtId="0" fontId="44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5" fontId="43" fillId="64" borderId="0" applyNumberFormat="0" applyFont="0" applyBorder="0" applyAlignment="0" applyProtection="0"/>
    <xf numFmtId="0" fontId="34" fillId="0" borderId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7" fillId="0" borderId="0"/>
    <xf numFmtId="43" fontId="1" fillId="0" borderId="0" applyFont="0" applyFill="0" applyBorder="0" applyAlignment="0" applyProtection="0"/>
    <xf numFmtId="181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5" fontId="43" fillId="64" borderId="0" applyNumberFormat="0" applyFont="0" applyBorder="0" applyAlignment="0" applyProtection="0"/>
    <xf numFmtId="0" fontId="63" fillId="0" borderId="31" applyFill="0" applyProtection="0">
      <alignment horizontal="right" wrapText="1"/>
    </xf>
    <xf numFmtId="0" fontId="63" fillId="0" borderId="0" applyFill="0" applyProtection="0">
      <alignment wrapText="1"/>
    </xf>
    <xf numFmtId="0" fontId="34" fillId="0" borderId="0" applyAlignment="0" applyProtection="0"/>
    <xf numFmtId="0" fontId="64" fillId="0" borderId="3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2" fillId="36" borderId="23" applyNumberFormat="0" applyFont="0" applyAlignment="0" applyProtection="0"/>
    <xf numFmtId="43" fontId="1" fillId="0" borderId="0" applyFont="0" applyFill="0" applyBorder="0" applyAlignment="0" applyProtection="0"/>
    <xf numFmtId="0" fontId="1" fillId="36" borderId="23" applyNumberFormat="0" applyFont="0" applyAlignment="0" applyProtection="0"/>
    <xf numFmtId="181" fontId="67" fillId="0" borderId="0"/>
    <xf numFmtId="0" fontId="44" fillId="0" borderId="0"/>
    <xf numFmtId="181" fontId="17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3" fillId="0" borderId="0" applyFill="0" applyProtection="0">
      <alignment wrapText="1"/>
    </xf>
    <xf numFmtId="0" fontId="1" fillId="0" borderId="0"/>
    <xf numFmtId="43" fontId="1" fillId="0" borderId="0" applyFont="0" applyFill="0" applyBorder="0" applyAlignment="0" applyProtection="0"/>
    <xf numFmtId="0" fontId="44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6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63" fillId="0" borderId="31" applyFill="0" applyProtection="0">
      <alignment horizontal="right" wrapText="1"/>
    </xf>
    <xf numFmtId="0" fontId="64" fillId="0" borderId="33" applyNumberFormat="0" applyFill="0" applyAlignment="0" applyProtection="0"/>
    <xf numFmtId="43" fontId="1" fillId="0" borderId="0" applyFont="0" applyFill="0" applyBorder="0" applyAlignment="0" applyProtection="0"/>
    <xf numFmtId="181" fontId="17" fillId="0" borderId="0"/>
    <xf numFmtId="9" fontId="18" fillId="0" borderId="0" applyFont="0" applyFill="0" applyBorder="0" applyAlignment="0" applyProtection="0"/>
    <xf numFmtId="0" fontId="17" fillId="36" borderId="23" applyNumberFormat="0" applyFont="0" applyAlignment="0" applyProtection="0"/>
    <xf numFmtId="43" fontId="1" fillId="0" borderId="0" applyFont="0" applyFill="0" applyBorder="0" applyAlignment="0" applyProtection="0"/>
    <xf numFmtId="175" fontId="43" fillId="66" borderId="0" applyNumberFormat="0" applyFont="0" applyBorder="0" applyAlignment="0" applyProtection="0"/>
    <xf numFmtId="181" fontId="6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176" fontId="18" fillId="0" borderId="0"/>
    <xf numFmtId="0" fontId="18" fillId="0" borderId="0"/>
    <xf numFmtId="0" fontId="1" fillId="0" borderId="0"/>
    <xf numFmtId="176" fontId="18" fillId="0" borderId="0"/>
    <xf numFmtId="0" fontId="44" fillId="0" borderId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18" fillId="0" borderId="0"/>
    <xf numFmtId="176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176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176" fontId="18" fillId="0" borderId="0"/>
    <xf numFmtId="43" fontId="1" fillId="0" borderId="0" applyFont="0" applyFill="0" applyBorder="0" applyAlignment="0" applyProtection="0"/>
    <xf numFmtId="0" fontId="18" fillId="0" borderId="0"/>
    <xf numFmtId="176" fontId="18" fillId="0" borderId="0"/>
    <xf numFmtId="43" fontId="1" fillId="0" borderId="0" applyFont="0" applyFill="0" applyBorder="0" applyAlignment="0" applyProtection="0"/>
    <xf numFmtId="176" fontId="18" fillId="0" borderId="0"/>
    <xf numFmtId="0" fontId="17" fillId="36" borderId="23" applyNumberFormat="0" applyFont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5" fontId="43" fillId="64" borderId="0" applyNumberFormat="0" applyFont="0" applyBorder="0" applyAlignment="0" applyProtection="0"/>
    <xf numFmtId="0" fontId="1" fillId="0" borderId="0"/>
    <xf numFmtId="175" fontId="43" fillId="66" borderId="0" applyNumberFormat="0" applyFont="0" applyBorder="0" applyAlignment="0" applyProtection="0"/>
    <xf numFmtId="0" fontId="63" fillId="0" borderId="31" applyFill="0" applyProtection="0">
      <alignment horizontal="right" wrapText="1"/>
    </xf>
    <xf numFmtId="0" fontId="34" fillId="0" borderId="0" applyAlignment="0" applyProtection="0"/>
    <xf numFmtId="0" fontId="63" fillId="0" borderId="0" applyFill="0" applyProtection="0">
      <alignment wrapText="1"/>
    </xf>
    <xf numFmtId="0" fontId="64" fillId="0" borderId="33" applyNumberFormat="0" applyFill="0" applyAlignment="0" applyProtection="0"/>
    <xf numFmtId="0" fontId="1" fillId="0" borderId="0"/>
    <xf numFmtId="0" fontId="18" fillId="0" borderId="0"/>
    <xf numFmtId="0" fontId="62" fillId="36" borderId="23" applyNumberFormat="0" applyFont="0" applyAlignment="0" applyProtection="0"/>
    <xf numFmtId="43" fontId="17" fillId="0" borderId="0" applyFont="0" applyFill="0" applyBorder="0" applyAlignment="0" applyProtection="0"/>
    <xf numFmtId="176" fontId="18" fillId="0" borderId="0"/>
    <xf numFmtId="43" fontId="4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176" fontId="18" fillId="0" borderId="0"/>
    <xf numFmtId="0" fontId="18" fillId="0" borderId="0"/>
    <xf numFmtId="0" fontId="18" fillId="0" borderId="0"/>
    <xf numFmtId="0" fontId="18" fillId="0" borderId="0"/>
    <xf numFmtId="0" fontId="1" fillId="36" borderId="23" applyNumberFormat="0" applyFont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81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8" fillId="0" borderId="0"/>
    <xf numFmtId="43" fontId="49" fillId="0" borderId="0" applyFont="0" applyFill="0" applyBorder="0" applyAlignment="0" applyProtection="0"/>
    <xf numFmtId="0" fontId="18" fillId="0" borderId="0"/>
    <xf numFmtId="43" fontId="49" fillId="0" borderId="0" applyFont="0" applyFill="0" applyBorder="0" applyAlignment="0" applyProtection="0"/>
    <xf numFmtId="0" fontId="18" fillId="0" borderId="0"/>
    <xf numFmtId="176" fontId="18" fillId="0" borderId="0"/>
    <xf numFmtId="0" fontId="18" fillId="0" borderId="0"/>
    <xf numFmtId="176" fontId="18" fillId="0" borderId="0"/>
    <xf numFmtId="176" fontId="18" fillId="0" borderId="0"/>
    <xf numFmtId="0" fontId="18" fillId="0" borderId="0"/>
    <xf numFmtId="0" fontId="1" fillId="36" borderId="23" applyNumberFormat="0" applyFon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0" fontId="1" fillId="0" borderId="0"/>
    <xf numFmtId="181" fontId="1" fillId="0" borderId="0"/>
    <xf numFmtId="0" fontId="1" fillId="0" borderId="0"/>
    <xf numFmtId="43" fontId="17" fillId="0" borderId="0" applyFont="0" applyFill="0" applyBorder="0" applyAlignment="0" applyProtection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0" fontId="44" fillId="0" borderId="0"/>
    <xf numFmtId="0" fontId="1" fillId="0" borderId="0"/>
    <xf numFmtId="181" fontId="17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7" fillId="0" borderId="0"/>
    <xf numFmtId="0" fontId="1" fillId="0" borderId="0"/>
    <xf numFmtId="0" fontId="1" fillId="0" borderId="0"/>
    <xf numFmtId="181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8" fillId="0" borderId="0"/>
    <xf numFmtId="43" fontId="1" fillId="0" borderId="0" applyFont="0" applyFill="0" applyBorder="0" applyAlignment="0" applyProtection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1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7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1" fillId="36" borderId="23" applyNumberFormat="0" applyFont="0" applyAlignment="0" applyProtection="0"/>
    <xf numFmtId="0" fontId="39" fillId="34" borderId="19" applyNumberFormat="0" applyAlignment="0" applyProtection="0"/>
    <xf numFmtId="0" fontId="35" fillId="30" borderId="0" applyNumberFormat="0" applyBorder="0" applyAlignment="0" applyProtection="0"/>
    <xf numFmtId="0" fontId="36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42" fillId="0" borderId="0" applyNumberFormat="0" applyFill="0" applyBorder="0" applyAlignment="0" applyProtection="0"/>
    <xf numFmtId="0" fontId="37" fillId="33" borderId="19" applyNumberFormat="0" applyAlignment="0" applyProtection="0"/>
    <xf numFmtId="0" fontId="41" fillId="35" borderId="22" applyNumberFormat="0" applyAlignment="0" applyProtection="0"/>
    <xf numFmtId="0" fontId="40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181" fontId="18" fillId="0" borderId="0"/>
    <xf numFmtId="0" fontId="1" fillId="0" borderId="0"/>
    <xf numFmtId="0" fontId="1" fillId="0" borderId="0"/>
    <xf numFmtId="0" fontId="17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7" fillId="0" borderId="0"/>
    <xf numFmtId="43" fontId="1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0" fontId="18" fillId="0" borderId="0"/>
    <xf numFmtId="175" fontId="43" fillId="64" borderId="0" applyNumberFormat="0" applyFont="0" applyBorder="0" applyAlignment="0" applyProtection="0"/>
    <xf numFmtId="175" fontId="43" fillId="66" borderId="0" applyNumberFormat="0" applyFon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63" fillId="0" borderId="31" applyFill="0" applyProtection="0">
      <alignment horizontal="right" wrapText="1"/>
    </xf>
    <xf numFmtId="0" fontId="18" fillId="0" borderId="0"/>
    <xf numFmtId="0" fontId="63" fillId="0" borderId="0" applyFill="0" applyProtection="0">
      <alignment wrapText="1"/>
    </xf>
    <xf numFmtId="0" fontId="34" fillId="0" borderId="0" applyAlignment="0" applyProtection="0"/>
    <xf numFmtId="0" fontId="1" fillId="0" borderId="0"/>
    <xf numFmtId="0" fontId="64" fillId="0" borderId="33" applyNumberFormat="0" applyFill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0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36" borderId="23" applyNumberFormat="0" applyFont="0" applyAlignment="0" applyProtection="0"/>
    <xf numFmtId="0" fontId="44" fillId="0" borderId="0"/>
    <xf numFmtId="0" fontId="1" fillId="0" borderId="0"/>
    <xf numFmtId="43" fontId="1" fillId="0" borderId="0" applyFont="0" applyFill="0" applyBorder="0" applyAlignment="0" applyProtection="0"/>
    <xf numFmtId="0" fontId="1" fillId="36" borderId="23" applyNumberFormat="0" applyFont="0" applyAlignment="0" applyProtection="0"/>
    <xf numFmtId="176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181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36" borderId="23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2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181" fontId="18" fillId="0" borderId="0"/>
    <xf numFmtId="181" fontId="18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81" fontId="17" fillId="0" borderId="0"/>
    <xf numFmtId="0" fontId="1" fillId="36" borderId="23" applyNumberFormat="0" applyFont="0" applyAlignment="0" applyProtection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181" fontId="18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" fillId="36" borderId="23" applyNumberFormat="0" applyFont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0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7" fillId="0" borderId="0" applyNumberFormat="0" applyFont="0" applyFill="0" applyBorder="0" applyAlignment="0" applyProtection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4" fillId="0" borderId="33" applyNumberFormat="0" applyFill="0" applyAlignment="0" applyProtection="0"/>
    <xf numFmtId="0" fontId="34" fillId="0" borderId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7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0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8" fillId="0" borderId="0"/>
    <xf numFmtId="0" fontId="1" fillId="0" borderId="0"/>
    <xf numFmtId="181" fontId="18" fillId="0" borderId="0"/>
    <xf numFmtId="181" fontId="18" fillId="0" borderId="0"/>
    <xf numFmtId="43" fontId="1" fillId="0" borderId="0" applyFont="0" applyFill="0" applyBorder="0" applyAlignment="0" applyProtection="0"/>
    <xf numFmtId="181" fontId="67" fillId="0" borderId="0"/>
    <xf numFmtId="43" fontId="1" fillId="0" borderId="0" applyFont="0" applyFill="0" applyBorder="0" applyAlignment="0" applyProtection="0"/>
    <xf numFmtId="0" fontId="44" fillId="0" borderId="0"/>
    <xf numFmtId="175" fontId="43" fillId="66" borderId="0" applyNumberFormat="0" applyFon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43" fontId="18" fillId="0" borderId="0" applyFont="0" applyFill="0" applyBorder="0" applyAlignment="0" applyProtection="0"/>
    <xf numFmtId="176" fontId="18" fillId="0" borderId="0"/>
    <xf numFmtId="182" fontId="1" fillId="0" borderId="0" applyFont="0" applyFill="0" applyBorder="0" applyAlignment="0" applyProtection="0"/>
    <xf numFmtId="0" fontId="18" fillId="0" borderId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5" fontId="43" fillId="66" borderId="0" applyNumberFormat="0" applyFont="0" applyBorder="0" applyAlignment="0" applyProtection="0"/>
    <xf numFmtId="181" fontId="67" fillId="0" borderId="0"/>
    <xf numFmtId="0" fontId="63" fillId="0" borderId="0" applyFill="0" applyProtection="0">
      <alignment wrapText="1"/>
    </xf>
    <xf numFmtId="0" fontId="64" fillId="0" borderId="3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2" fillId="36" borderId="23" applyNumberFormat="0" applyFont="0" applyAlignment="0" applyProtection="0"/>
    <xf numFmtId="43" fontId="1" fillId="0" borderId="0" applyFont="0" applyFill="0" applyBorder="0" applyAlignment="0" applyProtection="0"/>
    <xf numFmtId="176" fontId="18" fillId="0" borderId="0"/>
    <xf numFmtId="176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" fillId="36" borderId="23" applyNumberFormat="0" applyFont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18" fillId="0" borderId="0"/>
    <xf numFmtId="0" fontId="18" fillId="0" borderId="0"/>
    <xf numFmtId="0" fontId="18" fillId="0" borderId="0"/>
    <xf numFmtId="182" fontId="1" fillId="0" borderId="0" applyFont="0" applyFill="0" applyBorder="0" applyAlignment="0" applyProtection="0"/>
    <xf numFmtId="0" fontId="44" fillId="0" borderId="0"/>
    <xf numFmtId="0" fontId="1" fillId="0" borderId="0"/>
    <xf numFmtId="176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8" fillId="0" borderId="0"/>
    <xf numFmtId="181" fontId="67" fillId="0" borderId="0"/>
    <xf numFmtId="181" fontId="18" fillId="0" borderId="0"/>
    <xf numFmtId="181" fontId="18" fillId="0" borderId="0"/>
    <xf numFmtId="43" fontId="1" fillId="0" borderId="0" applyFont="0" applyFill="0" applyBorder="0" applyAlignment="0" applyProtection="0"/>
    <xf numFmtId="181" fontId="67" fillId="0" borderId="0"/>
    <xf numFmtId="0" fontId="44" fillId="0" borderId="0"/>
    <xf numFmtId="0" fontId="1" fillId="0" borderId="0"/>
    <xf numFmtId="0" fontId="63" fillId="0" borderId="31" applyFill="0" applyProtection="0">
      <alignment horizontal="right" wrapText="1"/>
    </xf>
    <xf numFmtId="175" fontId="43" fillId="64" borderId="0" applyNumberFormat="0" applyFont="0" applyBorder="0" applyAlignment="0" applyProtection="0"/>
    <xf numFmtId="0" fontId="1" fillId="0" borderId="0"/>
    <xf numFmtId="0" fontId="1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43" fontId="1" fillId="0" borderId="0" applyFont="0" applyFill="0" applyBorder="0" applyAlignment="0" applyProtection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8" fillId="0" borderId="0"/>
    <xf numFmtId="181" fontId="18" fillId="0" borderId="0"/>
    <xf numFmtId="181" fontId="18" fillId="0" borderId="0"/>
    <xf numFmtId="181" fontId="18" fillId="0" borderId="0"/>
    <xf numFmtId="43" fontId="1" fillId="0" borderId="0" applyFont="0" applyFill="0" applyBorder="0" applyAlignment="0" applyProtection="0"/>
    <xf numFmtId="181" fontId="17" fillId="0" borderId="0"/>
    <xf numFmtId="43" fontId="1" fillId="0" borderId="0" applyFont="0" applyFill="0" applyBorder="0" applyAlignment="0" applyProtection="0"/>
    <xf numFmtId="0" fontId="18" fillId="0" borderId="0"/>
    <xf numFmtId="0" fontId="17" fillId="36" borderId="23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3" fillId="64" borderId="0" applyNumberFormat="0" applyFont="0" applyBorder="0" applyAlignment="0" applyProtection="0"/>
    <xf numFmtId="0" fontId="34" fillId="0" borderId="0" applyAlignment="0" applyProtection="0"/>
    <xf numFmtId="0" fontId="63" fillId="0" borderId="31" applyFill="0" applyProtection="0">
      <alignment horizontal="righ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181" fontId="17" fillId="0" borderId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0"/>
    <xf numFmtId="176" fontId="18" fillId="0" borderId="0"/>
    <xf numFmtId="43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43" fontId="1" fillId="0" borderId="0" applyFont="0" applyFill="0" applyBorder="0" applyAlignment="0" applyProtection="0"/>
    <xf numFmtId="176" fontId="1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18" fillId="0" borderId="0"/>
    <xf numFmtId="0" fontId="1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181" fontId="67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9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36" borderId="23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0" borderId="0"/>
    <xf numFmtId="181" fontId="1" fillId="0" borderId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175" fontId="43" fillId="64" borderId="0" applyNumberFormat="0" applyFont="0" applyBorder="0" applyAlignment="0" applyProtection="0"/>
    <xf numFmtId="0" fontId="1" fillId="0" borderId="0"/>
    <xf numFmtId="175" fontId="43" fillId="66" borderId="0" applyNumberFormat="0" applyFont="0" applyBorder="0" applyAlignment="0" applyProtection="0"/>
    <xf numFmtId="0" fontId="63" fillId="0" borderId="31" applyFill="0" applyProtection="0">
      <alignment horizontal="right" wrapText="1"/>
    </xf>
    <xf numFmtId="0" fontId="63" fillId="0" borderId="0" applyFill="0" applyProtection="0">
      <alignment wrapText="1"/>
    </xf>
    <xf numFmtId="43" fontId="1" fillId="0" borderId="0" applyFont="0" applyFill="0" applyBorder="0" applyAlignment="0" applyProtection="0"/>
    <xf numFmtId="0" fontId="34" fillId="0" borderId="0" applyAlignment="0" applyProtection="0"/>
    <xf numFmtId="43" fontId="1" fillId="0" borderId="0" applyFont="0" applyFill="0" applyBorder="0" applyAlignment="0" applyProtection="0"/>
    <xf numFmtId="0" fontId="64" fillId="0" borderId="33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62" fillId="36" borderId="23" applyNumberFormat="0" applyFont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0" fontId="1" fillId="0" borderId="0"/>
    <xf numFmtId="43" fontId="18" fillId="0" borderId="0" applyFont="0" applyFill="0" applyBorder="0" applyAlignment="0" applyProtection="0"/>
    <xf numFmtId="0" fontId="1" fillId="36" borderId="23" applyNumberFormat="0" applyFont="0" applyAlignment="0" applyProtection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8" fillId="0" borderId="0"/>
    <xf numFmtId="181" fontId="18" fillId="0" borderId="0"/>
    <xf numFmtId="0" fontId="1" fillId="36" borderId="23" applyNumberFormat="0" applyFont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8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36" borderId="23" applyNumberFormat="0" applyFont="0" applyAlignment="0" applyProtection="0"/>
    <xf numFmtId="0" fontId="18" fillId="0" borderId="0"/>
    <xf numFmtId="0" fontId="18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1" fontId="67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44" fillId="0" borderId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4" fillId="0" borderId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181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1" fontId="1" fillId="0" borderId="0"/>
    <xf numFmtId="0" fontId="18" fillId="0" borderId="0"/>
    <xf numFmtId="0" fontId="18" fillId="0" borderId="0"/>
    <xf numFmtId="181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81" fontId="17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81" fontId="1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" fillId="0" borderId="0"/>
    <xf numFmtId="0" fontId="1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1" fontId="67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3" fillId="66" borderId="0" applyNumberFormat="0" applyFont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43" fontId="1" fillId="0" borderId="0" applyFont="0" applyFill="0" applyBorder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43" fontId="1" fillId="0" borderId="0" applyFont="0" applyFill="0" applyBorder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/>
    <xf numFmtId="0" fontId="1" fillId="0" borderId="0"/>
    <xf numFmtId="181" fontId="18" fillId="0" borderId="0"/>
    <xf numFmtId="18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81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1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0" fontId="1" fillId="0" borderId="0"/>
    <xf numFmtId="181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2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6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1" fontId="17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1" fontId="6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/>
    <xf numFmtId="181" fontId="6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0" fontId="1" fillId="0" borderId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4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181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1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2" fontId="1" fillId="0" borderId="0" applyFon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4" fillId="0" borderId="0"/>
    <xf numFmtId="181" fontId="67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1" fontId="67" fillId="0" borderId="0"/>
    <xf numFmtId="0" fontId="44" fillId="0" borderId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4" fillId="0" borderId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4" fillId="0" borderId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67" fillId="0" borderId="0"/>
    <xf numFmtId="0" fontId="44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0" fontId="44" fillId="0" borderId="0"/>
    <xf numFmtId="181" fontId="6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7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4" fillId="0" borderId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1" fontId="67" fillId="0" borderId="0"/>
    <xf numFmtId="43" fontId="1" fillId="0" borderId="0" applyFont="0" applyFill="0" applyBorder="0" applyAlignment="0" applyProtection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4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182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4" fillId="0" borderId="0"/>
    <xf numFmtId="0" fontId="1" fillId="0" borderId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4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181" fontId="17" fillId="0" borderId="0"/>
    <xf numFmtId="0" fontId="1" fillId="0" borderId="0"/>
    <xf numFmtId="182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0" fontId="44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181" fontId="17" fillId="0" borderId="0"/>
    <xf numFmtId="0" fontId="1" fillId="0" borderId="0"/>
    <xf numFmtId="43" fontId="1" fillId="0" borderId="0" applyFont="0" applyFill="0" applyBorder="0" applyAlignment="0" applyProtection="0"/>
    <xf numFmtId="181" fontId="17" fillId="0" borderId="0"/>
    <xf numFmtId="0" fontId="1" fillId="0" borderId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181" fontId="67" fillId="0" borderId="0"/>
    <xf numFmtId="43" fontId="1" fillId="0" borderId="0" applyFont="0" applyFill="0" applyBorder="0" applyAlignment="0" applyProtection="0"/>
    <xf numFmtId="0" fontId="1" fillId="0" borderId="0"/>
    <xf numFmtId="0" fontId="44" fillId="0" borderId="0"/>
    <xf numFmtId="0" fontId="1" fillId="0" borderId="0"/>
    <xf numFmtId="43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7" fillId="0" borderId="0"/>
    <xf numFmtId="0" fontId="1" fillId="36" borderId="23" applyNumberFormat="0" applyFont="0" applyAlignment="0" applyProtection="0"/>
    <xf numFmtId="43" fontId="1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/>
    <xf numFmtId="0" fontId="36" fillId="68" borderId="0" applyNumberFormat="0"/>
    <xf numFmtId="0" fontId="37" fillId="69" borderId="0" applyNumberFormat="0"/>
    <xf numFmtId="0" fontId="1" fillId="70" borderId="0" applyNumberFormat="0"/>
    <xf numFmtId="0" fontId="1" fillId="62" borderId="0" applyNumberFormat="0"/>
    <xf numFmtId="0" fontId="1" fillId="71" borderId="0" applyNumberFormat="0"/>
    <xf numFmtId="0" fontId="1" fillId="0" borderId="0" applyNumberFormat="0">
      <alignment horizontal="right"/>
    </xf>
    <xf numFmtId="0" fontId="61" fillId="72" borderId="0" applyNumberFormat="0">
      <alignment horizontal="center" vertical="center"/>
    </xf>
    <xf numFmtId="0" fontId="70" fillId="0" borderId="0"/>
    <xf numFmtId="0" fontId="70" fillId="0" borderId="0"/>
    <xf numFmtId="0" fontId="17" fillId="0" borderId="0"/>
    <xf numFmtId="0" fontId="60" fillId="0" borderId="0"/>
    <xf numFmtId="43" fontId="1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1" fillId="0" borderId="0"/>
    <xf numFmtId="44" fontId="71" fillId="0" borderId="0" applyFont="0" applyFill="0" applyBorder="0" applyAlignment="0" applyProtection="0"/>
    <xf numFmtId="0" fontId="72" fillId="0" borderId="16" applyNumberFormat="0" applyFill="0" applyAlignment="0" applyProtection="0"/>
    <xf numFmtId="0" fontId="73" fillId="0" borderId="17" applyNumberFormat="0" applyFill="0" applyAlignment="0" applyProtection="0"/>
    <xf numFmtId="0" fontId="74" fillId="0" borderId="18" applyNumberFormat="0" applyFill="0" applyAlignment="0" applyProtection="0"/>
    <xf numFmtId="0" fontId="74" fillId="0" borderId="0" applyNumberFormat="0" applyFill="0" applyBorder="0" applyAlignment="0" applyProtection="0"/>
    <xf numFmtId="0" fontId="75" fillId="30" borderId="0" applyNumberFormat="0" applyBorder="0" applyAlignment="0" applyProtection="0"/>
    <xf numFmtId="0" fontId="76" fillId="31" borderId="0" applyNumberFormat="0" applyBorder="0" applyAlignment="0" applyProtection="0"/>
    <xf numFmtId="0" fontId="77" fillId="32" borderId="0" applyNumberFormat="0" applyBorder="0" applyAlignment="0" applyProtection="0"/>
    <xf numFmtId="0" fontId="78" fillId="33" borderId="19" applyNumberFormat="0" applyAlignment="0" applyProtection="0"/>
    <xf numFmtId="0" fontId="79" fillId="34" borderId="20" applyNumberFormat="0" applyAlignment="0" applyProtection="0"/>
    <xf numFmtId="0" fontId="80" fillId="34" borderId="19" applyNumberFormat="0" applyAlignment="0" applyProtection="0"/>
    <xf numFmtId="0" fontId="81" fillId="0" borderId="21" applyNumberFormat="0" applyFill="0" applyAlignment="0" applyProtection="0"/>
    <xf numFmtId="0" fontId="82" fillId="35" borderId="22" applyNumberFormat="0" applyAlignment="0" applyProtection="0"/>
    <xf numFmtId="0" fontId="83" fillId="0" borderId="0" applyNumberFormat="0" applyFill="0" applyBorder="0" applyAlignment="0" applyProtection="0"/>
    <xf numFmtId="0" fontId="71" fillId="36" borderId="23" applyNumberFormat="0" applyFont="0" applyAlignment="0" applyProtection="0"/>
    <xf numFmtId="0" fontId="84" fillId="0" borderId="0" applyNumberFormat="0" applyFill="0" applyBorder="0" applyAlignment="0" applyProtection="0"/>
    <xf numFmtId="0" fontId="85" fillId="0" borderId="24" applyNumberFormat="0" applyFill="0" applyAlignment="0" applyProtection="0"/>
    <xf numFmtId="0" fontId="86" fillId="37" borderId="0" applyNumberFormat="0" applyBorder="0" applyAlignment="0" applyProtection="0"/>
    <xf numFmtId="0" fontId="71" fillId="38" borderId="0" applyNumberFormat="0" applyBorder="0" applyAlignment="0" applyProtection="0"/>
    <xf numFmtId="0" fontId="71" fillId="39" borderId="0" applyNumberFormat="0" applyBorder="0" applyAlignment="0" applyProtection="0"/>
    <xf numFmtId="0" fontId="71" fillId="40" borderId="0" applyNumberFormat="0" applyBorder="0" applyAlignment="0" applyProtection="0"/>
    <xf numFmtId="0" fontId="86" fillId="41" borderId="0" applyNumberFormat="0" applyBorder="0" applyAlignment="0" applyProtection="0"/>
    <xf numFmtId="0" fontId="71" fillId="42" borderId="0" applyNumberFormat="0" applyBorder="0" applyAlignment="0" applyProtection="0"/>
    <xf numFmtId="0" fontId="71" fillId="43" borderId="0" applyNumberFormat="0" applyBorder="0" applyAlignment="0" applyProtection="0"/>
    <xf numFmtId="0" fontId="71" fillId="44" borderId="0" applyNumberFormat="0" applyBorder="0" applyAlignment="0" applyProtection="0"/>
    <xf numFmtId="0" fontId="86" fillId="45" borderId="0" applyNumberFormat="0" applyBorder="0" applyAlignment="0" applyProtection="0"/>
    <xf numFmtId="0" fontId="71" fillId="46" borderId="0" applyNumberFormat="0" applyBorder="0" applyAlignment="0" applyProtection="0"/>
    <xf numFmtId="0" fontId="71" fillId="47" borderId="0" applyNumberFormat="0" applyBorder="0" applyAlignment="0" applyProtection="0"/>
    <xf numFmtId="0" fontId="71" fillId="48" borderId="0" applyNumberFormat="0" applyBorder="0" applyAlignment="0" applyProtection="0"/>
    <xf numFmtId="0" fontId="86" fillId="49" borderId="0" applyNumberFormat="0" applyBorder="0" applyAlignment="0" applyProtection="0"/>
    <xf numFmtId="0" fontId="71" fillId="50" borderId="0" applyNumberFormat="0" applyBorder="0" applyAlignment="0" applyProtection="0"/>
    <xf numFmtId="0" fontId="71" fillId="51" borderId="0" applyNumberFormat="0" applyBorder="0" applyAlignment="0" applyProtection="0"/>
    <xf numFmtId="0" fontId="71" fillId="52" borderId="0" applyNumberFormat="0" applyBorder="0" applyAlignment="0" applyProtection="0"/>
    <xf numFmtId="0" fontId="86" fillId="53" borderId="0" applyNumberFormat="0" applyBorder="0" applyAlignment="0" applyProtection="0"/>
    <xf numFmtId="0" fontId="71" fillId="54" borderId="0" applyNumberFormat="0" applyBorder="0" applyAlignment="0" applyProtection="0"/>
    <xf numFmtId="0" fontId="71" fillId="55" borderId="0" applyNumberFormat="0" applyBorder="0" applyAlignment="0" applyProtection="0"/>
    <xf numFmtId="0" fontId="71" fillId="56" borderId="0" applyNumberFormat="0" applyBorder="0" applyAlignment="0" applyProtection="0"/>
    <xf numFmtId="0" fontId="86" fillId="57" borderId="0" applyNumberFormat="0" applyBorder="0" applyAlignment="0" applyProtection="0"/>
    <xf numFmtId="0" fontId="71" fillId="58" borderId="0" applyNumberFormat="0" applyBorder="0" applyAlignment="0" applyProtection="0"/>
    <xf numFmtId="0" fontId="71" fillId="59" borderId="0" applyNumberFormat="0" applyBorder="0" applyAlignment="0" applyProtection="0"/>
    <xf numFmtId="0" fontId="71" fillId="60" borderId="0" applyNumberFormat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2">
    <xf numFmtId="0" fontId="0" fillId="0" borderId="0" xfId="0"/>
    <xf numFmtId="10" fontId="0" fillId="5" borderId="0" xfId="2" applyNumberFormat="1" applyFont="1" applyFill="1"/>
    <xf numFmtId="0" fontId="3" fillId="2" borderId="7" xfId="0" applyFont="1" applyFill="1" applyBorder="1" applyAlignment="1">
      <alignment horizontal="left" vertical="center" readingOrder="1"/>
    </xf>
    <xf numFmtId="0" fontId="6" fillId="3" borderId="10" xfId="0" applyFont="1" applyFill="1" applyBorder="1" applyAlignment="1">
      <alignment horizontal="left" readingOrder="1"/>
    </xf>
    <xf numFmtId="0" fontId="2" fillId="3" borderId="4" xfId="0" applyFont="1" applyFill="1" applyBorder="1" applyAlignment="1">
      <alignment horizontal="right" vertical="center"/>
    </xf>
    <xf numFmtId="0" fontId="2" fillId="3" borderId="5" xfId="0" applyFont="1" applyFill="1" applyBorder="1" applyAlignment="1">
      <alignment horizontal="right" vertical="center"/>
    </xf>
    <xf numFmtId="0" fontId="5" fillId="0" borderId="10" xfId="0" applyFont="1" applyBorder="1" applyAlignment="1">
      <alignment horizontal="left" readingOrder="1"/>
    </xf>
    <xf numFmtId="0" fontId="4" fillId="4" borderId="10" xfId="0" applyFont="1" applyFill="1" applyBorder="1" applyAlignment="1">
      <alignment horizontal="left" readingOrder="1"/>
    </xf>
    <xf numFmtId="0" fontId="3" fillId="2" borderId="8" xfId="0" applyFont="1" applyFill="1" applyBorder="1" applyAlignment="1">
      <alignment horizontal="center" vertical="center" readingOrder="1"/>
    </xf>
    <xf numFmtId="0" fontId="3" fillId="2" borderId="9" xfId="0" applyFont="1" applyFill="1" applyBorder="1" applyAlignment="1">
      <alignment horizontal="center" vertical="center" readingOrder="1"/>
    </xf>
    <xf numFmtId="0" fontId="3" fillId="2" borderId="7" xfId="0" applyFont="1" applyFill="1" applyBorder="1" applyAlignment="1">
      <alignment horizontal="left" readingOrder="1"/>
    </xf>
    <xf numFmtId="167" fontId="6" fillId="3" borderId="10" xfId="1" applyNumberFormat="1" applyFont="1" applyFill="1" applyBorder="1" applyAlignment="1">
      <alignment horizontal="right" readingOrder="1"/>
    </xf>
    <xf numFmtId="0" fontId="7" fillId="5" borderId="0" xfId="0" applyFont="1" applyFill="1"/>
    <xf numFmtId="167" fontId="7" fillId="5" borderId="0" xfId="1" applyNumberFormat="1" applyFont="1" applyFill="1"/>
    <xf numFmtId="169" fontId="7" fillId="5" borderId="0" xfId="0" applyNumberFormat="1" applyFont="1" applyFill="1"/>
    <xf numFmtId="0" fontId="0" fillId="5" borderId="0" xfId="0" applyFill="1"/>
    <xf numFmtId="165" fontId="0" fillId="5" borderId="0" xfId="0" applyNumberFormat="1" applyFill="1"/>
    <xf numFmtId="169" fontId="0" fillId="5" borderId="0" xfId="0" applyNumberFormat="1" applyFill="1"/>
    <xf numFmtId="0" fontId="3" fillId="2" borderId="8" xfId="0" applyFont="1" applyFill="1" applyBorder="1" applyAlignment="1">
      <alignment horizontal="right" readingOrder="1"/>
    </xf>
    <xf numFmtId="0" fontId="4" fillId="4" borderId="11" xfId="0" applyFont="1" applyFill="1" applyBorder="1" applyAlignment="1">
      <alignment horizontal="left" readingOrder="1"/>
    </xf>
    <xf numFmtId="0" fontId="2" fillId="3" borderId="4" xfId="0" applyFont="1" applyFill="1" applyBorder="1" applyAlignment="1">
      <alignment vertical="center"/>
    </xf>
    <xf numFmtId="168" fontId="6" fillId="3" borderId="10" xfId="1" applyNumberFormat="1" applyFont="1" applyFill="1" applyBorder="1" applyAlignment="1">
      <alignment horizontal="left" readingOrder="1"/>
    </xf>
    <xf numFmtId="167" fontId="0" fillId="5" borderId="0" xfId="0" applyNumberFormat="1" applyFill="1"/>
    <xf numFmtId="167" fontId="7" fillId="5" borderId="0" xfId="0" applyNumberFormat="1" applyFont="1" applyFill="1"/>
    <xf numFmtId="167" fontId="0" fillId="5" borderId="0" xfId="1" applyNumberFormat="1" applyFont="1" applyFill="1"/>
    <xf numFmtId="0" fontId="3" fillId="2" borderId="2" xfId="0" applyFont="1" applyFill="1" applyBorder="1" applyAlignment="1">
      <alignment horizontal="center" vertical="center" readingOrder="1"/>
    </xf>
    <xf numFmtId="0" fontId="12" fillId="0" borderId="10" xfId="0" applyFont="1" applyBorder="1" applyAlignment="1">
      <alignment horizontal="left" readingOrder="1"/>
    </xf>
    <xf numFmtId="167" fontId="13" fillId="4" borderId="10" xfId="1" applyNumberFormat="1" applyFont="1" applyFill="1" applyBorder="1" applyAlignment="1">
      <alignment horizontal="left" readingOrder="1"/>
    </xf>
    <xf numFmtId="0" fontId="14" fillId="3" borderId="10" xfId="0" applyFont="1" applyFill="1" applyBorder="1" applyAlignment="1">
      <alignment horizontal="left" readingOrder="1"/>
    </xf>
    <xf numFmtId="167" fontId="15" fillId="5" borderId="0" xfId="0" applyNumberFormat="1" applyFont="1" applyFill="1"/>
    <xf numFmtId="0" fontId="15" fillId="5" borderId="0" xfId="0" applyFont="1" applyFill="1"/>
    <xf numFmtId="167" fontId="15" fillId="5" borderId="0" xfId="1" applyNumberFormat="1" applyFont="1" applyFill="1"/>
    <xf numFmtId="0" fontId="15" fillId="0" borderId="0" xfId="0" applyFont="1"/>
    <xf numFmtId="9" fontId="15" fillId="5" borderId="0" xfId="2" applyFont="1" applyFill="1"/>
    <xf numFmtId="167" fontId="15" fillId="5" borderId="0" xfId="2" applyNumberFormat="1" applyFont="1" applyFill="1"/>
    <xf numFmtId="166" fontId="15" fillId="5" borderId="0" xfId="2" applyNumberFormat="1" applyFont="1" applyFill="1"/>
    <xf numFmtId="0" fontId="0" fillId="5" borderId="0" xfId="0" applyFill="1" applyAlignment="1">
      <alignment vertical="center"/>
    </xf>
    <xf numFmtId="0" fontId="6" fillId="3" borderId="10" xfId="0" applyFont="1" applyFill="1" applyBorder="1" applyAlignment="1">
      <alignment horizontal="left" vertical="center" readingOrder="1"/>
    </xf>
    <xf numFmtId="167" fontId="4" fillId="4" borderId="10" xfId="1" applyNumberFormat="1" applyFont="1" applyFill="1" applyBorder="1" applyAlignment="1">
      <alignment horizontal="left" vertical="center" readingOrder="1"/>
    </xf>
    <xf numFmtId="0" fontId="7" fillId="5" borderId="0" xfId="0" applyFont="1" applyFill="1" applyAlignment="1">
      <alignment vertical="center"/>
    </xf>
    <xf numFmtId="0" fontId="8" fillId="5" borderId="0" xfId="0" applyFont="1" applyFill="1" applyAlignment="1">
      <alignment horizontal="left" vertical="center" readingOrder="1"/>
    </xf>
    <xf numFmtId="167" fontId="8" fillId="5" borderId="0" xfId="1" applyNumberFormat="1" applyFont="1" applyFill="1" applyBorder="1" applyAlignment="1">
      <alignment horizontal="right" vertical="center" readingOrder="1"/>
    </xf>
    <xf numFmtId="0" fontId="25" fillId="5" borderId="0" xfId="0" applyFont="1" applyFill="1" applyAlignment="1">
      <alignment horizontal="left" vertical="center" readingOrder="1"/>
    </xf>
    <xf numFmtId="167" fontId="25" fillId="5" borderId="0" xfId="1" applyNumberFormat="1" applyFont="1" applyFill="1" applyBorder="1" applyAlignment="1">
      <alignment horizontal="right" vertical="center" readingOrder="1"/>
    </xf>
    <xf numFmtId="0" fontId="15" fillId="5" borderId="0" xfId="0" applyFont="1" applyFill="1" applyAlignment="1">
      <alignment vertical="center"/>
    </xf>
    <xf numFmtId="169" fontId="15" fillId="5" borderId="0" xfId="0" applyNumberFormat="1" applyFont="1" applyFill="1" applyAlignment="1">
      <alignment vertical="center"/>
    </xf>
    <xf numFmtId="0" fontId="5" fillId="0" borderId="10" xfId="0" applyFont="1" applyBorder="1" applyAlignment="1">
      <alignment horizontal="left" vertical="center" indent="1" readingOrder="1"/>
    </xf>
    <xf numFmtId="0" fontId="3" fillId="2" borderId="1" xfId="0" applyFont="1" applyFill="1" applyBorder="1" applyAlignment="1">
      <alignment horizontal="left" vertical="center" readingOrder="1"/>
    </xf>
    <xf numFmtId="0" fontId="9" fillId="5" borderId="0" xfId="0" applyFont="1" applyFill="1" applyAlignment="1">
      <alignment vertical="center"/>
    </xf>
    <xf numFmtId="0" fontId="5" fillId="0" borderId="3" xfId="0" applyFont="1" applyBorder="1" applyAlignment="1">
      <alignment horizontal="left" vertical="center" readingOrder="1"/>
    </xf>
    <xf numFmtId="0" fontId="4" fillId="4" borderId="3" xfId="0" applyFont="1" applyFill="1" applyBorder="1" applyAlignment="1">
      <alignment horizontal="left" vertical="center" readingOrder="1"/>
    </xf>
    <xf numFmtId="0" fontId="10" fillId="0" borderId="3" xfId="0" applyFont="1" applyBorder="1" applyAlignment="1">
      <alignment horizontal="left" vertical="center" readingOrder="1"/>
    </xf>
    <xf numFmtId="0" fontId="4" fillId="0" borderId="3" xfId="0" applyFont="1" applyBorder="1" applyAlignment="1">
      <alignment horizontal="left" vertical="center" readingOrder="1"/>
    </xf>
    <xf numFmtId="0" fontId="1" fillId="5" borderId="0" xfId="0" applyFont="1" applyFill="1" applyAlignment="1">
      <alignment vertical="center"/>
    </xf>
    <xf numFmtId="0" fontId="11" fillId="5" borderId="0" xfId="0" applyFont="1" applyFill="1" applyAlignment="1">
      <alignment vertical="center"/>
    </xf>
    <xf numFmtId="165" fontId="7" fillId="5" borderId="0" xfId="0" applyNumberFormat="1" applyFont="1" applyFill="1" applyAlignment="1">
      <alignment vertical="center"/>
    </xf>
    <xf numFmtId="164" fontId="15" fillId="5" borderId="0" xfId="1" applyFont="1" applyFill="1" applyAlignment="1">
      <alignment vertical="center"/>
    </xf>
    <xf numFmtId="164" fontId="15" fillId="5" borderId="0" xfId="0" applyNumberFormat="1" applyFont="1" applyFill="1" applyAlignment="1">
      <alignment vertical="center"/>
    </xf>
    <xf numFmtId="165" fontId="15" fillId="5" borderId="0" xfId="0" applyNumberFormat="1" applyFont="1" applyFill="1" applyAlignment="1">
      <alignment vertical="center"/>
    </xf>
    <xf numFmtId="10" fontId="7" fillId="5" borderId="0" xfId="0" applyNumberFormat="1" applyFont="1" applyFill="1" applyAlignment="1">
      <alignment vertical="center"/>
    </xf>
    <xf numFmtId="10" fontId="15" fillId="5" borderId="0" xfId="0" applyNumberFormat="1" applyFont="1" applyFill="1" applyAlignment="1">
      <alignment vertical="center"/>
    </xf>
    <xf numFmtId="167" fontId="7" fillId="5" borderId="0" xfId="1" applyNumberFormat="1" applyFont="1" applyFill="1" applyAlignment="1">
      <alignment vertical="center"/>
    </xf>
    <xf numFmtId="167" fontId="15" fillId="5" borderId="0" xfId="1" applyNumberFormat="1" applyFont="1" applyFill="1" applyAlignment="1">
      <alignment vertical="center"/>
    </xf>
    <xf numFmtId="0" fontId="26" fillId="5" borderId="0" xfId="0" applyFont="1" applyFill="1" applyAlignment="1">
      <alignment vertical="center"/>
    </xf>
    <xf numFmtId="170" fontId="15" fillId="5" borderId="0" xfId="0" applyNumberFormat="1" applyFont="1" applyFill="1" applyAlignment="1">
      <alignment vertical="center"/>
    </xf>
    <xf numFmtId="172" fontId="15" fillId="5" borderId="0" xfId="2" applyNumberFormat="1" applyFont="1" applyFill="1" applyAlignment="1">
      <alignment vertical="center"/>
    </xf>
    <xf numFmtId="0" fontId="28" fillId="5" borderId="0" xfId="0" applyFont="1" applyFill="1" applyAlignment="1">
      <alignment vertical="center"/>
    </xf>
    <xf numFmtId="170" fontId="28" fillId="5" borderId="0" xfId="0" applyNumberFormat="1" applyFont="1" applyFill="1" applyAlignment="1">
      <alignment vertical="center"/>
    </xf>
    <xf numFmtId="171" fontId="28" fillId="5" borderId="0" xfId="0" applyNumberFormat="1" applyFont="1" applyFill="1" applyAlignment="1">
      <alignment vertical="center"/>
    </xf>
    <xf numFmtId="170" fontId="29" fillId="5" borderId="0" xfId="0" applyNumberFormat="1" applyFont="1" applyFill="1" applyAlignment="1">
      <alignment vertical="center"/>
    </xf>
    <xf numFmtId="3" fontId="26" fillId="5" borderId="0" xfId="0" applyNumberFormat="1" applyFont="1" applyFill="1" applyAlignment="1">
      <alignment vertical="center"/>
    </xf>
    <xf numFmtId="0" fontId="6" fillId="3" borderId="0" xfId="0" applyFont="1" applyFill="1" applyAlignment="1">
      <alignment horizontal="left" readingOrder="1"/>
    </xf>
    <xf numFmtId="169" fontId="15" fillId="5" borderId="0" xfId="0" applyNumberFormat="1" applyFont="1" applyFill="1"/>
    <xf numFmtId="9" fontId="15" fillId="0" borderId="0" xfId="2" applyFont="1" applyFill="1"/>
    <xf numFmtId="173" fontId="0" fillId="5" borderId="0" xfId="0" applyNumberFormat="1" applyFill="1"/>
    <xf numFmtId="0" fontId="7" fillId="0" borderId="0" xfId="0" applyFont="1" applyAlignment="1">
      <alignment vertical="center"/>
    </xf>
    <xf numFmtId="168" fontId="0" fillId="5" borderId="0" xfId="1" applyNumberFormat="1" applyFont="1" applyFill="1"/>
    <xf numFmtId="168" fontId="0" fillId="5" borderId="0" xfId="0" applyNumberFormat="1" applyFill="1"/>
    <xf numFmtId="171" fontId="5" fillId="0" borderId="4" xfId="1" applyNumberFormat="1" applyFont="1" applyBorder="1" applyAlignment="1">
      <alignment horizontal="right" vertical="center" readingOrder="1"/>
    </xf>
    <xf numFmtId="171" fontId="5" fillId="0" borderId="4" xfId="1" applyNumberFormat="1" applyFont="1" applyBorder="1" applyAlignment="1">
      <alignment vertical="center" readingOrder="1"/>
    </xf>
    <xf numFmtId="171" fontId="4" fillId="4" borderId="10" xfId="1" applyNumberFormat="1" applyFont="1" applyFill="1" applyBorder="1" applyAlignment="1">
      <alignment horizontal="left" vertical="center" readingOrder="1"/>
    </xf>
    <xf numFmtId="171" fontId="4" fillId="4" borderId="10" xfId="1" applyNumberFormat="1" applyFont="1" applyFill="1" applyBorder="1" applyAlignment="1">
      <alignment vertical="center" readingOrder="1"/>
    </xf>
    <xf numFmtId="171" fontId="4" fillId="0" borderId="4" xfId="1" applyNumberFormat="1" applyFont="1" applyBorder="1" applyAlignment="1">
      <alignment horizontal="right" vertical="center" readingOrder="1"/>
    </xf>
    <xf numFmtId="171" fontId="4" fillId="0" borderId="4" xfId="1" applyNumberFormat="1" applyFont="1" applyBorder="1" applyAlignment="1">
      <alignment vertical="center" readingOrder="1"/>
    </xf>
    <xf numFmtId="174" fontId="10" fillId="0" borderId="6" xfId="0" applyNumberFormat="1" applyFont="1" applyBorder="1" applyAlignment="1">
      <alignment horizontal="right" vertical="center" readingOrder="1"/>
    </xf>
    <xf numFmtId="174" fontId="10" fillId="0" borderId="6" xfId="0" applyNumberFormat="1" applyFont="1" applyBorder="1" applyAlignment="1">
      <alignment vertical="center" readingOrder="1"/>
    </xf>
    <xf numFmtId="171" fontId="5" fillId="0" borderId="10" xfId="1" applyNumberFormat="1" applyFont="1" applyBorder="1" applyAlignment="1">
      <alignment vertical="center" readingOrder="1"/>
    </xf>
    <xf numFmtId="171" fontId="6" fillId="3" borderId="10" xfId="0" applyNumberFormat="1" applyFont="1" applyFill="1" applyBorder="1" applyAlignment="1">
      <alignment vertical="center" readingOrder="1"/>
    </xf>
    <xf numFmtId="171" fontId="5" fillId="0" borderId="10" xfId="0" applyNumberFormat="1" applyFont="1" applyBorder="1" applyAlignment="1">
      <alignment horizontal="right" readingOrder="1"/>
    </xf>
    <xf numFmtId="171" fontId="4" fillId="4" borderId="10" xfId="0" applyNumberFormat="1" applyFont="1" applyFill="1" applyBorder="1" applyAlignment="1">
      <alignment horizontal="right" readingOrder="1"/>
    </xf>
    <xf numFmtId="171" fontId="6" fillId="3" borderId="10" xfId="0" applyNumberFormat="1" applyFont="1" applyFill="1" applyBorder="1" applyAlignment="1">
      <alignment horizontal="right" readingOrder="1"/>
    </xf>
    <xf numFmtId="171" fontId="12" fillId="0" borderId="10" xfId="0" applyNumberFormat="1" applyFont="1" applyBorder="1" applyAlignment="1">
      <alignment horizontal="right" readingOrder="1"/>
    </xf>
    <xf numFmtId="171" fontId="5" fillId="0" borderId="10" xfId="1" applyNumberFormat="1" applyFont="1" applyBorder="1" applyAlignment="1">
      <alignment horizontal="right" readingOrder="1"/>
    </xf>
    <xf numFmtId="171" fontId="6" fillId="3" borderId="10" xfId="0" applyNumberFormat="1" applyFont="1" applyFill="1" applyBorder="1" applyAlignment="1">
      <alignment horizontal="left" readingOrder="1"/>
    </xf>
    <xf numFmtId="171" fontId="4" fillId="4" borderId="11" xfId="0" applyNumberFormat="1" applyFont="1" applyFill="1" applyBorder="1" applyAlignment="1">
      <alignment horizontal="right" readingOrder="1"/>
    </xf>
    <xf numFmtId="171" fontId="5" fillId="0" borderId="10" xfId="1" applyNumberFormat="1" applyFont="1" applyFill="1" applyBorder="1" applyAlignment="1">
      <alignment horizontal="right" readingOrder="1"/>
    </xf>
    <xf numFmtId="171" fontId="4" fillId="4" borderId="10" xfId="1" applyNumberFormat="1" applyFont="1" applyFill="1" applyBorder="1" applyAlignment="1">
      <alignment horizontal="right" readingOrder="1"/>
    </xf>
    <xf numFmtId="171" fontId="6" fillId="3" borderId="10" xfId="1" applyNumberFormat="1" applyFont="1" applyFill="1" applyBorder="1" applyAlignment="1">
      <alignment horizontal="right" readingOrder="1"/>
    </xf>
    <xf numFmtId="171" fontId="5" fillId="29" borderId="10" xfId="1" applyNumberFormat="1" applyFont="1" applyFill="1" applyBorder="1" applyAlignment="1">
      <alignment horizontal="right" readingOrder="1"/>
    </xf>
    <xf numFmtId="171" fontId="5" fillId="0" borderId="10" xfId="1" applyNumberFormat="1" applyFont="1" applyBorder="1" applyAlignment="1">
      <alignment horizontal="left" readingOrder="1"/>
    </xf>
    <xf numFmtId="171" fontId="4" fillId="4" borderId="10" xfId="1" applyNumberFormat="1" applyFont="1" applyFill="1" applyBorder="1" applyAlignment="1">
      <alignment horizontal="left" readingOrder="1"/>
    </xf>
    <xf numFmtId="171" fontId="6" fillId="3" borderId="10" xfId="1" applyNumberFormat="1" applyFont="1" applyFill="1" applyBorder="1" applyAlignment="1">
      <alignment horizontal="left" readingOrder="1"/>
    </xf>
    <xf numFmtId="171" fontId="12" fillId="0" borderId="4" xfId="1" applyNumberFormat="1" applyFont="1" applyBorder="1" applyAlignment="1">
      <alignment horizontal="right" vertical="center" readingOrder="1"/>
    </xf>
    <xf numFmtId="171" fontId="13" fillId="4" borderId="10" xfId="1" applyNumberFormat="1" applyFont="1" applyFill="1" applyBorder="1" applyAlignment="1">
      <alignment horizontal="left" readingOrder="1"/>
    </xf>
    <xf numFmtId="171" fontId="14" fillId="3" borderId="10" xfId="1" applyNumberFormat="1" applyFont="1" applyFill="1" applyBorder="1" applyAlignment="1">
      <alignment horizontal="left" readingOrder="1"/>
    </xf>
    <xf numFmtId="171" fontId="4" fillId="4" borderId="11" xfId="1" applyNumberFormat="1" applyFont="1" applyFill="1" applyBorder="1" applyAlignment="1">
      <alignment horizontal="right" readingOrder="1"/>
    </xf>
    <xf numFmtId="171" fontId="5" fillId="0" borderId="4" xfId="1" applyNumberFormat="1" applyFont="1" applyBorder="1" applyAlignment="1">
      <alignment horizontal="right" readingOrder="1"/>
    </xf>
    <xf numFmtId="171" fontId="4" fillId="4" borderId="12" xfId="1" applyNumberFormat="1" applyFont="1" applyFill="1" applyBorder="1" applyAlignment="1">
      <alignment horizontal="right" readingOrder="1"/>
    </xf>
    <xf numFmtId="4" fontId="0" fillId="5" borderId="0" xfId="0" applyNumberFormat="1" applyFill="1"/>
    <xf numFmtId="171" fontId="0" fillId="5" borderId="0" xfId="0" applyNumberFormat="1" applyFill="1"/>
    <xf numFmtId="164" fontId="0" fillId="5" borderId="0" xfId="0" applyNumberFormat="1" applyFill="1"/>
    <xf numFmtId="0" fontId="28" fillId="5" borderId="0" xfId="0" applyFont="1" applyFill="1"/>
    <xf numFmtId="171" fontId="28" fillId="5" borderId="0" xfId="0" applyNumberFormat="1" applyFont="1" applyFill="1"/>
    <xf numFmtId="171" fontId="0" fillId="5" borderId="0" xfId="0" applyNumberFormat="1" applyFill="1" applyAlignment="1">
      <alignment vertical="center"/>
    </xf>
    <xf numFmtId="0" fontId="3" fillId="2" borderId="0" xfId="0" applyFont="1" applyFill="1" applyAlignment="1">
      <alignment horizontal="center" vertical="center" readingOrder="1"/>
    </xf>
    <xf numFmtId="171" fontId="12" fillId="0" borderId="4" xfId="1" applyNumberFormat="1" applyFont="1" applyFill="1" applyBorder="1" applyAlignment="1">
      <alignment horizontal="right" vertical="center" readingOrder="1"/>
    </xf>
    <xf numFmtId="171" fontId="5" fillId="0" borderId="0" xfId="1" applyNumberFormat="1" applyFont="1" applyBorder="1" applyAlignment="1">
      <alignment vertical="center" readingOrder="1"/>
    </xf>
    <xf numFmtId="171" fontId="4" fillId="4" borderId="0" xfId="1" applyNumberFormat="1" applyFont="1" applyFill="1" applyBorder="1" applyAlignment="1">
      <alignment vertical="center" readingOrder="1"/>
    </xf>
    <xf numFmtId="171" fontId="87" fillId="0" borderId="10" xfId="1" applyNumberFormat="1" applyFont="1" applyBorder="1" applyAlignment="1">
      <alignment horizontal="right" readingOrder="1"/>
    </xf>
    <xf numFmtId="0" fontId="89" fillId="5" borderId="0" xfId="0" applyFont="1" applyFill="1" applyAlignment="1">
      <alignment horizontal="left" readingOrder="1"/>
    </xf>
    <xf numFmtId="9" fontId="0" fillId="5" borderId="0" xfId="2" applyFont="1" applyFill="1"/>
    <xf numFmtId="166" fontId="0" fillId="5" borderId="0" xfId="2" applyNumberFormat="1" applyFont="1" applyFill="1"/>
  </cellXfs>
  <cellStyles count="43413">
    <cellStyle name="_x000a_shell=progma 2 2" xfId="4" xr:uid="{D349C881-62F1-49B1-A473-905FD4D150B2}"/>
    <cellStyle name="20 % – uthevingsfarge 1" xfId="21899" builtinId="30" customBuiltin="1"/>
    <cellStyle name="20 % – uthevingsfarge 2" xfId="21901" builtinId="34" customBuiltin="1"/>
    <cellStyle name="20 % – uthevingsfarge 3" xfId="21903" builtinId="38" customBuiltin="1"/>
    <cellStyle name="20 % – uthevingsfarge 4" xfId="21905" builtinId="42" customBuiltin="1"/>
    <cellStyle name="20 % – uthevingsfarge 5" xfId="21907" builtinId="46" customBuiltin="1"/>
    <cellStyle name="20 % – uthevingsfarge 6" xfId="21909" builtinId="50" customBuiltin="1"/>
    <cellStyle name="20% - Accent1 10" xfId="5" xr:uid="{DAA506EB-64A5-48B0-8DA8-5CBFCCFBD010}"/>
    <cellStyle name="20% - Accent1 10 2" xfId="6" xr:uid="{9A25DD2E-A410-41F2-9E19-1BA4FF91DA75}"/>
    <cellStyle name="20% - Accent1 10 3" xfId="7" xr:uid="{3FE36FD7-FF1A-4D26-AFEA-BB257BFCACC0}"/>
    <cellStyle name="20% - Accent1 11" xfId="8" xr:uid="{1F429A9E-D0AB-4EB8-AF4C-6426A7D7BEC5}"/>
    <cellStyle name="20% - Accent1 12" xfId="9" xr:uid="{2095B48C-F199-48FA-B4B5-2735FECDCC2D}"/>
    <cellStyle name="20% - Accent1 13" xfId="10" xr:uid="{66E7C699-6B45-4463-9FE7-2FF6AF25C0D8}"/>
    <cellStyle name="20% - Accent1 13 2" xfId="30654" xr:uid="{A8077227-B556-4EAC-8A59-F9045402608A}"/>
    <cellStyle name="20% - Accent1 2" xfId="11" xr:uid="{60743301-B600-40D8-981D-49E9DC21B6E4}"/>
    <cellStyle name="20% - Accent1 2 2" xfId="12" xr:uid="{0B90113B-81E5-405F-95AB-798367ECFB07}"/>
    <cellStyle name="20% - Accent1 2 2 2" xfId="13" xr:uid="{7AF25526-113C-4286-B1B1-E8327FCC0B7A}"/>
    <cellStyle name="20% - Accent1 2 2 2 2" xfId="14" xr:uid="{DC9526FE-891F-4CD4-8F5B-7694FAFA3716}"/>
    <cellStyle name="20% - Accent1 2 2 2 2 2" xfId="15" xr:uid="{2840235B-5840-4272-81E3-149053289151}"/>
    <cellStyle name="20% - Accent1 2 2 2 2 3" xfId="16" xr:uid="{C7AAD7A0-1B15-4C55-B200-BC5B2D58FC5F}"/>
    <cellStyle name="20% - Accent1 2 2 2 3" xfId="17" xr:uid="{2CE37DD7-E905-491F-8BDF-87EAA609BF62}"/>
    <cellStyle name="20% - Accent1 2 2 2 4" xfId="18" xr:uid="{2D09CC98-5D93-4464-8F75-8809CC1E9870}"/>
    <cellStyle name="20% - Accent1 2 2 2 5" xfId="19" xr:uid="{77FAAEEF-F051-4F86-8249-2ABB1C580CD3}"/>
    <cellStyle name="20% - Accent1 2 2 2 5 2" xfId="31350" xr:uid="{5210F912-E11E-46D2-8072-9C74227E7E0E}"/>
    <cellStyle name="20% - Accent1 2 2 2_ACT_NIBD EQ" xfId="20" xr:uid="{6FAE4A06-F0E4-47A3-8F7C-32B99F0B469C}"/>
    <cellStyle name="20% - Accent1 2 2 3" xfId="21" xr:uid="{F163C646-42CD-4684-A026-2BB636F79BE7}"/>
    <cellStyle name="20% - Accent1 2 2 3 2" xfId="22" xr:uid="{D52A1AE3-D32D-45A0-8ADF-1E97CAE37702}"/>
    <cellStyle name="20% - Accent1 2 2 3 2 2" xfId="23" xr:uid="{2E99959E-6E17-4E59-A799-55FE98336637}"/>
    <cellStyle name="20% - Accent1 2 2 3 2 3" xfId="24" xr:uid="{43D45749-5A87-4832-BD2C-15B286B2EB5B}"/>
    <cellStyle name="20% - Accent1 2 2 3 3" xfId="25" xr:uid="{B0639DC0-7ADF-4A20-AFCD-AC7F90EDF3E7}"/>
    <cellStyle name="20% - Accent1 2 2 3 4" xfId="26" xr:uid="{46ABFDCF-0CD5-4C8F-BF9B-45FA656CD80B}"/>
    <cellStyle name="20% - Accent1 2 2 3 5" xfId="27" xr:uid="{70EB3FB0-436C-4E7F-B323-7C8E89B09DF9}"/>
    <cellStyle name="20% - Accent1 2 2 3 5 2" xfId="31743" xr:uid="{BCF2E936-C26C-4AB5-981E-A81EE28CA5A6}"/>
    <cellStyle name="20% - Accent1 2 2 3_ACT_NIBD EQ" xfId="28" xr:uid="{B7510038-6026-4AF9-BF41-4C0A2A3B0F7D}"/>
    <cellStyle name="20% - Accent1 2 2 4" xfId="29" xr:uid="{F968B56C-480A-40B9-B00C-58A988592345}"/>
    <cellStyle name="20% - Accent1 2 2 4 2" xfId="30" xr:uid="{991E857D-53CE-48B6-9DE4-7635908F6697}"/>
    <cellStyle name="20% - Accent1 2 2 4 3" xfId="31" xr:uid="{7C3F4B30-C1F4-43AF-8AF1-039AAD6BAEB9}"/>
    <cellStyle name="20% - Accent1 2 2 5" xfId="32" xr:uid="{7B94A332-62D6-4F07-8DE7-5BB388106483}"/>
    <cellStyle name="20% - Accent1 2 2 6" xfId="33" xr:uid="{FD8DB4B1-3630-4320-B7E1-64BE43323D9E}"/>
    <cellStyle name="20% - Accent1 2 2 7" xfId="34" xr:uid="{9479A5D2-EA77-43F3-892F-03FC2BB2CCB4}"/>
    <cellStyle name="20% - Accent1 2 2 7 2" xfId="30951" xr:uid="{4C0E0BAE-C373-4AA7-9F53-A3C80937C173}"/>
    <cellStyle name="20% - Accent1 2 2_ACT Segment adj EBITDA" xfId="35" xr:uid="{3A922C6A-2841-40CE-A123-5BCD4529565B}"/>
    <cellStyle name="20% - Accent1 2 3" xfId="36" xr:uid="{A24DC3EA-22EB-4ABE-9EB7-23AEF74ED43E}"/>
    <cellStyle name="20% - Accent1 2 3 2" xfId="37" xr:uid="{8C163326-4AAF-4012-A194-B806395AA9ED}"/>
    <cellStyle name="20% - Accent1 2 3 2 2" xfId="38" xr:uid="{66454B79-AD1C-44F9-B846-09ECB9258A01}"/>
    <cellStyle name="20% - Accent1 2 3 2 3" xfId="39" xr:uid="{F55CC297-DB45-4E60-933E-4FD6E48F96A7}"/>
    <cellStyle name="20% - Accent1 2 3 3" xfId="40" xr:uid="{E621957B-C128-4757-87AF-FD6013ADF0BB}"/>
    <cellStyle name="20% - Accent1 2 3 4" xfId="41" xr:uid="{4737825F-8143-457F-A5FB-4D2300B18E90}"/>
    <cellStyle name="20% - Accent1 2 3 5" xfId="42" xr:uid="{0E8E59C1-F94F-4240-94F4-F0D65AB07675}"/>
    <cellStyle name="20% - Accent1 2 3 5 2" xfId="31198" xr:uid="{FF719F99-F1CF-4CF5-877B-5DD5FB51E5C2}"/>
    <cellStyle name="20% - Accent1 2 3_ACT_NIBD EQ" xfId="43" xr:uid="{342D0E82-EE13-4AAC-92CF-EAA7E4ECFCE6}"/>
    <cellStyle name="20% - Accent1 2 4" xfId="44" xr:uid="{060CBB67-38EF-4484-BA0D-32251C362D8D}"/>
    <cellStyle name="20% - Accent1 2 4 2" xfId="45" xr:uid="{7CB7164A-C0A5-49D8-8011-5A807738C148}"/>
    <cellStyle name="20% - Accent1 2 4 2 2" xfId="46" xr:uid="{65C3CA21-1D8B-475B-ACA9-80FD3A370DCC}"/>
    <cellStyle name="20% - Accent1 2 4 2 3" xfId="47" xr:uid="{F6843526-1492-4495-98D8-26FFE61156F1}"/>
    <cellStyle name="20% - Accent1 2 4 3" xfId="48" xr:uid="{A60B5C27-E258-4C5C-8014-3C01F43EC460}"/>
    <cellStyle name="20% - Accent1 2 4 4" xfId="49" xr:uid="{9A02A940-E57C-4905-876E-3E6C16198A88}"/>
    <cellStyle name="20% - Accent1 2 4 5" xfId="50" xr:uid="{2BE5C8A5-BCCA-4277-BCD3-990EC1330EC5}"/>
    <cellStyle name="20% - Accent1 2 4 5 2" xfId="31594" xr:uid="{F766002E-E307-4092-941D-A4D602E6CDFD}"/>
    <cellStyle name="20% - Accent1 2 4_ACT_NIBD EQ" xfId="51" xr:uid="{EEF3A919-2397-455B-8BE4-4401B2855A1E}"/>
    <cellStyle name="20% - Accent1 2 5" xfId="52" xr:uid="{D821606F-876D-452B-A475-F7368C7399DB}"/>
    <cellStyle name="20% - Accent1 2 5 2" xfId="53" xr:uid="{91A17F77-3A36-4767-AFE3-ADE72D31DDB5}"/>
    <cellStyle name="20% - Accent1 2 5 3" xfId="54" xr:uid="{BC39EC6F-5217-40DA-BA26-1D915A234C01}"/>
    <cellStyle name="20% - Accent1 2 6" xfId="55" xr:uid="{0B3B0CD9-8CD4-4567-8678-ED5AFF107714}"/>
    <cellStyle name="20% - Accent1 2 7" xfId="56" xr:uid="{39783ABC-835D-489C-BB1B-B4A6F2E40DBE}"/>
    <cellStyle name="20% - Accent1 2 8" xfId="57" xr:uid="{88463538-9D7E-409C-8828-D6532044A844}"/>
    <cellStyle name="20% - Accent1 2 8 2" xfId="30735" xr:uid="{1BF8006C-B18C-4080-B638-9C12C36EB847}"/>
    <cellStyle name="20% - Accent1 2 9" xfId="39918" xr:uid="{84312C94-DD6E-450F-ADD8-2DCD8C982219}"/>
    <cellStyle name="20% - Accent1 2_ACT Segment adj EBITDA" xfId="58" xr:uid="{92D6FF06-882B-4975-A7D8-0B0E347993D1}"/>
    <cellStyle name="20% - Accent1 3" xfId="59" xr:uid="{797B5EA9-A219-4C9B-94A8-6B06F249ACC0}"/>
    <cellStyle name="20% - Accent1 3 2" xfId="60" xr:uid="{07A3554C-C8A5-4C12-B48E-2313DE35ED5B}"/>
    <cellStyle name="20% - Accent1 3 2 2" xfId="61" xr:uid="{F3E20611-2ABB-4A87-A603-5D3B778712C5}"/>
    <cellStyle name="20% - Accent1 3 2 2 2" xfId="62" xr:uid="{D6F71694-0FFD-4E2D-AAD9-A4562EDFD765}"/>
    <cellStyle name="20% - Accent1 3 2 2 2 2" xfId="63" xr:uid="{8C434225-66AA-4CAD-AC8C-8EB9E5BD9365}"/>
    <cellStyle name="20% - Accent1 3 2 2 2 3" xfId="64" xr:uid="{6A4D6EC9-3D4D-404B-8FF3-7CF95677F659}"/>
    <cellStyle name="20% - Accent1 3 2 2 3" xfId="65" xr:uid="{A3C88602-86FC-4A52-863D-5FC1850035CE}"/>
    <cellStyle name="20% - Accent1 3 2 2 4" xfId="66" xr:uid="{35B093DE-C6D9-4089-9BC8-CDB273ADDED7}"/>
    <cellStyle name="20% - Accent1 3 2 2 5" xfId="67" xr:uid="{CD2652C4-813D-4FBE-A3CE-1EDE5880CFB8}"/>
    <cellStyle name="20% - Accent1 3 2 2 5 2" xfId="31374" xr:uid="{E7A22A2E-A977-4B20-BC88-BFC0FB34D098}"/>
    <cellStyle name="20% - Accent1 3 2 2_ACT_NIBD EQ" xfId="68" xr:uid="{5EE1F19C-36B9-4BF1-B1AA-0B4BEE79BED3}"/>
    <cellStyle name="20% - Accent1 3 2 3" xfId="69" xr:uid="{692CACFA-49D5-48E4-91DB-1F921FA8FF88}"/>
    <cellStyle name="20% - Accent1 3 2 3 2" xfId="70" xr:uid="{DC942EFA-7CD4-40C8-857A-D6C167D9882B}"/>
    <cellStyle name="20% - Accent1 3 2 3 2 2" xfId="71" xr:uid="{31F49ABD-98EE-4FCA-AD4E-45AADCE4D22D}"/>
    <cellStyle name="20% - Accent1 3 2 3 2 3" xfId="72" xr:uid="{084DAA06-B77B-42BA-A9FF-D1568B1FD734}"/>
    <cellStyle name="20% - Accent1 3 2 3 3" xfId="73" xr:uid="{0C45CD39-7C59-4AA3-9B4C-69C0D0BDC0DC}"/>
    <cellStyle name="20% - Accent1 3 2 3 4" xfId="74" xr:uid="{AA5C1489-4384-4F35-822E-8E7917B5B11A}"/>
    <cellStyle name="20% - Accent1 3 2 3 5" xfId="75" xr:uid="{65362796-0B8F-4B8A-82CC-4CD1B132B5A7}"/>
    <cellStyle name="20% - Accent1 3 2 3 5 2" xfId="31767" xr:uid="{D34E9F25-EB86-43D6-9FE7-091BEA44D955}"/>
    <cellStyle name="20% - Accent1 3 2 3_ACT_NIBD EQ" xfId="76" xr:uid="{B88C7F4C-141A-4851-91B6-F81F9DA205B1}"/>
    <cellStyle name="20% - Accent1 3 2 4" xfId="77" xr:uid="{D77B8F46-25F3-460C-8266-4553DCE19765}"/>
    <cellStyle name="20% - Accent1 3 2 4 2" xfId="78" xr:uid="{83FFA73C-A934-45E3-8A12-1FA5D5BFC8DB}"/>
    <cellStyle name="20% - Accent1 3 2 4 3" xfId="79" xr:uid="{EC6EC1CB-A9E3-4DB8-A85D-03DC1DBD3C1D}"/>
    <cellStyle name="20% - Accent1 3 2 5" xfId="80" xr:uid="{A355D590-43B7-449F-B87F-775614854CFA}"/>
    <cellStyle name="20% - Accent1 3 2 6" xfId="81" xr:uid="{FAE80C76-C3D6-4B0A-9A19-F62AE0DB4C68}"/>
    <cellStyle name="20% - Accent1 3 2 7" xfId="82" xr:uid="{C7A94212-C312-4F61-82B1-E35296120A69}"/>
    <cellStyle name="20% - Accent1 3 2 7 2" xfId="30975" xr:uid="{D3B24ED9-1A37-4772-B6DE-4BAB7C7A067A}"/>
    <cellStyle name="20% - Accent1 3 2_ACT Segment adj EBITDA" xfId="83" xr:uid="{A01EFC73-40D2-4C6E-83EA-C143BAE0DAA9}"/>
    <cellStyle name="20% - Accent1 3 3" xfId="84" xr:uid="{610B9423-2650-4626-9C2C-65862B5C0755}"/>
    <cellStyle name="20% - Accent1 3 3 2" xfId="85" xr:uid="{79D394FD-D942-4D2C-B472-33B5402D22F2}"/>
    <cellStyle name="20% - Accent1 3 3 2 2" xfId="86" xr:uid="{3A0B07EA-9842-46D7-A579-325CF0AF25E5}"/>
    <cellStyle name="20% - Accent1 3 3 2 3" xfId="87" xr:uid="{ED7889AE-6039-46BF-98EF-4C586343626C}"/>
    <cellStyle name="20% - Accent1 3 3 3" xfId="88" xr:uid="{D503E675-0C12-483B-ACC0-7F1C1B6A878F}"/>
    <cellStyle name="20% - Accent1 3 3 4" xfId="89" xr:uid="{7E8EE514-3374-4309-A6E3-9409873D7592}"/>
    <cellStyle name="20% - Accent1 3 3 5" xfId="90" xr:uid="{F6C86ED5-168E-4047-8593-D939512D36BE}"/>
    <cellStyle name="20% - Accent1 3 3 5 2" xfId="31223" xr:uid="{FEB14BD5-44E1-4D02-B8D9-BBB474C4A3E3}"/>
    <cellStyle name="20% - Accent1 3 3_ACT_NIBD EQ" xfId="91" xr:uid="{E24C6C2B-D955-4AC1-ADBA-062ACF6B7B68}"/>
    <cellStyle name="20% - Accent1 3 4" xfId="92" xr:uid="{83CE9A26-D78A-4E47-9AA1-684AE0A2CE81}"/>
    <cellStyle name="20% - Accent1 3 4 2" xfId="93" xr:uid="{8B88EE93-7F59-425C-BC0C-CB819E27FC77}"/>
    <cellStyle name="20% - Accent1 3 4 2 2" xfId="94" xr:uid="{A00979B6-816C-446B-A7FC-ACA86F8A5D13}"/>
    <cellStyle name="20% - Accent1 3 4 2 3" xfId="95" xr:uid="{8D86CC66-A276-485F-9428-B871C9DDFAE5}"/>
    <cellStyle name="20% - Accent1 3 4 3" xfId="96" xr:uid="{6AC2D927-6F0A-4E0E-A32A-BC1C328C60F9}"/>
    <cellStyle name="20% - Accent1 3 4 4" xfId="97" xr:uid="{19140B8C-56BD-4A35-B50A-3C04977107BA}"/>
    <cellStyle name="20% - Accent1 3 4 5" xfId="98" xr:uid="{10E0FFC2-470E-4DFE-814D-D5BA152B4005}"/>
    <cellStyle name="20% - Accent1 3 4 5 2" xfId="31618" xr:uid="{3E3FE16C-1F99-4608-B7DF-F4643CD23B25}"/>
    <cellStyle name="20% - Accent1 3 4_ACT_NIBD EQ" xfId="99" xr:uid="{AED51419-C2D4-4CD0-8BA0-7F4C02247075}"/>
    <cellStyle name="20% - Accent1 3 5" xfId="100" xr:uid="{0A663467-200C-4D2B-8B26-AB3AD8E1D736}"/>
    <cellStyle name="20% - Accent1 3 5 2" xfId="101" xr:uid="{6F3C5E86-0726-4C61-8CE8-3483F9D9A739}"/>
    <cellStyle name="20% - Accent1 3 5 3" xfId="102" xr:uid="{39F405F3-FF2F-4013-B278-CCE63C60D68F}"/>
    <cellStyle name="20% - Accent1 3 6" xfId="103" xr:uid="{7518970B-2995-4783-929A-263629131FF0}"/>
    <cellStyle name="20% - Accent1 3 7" xfId="104" xr:uid="{49E13106-1E1E-4C4A-9AC8-F9DEAB1ECAC0}"/>
    <cellStyle name="20% - Accent1 3 8" xfId="105" xr:uid="{6D81E30C-9719-4FE1-9268-56AF0C2332C8}"/>
    <cellStyle name="20% - Accent1 3 8 2" xfId="30776" xr:uid="{AFDE20AE-AF45-4C14-8851-F6AF12A3E6E1}"/>
    <cellStyle name="20% - Accent1 3_ACT Segment adj EBITDA" xfId="106" xr:uid="{6FFA627E-3D2E-41A0-A5DD-D1854D1F7D8D}"/>
    <cellStyle name="20% - Accent1 4" xfId="107" xr:uid="{DDC3BE93-CF9C-47D3-95B2-98D008FD3F12}"/>
    <cellStyle name="20% - Accent1 4 2" xfId="108" xr:uid="{E5A09AFC-DE1D-448F-BC32-87BDCE06714A}"/>
    <cellStyle name="20% - Accent1 4 2 2" xfId="109" xr:uid="{2133C51C-F198-4C36-BCCF-590BC2CD5199}"/>
    <cellStyle name="20% - Accent1 4 2 2 2" xfId="110" xr:uid="{01B34F53-E816-4349-87FB-C2808990C429}"/>
    <cellStyle name="20% - Accent1 4 2 2 3" xfId="111" xr:uid="{FDF5F5E8-D1D8-4805-9D28-66D0CAA0073A}"/>
    <cellStyle name="20% - Accent1 4 2 3" xfId="112" xr:uid="{D239802F-EC27-4947-825D-59CD2D408497}"/>
    <cellStyle name="20% - Accent1 4 2 4" xfId="113" xr:uid="{FE4F6666-E9D5-4DA4-8736-65EA060E38B4}"/>
    <cellStyle name="20% - Accent1 4 2 5" xfId="114" xr:uid="{ADA0086D-64A7-4484-8EF1-AB291BF7B911}"/>
    <cellStyle name="20% - Accent1 4 2 5 2" xfId="31297" xr:uid="{48EDD1D0-1B69-4661-B6EF-5BF2A6AF3D8D}"/>
    <cellStyle name="20% - Accent1 4 2_ACT_NIBD EQ" xfId="115" xr:uid="{06C3AE9A-F6C0-48B6-B361-6ED20C43275E}"/>
    <cellStyle name="20% - Accent1 4 3" xfId="116" xr:uid="{0BCF63F5-5561-4C18-9EC0-326007ACF257}"/>
    <cellStyle name="20% - Accent1 4 3 2" xfId="117" xr:uid="{EC1C2BC1-EE71-41CF-8349-ABE4AAA14716}"/>
    <cellStyle name="20% - Accent1 4 3 2 2" xfId="118" xr:uid="{D4CBB5E5-2A69-493F-A818-25E9A80D3F81}"/>
    <cellStyle name="20% - Accent1 4 3 2 3" xfId="119" xr:uid="{2A1630B0-D3B9-4932-B9FE-C88A3E61F274}"/>
    <cellStyle name="20% - Accent1 4 3 3" xfId="120" xr:uid="{6DAF616F-3B55-4248-B3B3-9B065DA82426}"/>
    <cellStyle name="20% - Accent1 4 3 4" xfId="121" xr:uid="{C5F3F259-D7E0-4A16-9AFF-2F44A1B58D75}"/>
    <cellStyle name="20% - Accent1 4 3 5" xfId="122" xr:uid="{C1ED8CF6-E678-4756-A6BD-86C061CFEA85}"/>
    <cellStyle name="20% - Accent1 4 3 5 2" xfId="31690" xr:uid="{4B5214BC-E040-4867-94D4-8261B7EB2D90}"/>
    <cellStyle name="20% - Accent1 4 3_ACT_NIBD EQ" xfId="123" xr:uid="{CEA6DC76-87B3-4B0F-A764-BD7DB8406E81}"/>
    <cellStyle name="20% - Accent1 4 4" xfId="124" xr:uid="{089824B2-693B-48FA-9086-B35454DA6A1F}"/>
    <cellStyle name="20% - Accent1 4 4 2" xfId="125" xr:uid="{682585C1-EF38-4BA9-A821-1D7E26DED413}"/>
    <cellStyle name="20% - Accent1 4 4 3" xfId="126" xr:uid="{DF050241-0EF1-4272-972B-1073DA8C6CA6}"/>
    <cellStyle name="20% - Accent1 4 5" xfId="127" xr:uid="{CA3560B9-1160-4EDB-B00D-6ED795408DC1}"/>
    <cellStyle name="20% - Accent1 4 6" xfId="128" xr:uid="{B06E1530-B0A2-4007-A9D6-3369C0B07737}"/>
    <cellStyle name="20% - Accent1 4 7" xfId="129" xr:uid="{598F5C4E-7330-4CEC-9431-D55C2C66BC23}"/>
    <cellStyle name="20% - Accent1 4 7 2" xfId="30870" xr:uid="{D6F870B6-B44C-4114-8D70-0EECB1D93CD2}"/>
    <cellStyle name="20% - Accent1 4_ACT Segment adj EBITDA" xfId="130" xr:uid="{A3B73E4C-470A-466A-82F8-FA988BBB7BDF}"/>
    <cellStyle name="20% - Accent1 5" xfId="131" xr:uid="{041DD074-1B7C-4D21-8DF5-60C187B859EE}"/>
    <cellStyle name="20% - Accent1 5 2" xfId="132" xr:uid="{11AC6961-8191-45BF-9107-AF4EEB91AA3C}"/>
    <cellStyle name="20% - Accent1 5 2 2" xfId="133" xr:uid="{B9015AD8-0703-4C04-BF6E-794631FE34B3}"/>
    <cellStyle name="20% - Accent1 5 2 3" xfId="134" xr:uid="{665F0509-85B4-4856-B1B5-FB96C192EBB5}"/>
    <cellStyle name="20% - Accent1 5 3" xfId="135" xr:uid="{6AC91206-A2E1-48AF-B6EF-5CEDA55BE666}"/>
    <cellStyle name="20% - Accent1 5 4" xfId="136" xr:uid="{4E1BC901-9F6D-49E5-B1CA-BB531CC52772}"/>
    <cellStyle name="20% - Accent1 5 5" xfId="137" xr:uid="{439A3335-0D97-4C0E-A910-B84F898608F8}"/>
    <cellStyle name="20% - Accent1 5 5 2" xfId="31117" xr:uid="{758D3661-9519-4647-BDFA-27C0162518C3}"/>
    <cellStyle name="20% - Accent1 5_ACT Segment adj EBITDA" xfId="138" xr:uid="{BF854FDB-F210-4F0D-95C2-AC4DF129BD74}"/>
    <cellStyle name="20% - Accent1 6" xfId="139" xr:uid="{BC766DDC-1F5D-4DC2-909D-5AA964CB111A}"/>
    <cellStyle name="20% - Accent1 6 2" xfId="140" xr:uid="{DDEE0212-9DA3-4804-8D40-72C822A8304B}"/>
    <cellStyle name="20% - Accent1 6 2 2" xfId="141" xr:uid="{AFC51359-8F4C-4A63-8E1E-BB81355F2435}"/>
    <cellStyle name="20% - Accent1 6 2 3" xfId="142" xr:uid="{AA4A5698-4559-4C53-AEF7-B2EC5AC2EF48}"/>
    <cellStyle name="20% - Accent1 6 3" xfId="143" xr:uid="{DEDC617D-E5FE-48EC-BC6D-05BBD9098CAF}"/>
    <cellStyle name="20% - Accent1 6 4" xfId="144" xr:uid="{0581EC45-EA00-4885-9D67-1E02174BD35A}"/>
    <cellStyle name="20% - Accent1 6 5" xfId="145" xr:uid="{986E1265-E330-421E-9FA1-3A9057E902B9}"/>
    <cellStyle name="20% - Accent1 6 5 2" xfId="31541" xr:uid="{88C061A3-3619-48DB-B894-41749954DB18}"/>
    <cellStyle name="20% - Accent1 6_ACT_NIBD EQ" xfId="146" xr:uid="{DBEA03BC-89F3-4692-8337-0A40A2A6847F}"/>
    <cellStyle name="20% - Accent1 7" xfId="147" xr:uid="{E95E1A97-CE0C-4322-8BAC-B14D8486C49F}"/>
    <cellStyle name="20% - Accent1 7 2" xfId="148" xr:uid="{F553663C-B681-4D22-B236-05BF5AE4893B}"/>
    <cellStyle name="20% - Accent1 7 2 2" xfId="149" xr:uid="{6A1325A7-7DFD-4E8C-87DF-955815586CA9}"/>
    <cellStyle name="20% - Accent1 7 2 3" xfId="150" xr:uid="{84CAAB12-1CF8-4844-9A5F-0ED156F632BC}"/>
    <cellStyle name="20% - Accent1 7 3" xfId="151" xr:uid="{271AB9C2-20CA-4518-88B7-5A66ABD0D5AF}"/>
    <cellStyle name="20% - Accent1 7 4" xfId="152" xr:uid="{A35C0329-24F9-4681-B2B9-D8BD625A917C}"/>
    <cellStyle name="20% - Accent1 7 5" xfId="153" xr:uid="{4014B483-E99B-40A9-B428-0CDA6BD3CC85}"/>
    <cellStyle name="20% - Accent1 7 5 2" xfId="31854" xr:uid="{10BB116E-1C24-4C31-B09B-1BBE63E71D2F}"/>
    <cellStyle name="20% - Accent1 7_ACT_NIBD EQ" xfId="154" xr:uid="{DA8BFBEE-1526-4B21-9734-49A489BCA1A4}"/>
    <cellStyle name="20% - Accent1 8" xfId="155" xr:uid="{47B67DC1-76D0-47BD-A98B-D9863AB82157}"/>
    <cellStyle name="20% - Accent1 8 2" xfId="156" xr:uid="{25A1712F-9150-4F32-9634-BF3A65CFB9FB}"/>
    <cellStyle name="20% - Accent1 8 2 2" xfId="157" xr:uid="{20C05E31-464E-4C8E-B43A-153E58F749B0}"/>
    <cellStyle name="20% - Accent1 8 2 3" xfId="158" xr:uid="{78B086A9-E57C-4D0F-A383-F76BB4AAA99A}"/>
    <cellStyle name="20% - Accent1 8 3" xfId="159" xr:uid="{047CFD66-A057-443D-91D1-257D4189BB12}"/>
    <cellStyle name="20% - Accent1 8 4" xfId="160" xr:uid="{4A0064E8-1159-4DFD-B0B0-4ABCF2435425}"/>
    <cellStyle name="20% - Accent1 8 5" xfId="161" xr:uid="{540E6AF6-E250-4F39-B43C-2CDED4F2B6B1}"/>
    <cellStyle name="20% - Accent1 8 5 2" xfId="31902" xr:uid="{2601D558-B3F9-431D-AA7F-C60134409E2D}"/>
    <cellStyle name="20% - Accent1 8_ACT_NIBD EQ" xfId="162" xr:uid="{7E585BFE-7AFF-4744-AD2A-16E8523FAFDE}"/>
    <cellStyle name="20% - Accent1 9" xfId="163" xr:uid="{FFB94A1B-C00A-447D-A7D3-DD13311EF3B5}"/>
    <cellStyle name="20% - Accent1 9 2" xfId="164" xr:uid="{3FA20FCF-5424-4C87-BC9B-6E378381B9BB}"/>
    <cellStyle name="20% - Accent1 9 2 2" xfId="165" xr:uid="{E4CF6D7E-4B48-4E10-8781-A960C174969A}"/>
    <cellStyle name="20% - Accent1 9 2 3" xfId="166" xr:uid="{5F5AB224-2B36-4C3E-AA22-F752C622AF53}"/>
    <cellStyle name="20% - Accent1 9 3" xfId="167" xr:uid="{1E62AB81-5023-46CC-9E08-85C65D26C051}"/>
    <cellStyle name="20% - Accent1 9 4" xfId="168" xr:uid="{C90363C4-8883-4139-9596-E8E13D9C7F03}"/>
    <cellStyle name="20% - Accent1 9 5" xfId="169" xr:uid="{DC2E4E04-E269-427E-9947-D664F9320F69}"/>
    <cellStyle name="20% - Accent1 9 5 2" xfId="31919" xr:uid="{DF0141E9-E43F-43A7-A55A-AA5BE139597F}"/>
    <cellStyle name="20% - Accent1 9_ACT_NIBD EQ" xfId="170" xr:uid="{29BF2997-6AD2-46CC-A686-372F537ED211}"/>
    <cellStyle name="20% - Accent2 10" xfId="171" xr:uid="{F45E8924-66DE-48FC-A6F2-EE365523295D}"/>
    <cellStyle name="20% - Accent2 10 2" xfId="172" xr:uid="{31B0A986-C642-4BC0-83E9-487EA972E20D}"/>
    <cellStyle name="20% - Accent2 10 3" xfId="173" xr:uid="{0D326537-BF63-4684-A788-B865966E6CA9}"/>
    <cellStyle name="20% - Accent2 11" xfId="174" xr:uid="{84C855E6-008D-4FBA-8BFC-B48B8FDFFCE1}"/>
    <cellStyle name="20% - Accent2 12" xfId="175" xr:uid="{F63256C4-8D0F-46A1-9151-E74C338B4CCD}"/>
    <cellStyle name="20% - Accent2 13" xfId="176" xr:uid="{65533D9B-F203-4C29-9611-FFBBD659B982}"/>
    <cellStyle name="20% - Accent2 13 2" xfId="30655" xr:uid="{BD844328-B378-4BE2-8814-D1F2031AD2F0}"/>
    <cellStyle name="20% - Accent2 2" xfId="177" xr:uid="{3331FBDB-21B9-49EA-908F-B900958186E2}"/>
    <cellStyle name="20% - Accent2 2 2" xfId="178" xr:uid="{FEA1D92A-3C17-48CD-BFC7-B4620DAD30C5}"/>
    <cellStyle name="20% - Accent2 2 2 2" xfId="179" xr:uid="{9F40AFCC-A5B0-400F-9619-0EE7F105AFDB}"/>
    <cellStyle name="20% - Accent2 2 2 2 2" xfId="180" xr:uid="{8276CF75-920C-4C26-AFDB-4F288F2D74A1}"/>
    <cellStyle name="20% - Accent2 2 2 2 2 2" xfId="181" xr:uid="{5A235E3A-3B8B-4B11-9954-A064E4404CA4}"/>
    <cellStyle name="20% - Accent2 2 2 2 2 3" xfId="182" xr:uid="{06E4D144-6FB2-4AF7-B929-52D14A7A7F22}"/>
    <cellStyle name="20% - Accent2 2 2 2 3" xfId="183" xr:uid="{FC9EF030-68B4-4716-BD89-78776BA292F2}"/>
    <cellStyle name="20% - Accent2 2 2 2 4" xfId="184" xr:uid="{E1BC5015-10C7-490A-883F-5DA397F86F57}"/>
    <cellStyle name="20% - Accent2 2 2 2 5" xfId="185" xr:uid="{DA8199E4-7FA2-43A8-914E-E017EAF6AC27}"/>
    <cellStyle name="20% - Accent2 2 2 2 5 2" xfId="31351" xr:uid="{A59DD3AF-24D4-415B-8D11-C0D6A4D5A541}"/>
    <cellStyle name="20% - Accent2 2 2 2_ACT_NIBD EQ" xfId="186" xr:uid="{C10583CD-E325-4A47-9BA1-595E8006C766}"/>
    <cellStyle name="20% - Accent2 2 2 3" xfId="187" xr:uid="{F5824C05-C553-49FF-89B3-16E7DA3E30AA}"/>
    <cellStyle name="20% - Accent2 2 2 3 2" xfId="188" xr:uid="{3A586129-4311-4193-8ABE-2FFC9E3A5B3C}"/>
    <cellStyle name="20% - Accent2 2 2 3 2 2" xfId="189" xr:uid="{46E9F97B-ED2B-4E9E-9321-CBA3AB58C239}"/>
    <cellStyle name="20% - Accent2 2 2 3 2 3" xfId="190" xr:uid="{C69E401B-481A-4905-92B5-B1F2671EEEC6}"/>
    <cellStyle name="20% - Accent2 2 2 3 3" xfId="191" xr:uid="{182BBD92-00F6-4790-9BE0-8C96DC24A57C}"/>
    <cellStyle name="20% - Accent2 2 2 3 4" xfId="192" xr:uid="{FE16FA05-C235-4035-9193-376CB186D22B}"/>
    <cellStyle name="20% - Accent2 2 2 3 5" xfId="193" xr:uid="{DFFF0C29-0106-4858-AD80-28BA6A389709}"/>
    <cellStyle name="20% - Accent2 2 2 3 5 2" xfId="31744" xr:uid="{FCE46F2C-9ABD-4E98-AE91-DD9E827FD21B}"/>
    <cellStyle name="20% - Accent2 2 2 3_ACT_NIBD EQ" xfId="194" xr:uid="{A840ED7B-F395-4109-AD67-333009497CF8}"/>
    <cellStyle name="20% - Accent2 2 2 4" xfId="195" xr:uid="{A048A29D-27FB-4FD2-B8AA-467C559A9CAD}"/>
    <cellStyle name="20% - Accent2 2 2 4 2" xfId="196" xr:uid="{90E7CF1F-929F-40EF-978C-401A01F339EB}"/>
    <cellStyle name="20% - Accent2 2 2 4 3" xfId="197" xr:uid="{72BE0411-F619-40C7-8452-7174D7F574DB}"/>
    <cellStyle name="20% - Accent2 2 2 5" xfId="198" xr:uid="{E84C30C6-A208-4802-B671-25F9351B8531}"/>
    <cellStyle name="20% - Accent2 2 2 6" xfId="199" xr:uid="{58F37545-1F6E-4C4F-AF2E-A889B9782F1E}"/>
    <cellStyle name="20% - Accent2 2 2 7" xfId="200" xr:uid="{928E69B3-1667-4F5D-B383-19B0466B3A25}"/>
    <cellStyle name="20% - Accent2 2 2 7 2" xfId="30952" xr:uid="{83B5A91C-67DA-4E80-9F79-DD8A78C78EFE}"/>
    <cellStyle name="20% - Accent2 2 2_ACT Segment adj EBITDA" xfId="201" xr:uid="{1DE979A2-6C0A-4B64-99E8-44589A74D55B}"/>
    <cellStyle name="20% - Accent2 2 3" xfId="202" xr:uid="{6E0AD093-3EF5-4464-8C89-F9EF275200CF}"/>
    <cellStyle name="20% - Accent2 2 3 2" xfId="203" xr:uid="{95843BF4-87DF-46F9-9DA4-AF3C4A5E3383}"/>
    <cellStyle name="20% - Accent2 2 3 2 2" xfId="204" xr:uid="{C957131F-CF1C-45A6-83A3-AA2B0FF4E6B4}"/>
    <cellStyle name="20% - Accent2 2 3 2 3" xfId="205" xr:uid="{83FAB328-5D29-484D-916E-CB291C94E6A0}"/>
    <cellStyle name="20% - Accent2 2 3 3" xfId="206" xr:uid="{9C364E87-89BE-47B1-B904-22CB222FA23A}"/>
    <cellStyle name="20% - Accent2 2 3 4" xfId="207" xr:uid="{E78D8359-4819-4299-8BAB-51EBA8A6CF22}"/>
    <cellStyle name="20% - Accent2 2 3 5" xfId="208" xr:uid="{939BA865-1960-4375-9447-D791F553AFB0}"/>
    <cellStyle name="20% - Accent2 2 3 5 2" xfId="31199" xr:uid="{0FF90E8E-4A27-4651-9821-89612FE69C63}"/>
    <cellStyle name="20% - Accent2 2 3_ACT_NIBD EQ" xfId="209" xr:uid="{4BD64F2A-35CD-42F9-A52E-C32F90E39DDC}"/>
    <cellStyle name="20% - Accent2 2 4" xfId="210" xr:uid="{6B0D7DE8-4769-4226-B2EA-C0A1CAF6E88B}"/>
    <cellStyle name="20% - Accent2 2 4 2" xfId="211" xr:uid="{25792695-AEAA-4629-9163-5FCFC8DE4D9C}"/>
    <cellStyle name="20% - Accent2 2 4 2 2" xfId="212" xr:uid="{1428A96E-FFBA-4679-AC25-1B72ABE14D81}"/>
    <cellStyle name="20% - Accent2 2 4 2 3" xfId="213" xr:uid="{BC550FE0-6B72-4EC4-BB0F-79FA58F68E2B}"/>
    <cellStyle name="20% - Accent2 2 4 3" xfId="214" xr:uid="{940E49A0-2116-4AC2-A059-F2B25E8FD64D}"/>
    <cellStyle name="20% - Accent2 2 4 4" xfId="215" xr:uid="{B71DB5CF-8C5B-4A41-9024-798238A1D2D2}"/>
    <cellStyle name="20% - Accent2 2 4 5" xfId="216" xr:uid="{1DFCB711-07C0-47E1-9250-4BFEFE56FEFA}"/>
    <cellStyle name="20% - Accent2 2 4 5 2" xfId="31595" xr:uid="{213FE320-57F5-4BAE-AF53-CBBBD4D85E18}"/>
    <cellStyle name="20% - Accent2 2 4_ACT_NIBD EQ" xfId="217" xr:uid="{64A190AD-A14C-4D47-B0B3-5AFEE1A5A19D}"/>
    <cellStyle name="20% - Accent2 2 5" xfId="218" xr:uid="{7A965F17-D97D-4346-8295-C01D2ADB5ABF}"/>
    <cellStyle name="20% - Accent2 2 5 2" xfId="219" xr:uid="{83B30183-915B-4583-9BEA-AA2E7A8827B0}"/>
    <cellStyle name="20% - Accent2 2 5 3" xfId="220" xr:uid="{5D7E27D0-B66E-49EA-8F99-5DF08C4104E1}"/>
    <cellStyle name="20% - Accent2 2 6" xfId="221" xr:uid="{8DE1F320-2E15-44C9-9457-D4E2BFBEB857}"/>
    <cellStyle name="20% - Accent2 2 7" xfId="222" xr:uid="{CDE918C2-0872-455E-A4CF-137711324104}"/>
    <cellStyle name="20% - Accent2 2 8" xfId="223" xr:uid="{37F46858-0EEA-4653-8AFF-F9FBA372FC7E}"/>
    <cellStyle name="20% - Accent2 2 8 2" xfId="30736" xr:uid="{E51F42B2-A282-4D76-8159-4FF283598B6C}"/>
    <cellStyle name="20% - Accent2 2 9" xfId="39922" xr:uid="{008A382D-8363-43E2-81DD-319E38DF552D}"/>
    <cellStyle name="20% - Accent2 2_ACT Segment adj EBITDA" xfId="224" xr:uid="{E67D6B87-76DE-43FC-84FD-9602559D9143}"/>
    <cellStyle name="20% - Accent2 3" xfId="225" xr:uid="{B28676A7-469D-4E49-AD4B-96ED0F22E5EA}"/>
    <cellStyle name="20% - Accent2 3 2" xfId="226" xr:uid="{09519F6E-1715-457A-BEC4-326A26B87C86}"/>
    <cellStyle name="20% - Accent2 3 2 2" xfId="227" xr:uid="{095FCF78-B632-4FC8-947C-51E4857A3078}"/>
    <cellStyle name="20% - Accent2 3 2 2 2" xfId="228" xr:uid="{093DCDDD-D1D5-4D99-B911-32185CAB2AEA}"/>
    <cellStyle name="20% - Accent2 3 2 2 2 2" xfId="229" xr:uid="{15C067CF-29E1-495C-B144-6AF20BCC9367}"/>
    <cellStyle name="20% - Accent2 3 2 2 2 3" xfId="230" xr:uid="{582E4B00-6F32-408A-A926-0ED2515D08A3}"/>
    <cellStyle name="20% - Accent2 3 2 2 3" xfId="231" xr:uid="{3E29AB60-3B42-48E0-8184-597BE36A3EA6}"/>
    <cellStyle name="20% - Accent2 3 2 2 4" xfId="232" xr:uid="{C943567C-E088-42C5-9815-1D7CD510E497}"/>
    <cellStyle name="20% - Accent2 3 2 2 5" xfId="233" xr:uid="{2F589BAD-581F-42F0-9488-621B7C07177A}"/>
    <cellStyle name="20% - Accent2 3 2 2 5 2" xfId="31376" xr:uid="{CB6B3FC9-1640-43EC-9BF0-5C9208B53A38}"/>
    <cellStyle name="20% - Accent2 3 2 2_ACT_NIBD EQ" xfId="234" xr:uid="{2D4B36D1-01FB-4CBA-877F-3B60B2F5DA26}"/>
    <cellStyle name="20% - Accent2 3 2 3" xfId="235" xr:uid="{C6AFCA57-DC61-4C1B-B34B-4F65849F989D}"/>
    <cellStyle name="20% - Accent2 3 2 3 2" xfId="236" xr:uid="{3E5B49E4-144C-488E-8FF2-F303E052C3B5}"/>
    <cellStyle name="20% - Accent2 3 2 3 2 2" xfId="237" xr:uid="{57F51AE2-7C04-462E-B4E8-7F251BB17396}"/>
    <cellStyle name="20% - Accent2 3 2 3 2 3" xfId="238" xr:uid="{522F4117-C844-419E-8C02-76892402171A}"/>
    <cellStyle name="20% - Accent2 3 2 3 3" xfId="239" xr:uid="{586E77A3-78F7-4566-8FD3-5D397244AC99}"/>
    <cellStyle name="20% - Accent2 3 2 3 4" xfId="240" xr:uid="{5F80DF34-9FBC-454D-A506-779347D7D8F6}"/>
    <cellStyle name="20% - Accent2 3 2 3 5" xfId="241" xr:uid="{0C97F3FA-232A-453F-88DA-A2710ED0FEE6}"/>
    <cellStyle name="20% - Accent2 3 2 3 5 2" xfId="31769" xr:uid="{CABE1E7E-2E3E-46FD-BA38-1445E65BDDEA}"/>
    <cellStyle name="20% - Accent2 3 2 3_ACT_NIBD EQ" xfId="242" xr:uid="{4344BBC7-56BB-4029-AE88-AC43BDA3FBA7}"/>
    <cellStyle name="20% - Accent2 3 2 4" xfId="243" xr:uid="{03F50E84-7F67-4FFB-A9F4-48EF8EC52150}"/>
    <cellStyle name="20% - Accent2 3 2 4 2" xfId="244" xr:uid="{D2660D20-C8BE-4391-A28E-88736EDC8C63}"/>
    <cellStyle name="20% - Accent2 3 2 4 3" xfId="245" xr:uid="{944F34DF-BD1A-4471-9BC7-019EF67696F8}"/>
    <cellStyle name="20% - Accent2 3 2 5" xfId="246" xr:uid="{2B769936-A3F2-4BF3-B40C-92CA29B4C2CC}"/>
    <cellStyle name="20% - Accent2 3 2 6" xfId="247" xr:uid="{A57A7DD2-4C1F-42EA-BC64-EE97DCCDD78B}"/>
    <cellStyle name="20% - Accent2 3 2 7" xfId="248" xr:uid="{83F4FF12-A09E-4C14-9B27-DA7B54D6BDEA}"/>
    <cellStyle name="20% - Accent2 3 2 7 2" xfId="30977" xr:uid="{3B267F7C-489C-4FBE-94D0-3B3DABCAB580}"/>
    <cellStyle name="20% - Accent2 3 2_ACT Segment adj EBITDA" xfId="249" xr:uid="{F0669438-1F46-4DC9-B3D2-F30160E925F7}"/>
    <cellStyle name="20% - Accent2 3 3" xfId="250" xr:uid="{7A2A145F-AB8E-480F-8EA2-B8EB886FB712}"/>
    <cellStyle name="20% - Accent2 3 3 2" xfId="251" xr:uid="{C2FC2D01-DB9B-4E8E-8B14-8AC7FA562930}"/>
    <cellStyle name="20% - Accent2 3 3 2 2" xfId="252" xr:uid="{66C513B6-73C1-4C5C-8AC4-D1949974418B}"/>
    <cellStyle name="20% - Accent2 3 3 2 3" xfId="253" xr:uid="{B33B8A2D-B7F9-47E2-9678-07D1F25ECEDF}"/>
    <cellStyle name="20% - Accent2 3 3 3" xfId="254" xr:uid="{E7772FDC-B92D-47F9-83B5-1879C197E258}"/>
    <cellStyle name="20% - Accent2 3 3 4" xfId="255" xr:uid="{4C10F1B4-C7A3-4F7B-A051-D6779CBDCDCD}"/>
    <cellStyle name="20% - Accent2 3 3 5" xfId="256" xr:uid="{9132D996-CEA7-4AF2-AD71-6C37D8455D05}"/>
    <cellStyle name="20% - Accent2 3 3 5 2" xfId="31225" xr:uid="{F7F6102A-8A66-4230-BC3C-020B6EDED541}"/>
    <cellStyle name="20% - Accent2 3 3_ACT_NIBD EQ" xfId="257" xr:uid="{8AAAE9A3-C8E6-4D7A-8351-8B57C02F0898}"/>
    <cellStyle name="20% - Accent2 3 4" xfId="258" xr:uid="{00F2442D-2DD6-44E2-A29E-21EC2F8620D6}"/>
    <cellStyle name="20% - Accent2 3 4 2" xfId="259" xr:uid="{1F6BE45D-7E67-4F62-84B4-3F571439D6F4}"/>
    <cellStyle name="20% - Accent2 3 4 2 2" xfId="260" xr:uid="{2CB772EC-AD17-4C50-A37D-85A6C98618A1}"/>
    <cellStyle name="20% - Accent2 3 4 2 3" xfId="261" xr:uid="{FC46A1C3-9204-4B23-9E98-814CCEC4D4C0}"/>
    <cellStyle name="20% - Accent2 3 4 3" xfId="262" xr:uid="{604F9D48-C5EB-47E8-A86E-55DE8B198DCD}"/>
    <cellStyle name="20% - Accent2 3 4 4" xfId="263" xr:uid="{27704882-5E0A-457F-8B47-41D6EEAC451E}"/>
    <cellStyle name="20% - Accent2 3 4 5" xfId="264" xr:uid="{B8A76D45-32F3-48D6-A1AC-6B159327B1C9}"/>
    <cellStyle name="20% - Accent2 3 4 5 2" xfId="31620" xr:uid="{A1E4D2DB-5331-4BFF-B195-DEF9C14C34C0}"/>
    <cellStyle name="20% - Accent2 3 4_ACT_NIBD EQ" xfId="265" xr:uid="{7FCF79B2-9395-4888-84B2-D2268E05B650}"/>
    <cellStyle name="20% - Accent2 3 5" xfId="266" xr:uid="{96E104B6-B5BF-4A33-B1B9-34E61C0803E5}"/>
    <cellStyle name="20% - Accent2 3 5 2" xfId="267" xr:uid="{C8E66195-B62B-402A-B89E-7E6CB3A1FF42}"/>
    <cellStyle name="20% - Accent2 3 5 3" xfId="268" xr:uid="{814AC24C-8C38-4B72-9EFF-5D64683AC284}"/>
    <cellStyle name="20% - Accent2 3 6" xfId="269" xr:uid="{05D25A80-A082-49E7-9633-06FDB87D129A}"/>
    <cellStyle name="20% - Accent2 3 7" xfId="270" xr:uid="{7806BABD-B5AC-472C-A1E8-F07F4A829685}"/>
    <cellStyle name="20% - Accent2 3 8" xfId="271" xr:uid="{C5CCCBC9-F371-46A9-8CCE-3E0790DC2E0C}"/>
    <cellStyle name="20% - Accent2 3 8 2" xfId="30780" xr:uid="{E76BBD4A-95DD-4A4F-8317-7142E984B259}"/>
    <cellStyle name="20% - Accent2 3_ACT Segment adj EBITDA" xfId="272" xr:uid="{CC9E00B9-D468-4ACC-896D-15BC7157613B}"/>
    <cellStyle name="20% - Accent2 4" xfId="273" xr:uid="{8EC84438-9123-4DA6-A4B0-ACCA7B507324}"/>
    <cellStyle name="20% - Accent2 4 2" xfId="274" xr:uid="{AAF4F0BB-D4DB-498E-A35F-D1055F53AA2A}"/>
    <cellStyle name="20% - Accent2 4 2 2" xfId="275" xr:uid="{39B14B8E-15C6-4901-9956-3D0C324F734D}"/>
    <cellStyle name="20% - Accent2 4 2 2 2" xfId="276" xr:uid="{8B6C3A2F-FBBF-4076-8908-D8D0C2FB5642}"/>
    <cellStyle name="20% - Accent2 4 2 2 3" xfId="277" xr:uid="{0D00EE14-E31B-42C7-9911-8C9DDE1DC0A2}"/>
    <cellStyle name="20% - Accent2 4 2 3" xfId="278" xr:uid="{716C66D8-804C-4604-BFD3-BBC0F306B46A}"/>
    <cellStyle name="20% - Accent2 4 2 4" xfId="279" xr:uid="{95D47DE6-3688-417A-BEAB-F08D338340D2}"/>
    <cellStyle name="20% - Accent2 4 2 5" xfId="280" xr:uid="{F66F958B-8590-4E86-8E5A-1FB3CC5C6860}"/>
    <cellStyle name="20% - Accent2 4 2 5 2" xfId="31298" xr:uid="{011F104F-0DC2-4061-B8BA-E17995B7454E}"/>
    <cellStyle name="20% - Accent2 4 2_ACT_NIBD EQ" xfId="281" xr:uid="{E0E3C0AB-15A3-4F20-80AE-96FEA9C909B6}"/>
    <cellStyle name="20% - Accent2 4 3" xfId="282" xr:uid="{CD4CC704-0AF6-4970-96E4-805D9C783F98}"/>
    <cellStyle name="20% - Accent2 4 3 2" xfId="283" xr:uid="{B9F3F134-E8CD-443C-92C8-2D2E932131FE}"/>
    <cellStyle name="20% - Accent2 4 3 2 2" xfId="284" xr:uid="{71477CDA-C90F-4757-911E-F9311DCDAB0D}"/>
    <cellStyle name="20% - Accent2 4 3 2 3" xfId="285" xr:uid="{00188D3C-2C8A-47BD-A812-A5912497FD0C}"/>
    <cellStyle name="20% - Accent2 4 3 3" xfId="286" xr:uid="{72E8A69D-BD90-4D2B-8349-DFE15B13DFF7}"/>
    <cellStyle name="20% - Accent2 4 3 4" xfId="287" xr:uid="{2AB173AF-09C9-4698-9C90-8FC530232942}"/>
    <cellStyle name="20% - Accent2 4 3 5" xfId="288" xr:uid="{6E7B4452-3B76-4900-B9A1-CCB8716A3981}"/>
    <cellStyle name="20% - Accent2 4 3 5 2" xfId="31691" xr:uid="{66F549DB-BF1E-474A-A3AF-5D7267A1E5D6}"/>
    <cellStyle name="20% - Accent2 4 3_ACT_NIBD EQ" xfId="289" xr:uid="{171525C8-BB15-46D4-8F3C-BF739D9291AA}"/>
    <cellStyle name="20% - Accent2 4 4" xfId="290" xr:uid="{343668A3-A243-4A4B-9D00-FDF4B10DC0D7}"/>
    <cellStyle name="20% - Accent2 4 4 2" xfId="291" xr:uid="{5659B3E5-44ED-47EF-9B19-E20ED20B62BB}"/>
    <cellStyle name="20% - Accent2 4 4 3" xfId="292" xr:uid="{FE6D4709-966A-4EE0-9114-96EF954F4C35}"/>
    <cellStyle name="20% - Accent2 4 5" xfId="293" xr:uid="{FC3755C3-4A18-47A0-AA5A-6473A5162957}"/>
    <cellStyle name="20% - Accent2 4 6" xfId="294" xr:uid="{E0941856-5FE3-41DD-ADA7-84B1BDEBF6E8}"/>
    <cellStyle name="20% - Accent2 4 7" xfId="295" xr:uid="{95CA955F-417C-4D02-9EDB-34E7DD91EFBF}"/>
    <cellStyle name="20% - Accent2 4 7 2" xfId="30871" xr:uid="{965ADA9D-D454-43D8-9F5E-804252C23C6A}"/>
    <cellStyle name="20% - Accent2 4_ACT Segment adj EBITDA" xfId="296" xr:uid="{3B1B4092-B3C0-4C11-8C71-BE32C283BE7A}"/>
    <cellStyle name="20% - Accent2 5" xfId="297" xr:uid="{6A84AC02-C041-4422-BC6A-D00BBE75EFB8}"/>
    <cellStyle name="20% - Accent2 5 2" xfId="298" xr:uid="{737FBB2C-B304-400F-8C1D-7E1E94DC39E5}"/>
    <cellStyle name="20% - Accent2 5 2 2" xfId="299" xr:uid="{445A87DF-F9F7-47FE-9F14-332E0E0AEBEA}"/>
    <cellStyle name="20% - Accent2 5 2 3" xfId="300" xr:uid="{A4162B44-46E0-4529-948E-CAFA8CDAB8CC}"/>
    <cellStyle name="20% - Accent2 5 3" xfId="301" xr:uid="{219AD9DC-E851-43DB-BB0C-1C4EB3CE1B0B}"/>
    <cellStyle name="20% - Accent2 5 4" xfId="302" xr:uid="{60686E90-629A-459B-BCF2-37532DF561DE}"/>
    <cellStyle name="20% - Accent2 5 5" xfId="303" xr:uid="{11CB5B6C-8AF2-4D61-A881-0587093FD188}"/>
    <cellStyle name="20% - Accent2 5 5 2" xfId="31118" xr:uid="{3066C464-13AE-4692-925A-55DE85323BA6}"/>
    <cellStyle name="20% - Accent2 5_ACT Segment adj EBITDA" xfId="304" xr:uid="{A8EDF458-35F2-4BD6-8651-71D0D5C07712}"/>
    <cellStyle name="20% - Accent2 6" xfId="305" xr:uid="{E7A403DB-DD73-4444-AEF6-6E54079CAC55}"/>
    <cellStyle name="20% - Accent2 6 2" xfId="306" xr:uid="{AD06DDD9-12DD-437A-84BE-C2455004449F}"/>
    <cellStyle name="20% - Accent2 6 2 2" xfId="307" xr:uid="{B6F3D3ED-13BE-4229-BE6F-B8AFFDD287C2}"/>
    <cellStyle name="20% - Accent2 6 2 3" xfId="308" xr:uid="{58F2F70F-75BD-4E23-B9A4-FDFA0DFB8245}"/>
    <cellStyle name="20% - Accent2 6 3" xfId="309" xr:uid="{415F9A5A-C01E-499B-8F64-B77B3FEFAE9A}"/>
    <cellStyle name="20% - Accent2 6 4" xfId="310" xr:uid="{58D482C2-D92C-4DD6-8B70-871B1A4B4FF2}"/>
    <cellStyle name="20% - Accent2 6 5" xfId="311" xr:uid="{BA624C64-C29D-4ACA-9CE5-DDAFA2F2427B}"/>
    <cellStyle name="20% - Accent2 6 5 2" xfId="31542" xr:uid="{3BBB8C4E-2F48-4D32-A921-97F843501FCB}"/>
    <cellStyle name="20% - Accent2 6_ACT_NIBD EQ" xfId="312" xr:uid="{A1DED038-B11A-4173-A066-884C30272D32}"/>
    <cellStyle name="20% - Accent2 7" xfId="313" xr:uid="{6D5533EA-1E87-4934-8E47-7DC50E2A95E6}"/>
    <cellStyle name="20% - Accent2 7 2" xfId="314" xr:uid="{53AB5BDC-7D9B-4413-A9C0-C82E4B4321B2}"/>
    <cellStyle name="20% - Accent2 7 2 2" xfId="315" xr:uid="{EE998E97-6971-492E-BD3A-30833611BE30}"/>
    <cellStyle name="20% - Accent2 7 2 3" xfId="316" xr:uid="{F3C49B17-9D76-4333-A3C4-3FF8BB0F3C0A}"/>
    <cellStyle name="20% - Accent2 7 3" xfId="317" xr:uid="{08B14F29-D1C6-431F-A2AB-C3085F49E0EE}"/>
    <cellStyle name="20% - Accent2 7 4" xfId="318" xr:uid="{170CCDB1-EA4C-43BE-8A07-5421F1034366}"/>
    <cellStyle name="20% - Accent2 7 5" xfId="319" xr:uid="{94938E28-F231-46FB-B7DF-7B5391F86EC0}"/>
    <cellStyle name="20% - Accent2 7 5 2" xfId="31855" xr:uid="{1329885D-C6DC-4797-AEA9-04A0EA564220}"/>
    <cellStyle name="20% - Accent2 7_ACT_NIBD EQ" xfId="320" xr:uid="{87C5EA50-6146-4662-B9A6-3A9387DF4B77}"/>
    <cellStyle name="20% - Accent2 8" xfId="321" xr:uid="{350B98F8-84E9-419E-8434-ED5670E503EF}"/>
    <cellStyle name="20% - Accent2 8 2" xfId="322" xr:uid="{445B9CDC-3BDB-47C2-8412-252000646069}"/>
    <cellStyle name="20% - Accent2 8 2 2" xfId="323" xr:uid="{3B0A6671-69C1-4EF4-8224-0C44732D5AEB}"/>
    <cellStyle name="20% - Accent2 8 2 3" xfId="324" xr:uid="{9309E2B9-A177-49DE-B363-AF1C94CF85BB}"/>
    <cellStyle name="20% - Accent2 8 3" xfId="325" xr:uid="{2C871CD2-6040-4CCE-BF24-065B0345A90F}"/>
    <cellStyle name="20% - Accent2 8 4" xfId="326" xr:uid="{012C2754-9A21-4855-BAC9-2463A7A0D011}"/>
    <cellStyle name="20% - Accent2 8 5" xfId="327" xr:uid="{DDC9389B-C6F9-4475-A7E7-93BD50D15D18}"/>
    <cellStyle name="20% - Accent2 8 5 2" xfId="31903" xr:uid="{CA8CB063-1C63-4BA8-A325-F81B94620E87}"/>
    <cellStyle name="20% - Accent2 8_ACT_NIBD EQ" xfId="328" xr:uid="{4751140A-7D08-4EA6-82C7-8DB1F7AA6F14}"/>
    <cellStyle name="20% - Accent2 9" xfId="329" xr:uid="{963FBABB-8E41-4765-9509-BFF9A9B0278C}"/>
    <cellStyle name="20% - Accent2 9 2" xfId="330" xr:uid="{0DA14C5C-A564-4EA5-9487-C5C40C8435CD}"/>
    <cellStyle name="20% - Accent2 9 2 2" xfId="331" xr:uid="{340EEFBB-9639-4A54-9310-5F12E1153C66}"/>
    <cellStyle name="20% - Accent2 9 2 3" xfId="332" xr:uid="{A7A147EB-C6AB-4935-B21E-30F776A69E6B}"/>
    <cellStyle name="20% - Accent2 9 3" xfId="333" xr:uid="{B56F7052-14FC-42D7-9B0B-E61765A4ADA0}"/>
    <cellStyle name="20% - Accent2 9 4" xfId="334" xr:uid="{0A537431-726B-4425-ACD0-024A88579615}"/>
    <cellStyle name="20% - Accent2 9 5" xfId="335" xr:uid="{938C77F9-DCC9-4E20-9308-4203C7AAF2C3}"/>
    <cellStyle name="20% - Accent2 9 5 2" xfId="31889" xr:uid="{0C261BA6-B923-4CCA-98DD-26B8204A9CE0}"/>
    <cellStyle name="20% - Accent2 9_ACT_NIBD EQ" xfId="336" xr:uid="{FACD7E04-3936-4F21-AD71-6A5E8D929141}"/>
    <cellStyle name="20% - Accent3 10" xfId="337" xr:uid="{EAE6596E-22E8-4568-94F3-037B194D453B}"/>
    <cellStyle name="20% - Accent3 10 2" xfId="338" xr:uid="{44DD5921-7D35-40A5-A133-46FAB59D073B}"/>
    <cellStyle name="20% - Accent3 10 3" xfId="339" xr:uid="{1599878A-EE56-4F12-A723-49D7E42EF1D3}"/>
    <cellStyle name="20% - Accent3 11" xfId="340" xr:uid="{747E2E2E-812F-499D-A542-6BB8C3E2AA1D}"/>
    <cellStyle name="20% - Accent3 12" xfId="341" xr:uid="{9A664A00-782F-4861-91F5-B436AB9C7CDF}"/>
    <cellStyle name="20% - Accent3 13" xfId="342" xr:uid="{CB221E5F-0FE0-487C-9C13-459175A995CF}"/>
    <cellStyle name="20% - Accent3 13 2" xfId="30656" xr:uid="{E6AC40E4-E4D8-46C1-9811-CBF5405DF626}"/>
    <cellStyle name="20% - Accent3 2" xfId="343" xr:uid="{E6BBF487-5C55-4771-9BBD-3674CE4B1951}"/>
    <cellStyle name="20% - Accent3 2 2" xfId="344" xr:uid="{4FED25A4-D4FB-43E0-BCAB-5418BED1497D}"/>
    <cellStyle name="20% - Accent3 2 2 2" xfId="345" xr:uid="{BBA13BFF-DB22-4146-8954-14D08B3E35C6}"/>
    <cellStyle name="20% - Accent3 2 2 2 2" xfId="346" xr:uid="{81DAC76D-AB0E-4031-97F2-3ADCE3F94198}"/>
    <cellStyle name="20% - Accent3 2 2 2 2 2" xfId="347" xr:uid="{684053FA-4A7D-4BC9-9AE0-45AC7910D1CB}"/>
    <cellStyle name="20% - Accent3 2 2 2 2 3" xfId="348" xr:uid="{8F811800-4961-4172-8998-E7F9412749E8}"/>
    <cellStyle name="20% - Accent3 2 2 2 3" xfId="349" xr:uid="{7AEF413F-0F9D-43C3-B1E5-111D7E6EC038}"/>
    <cellStyle name="20% - Accent3 2 2 2 4" xfId="350" xr:uid="{222C2231-F74F-4F8A-B466-B442DF2C7658}"/>
    <cellStyle name="20% - Accent3 2 2 2 5" xfId="351" xr:uid="{860EAA7D-847B-4A93-9A9D-A980B7A66F7E}"/>
    <cellStyle name="20% - Accent3 2 2 2 5 2" xfId="31352" xr:uid="{1D57B52E-FF88-4627-AF9E-66747069657D}"/>
    <cellStyle name="20% - Accent3 2 2 2_ACT_NIBD EQ" xfId="352" xr:uid="{0A93D0BD-4962-4439-85E6-155F8A74488A}"/>
    <cellStyle name="20% - Accent3 2 2 3" xfId="353" xr:uid="{71F6CF0E-16AE-4BC7-BC6B-F4270B2293B1}"/>
    <cellStyle name="20% - Accent3 2 2 3 2" xfId="354" xr:uid="{80F0DD7D-F12D-4A5B-B6E3-543F58821146}"/>
    <cellStyle name="20% - Accent3 2 2 3 2 2" xfId="355" xr:uid="{73D5A18C-2F7B-4E9C-9438-E48962D8CEC6}"/>
    <cellStyle name="20% - Accent3 2 2 3 2 3" xfId="356" xr:uid="{663E6B17-1FD8-40C3-98BE-BC6413DDA565}"/>
    <cellStyle name="20% - Accent3 2 2 3 3" xfId="357" xr:uid="{A1B16F98-2335-4188-84AD-65CB79784AA3}"/>
    <cellStyle name="20% - Accent3 2 2 3 4" xfId="358" xr:uid="{8B789D2D-8910-40BD-815B-00CEC21F3BAB}"/>
    <cellStyle name="20% - Accent3 2 2 3 5" xfId="359" xr:uid="{A99A6A48-6648-4A31-8B14-3AA5BD4639FA}"/>
    <cellStyle name="20% - Accent3 2 2 3 5 2" xfId="31745" xr:uid="{BBF9A344-3CAB-4661-B4D1-F305FDC4A976}"/>
    <cellStyle name="20% - Accent3 2 2 3_ACT_NIBD EQ" xfId="360" xr:uid="{5685EE03-652C-4DB7-B1BC-9B157480FE51}"/>
    <cellStyle name="20% - Accent3 2 2 4" xfId="361" xr:uid="{F5EEC392-3EAA-40D6-8469-757643FF6379}"/>
    <cellStyle name="20% - Accent3 2 2 4 2" xfId="362" xr:uid="{4B0DCD51-41DB-4E0E-9095-740AE68A995A}"/>
    <cellStyle name="20% - Accent3 2 2 4 3" xfId="363" xr:uid="{929ED07A-99B9-4482-8AB5-B0A39F2B8BE7}"/>
    <cellStyle name="20% - Accent3 2 2 5" xfId="364" xr:uid="{2EBBEC73-606E-493B-BD90-D36C37279422}"/>
    <cellStyle name="20% - Accent3 2 2 6" xfId="365" xr:uid="{3DA14E10-DA68-4013-BC85-FBB88B03641D}"/>
    <cellStyle name="20% - Accent3 2 2 7" xfId="366" xr:uid="{129572FA-F884-4789-8C81-4F567B9C48FC}"/>
    <cellStyle name="20% - Accent3 2 2 7 2" xfId="30953" xr:uid="{EE98BFF5-92FB-4BF3-8AFB-79DA4E380F9E}"/>
    <cellStyle name="20% - Accent3 2 2_ACT Segment adj EBITDA" xfId="367" xr:uid="{74D2B716-14B5-4F44-AFEC-A0F451DB2DB3}"/>
    <cellStyle name="20% - Accent3 2 3" xfId="368" xr:uid="{33A92272-265C-4965-869A-07A3D958220E}"/>
    <cellStyle name="20% - Accent3 2 3 2" xfId="369" xr:uid="{88D41183-9235-46AF-9849-10AB48082B10}"/>
    <cellStyle name="20% - Accent3 2 3 2 2" xfId="370" xr:uid="{3AADDDD1-CB08-4C99-9AC7-E6FE06609F6A}"/>
    <cellStyle name="20% - Accent3 2 3 2 3" xfId="371" xr:uid="{71782F27-1F9A-4A1D-A158-DEE89E2F4E9B}"/>
    <cellStyle name="20% - Accent3 2 3 3" xfId="372" xr:uid="{D85BBA20-10EB-45FD-A877-DBD1C9F2D999}"/>
    <cellStyle name="20% - Accent3 2 3 4" xfId="373" xr:uid="{569DB6B9-88DF-4127-A4D5-09BF6FEC6109}"/>
    <cellStyle name="20% - Accent3 2 3 5" xfId="374" xr:uid="{5E0CC6A3-FD3E-4A87-B47D-64262F0C1042}"/>
    <cellStyle name="20% - Accent3 2 3 5 2" xfId="31200" xr:uid="{7D29D7CA-EAE3-447C-BDAD-9EF673821256}"/>
    <cellStyle name="20% - Accent3 2 3_ACT_NIBD EQ" xfId="375" xr:uid="{2630ACAB-67C0-48D1-A7BD-E19F81166F20}"/>
    <cellStyle name="20% - Accent3 2 4" xfId="376" xr:uid="{190D4F5B-BBF9-4FB7-AC0F-E8E18352C4C8}"/>
    <cellStyle name="20% - Accent3 2 4 2" xfId="377" xr:uid="{39751FE2-A9CA-49AC-9CEA-146668118A4D}"/>
    <cellStyle name="20% - Accent3 2 4 2 2" xfId="378" xr:uid="{168DC300-FA8B-4315-B24C-6CB76C8EA361}"/>
    <cellStyle name="20% - Accent3 2 4 2 3" xfId="379" xr:uid="{378EB52A-7482-4357-9619-7EFCF0850F8E}"/>
    <cellStyle name="20% - Accent3 2 4 3" xfId="380" xr:uid="{F6CDBDDC-77CA-413C-A320-B18C8C89A33B}"/>
    <cellStyle name="20% - Accent3 2 4 4" xfId="381" xr:uid="{902EC829-01AE-439E-8483-0106BACF9402}"/>
    <cellStyle name="20% - Accent3 2 4 5" xfId="382" xr:uid="{0BE64ECE-B2C5-4A17-B5FC-7417B5487D7C}"/>
    <cellStyle name="20% - Accent3 2 4 5 2" xfId="31596" xr:uid="{F521BC1B-0159-43D2-B90E-F320A4305558}"/>
    <cellStyle name="20% - Accent3 2 4_ACT_NIBD EQ" xfId="383" xr:uid="{0A3BEEE5-5CF7-4B60-85BF-95A3739163EB}"/>
    <cellStyle name="20% - Accent3 2 5" xfId="384" xr:uid="{613788F0-97DD-40C1-86C4-62FA42EB3BB4}"/>
    <cellStyle name="20% - Accent3 2 5 2" xfId="385" xr:uid="{FF42D943-C005-4106-8D32-96BF3970DB76}"/>
    <cellStyle name="20% - Accent3 2 5 3" xfId="386" xr:uid="{7FBDDE3F-F2D8-4E64-BFF8-0F8CDEC71E2B}"/>
    <cellStyle name="20% - Accent3 2 6" xfId="387" xr:uid="{5517C7F8-B540-424B-8A69-9889F9159E86}"/>
    <cellStyle name="20% - Accent3 2 7" xfId="388" xr:uid="{4178F854-F2C2-4122-9761-7537FA6320D9}"/>
    <cellStyle name="20% - Accent3 2 8" xfId="389" xr:uid="{B004FE7A-AFD6-463B-B035-22ACF9BE8206}"/>
    <cellStyle name="20% - Accent3 2 8 2" xfId="30737" xr:uid="{D590E859-2D0D-4120-B061-BB346BC18E01}"/>
    <cellStyle name="20% - Accent3 2 9" xfId="39926" xr:uid="{54F53AEA-D993-48DA-A704-A7140E8E8576}"/>
    <cellStyle name="20% - Accent3 2_ACT Segment adj EBITDA" xfId="390" xr:uid="{A5CC6E33-3621-4568-B1C2-A66C3F484EC0}"/>
    <cellStyle name="20% - Accent3 3" xfId="391" xr:uid="{431AA626-ECE1-4B8A-B0BD-D52EDC6BC2DF}"/>
    <cellStyle name="20% - Accent3 3 2" xfId="392" xr:uid="{F09DBD21-D235-422A-9E95-BA61C530A83C}"/>
    <cellStyle name="20% - Accent3 3 2 2" xfId="393" xr:uid="{2A21E660-D2FA-4DC6-A2EC-D9E17B7C62EE}"/>
    <cellStyle name="20% - Accent3 3 2 2 2" xfId="394" xr:uid="{4492E78A-E7E9-41BA-BD7C-511B50CD2313}"/>
    <cellStyle name="20% - Accent3 3 2 2 2 2" xfId="395" xr:uid="{2D2B463E-FB19-4766-AA47-68D5B45257B9}"/>
    <cellStyle name="20% - Accent3 3 2 2 2 3" xfId="396" xr:uid="{90DE6FB9-681C-413A-BCC7-D93DB8A62B5B}"/>
    <cellStyle name="20% - Accent3 3 2 2 3" xfId="397" xr:uid="{F158A4FA-0933-41C4-9A66-E0F8781E6E6F}"/>
    <cellStyle name="20% - Accent3 3 2 2 4" xfId="398" xr:uid="{71F27323-8894-4A18-A2B1-548EF66B4A81}"/>
    <cellStyle name="20% - Accent3 3 2 2 5" xfId="399" xr:uid="{7C7FBD79-760C-4180-895C-4D777A14A86E}"/>
    <cellStyle name="20% - Accent3 3 2 2 5 2" xfId="31378" xr:uid="{4F6E6A4B-9CBA-4401-BB07-02826E89E703}"/>
    <cellStyle name="20% - Accent3 3 2 2_ACT_NIBD EQ" xfId="400" xr:uid="{AB1B3FC5-9711-4B49-A3A6-8615E4652724}"/>
    <cellStyle name="20% - Accent3 3 2 3" xfId="401" xr:uid="{F913A003-823E-42C4-81AE-481376E1BE55}"/>
    <cellStyle name="20% - Accent3 3 2 3 2" xfId="402" xr:uid="{D293C1D7-FD1E-48F6-852F-9146BA0BEBAA}"/>
    <cellStyle name="20% - Accent3 3 2 3 2 2" xfId="403" xr:uid="{6C5955B1-9A31-4120-887A-5300EC80C726}"/>
    <cellStyle name="20% - Accent3 3 2 3 2 3" xfId="404" xr:uid="{2BBFB601-D48F-4811-AF78-922896392BE8}"/>
    <cellStyle name="20% - Accent3 3 2 3 3" xfId="405" xr:uid="{37D3D07F-FDB7-4CFD-9C68-D78A10D72E9C}"/>
    <cellStyle name="20% - Accent3 3 2 3 4" xfId="406" xr:uid="{4D8C96C1-AE54-4B1F-A77C-E43B8488BF30}"/>
    <cellStyle name="20% - Accent3 3 2 3 5" xfId="407" xr:uid="{117A1D3E-9BF4-4E15-B9D9-E10B1CA6B187}"/>
    <cellStyle name="20% - Accent3 3 2 3 5 2" xfId="31771" xr:uid="{83F59FEC-E2DD-4878-A1C9-13551BBFE867}"/>
    <cellStyle name="20% - Accent3 3 2 3_ACT_NIBD EQ" xfId="408" xr:uid="{A6F1B32F-E72D-42A4-8D4E-A06187877E02}"/>
    <cellStyle name="20% - Accent3 3 2 4" xfId="409" xr:uid="{1AB2B070-D4F8-4121-8123-F1002F541A0A}"/>
    <cellStyle name="20% - Accent3 3 2 4 2" xfId="410" xr:uid="{644971EA-4708-4FB4-909B-A10806486FD0}"/>
    <cellStyle name="20% - Accent3 3 2 4 3" xfId="411" xr:uid="{4660E345-7B29-4DAE-B1F2-083C6B84D99B}"/>
    <cellStyle name="20% - Accent3 3 2 5" xfId="412" xr:uid="{52E8893A-90EC-4145-8187-8A8B4C51ED2C}"/>
    <cellStyle name="20% - Accent3 3 2 6" xfId="413" xr:uid="{5602671C-35E1-47CA-A07A-16D43C386B70}"/>
    <cellStyle name="20% - Accent3 3 2 7" xfId="414" xr:uid="{BCA3B2D6-76D6-4553-B34D-48D6D3C184B1}"/>
    <cellStyle name="20% - Accent3 3 2 7 2" xfId="30979" xr:uid="{4598AD6F-110D-4813-8C1B-392B1267AF64}"/>
    <cellStyle name="20% - Accent3 3 2_ACT Segment adj EBITDA" xfId="415" xr:uid="{FBDD4EA8-FAF2-4A5B-BBB2-4D60C3AB9C0D}"/>
    <cellStyle name="20% - Accent3 3 3" xfId="416" xr:uid="{54BEC7DB-C712-4A9F-8B36-4659E9AD666F}"/>
    <cellStyle name="20% - Accent3 3 3 2" xfId="417" xr:uid="{1EAB13C7-37C9-4751-8A63-51AAFCDF4B75}"/>
    <cellStyle name="20% - Accent3 3 3 2 2" xfId="418" xr:uid="{77DD19F1-723C-48E1-BB5A-98D6985D81B9}"/>
    <cellStyle name="20% - Accent3 3 3 2 3" xfId="419" xr:uid="{49A12167-0EFC-4695-B89A-CF8C6FD5A705}"/>
    <cellStyle name="20% - Accent3 3 3 3" xfId="420" xr:uid="{6F40C087-C681-48BB-99CB-401A99F55334}"/>
    <cellStyle name="20% - Accent3 3 3 4" xfId="421" xr:uid="{E626C0E0-6328-4766-BDA1-94E4C6A3A0FC}"/>
    <cellStyle name="20% - Accent3 3 3 5" xfId="422" xr:uid="{291FC373-F85E-42FF-B60A-1D0844DF170C}"/>
    <cellStyle name="20% - Accent3 3 3 5 2" xfId="31227" xr:uid="{8FC9727F-0C2E-4145-883F-105897D92D45}"/>
    <cellStyle name="20% - Accent3 3 3_ACT_NIBD EQ" xfId="423" xr:uid="{94DE1677-31CE-41AE-9D4F-10B058536E57}"/>
    <cellStyle name="20% - Accent3 3 4" xfId="424" xr:uid="{3D53CE43-B601-4F33-92A0-88CEE11C9A81}"/>
    <cellStyle name="20% - Accent3 3 4 2" xfId="425" xr:uid="{CAB2B023-AE73-4141-8484-933FC658A9C7}"/>
    <cellStyle name="20% - Accent3 3 4 2 2" xfId="426" xr:uid="{0C580E70-D557-44B1-B0AA-64D2B4FBBE83}"/>
    <cellStyle name="20% - Accent3 3 4 2 3" xfId="427" xr:uid="{99736B4E-C0FE-4892-97E5-C136C505C060}"/>
    <cellStyle name="20% - Accent3 3 4 3" xfId="428" xr:uid="{C9449F7D-57D2-4906-AA79-58B420B2B3DB}"/>
    <cellStyle name="20% - Accent3 3 4 4" xfId="429" xr:uid="{383346FB-DBEB-470B-8FDD-A524D4D556BE}"/>
    <cellStyle name="20% - Accent3 3 4 5" xfId="430" xr:uid="{59A3C773-F753-4307-B3AF-4BC9C5245159}"/>
    <cellStyle name="20% - Accent3 3 4 5 2" xfId="31622" xr:uid="{B4CE3DE8-F7D4-411F-9194-1BA82A1F279E}"/>
    <cellStyle name="20% - Accent3 3 4_ACT_NIBD EQ" xfId="431" xr:uid="{3D197517-0087-4ADD-817E-5583422E3804}"/>
    <cellStyle name="20% - Accent3 3 5" xfId="432" xr:uid="{963E8F7B-FD5B-4A6B-81C5-D79952011C97}"/>
    <cellStyle name="20% - Accent3 3 5 2" xfId="433" xr:uid="{F5580D91-640B-46F0-9064-D12CC380F0B9}"/>
    <cellStyle name="20% - Accent3 3 5 3" xfId="434" xr:uid="{3956CC3A-EA8D-4488-8E1A-B808BAF576C8}"/>
    <cellStyle name="20% - Accent3 3 6" xfId="435" xr:uid="{9C94E8BC-C173-44A4-9BF5-4CF4FFD0426E}"/>
    <cellStyle name="20% - Accent3 3 7" xfId="436" xr:uid="{F3938C21-32E4-4459-BD71-DC10D498CDD7}"/>
    <cellStyle name="20% - Accent3 3 8" xfId="437" xr:uid="{08F03365-52A8-472E-95B0-1AA558D263F4}"/>
    <cellStyle name="20% - Accent3 3 8 2" xfId="30784" xr:uid="{11F56A2D-2C52-4E90-B94C-27DC30D52C34}"/>
    <cellStyle name="20% - Accent3 3_ACT Segment adj EBITDA" xfId="438" xr:uid="{DB2ADDCD-ABCD-4C15-85BC-6990CCFF483D}"/>
    <cellStyle name="20% - Accent3 4" xfId="439" xr:uid="{160C004C-1F41-4E62-8425-0C1D7DF19463}"/>
    <cellStyle name="20% - Accent3 4 2" xfId="440" xr:uid="{22AD5415-CF73-4AA8-862C-53C078379F5A}"/>
    <cellStyle name="20% - Accent3 4 2 2" xfId="441" xr:uid="{B1337585-48F4-4353-BAF2-0F58EDF9208C}"/>
    <cellStyle name="20% - Accent3 4 2 2 2" xfId="442" xr:uid="{15528B0E-D03C-4CD9-8E54-8E0AA33E7277}"/>
    <cellStyle name="20% - Accent3 4 2 2 3" xfId="443" xr:uid="{D4DC0D82-84FD-4719-9F05-699FB4B07F4F}"/>
    <cellStyle name="20% - Accent3 4 2 3" xfId="444" xr:uid="{3D2A948D-F4D5-47EF-98A9-CE21DDF4A205}"/>
    <cellStyle name="20% - Accent3 4 2 4" xfId="445" xr:uid="{EE302306-A632-4D5D-836C-AF480A1B3A5E}"/>
    <cellStyle name="20% - Accent3 4 2 5" xfId="446" xr:uid="{02C8A42E-E69A-4C69-8185-735914E2CF5C}"/>
    <cellStyle name="20% - Accent3 4 2 5 2" xfId="31299" xr:uid="{E2A9705E-D7CA-42AB-8748-E22FDC1B31C1}"/>
    <cellStyle name="20% - Accent3 4 2_ACT_NIBD EQ" xfId="447" xr:uid="{54B21953-5DB0-42F7-B914-20DAF6E85E58}"/>
    <cellStyle name="20% - Accent3 4 3" xfId="448" xr:uid="{CCF43F03-0F30-42ED-A0C3-4A70884D1363}"/>
    <cellStyle name="20% - Accent3 4 3 2" xfId="449" xr:uid="{C99C061F-8848-4BCF-916E-5F531F309DC5}"/>
    <cellStyle name="20% - Accent3 4 3 2 2" xfId="450" xr:uid="{2CB3B77A-3B84-4CB6-BF66-3B99A91439A8}"/>
    <cellStyle name="20% - Accent3 4 3 2 3" xfId="451" xr:uid="{00058BAA-0EB8-4869-8FAE-AA198D78E5EC}"/>
    <cellStyle name="20% - Accent3 4 3 3" xfId="452" xr:uid="{FBBED74F-5A3D-4343-9148-856A8E555FFB}"/>
    <cellStyle name="20% - Accent3 4 3 4" xfId="453" xr:uid="{67F95FB1-2795-4A39-A706-485581C07F98}"/>
    <cellStyle name="20% - Accent3 4 3 5" xfId="454" xr:uid="{E526CF09-D257-4D2C-9F5F-AED96D41610F}"/>
    <cellStyle name="20% - Accent3 4 3 5 2" xfId="31692" xr:uid="{4676D19D-A878-4224-AEAE-74EDD57D3AEF}"/>
    <cellStyle name="20% - Accent3 4 3_ACT_NIBD EQ" xfId="455" xr:uid="{7E80F2B6-5045-4528-BAFE-931B51F439C1}"/>
    <cellStyle name="20% - Accent3 4 4" xfId="456" xr:uid="{7213501F-D308-4C74-95B1-7B699EB03118}"/>
    <cellStyle name="20% - Accent3 4 4 2" xfId="457" xr:uid="{DB6EE5BE-64DA-4739-926B-A52F0DBF4664}"/>
    <cellStyle name="20% - Accent3 4 4 3" xfId="458" xr:uid="{B16FC188-0F24-47E5-86A0-1D22DFC92C0F}"/>
    <cellStyle name="20% - Accent3 4 5" xfId="459" xr:uid="{C6CE065A-E1D3-4889-A825-FA1194901F12}"/>
    <cellStyle name="20% - Accent3 4 6" xfId="460" xr:uid="{9F86092A-AF13-4DFF-9C3E-40B5FAD9375B}"/>
    <cellStyle name="20% - Accent3 4 7" xfId="461" xr:uid="{4876ACAF-4D4F-4784-91B1-5D7A172F1652}"/>
    <cellStyle name="20% - Accent3 4 7 2" xfId="30872" xr:uid="{01A42E01-783D-4D61-8C89-A940612888B0}"/>
    <cellStyle name="20% - Accent3 4_ACT Segment adj EBITDA" xfId="462" xr:uid="{787C6BCC-E169-4F0C-8739-F765130FD10F}"/>
    <cellStyle name="20% - Accent3 5" xfId="463" xr:uid="{BC844521-0EE6-49D6-9042-544D36103070}"/>
    <cellStyle name="20% - Accent3 5 2" xfId="464" xr:uid="{BAEBA67E-0A2A-4986-8668-75818B117C78}"/>
    <cellStyle name="20% - Accent3 5 2 2" xfId="465" xr:uid="{8C5F8376-EBB7-4DD1-B0B5-089A4FA7FAAA}"/>
    <cellStyle name="20% - Accent3 5 2 3" xfId="466" xr:uid="{52815320-745C-4C78-853E-ADC335D8590D}"/>
    <cellStyle name="20% - Accent3 5 3" xfId="467" xr:uid="{DEEEC3BC-B603-4052-A133-4E3EAC97CCC4}"/>
    <cellStyle name="20% - Accent3 5 4" xfId="468" xr:uid="{33B85018-2677-415E-A066-5A466048E937}"/>
    <cellStyle name="20% - Accent3 5 5" xfId="469" xr:uid="{54F37E3F-02EC-4391-9991-594736A87099}"/>
    <cellStyle name="20% - Accent3 5 5 2" xfId="31119" xr:uid="{0FD378E4-05D8-49A6-B609-58522283D35D}"/>
    <cellStyle name="20% - Accent3 5_ACT Segment adj EBITDA" xfId="470" xr:uid="{59C2800D-90F0-45A2-9197-231BEF9D788D}"/>
    <cellStyle name="20% - Accent3 6" xfId="471" xr:uid="{30618B02-D652-49BE-95FF-A558D81D864E}"/>
    <cellStyle name="20% - Accent3 6 2" xfId="472" xr:uid="{C5AEFA6A-70DE-4175-91D2-04C97073ABF2}"/>
    <cellStyle name="20% - Accent3 6 2 2" xfId="473" xr:uid="{B2745595-021F-40FA-866B-A3D17E886EFE}"/>
    <cellStyle name="20% - Accent3 6 2 3" xfId="474" xr:uid="{15CAE0F7-CCB4-4AD6-BBEB-A2C8909FA103}"/>
    <cellStyle name="20% - Accent3 6 3" xfId="475" xr:uid="{8FAA4898-13FF-4858-944C-BEC4ECF45D74}"/>
    <cellStyle name="20% - Accent3 6 4" xfId="476" xr:uid="{FB79535F-473E-4D1B-91CF-8715D6564748}"/>
    <cellStyle name="20% - Accent3 6 5" xfId="477" xr:uid="{6E37ED17-1EA3-413A-B372-3B2877101097}"/>
    <cellStyle name="20% - Accent3 6 5 2" xfId="31543" xr:uid="{360F87FA-6A52-43A0-A173-6B0851164801}"/>
    <cellStyle name="20% - Accent3 6_ACT_NIBD EQ" xfId="478" xr:uid="{A39603A9-6196-41CF-9565-2C4196A8EFAA}"/>
    <cellStyle name="20% - Accent3 7" xfId="479" xr:uid="{76034A48-8806-45EA-AE4B-BAEB948B7438}"/>
    <cellStyle name="20% - Accent3 7 2" xfId="480" xr:uid="{A9542588-5E86-4275-92CE-1D9B5B0E4C71}"/>
    <cellStyle name="20% - Accent3 7 2 2" xfId="481" xr:uid="{6CD2A8F6-E8B6-4769-BE2E-994A97A3C6A6}"/>
    <cellStyle name="20% - Accent3 7 2 3" xfId="482" xr:uid="{41670C7A-FFA8-424C-8556-F302FFEEEA11}"/>
    <cellStyle name="20% - Accent3 7 3" xfId="483" xr:uid="{960A432D-01BC-448E-B178-FD1BFD353606}"/>
    <cellStyle name="20% - Accent3 7 4" xfId="484" xr:uid="{617E5893-956E-456A-9BBA-927AD875546D}"/>
    <cellStyle name="20% - Accent3 7 5" xfId="485" xr:uid="{E78BE438-5DF9-42F2-A711-A220FE1A1967}"/>
    <cellStyle name="20% - Accent3 7 5 2" xfId="31856" xr:uid="{177FB61B-6813-4AC3-A43D-0417A818A379}"/>
    <cellStyle name="20% - Accent3 7_ACT_NIBD EQ" xfId="486" xr:uid="{1C23B343-E087-4DCF-8A35-D44F29D692AB}"/>
    <cellStyle name="20% - Accent3 8" xfId="487" xr:uid="{8E4C70EA-2AA2-4234-9C4D-D3714D27269C}"/>
    <cellStyle name="20% - Accent3 8 2" xfId="488" xr:uid="{DE37A109-DE64-4A74-85DC-E59CC5B54AA5}"/>
    <cellStyle name="20% - Accent3 8 2 2" xfId="489" xr:uid="{CC85DB8E-108C-4DBF-820A-2B631CC34CEC}"/>
    <cellStyle name="20% - Accent3 8 2 3" xfId="490" xr:uid="{53CF16D3-62EB-406D-A91B-E4CE2B504FBC}"/>
    <cellStyle name="20% - Accent3 8 3" xfId="491" xr:uid="{FEA66675-52BC-4AEF-A55E-ADF6318A61E4}"/>
    <cellStyle name="20% - Accent3 8 4" xfId="492" xr:uid="{F0B00E02-96F5-4F23-89B6-8AE017BCD57E}"/>
    <cellStyle name="20% - Accent3 8 5" xfId="493" xr:uid="{EFCBD5C0-FAA4-46A5-88A0-6A73AE74C309}"/>
    <cellStyle name="20% - Accent3 8 5 2" xfId="31904" xr:uid="{8A3D2D65-CFE1-4B60-B868-E48FFB5C83CD}"/>
    <cellStyle name="20% - Accent3 8_ACT_NIBD EQ" xfId="494" xr:uid="{4FFB56D3-2694-457E-B849-2FF818B40063}"/>
    <cellStyle name="20% - Accent3 9" xfId="495" xr:uid="{D8784272-A263-4618-84BC-445EC55C0E18}"/>
    <cellStyle name="20% - Accent3 9 2" xfId="496" xr:uid="{2BDDD7CD-0743-47B0-B720-158170DCF6A0}"/>
    <cellStyle name="20% - Accent3 9 2 2" xfId="497" xr:uid="{21C0C62C-CECA-47D7-A98D-7D7D8FCD8DAC}"/>
    <cellStyle name="20% - Accent3 9 2 3" xfId="498" xr:uid="{F7EBD6FE-EE98-4D61-B134-8D95C68A57F2}"/>
    <cellStyle name="20% - Accent3 9 3" xfId="499" xr:uid="{42489981-4F35-437C-B59C-DEFF66989BEC}"/>
    <cellStyle name="20% - Accent3 9 4" xfId="500" xr:uid="{5BB3BE04-A416-431C-AD22-5005A0F2A12A}"/>
    <cellStyle name="20% - Accent3 9 5" xfId="501" xr:uid="{6C189F93-673F-40B3-AF5D-A9601C903901}"/>
    <cellStyle name="20% - Accent3 9 5 2" xfId="31888" xr:uid="{D0107C6D-24E4-40EE-95E6-A3B14E4E3A9F}"/>
    <cellStyle name="20% - Accent3 9_ACT_NIBD EQ" xfId="502" xr:uid="{021BFD4E-70C0-44AF-B25C-2D8BCE1721EE}"/>
    <cellStyle name="20% - Accent4 10" xfId="503" xr:uid="{5ACEC136-72A5-48E5-A8BC-FA80286CFC6C}"/>
    <cellStyle name="20% - Accent4 10 2" xfId="504" xr:uid="{978C36E4-13A2-4B60-A291-5B58B047595C}"/>
    <cellStyle name="20% - Accent4 10 3" xfId="505" xr:uid="{BA574339-C2C5-4C89-B3B8-0F10D9E3DA14}"/>
    <cellStyle name="20% - Accent4 11" xfId="506" xr:uid="{510C9CFA-8B21-4E5C-9FC2-54979D8F3BEB}"/>
    <cellStyle name="20% - Accent4 12" xfId="507" xr:uid="{4EE949C1-6BD3-42BD-BCE7-625785F7C1C3}"/>
    <cellStyle name="20% - Accent4 13" xfId="508" xr:uid="{250D8322-7663-4D5B-BF4A-E7B292BC9C50}"/>
    <cellStyle name="20% - Accent4 13 2" xfId="30657" xr:uid="{418BFAF4-268B-4CB6-80B0-5B28EC4AF110}"/>
    <cellStyle name="20% - Accent4 2" xfId="509" xr:uid="{67031850-EEBA-4C81-A0FD-D1024D76F256}"/>
    <cellStyle name="20% - Accent4 2 2" xfId="510" xr:uid="{4785E472-B380-4EB3-B954-691EDDB3E098}"/>
    <cellStyle name="20% - Accent4 2 2 2" xfId="511" xr:uid="{52629779-CAF2-45A7-B3DB-E5326E6A2BC9}"/>
    <cellStyle name="20% - Accent4 2 2 2 2" xfId="512" xr:uid="{C2EA2277-8282-4D2F-88C2-3112A9512024}"/>
    <cellStyle name="20% - Accent4 2 2 2 2 2" xfId="513" xr:uid="{8B75DD53-3544-4D05-A6C1-65581AB568C3}"/>
    <cellStyle name="20% - Accent4 2 2 2 2 3" xfId="514" xr:uid="{03D05241-7B28-4B66-9D76-EA81301591A1}"/>
    <cellStyle name="20% - Accent4 2 2 2 3" xfId="515" xr:uid="{6CD6DA1E-E4FD-491D-AFC0-C44DC4710A8C}"/>
    <cellStyle name="20% - Accent4 2 2 2 4" xfId="516" xr:uid="{15F2D121-60FD-467B-900B-E7D273104627}"/>
    <cellStyle name="20% - Accent4 2 2 2 5" xfId="517" xr:uid="{13C1B399-1D14-4E4C-BC61-390D7C46A0B1}"/>
    <cellStyle name="20% - Accent4 2 2 2 5 2" xfId="31353" xr:uid="{E49C0D2F-C10F-4DEA-8352-A40F7B163762}"/>
    <cellStyle name="20% - Accent4 2 2 2_ACT_NIBD EQ" xfId="518" xr:uid="{7A8B9166-B296-4F3E-8FAC-7932E72EE004}"/>
    <cellStyle name="20% - Accent4 2 2 3" xfId="519" xr:uid="{0C119A77-54C1-4378-8DFF-1158C26E73E7}"/>
    <cellStyle name="20% - Accent4 2 2 3 2" xfId="520" xr:uid="{D3E6F9E8-11E1-4597-B7D6-1D1C1D68DD06}"/>
    <cellStyle name="20% - Accent4 2 2 3 2 2" xfId="521" xr:uid="{F1275C68-35B9-4358-86B8-4A9CF6CE0993}"/>
    <cellStyle name="20% - Accent4 2 2 3 2 3" xfId="522" xr:uid="{E3582C0B-D8CD-4973-8F02-AFA05EDAE10D}"/>
    <cellStyle name="20% - Accent4 2 2 3 3" xfId="523" xr:uid="{2765B0F0-E0B7-46E8-9889-30E8B08E3515}"/>
    <cellStyle name="20% - Accent4 2 2 3 4" xfId="524" xr:uid="{6BF91100-048A-4E7A-8DFC-47F70207CDFD}"/>
    <cellStyle name="20% - Accent4 2 2 3 5" xfId="525" xr:uid="{CEA82FF5-CE84-4CBF-B6E8-9B839E5023DD}"/>
    <cellStyle name="20% - Accent4 2 2 3 5 2" xfId="31746" xr:uid="{061075C2-A205-4D20-98C8-F926345A5B26}"/>
    <cellStyle name="20% - Accent4 2 2 3_ACT_NIBD EQ" xfId="526" xr:uid="{AF060FCE-FE48-4EC0-A37B-AA03A1E64983}"/>
    <cellStyle name="20% - Accent4 2 2 4" xfId="527" xr:uid="{0685580C-ECBE-4AAA-9F36-C96EF60EF305}"/>
    <cellStyle name="20% - Accent4 2 2 4 2" xfId="528" xr:uid="{4B7823E5-CD52-49E5-BE86-578D88362DDE}"/>
    <cellStyle name="20% - Accent4 2 2 4 3" xfId="529" xr:uid="{2F182377-EE65-4FDA-AF87-6DC2495C665C}"/>
    <cellStyle name="20% - Accent4 2 2 5" xfId="530" xr:uid="{C3FA6DAA-8B7B-4F95-BE55-786D0447EB73}"/>
    <cellStyle name="20% - Accent4 2 2 6" xfId="531" xr:uid="{6A7C53A7-D3C7-4A1A-A61B-82DE04AAB478}"/>
    <cellStyle name="20% - Accent4 2 2 7" xfId="532" xr:uid="{09FD8C1A-B351-44F7-8460-33B10FB67972}"/>
    <cellStyle name="20% - Accent4 2 2 7 2" xfId="30954" xr:uid="{6532D64C-D05F-4689-8524-D746FA68D0D5}"/>
    <cellStyle name="20% - Accent4 2 2_ACT Segment adj EBITDA" xfId="533" xr:uid="{77CA5945-A2C5-4E48-B82C-5062AE026A5D}"/>
    <cellStyle name="20% - Accent4 2 3" xfId="534" xr:uid="{888C9C97-D9E9-426C-A4FD-5C0B9C607E80}"/>
    <cellStyle name="20% - Accent4 2 3 2" xfId="535" xr:uid="{EE4A7CD3-4B9A-4AE0-A50B-93572B5CA6D3}"/>
    <cellStyle name="20% - Accent4 2 3 2 2" xfId="536" xr:uid="{AB4DD6B4-911D-4F70-9CDA-7AD57AB11C74}"/>
    <cellStyle name="20% - Accent4 2 3 2 3" xfId="537" xr:uid="{375977DA-9B12-4ADB-ABD0-4A70F09BC2D5}"/>
    <cellStyle name="20% - Accent4 2 3 3" xfId="538" xr:uid="{3DF96C50-AD4D-4F9E-8216-D695D7CD6AC0}"/>
    <cellStyle name="20% - Accent4 2 3 4" xfId="539" xr:uid="{3A12CC9F-1512-4FDB-A0C8-6BB38C9283A3}"/>
    <cellStyle name="20% - Accent4 2 3 5" xfId="540" xr:uid="{CDC785FD-B765-4F7B-81A7-35E4620A7AA6}"/>
    <cellStyle name="20% - Accent4 2 3 5 2" xfId="31201" xr:uid="{FFCF72C4-C4F5-4A08-8FE8-BD56F2D62302}"/>
    <cellStyle name="20% - Accent4 2 3_ACT_NIBD EQ" xfId="541" xr:uid="{F2E6B3F1-F43F-4451-BF26-8C8A375AAA41}"/>
    <cellStyle name="20% - Accent4 2 4" xfId="542" xr:uid="{2611BEFD-5DE6-4D39-A867-B8BA3965AFF1}"/>
    <cellStyle name="20% - Accent4 2 4 2" xfId="543" xr:uid="{13760D23-88E7-47D8-BD2A-637CE5387F55}"/>
    <cellStyle name="20% - Accent4 2 4 2 2" xfId="544" xr:uid="{EA6FC632-2F65-4F0F-A98A-4B0D8296C698}"/>
    <cellStyle name="20% - Accent4 2 4 2 3" xfId="545" xr:uid="{D9CE3481-CCD7-464C-B140-C75303C526AE}"/>
    <cellStyle name="20% - Accent4 2 4 3" xfId="546" xr:uid="{88BF0E67-71B0-4788-922A-AA1B032AA4CC}"/>
    <cellStyle name="20% - Accent4 2 4 4" xfId="547" xr:uid="{BE90E525-132A-4607-821D-8C2F4CB0121E}"/>
    <cellStyle name="20% - Accent4 2 4 5" xfId="548" xr:uid="{54A710E3-5C29-4A62-B0AB-E482682D6C03}"/>
    <cellStyle name="20% - Accent4 2 4 5 2" xfId="31597" xr:uid="{26E01591-D547-46D7-A777-AAB91F244BCC}"/>
    <cellStyle name="20% - Accent4 2 4_ACT_NIBD EQ" xfId="549" xr:uid="{7A4459FC-0B58-4C40-BC28-CC5E9762C074}"/>
    <cellStyle name="20% - Accent4 2 5" xfId="550" xr:uid="{A741763F-AD54-4FA6-95BF-FFE3736EAD9A}"/>
    <cellStyle name="20% - Accent4 2 5 2" xfId="551" xr:uid="{BF67ECFE-AE9F-441D-BE53-66B6BDB278F8}"/>
    <cellStyle name="20% - Accent4 2 5 3" xfId="552" xr:uid="{86D09F9F-33DB-44F9-B235-0B8B94B9981E}"/>
    <cellStyle name="20% - Accent4 2 6" xfId="553" xr:uid="{D8B6889F-DAD7-467C-AA87-E720A3A6443E}"/>
    <cellStyle name="20% - Accent4 2 7" xfId="554" xr:uid="{13FE0893-52DD-45E8-B2A6-B8951638BEA5}"/>
    <cellStyle name="20% - Accent4 2 8" xfId="555" xr:uid="{F0715882-BDA1-42E5-8FE6-35E43C5655C5}"/>
    <cellStyle name="20% - Accent4 2 8 2" xfId="30738" xr:uid="{F272B5A8-189E-40B5-8445-5F1FD90E0249}"/>
    <cellStyle name="20% - Accent4 2 9" xfId="39930" xr:uid="{821A20F9-BDE4-4F71-AD9B-15175416A82A}"/>
    <cellStyle name="20% - Accent4 2_ACT Segment adj EBITDA" xfId="556" xr:uid="{04CCB2ED-0A68-42FA-A9F7-950A3AD20614}"/>
    <cellStyle name="20% - Accent4 3" xfId="557" xr:uid="{9E861955-7F57-4F4E-8885-9C664F7F0A36}"/>
    <cellStyle name="20% - Accent4 3 2" xfId="558" xr:uid="{07E58804-E0BC-4EBC-A03D-CFDC6591676B}"/>
    <cellStyle name="20% - Accent4 3 2 2" xfId="559" xr:uid="{835581E4-F611-4C2D-AAE2-3BB1E6C61478}"/>
    <cellStyle name="20% - Accent4 3 2 2 2" xfId="560" xr:uid="{42066B5D-5226-481B-930D-1D869A0F09FB}"/>
    <cellStyle name="20% - Accent4 3 2 2 2 2" xfId="561" xr:uid="{301460A6-D6CF-4088-94E8-8309E68D3797}"/>
    <cellStyle name="20% - Accent4 3 2 2 2 3" xfId="562" xr:uid="{02F9CE6A-8464-419A-A69E-7BCE4F199734}"/>
    <cellStyle name="20% - Accent4 3 2 2 3" xfId="563" xr:uid="{D1C0CD9F-60AA-431D-94ED-4F43F2AAC606}"/>
    <cellStyle name="20% - Accent4 3 2 2 4" xfId="564" xr:uid="{E2829355-ED22-4AA3-A212-0B03B6F514C6}"/>
    <cellStyle name="20% - Accent4 3 2 2 5" xfId="565" xr:uid="{D78B2D86-0F9D-4676-9403-165C1FEE0AA3}"/>
    <cellStyle name="20% - Accent4 3 2 2 5 2" xfId="31380" xr:uid="{3C25858C-CFA5-468E-B9D3-9C8257B7AA0E}"/>
    <cellStyle name="20% - Accent4 3 2 2_ACT_NIBD EQ" xfId="566" xr:uid="{EBDDF83A-6240-4450-A528-9E808F8543DF}"/>
    <cellStyle name="20% - Accent4 3 2 3" xfId="567" xr:uid="{5D72BFEA-CC74-4B33-B9B3-D5E643B80B42}"/>
    <cellStyle name="20% - Accent4 3 2 3 2" xfId="568" xr:uid="{DB840241-3C1B-40F9-8F80-7A4FC0FFFB4D}"/>
    <cellStyle name="20% - Accent4 3 2 3 2 2" xfId="569" xr:uid="{36345FDE-C031-4AFB-A25D-779EF78BAA97}"/>
    <cellStyle name="20% - Accent4 3 2 3 2 3" xfId="570" xr:uid="{22C1DEC6-19D1-4201-A099-FBD20E6FE311}"/>
    <cellStyle name="20% - Accent4 3 2 3 3" xfId="571" xr:uid="{48752FC5-87E5-402E-838E-956304441E78}"/>
    <cellStyle name="20% - Accent4 3 2 3 4" xfId="572" xr:uid="{C9ACD7A7-930D-4185-9517-2E5BE04C056E}"/>
    <cellStyle name="20% - Accent4 3 2 3 5" xfId="573" xr:uid="{5C9A41EA-E43E-415B-B200-B1CDA2C4C6EC}"/>
    <cellStyle name="20% - Accent4 3 2 3 5 2" xfId="31773" xr:uid="{7160DCF9-945E-4883-AA3D-CE409F47D28C}"/>
    <cellStyle name="20% - Accent4 3 2 3_ACT_NIBD EQ" xfId="574" xr:uid="{EC1992DE-8A40-44A4-B895-618636D9259B}"/>
    <cellStyle name="20% - Accent4 3 2 4" xfId="575" xr:uid="{C320DC85-47C4-4EBD-B4CA-809BF62156C8}"/>
    <cellStyle name="20% - Accent4 3 2 4 2" xfId="576" xr:uid="{AAF98B65-91D2-4F6C-A482-37795E23AF8F}"/>
    <cellStyle name="20% - Accent4 3 2 4 3" xfId="577" xr:uid="{0AC3435B-40D9-4693-A7E3-F3F1D499A080}"/>
    <cellStyle name="20% - Accent4 3 2 5" xfId="578" xr:uid="{1A2F1370-C4DB-4220-AB70-6B19AB5B87EA}"/>
    <cellStyle name="20% - Accent4 3 2 6" xfId="579" xr:uid="{DA58CB18-ED6E-4919-BD02-30220FDE975A}"/>
    <cellStyle name="20% - Accent4 3 2 7" xfId="580" xr:uid="{924C5685-7063-4299-844A-077C197ABB8F}"/>
    <cellStyle name="20% - Accent4 3 2 7 2" xfId="30981" xr:uid="{ACEB29BB-4360-4AE0-8D53-AB9534183969}"/>
    <cellStyle name="20% - Accent4 3 2_ACT Segment adj EBITDA" xfId="581" xr:uid="{843E9EDB-F901-4C89-8B90-9AF28B83AD78}"/>
    <cellStyle name="20% - Accent4 3 3" xfId="582" xr:uid="{D981653F-52DB-45E3-9E2E-7BCD18368DAE}"/>
    <cellStyle name="20% - Accent4 3 3 2" xfId="583" xr:uid="{B65B24A5-5107-46A8-887E-9CED10A4EA2A}"/>
    <cellStyle name="20% - Accent4 3 3 2 2" xfId="584" xr:uid="{3E74515B-DE8E-4378-8074-3829D89A2AE2}"/>
    <cellStyle name="20% - Accent4 3 3 2 3" xfId="585" xr:uid="{C74B7474-83ED-47BA-A4A1-342B6057E341}"/>
    <cellStyle name="20% - Accent4 3 3 3" xfId="586" xr:uid="{258F39DF-0C70-4DAB-B226-84A3DA8970B4}"/>
    <cellStyle name="20% - Accent4 3 3 4" xfId="587" xr:uid="{1D457864-2F7F-4827-9AD3-1B4A1F2D825D}"/>
    <cellStyle name="20% - Accent4 3 3 5" xfId="588" xr:uid="{DF94E4AF-063A-44F9-A165-08364F227387}"/>
    <cellStyle name="20% - Accent4 3 3 5 2" xfId="31229" xr:uid="{1D0C2B00-AB6F-4E4A-87A3-8566268DFF62}"/>
    <cellStyle name="20% - Accent4 3 3_ACT_NIBD EQ" xfId="589" xr:uid="{CA2875E8-FBA6-42FC-8858-BE8B82807D60}"/>
    <cellStyle name="20% - Accent4 3 4" xfId="590" xr:uid="{14592F70-A18F-4794-A1E3-2072AFDAB555}"/>
    <cellStyle name="20% - Accent4 3 4 2" xfId="591" xr:uid="{BEFB19DB-2DB5-4865-AA38-1DECF2063772}"/>
    <cellStyle name="20% - Accent4 3 4 2 2" xfId="592" xr:uid="{786036D0-DF61-43CE-ADC1-A8FFC7EE5CBE}"/>
    <cellStyle name="20% - Accent4 3 4 2 3" xfId="593" xr:uid="{1E9F2BD0-0183-46AC-B84A-8130A8DA7B80}"/>
    <cellStyle name="20% - Accent4 3 4 3" xfId="594" xr:uid="{826A7CE2-9F1B-4167-8D54-1A6D273BA536}"/>
    <cellStyle name="20% - Accent4 3 4 4" xfId="595" xr:uid="{8E5A0A19-0811-4B57-A015-42F4BB5734CB}"/>
    <cellStyle name="20% - Accent4 3 4 5" xfId="596" xr:uid="{5019BD65-1053-4106-922B-9FB98D2B27FD}"/>
    <cellStyle name="20% - Accent4 3 4 5 2" xfId="31624" xr:uid="{B749A56D-F1C1-4D60-A1A1-3D1D2AA8EFD3}"/>
    <cellStyle name="20% - Accent4 3 4_ACT_NIBD EQ" xfId="597" xr:uid="{57BF04B0-7978-4D36-B128-0C8317CC4646}"/>
    <cellStyle name="20% - Accent4 3 5" xfId="598" xr:uid="{B3D82F62-6BAC-47BD-B4C1-A948D9CE7DB5}"/>
    <cellStyle name="20% - Accent4 3 5 2" xfId="599" xr:uid="{88B84941-027F-4C08-BE44-1AE2B176251B}"/>
    <cellStyle name="20% - Accent4 3 5 3" xfId="600" xr:uid="{6EAA1832-3D63-4E57-9C11-66ADE3993EE5}"/>
    <cellStyle name="20% - Accent4 3 6" xfId="601" xr:uid="{B606C352-9D78-4563-89D8-C06AF3379683}"/>
    <cellStyle name="20% - Accent4 3 7" xfId="602" xr:uid="{086BA5DE-1ED9-4051-9EBE-25B7AA7F3B20}"/>
    <cellStyle name="20% - Accent4 3 8" xfId="603" xr:uid="{557676EC-26F9-4575-81BC-B87E30B90637}"/>
    <cellStyle name="20% - Accent4 3 8 2" xfId="30788" xr:uid="{DD9BAE4B-A683-4230-8726-9E5BF7260A85}"/>
    <cellStyle name="20% - Accent4 3_ACT Segment adj EBITDA" xfId="604" xr:uid="{A0800FD0-FCD9-4137-8B30-F4572A522841}"/>
    <cellStyle name="20% - Accent4 4" xfId="605" xr:uid="{733A1F0F-8A43-45E6-909F-FF67360E985C}"/>
    <cellStyle name="20% - Accent4 4 2" xfId="606" xr:uid="{0A78EA55-80B6-4C68-A0CB-2C28F498E48A}"/>
    <cellStyle name="20% - Accent4 4 2 2" xfId="607" xr:uid="{FD0A05A0-4A9C-4757-A9FA-3BDB4E45A647}"/>
    <cellStyle name="20% - Accent4 4 2 2 2" xfId="608" xr:uid="{19604A00-8505-4245-995A-9FC10F5D4069}"/>
    <cellStyle name="20% - Accent4 4 2 2 3" xfId="609" xr:uid="{A3E860DF-263C-451A-9168-773DCBB8F287}"/>
    <cellStyle name="20% - Accent4 4 2 3" xfId="610" xr:uid="{046A12BD-F781-42D7-BA80-953F3EAB14F1}"/>
    <cellStyle name="20% - Accent4 4 2 4" xfId="611" xr:uid="{DB6AF7ED-0BBC-4892-AA1D-FB4EC1D58F10}"/>
    <cellStyle name="20% - Accent4 4 2 5" xfId="612" xr:uid="{802A3196-A5E7-41F8-9DA0-F19C122DAFE7}"/>
    <cellStyle name="20% - Accent4 4 2 5 2" xfId="31300" xr:uid="{DB92A763-9A69-4E01-B169-4AD4D2694BC3}"/>
    <cellStyle name="20% - Accent4 4 2_ACT_NIBD EQ" xfId="613" xr:uid="{4D3A3A72-B11E-4CB9-B557-859E14B5FD71}"/>
    <cellStyle name="20% - Accent4 4 3" xfId="614" xr:uid="{FA40CBF2-C795-4FCC-81F5-406C0AC179FA}"/>
    <cellStyle name="20% - Accent4 4 3 2" xfId="615" xr:uid="{57F216B5-7F87-408B-A113-441F8FAC38D7}"/>
    <cellStyle name="20% - Accent4 4 3 2 2" xfId="616" xr:uid="{944D6FD4-CFAC-42B2-9DBB-F09DC59FB1EC}"/>
    <cellStyle name="20% - Accent4 4 3 2 3" xfId="617" xr:uid="{5C70E3B1-1916-480E-BE7A-D1D4A0D455C5}"/>
    <cellStyle name="20% - Accent4 4 3 3" xfId="618" xr:uid="{1F73F3A6-3452-48CB-B73E-6FBC64CCE7D6}"/>
    <cellStyle name="20% - Accent4 4 3 4" xfId="619" xr:uid="{A1F199C4-1A5E-4EA4-9B06-B0C02E3A2A40}"/>
    <cellStyle name="20% - Accent4 4 3 5" xfId="620" xr:uid="{57619169-9F30-4036-A33F-2F71971407BF}"/>
    <cellStyle name="20% - Accent4 4 3 5 2" xfId="31693" xr:uid="{F6BE5FF9-67C8-46CC-9B6C-6C6CDDD47978}"/>
    <cellStyle name="20% - Accent4 4 3_ACT_NIBD EQ" xfId="621" xr:uid="{227EBB24-6605-4ACD-9ABB-DE1DD5A5C5B7}"/>
    <cellStyle name="20% - Accent4 4 4" xfId="622" xr:uid="{FA5262D5-3B65-4767-8290-9FD323FA6B9F}"/>
    <cellStyle name="20% - Accent4 4 4 2" xfId="623" xr:uid="{05C029EC-5385-4232-99FF-33116DB758C9}"/>
    <cellStyle name="20% - Accent4 4 4 3" xfId="624" xr:uid="{57D30235-3A30-4497-8FB1-97E9D82AD418}"/>
    <cellStyle name="20% - Accent4 4 5" xfId="625" xr:uid="{7F564777-350A-4B06-B61A-E0EB655DF2CA}"/>
    <cellStyle name="20% - Accent4 4 6" xfId="626" xr:uid="{801CD7F2-5B3D-4BA2-AFC6-6411443C0820}"/>
    <cellStyle name="20% - Accent4 4 7" xfId="627" xr:uid="{174C18C7-39DC-469D-A4E1-38043B975DF4}"/>
    <cellStyle name="20% - Accent4 4 7 2" xfId="30873" xr:uid="{5787F41C-0E05-4773-9145-655109262F4D}"/>
    <cellStyle name="20% - Accent4 4_ACT Segment adj EBITDA" xfId="628" xr:uid="{9E1FA4D4-1405-4B21-BB23-FC2A87C56EFD}"/>
    <cellStyle name="20% - Accent4 5" xfId="629" xr:uid="{01B02262-E466-444F-AEDA-AE2A8760FFC6}"/>
    <cellStyle name="20% - Accent4 5 2" xfId="630" xr:uid="{D1B135F1-4E09-4340-89F7-736EED47A274}"/>
    <cellStyle name="20% - Accent4 5 2 2" xfId="631" xr:uid="{2B1FBF57-DC18-41D6-8BE8-7A834166339B}"/>
    <cellStyle name="20% - Accent4 5 2 3" xfId="632" xr:uid="{E8C1108D-AB4B-403C-AC76-F15A621F7A0B}"/>
    <cellStyle name="20% - Accent4 5 3" xfId="633" xr:uid="{D09BEC64-6AD2-417F-83E9-CD0A0087B826}"/>
    <cellStyle name="20% - Accent4 5 4" xfId="634" xr:uid="{3365FC89-A15D-4363-920D-138BFA9B42D1}"/>
    <cellStyle name="20% - Accent4 5 5" xfId="635" xr:uid="{D45397B8-A3B3-4872-8FAC-FA5A512CD7D9}"/>
    <cellStyle name="20% - Accent4 5 5 2" xfId="31120" xr:uid="{D3654ECF-DC43-4A17-A2C8-C6F8F3A79F8A}"/>
    <cellStyle name="20% - Accent4 5_ACT Segment adj EBITDA" xfId="636" xr:uid="{83BB4B31-70EB-43E3-88C5-B7ED685638E9}"/>
    <cellStyle name="20% - Accent4 6" xfId="637" xr:uid="{D0A82CD2-DC4C-4AE6-B3BF-AE766641AFBA}"/>
    <cellStyle name="20% - Accent4 6 2" xfId="638" xr:uid="{B3960816-8AEB-4F43-9594-58D5CF899C56}"/>
    <cellStyle name="20% - Accent4 6 2 2" xfId="639" xr:uid="{56B042E6-A9B0-4BD0-BC71-A8D7AC16839D}"/>
    <cellStyle name="20% - Accent4 6 2 3" xfId="640" xr:uid="{4B8DE8B5-AEC3-4BA0-ADE6-3F5E00A1DE6B}"/>
    <cellStyle name="20% - Accent4 6 3" xfId="641" xr:uid="{D872D0B3-ED78-4B20-808A-9FACEFF43B0A}"/>
    <cellStyle name="20% - Accent4 6 4" xfId="642" xr:uid="{33FF4C36-7779-4C20-BB37-719FBF583304}"/>
    <cellStyle name="20% - Accent4 6 5" xfId="643" xr:uid="{23D88D1E-780E-4801-9CB0-A99266F75E98}"/>
    <cellStyle name="20% - Accent4 6 5 2" xfId="31544" xr:uid="{8CD06FCE-5649-4209-9C3F-6339B03CED3A}"/>
    <cellStyle name="20% - Accent4 6_ACT_NIBD EQ" xfId="644" xr:uid="{7CC027E6-5419-4F5B-9F75-43A3681140FF}"/>
    <cellStyle name="20% - Accent4 7" xfId="645" xr:uid="{B7300D6D-AF68-4666-93B0-C148BF2160FF}"/>
    <cellStyle name="20% - Accent4 7 2" xfId="646" xr:uid="{6FF4DD97-19C2-44B7-8115-818EF8097E35}"/>
    <cellStyle name="20% - Accent4 7 2 2" xfId="647" xr:uid="{61CEA3D4-1E2D-4F67-8C89-7E9E028C66DA}"/>
    <cellStyle name="20% - Accent4 7 2 3" xfId="648" xr:uid="{7B0B24E9-709C-49B7-BEF7-0D6C8745DFA2}"/>
    <cellStyle name="20% - Accent4 7 3" xfId="649" xr:uid="{F3302EFE-BC95-4CE9-B214-31034D069E12}"/>
    <cellStyle name="20% - Accent4 7 4" xfId="650" xr:uid="{A36C4E13-BABE-4669-BB8D-13A7F8D928AE}"/>
    <cellStyle name="20% - Accent4 7 5" xfId="651" xr:uid="{D59AB67F-3090-4009-9F7A-18073D0E0756}"/>
    <cellStyle name="20% - Accent4 7 5 2" xfId="31857" xr:uid="{9648CF87-5B13-4F45-A584-5697E72921E3}"/>
    <cellStyle name="20% - Accent4 7_ACT_NIBD EQ" xfId="652" xr:uid="{11D6F31F-CF0B-4244-A634-393FFA4AD7DC}"/>
    <cellStyle name="20% - Accent4 8" xfId="653" xr:uid="{B239F20F-5B7E-43EE-9DA2-C5D38BB2AF1C}"/>
    <cellStyle name="20% - Accent4 8 2" xfId="654" xr:uid="{910F071C-D51C-4232-9C4F-DAA681AC565E}"/>
    <cellStyle name="20% - Accent4 8 2 2" xfId="655" xr:uid="{1532D476-4E32-47BB-8C22-1140722D6F3C}"/>
    <cellStyle name="20% - Accent4 8 2 3" xfId="656" xr:uid="{2EB54726-F57B-43C3-B461-E26CCF5CD389}"/>
    <cellStyle name="20% - Accent4 8 3" xfId="657" xr:uid="{757BC00D-5677-4FFB-9E65-16A105FF07C1}"/>
    <cellStyle name="20% - Accent4 8 4" xfId="658" xr:uid="{4B122400-B48C-4CFA-A185-34B68D14C79D}"/>
    <cellStyle name="20% - Accent4 8 5" xfId="659" xr:uid="{F3E761B0-F56C-4759-98A6-768574AE338B}"/>
    <cellStyle name="20% - Accent4 8 5 2" xfId="31905" xr:uid="{CA35F1BD-F2BF-4C59-B07C-DD7946D08BD5}"/>
    <cellStyle name="20% - Accent4 8_ACT_NIBD EQ" xfId="660" xr:uid="{79C721B7-289A-4EA5-A832-41DC867389D8}"/>
    <cellStyle name="20% - Accent4 9" xfId="661" xr:uid="{4B9E8C8D-1B5B-47A1-A9CC-5BD054497E79}"/>
    <cellStyle name="20% - Accent4 9 2" xfId="662" xr:uid="{2966B8C3-C66D-4BBD-A86A-3A1F9FFB0EF6}"/>
    <cellStyle name="20% - Accent4 9 2 2" xfId="663" xr:uid="{63D3DA35-6A87-4ACA-8644-F76F3ED807ED}"/>
    <cellStyle name="20% - Accent4 9 2 3" xfId="664" xr:uid="{48D830A3-6E82-4E51-8226-36F1557108E7}"/>
    <cellStyle name="20% - Accent4 9 3" xfId="665" xr:uid="{75624E68-03C1-4863-B90C-C8D60523ABC1}"/>
    <cellStyle name="20% - Accent4 9 4" xfId="666" xr:uid="{65E83EF4-A35C-4C7D-9758-6AFCADE87106}"/>
    <cellStyle name="20% - Accent4 9 5" xfId="667" xr:uid="{B4242443-F9BA-41C8-A334-8F55AD251045}"/>
    <cellStyle name="20% - Accent4 9 5 2" xfId="31887" xr:uid="{1DB17948-9688-49EA-9BA5-95B050E6C190}"/>
    <cellStyle name="20% - Accent4 9_ACT_NIBD EQ" xfId="668" xr:uid="{F63BDA90-5B09-43CE-B246-19211778EAA2}"/>
    <cellStyle name="20% - Accent5 10" xfId="669" xr:uid="{4695B39D-306C-4DDA-AC00-7C5720DF2510}"/>
    <cellStyle name="20% - Accent5 10 2" xfId="670" xr:uid="{615D9CA2-43AE-4DCF-B647-BCC49323C3DB}"/>
    <cellStyle name="20% - Accent5 10 3" xfId="671" xr:uid="{F63D6609-7841-4145-B0FC-808B8B67BF54}"/>
    <cellStyle name="20% - Accent5 11" xfId="672" xr:uid="{75B397B5-6FF4-4AA2-86BE-EACBD37DF60B}"/>
    <cellStyle name="20% - Accent5 12" xfId="673" xr:uid="{0A1E531A-791E-49BA-87C5-26A8EACC3E10}"/>
    <cellStyle name="20% - Accent5 13" xfId="674" xr:uid="{46247E21-66EA-40AA-86EB-97022421F3C8}"/>
    <cellStyle name="20% - Accent5 13 2" xfId="30658" xr:uid="{C65669BD-6B0E-4331-98A7-36D2E0588F8F}"/>
    <cellStyle name="20% - Accent5 2" xfId="675" xr:uid="{DA852168-3729-46D6-A538-72EED0C9BDE8}"/>
    <cellStyle name="20% - Accent5 2 2" xfId="676" xr:uid="{4ECAB29B-BB2D-4BC2-A8C9-704F0C077543}"/>
    <cellStyle name="20% - Accent5 2 2 2" xfId="677" xr:uid="{1C28E0E9-178D-420B-A9BC-86F5E7C53B49}"/>
    <cellStyle name="20% - Accent5 2 2 2 2" xfId="678" xr:uid="{847DD10F-3582-4F81-B877-8E5E56999D34}"/>
    <cellStyle name="20% - Accent5 2 2 2 2 2" xfId="679" xr:uid="{87B48C41-1D7A-4674-8B5B-E876948F7C70}"/>
    <cellStyle name="20% - Accent5 2 2 2 2 3" xfId="680" xr:uid="{44BAB972-3DCB-4813-A19F-49326C28A535}"/>
    <cellStyle name="20% - Accent5 2 2 2 3" xfId="681" xr:uid="{415E1A5D-2532-4AEE-96AE-6CC51AC09E18}"/>
    <cellStyle name="20% - Accent5 2 2 2 4" xfId="682" xr:uid="{4B2338E1-303F-429A-9097-35567DEFA391}"/>
    <cellStyle name="20% - Accent5 2 2 2 5" xfId="683" xr:uid="{6CC60EA1-D276-4CB9-8A14-AFE249011860}"/>
    <cellStyle name="20% - Accent5 2 2 2 5 2" xfId="31354" xr:uid="{5467BFFD-27B3-40F7-AD7C-E85D20E5C768}"/>
    <cellStyle name="20% - Accent5 2 2 2_ACT_NIBD EQ" xfId="684" xr:uid="{3F6B24B1-C57C-427C-AC7F-C93685AF5C5B}"/>
    <cellStyle name="20% - Accent5 2 2 3" xfId="685" xr:uid="{1298CF4F-EE55-4252-A568-BC9A64CCDDA4}"/>
    <cellStyle name="20% - Accent5 2 2 3 2" xfId="686" xr:uid="{BB9ACEEF-0D5D-404B-A344-CD9C96EA6EED}"/>
    <cellStyle name="20% - Accent5 2 2 3 2 2" xfId="687" xr:uid="{9BC7DFC1-E1BB-4551-80E5-C37788687249}"/>
    <cellStyle name="20% - Accent5 2 2 3 2 3" xfId="688" xr:uid="{4155183E-38EF-43D7-B896-E92FA07C9B63}"/>
    <cellStyle name="20% - Accent5 2 2 3 3" xfId="689" xr:uid="{755E96B5-581C-46E5-A967-1F86A1C55C19}"/>
    <cellStyle name="20% - Accent5 2 2 3 4" xfId="690" xr:uid="{25241CD0-5558-4394-B507-BE2DEF2F9522}"/>
    <cellStyle name="20% - Accent5 2 2 3 5" xfId="691" xr:uid="{E48BB8AB-3EE8-456A-9392-0285A1A0838D}"/>
    <cellStyle name="20% - Accent5 2 2 3 5 2" xfId="31747" xr:uid="{5F0299AD-AA9C-430A-A27D-2A8BC175C749}"/>
    <cellStyle name="20% - Accent5 2 2 3_ACT_NIBD EQ" xfId="692" xr:uid="{72C5C8B5-D4B1-468F-93EB-3AE33F93634A}"/>
    <cellStyle name="20% - Accent5 2 2 4" xfId="693" xr:uid="{B6491DED-FA19-4109-91F1-26DFFA986ADC}"/>
    <cellStyle name="20% - Accent5 2 2 4 2" xfId="694" xr:uid="{90C1F742-86F9-443A-9369-5BFFA690E0B7}"/>
    <cellStyle name="20% - Accent5 2 2 4 3" xfId="695" xr:uid="{A159CE04-BB56-4D6D-8FF1-95A44D3F2484}"/>
    <cellStyle name="20% - Accent5 2 2 5" xfId="696" xr:uid="{4C55C780-C987-4249-A28B-0AD83C0EA59E}"/>
    <cellStyle name="20% - Accent5 2 2 6" xfId="697" xr:uid="{60F50C65-FFF4-4E69-9F63-CF3FDF689B19}"/>
    <cellStyle name="20% - Accent5 2 2 7" xfId="698" xr:uid="{F9CB3A1D-D9E6-4BEA-9095-195F4C3AC242}"/>
    <cellStyle name="20% - Accent5 2 2 7 2" xfId="30955" xr:uid="{38F40829-5F38-4AB3-AF9C-EE07254E99B2}"/>
    <cellStyle name="20% - Accent5 2 2_ACT Segment adj EBITDA" xfId="699" xr:uid="{0CE16DCC-2F59-44A7-80C6-4A6DDF48698F}"/>
    <cellStyle name="20% - Accent5 2 3" xfId="700" xr:uid="{450C0F97-8F2D-473C-A78B-6093DF75FA36}"/>
    <cellStyle name="20% - Accent5 2 3 2" xfId="701" xr:uid="{5BB969C6-C247-4190-9389-6315564A1BCF}"/>
    <cellStyle name="20% - Accent5 2 3 2 2" xfId="702" xr:uid="{6E98E93D-31FE-4916-8A86-5F327BEADBAE}"/>
    <cellStyle name="20% - Accent5 2 3 2 3" xfId="703" xr:uid="{9625E3C0-EA54-459C-B548-44EA4D28E1EB}"/>
    <cellStyle name="20% - Accent5 2 3 3" xfId="704" xr:uid="{0B4A500D-AAAC-44F7-A93A-D7E366D2E1DC}"/>
    <cellStyle name="20% - Accent5 2 3 4" xfId="705" xr:uid="{0E7210EE-7F2F-4DD0-84FF-3DFB1418A929}"/>
    <cellStyle name="20% - Accent5 2 3 5" xfId="706" xr:uid="{ECA24E1D-F907-4A44-8B43-E5527D84CA67}"/>
    <cellStyle name="20% - Accent5 2 3 5 2" xfId="31202" xr:uid="{F169F2FB-B446-46F0-9472-58571B9CD44D}"/>
    <cellStyle name="20% - Accent5 2 3_ACT_NIBD EQ" xfId="707" xr:uid="{B8D38258-8E39-47B0-9013-9BFD023195EB}"/>
    <cellStyle name="20% - Accent5 2 4" xfId="708" xr:uid="{354B4042-B60A-4EDE-90A0-E6E5B0DAF7F3}"/>
    <cellStyle name="20% - Accent5 2 4 2" xfId="709" xr:uid="{7CB898BD-24EE-49C9-8B80-66B1872F0BBB}"/>
    <cellStyle name="20% - Accent5 2 4 2 2" xfId="710" xr:uid="{EA921072-BA6A-490F-845E-EDA69772C538}"/>
    <cellStyle name="20% - Accent5 2 4 2 3" xfId="711" xr:uid="{FF094DC8-D531-4BF5-8338-0BA6A2E369C8}"/>
    <cellStyle name="20% - Accent5 2 4 3" xfId="712" xr:uid="{BEA0E505-2225-4D1F-A6C9-4A2B52A81F87}"/>
    <cellStyle name="20% - Accent5 2 4 4" xfId="713" xr:uid="{0476D33B-B8FB-42CC-868F-F297919B5095}"/>
    <cellStyle name="20% - Accent5 2 4 5" xfId="714" xr:uid="{F5FF8231-8CA2-440E-BA1A-9C47CBCCA099}"/>
    <cellStyle name="20% - Accent5 2 4 5 2" xfId="31598" xr:uid="{9B2215B3-C45E-4FC0-A117-7DA1E4DF6B89}"/>
    <cellStyle name="20% - Accent5 2 4_ACT_NIBD EQ" xfId="715" xr:uid="{303FF483-05A8-4234-BB0B-6AD68DD12AC8}"/>
    <cellStyle name="20% - Accent5 2 5" xfId="716" xr:uid="{022C979E-6313-443D-861A-8EB6C63F19A9}"/>
    <cellStyle name="20% - Accent5 2 5 2" xfId="717" xr:uid="{DD015EC3-117E-4529-ADFC-E38A6B0B3B37}"/>
    <cellStyle name="20% - Accent5 2 5 3" xfId="718" xr:uid="{07739727-B49A-4C3E-B3CA-ACE18CF0DEFC}"/>
    <cellStyle name="20% - Accent5 2 6" xfId="719" xr:uid="{02599FA2-0696-44A8-A098-879B75C08452}"/>
    <cellStyle name="20% - Accent5 2 7" xfId="720" xr:uid="{69BF4290-7822-4FAE-BF47-C2A811009818}"/>
    <cellStyle name="20% - Accent5 2 8" xfId="721" xr:uid="{729479DA-27D1-481A-B4B5-0D92E6F3DC41}"/>
    <cellStyle name="20% - Accent5 2 8 2" xfId="30739" xr:uid="{4E51E11B-5C28-49B9-842E-5B36195DD4B7}"/>
    <cellStyle name="20% - Accent5 2 9" xfId="39934" xr:uid="{6CC448FD-CC6A-469B-99E8-EC334BC5F732}"/>
    <cellStyle name="20% - Accent5 2_ACT Segment adj EBITDA" xfId="722" xr:uid="{BFBBC25E-D390-4029-8FEA-7FF5660AFD37}"/>
    <cellStyle name="20% - Accent5 3" xfId="723" xr:uid="{3AECA540-4B4E-49EA-8EC2-06CBCBC69974}"/>
    <cellStyle name="20% - Accent5 3 2" xfId="724" xr:uid="{5369E510-0EA0-4F0A-B96B-689D1882E06D}"/>
    <cellStyle name="20% - Accent5 3 2 2" xfId="725" xr:uid="{097372A4-59C0-4838-AEBD-960638B1C915}"/>
    <cellStyle name="20% - Accent5 3 2 2 2" xfId="726" xr:uid="{35E940F5-E9C9-4AF9-99A6-8B05124641BA}"/>
    <cellStyle name="20% - Accent5 3 2 2 2 2" xfId="727" xr:uid="{C80B2BA1-3D03-4FB8-980A-02B463987AD9}"/>
    <cellStyle name="20% - Accent5 3 2 2 2 3" xfId="728" xr:uid="{002CEBE3-E001-4AEB-AA04-04028A24F483}"/>
    <cellStyle name="20% - Accent5 3 2 2 3" xfId="729" xr:uid="{FC40A1A2-20A8-47FF-8828-1D503692418C}"/>
    <cellStyle name="20% - Accent5 3 2 2 4" xfId="730" xr:uid="{FB8B78CD-386A-4E2D-B7DA-55B63AE2BD7A}"/>
    <cellStyle name="20% - Accent5 3 2 2 5" xfId="731" xr:uid="{2FE407A3-792D-4F53-9E6F-F347C555707D}"/>
    <cellStyle name="20% - Accent5 3 2 2 5 2" xfId="31382" xr:uid="{DCDADBDD-F8E5-4722-A2D5-B9BD3217E1DB}"/>
    <cellStyle name="20% - Accent5 3 2 2_ACT_NIBD EQ" xfId="732" xr:uid="{23B73B7B-19AF-448A-A3B6-7F698257422A}"/>
    <cellStyle name="20% - Accent5 3 2 3" xfId="733" xr:uid="{D3609F37-7B2F-424E-8B0D-B60BD2D8845E}"/>
    <cellStyle name="20% - Accent5 3 2 3 2" xfId="734" xr:uid="{3401A311-9EE4-46F7-B757-0C7C3D1CBB52}"/>
    <cellStyle name="20% - Accent5 3 2 3 2 2" xfId="735" xr:uid="{476D5C67-162F-43BB-A599-7D89F7B45B96}"/>
    <cellStyle name="20% - Accent5 3 2 3 2 3" xfId="736" xr:uid="{9910EBD3-81D2-4329-9BD7-E2AAFA25E324}"/>
    <cellStyle name="20% - Accent5 3 2 3 3" xfId="737" xr:uid="{6B3313DA-0E6C-4053-A613-51341753B6C4}"/>
    <cellStyle name="20% - Accent5 3 2 3 4" xfId="738" xr:uid="{3EC15147-5B96-4E39-8758-8489C1C6E79E}"/>
    <cellStyle name="20% - Accent5 3 2 3 5" xfId="739" xr:uid="{717DBD74-D7E6-46E1-B7C4-AFCE7754B719}"/>
    <cellStyle name="20% - Accent5 3 2 3 5 2" xfId="31775" xr:uid="{34D2784C-045D-477A-B11C-2F9A98DB7B89}"/>
    <cellStyle name="20% - Accent5 3 2 3_ACT_NIBD EQ" xfId="740" xr:uid="{503FD2BF-ACF2-4718-BB2E-164F198C42F8}"/>
    <cellStyle name="20% - Accent5 3 2 4" xfId="741" xr:uid="{EA71DA06-89F0-4230-870E-E88423B69B11}"/>
    <cellStyle name="20% - Accent5 3 2 4 2" xfId="742" xr:uid="{A067D8CF-29C1-4285-A3BF-4CFD8B73A4E3}"/>
    <cellStyle name="20% - Accent5 3 2 4 3" xfId="743" xr:uid="{5B50C06C-2368-4A0C-98B5-0ABC419CAD2F}"/>
    <cellStyle name="20% - Accent5 3 2 5" xfId="744" xr:uid="{2FFE3A1F-2393-4F1A-B871-CC574BDC3E1F}"/>
    <cellStyle name="20% - Accent5 3 2 6" xfId="745" xr:uid="{7AFD2507-C35E-4F00-A69E-6B735C64F789}"/>
    <cellStyle name="20% - Accent5 3 2 7" xfId="746" xr:uid="{2185D2D6-26B4-4B17-872E-00AA0B658623}"/>
    <cellStyle name="20% - Accent5 3 2 7 2" xfId="30983" xr:uid="{FAA86AD5-8785-4F64-822A-DD0799610ABC}"/>
    <cellStyle name="20% - Accent5 3 2_ACT Segment adj EBITDA" xfId="747" xr:uid="{372E1069-A82D-414E-AE25-65C9491C7DCC}"/>
    <cellStyle name="20% - Accent5 3 3" xfId="748" xr:uid="{1124A657-8C2E-4B45-B27B-B81A86285948}"/>
    <cellStyle name="20% - Accent5 3 3 2" xfId="749" xr:uid="{8B9DC19B-1EF7-4040-AB61-A526C1831F58}"/>
    <cellStyle name="20% - Accent5 3 3 2 2" xfId="750" xr:uid="{F969A22C-C337-4521-AD0F-5A8F727671D4}"/>
    <cellStyle name="20% - Accent5 3 3 2 3" xfId="751" xr:uid="{7008096A-3994-4938-8704-5C94B65362F8}"/>
    <cellStyle name="20% - Accent5 3 3 3" xfId="752" xr:uid="{B4CE3C60-D685-4FE5-930C-A24BD85418C7}"/>
    <cellStyle name="20% - Accent5 3 3 4" xfId="753" xr:uid="{2F8B065D-2349-4011-B60C-A242FBE6A106}"/>
    <cellStyle name="20% - Accent5 3 3 5" xfId="754" xr:uid="{D0A81515-86DC-4114-B761-8FAFB7244840}"/>
    <cellStyle name="20% - Accent5 3 3 5 2" xfId="31231" xr:uid="{3422A0F7-F446-4E24-A79B-A2815BA7F555}"/>
    <cellStyle name="20% - Accent5 3 3_ACT_NIBD EQ" xfId="755" xr:uid="{4CFE0445-5A7A-4D62-9436-AE7A20D666D1}"/>
    <cellStyle name="20% - Accent5 3 4" xfId="756" xr:uid="{E278252E-0FCB-4E5E-9F26-B90FA7230FC9}"/>
    <cellStyle name="20% - Accent5 3 4 2" xfId="757" xr:uid="{E2610C07-F4B8-480B-A585-AE8986763BA3}"/>
    <cellStyle name="20% - Accent5 3 4 2 2" xfId="758" xr:uid="{7A3B78C6-F075-455A-B1B6-FBCC3AFCFC9E}"/>
    <cellStyle name="20% - Accent5 3 4 2 3" xfId="759" xr:uid="{AF7E39BE-2832-41DB-B0E8-71E68D520D2D}"/>
    <cellStyle name="20% - Accent5 3 4 3" xfId="760" xr:uid="{CBDEA0C3-12EB-42AD-9994-D487E110F2FC}"/>
    <cellStyle name="20% - Accent5 3 4 4" xfId="761" xr:uid="{E0008286-D6A4-41B6-AA3E-65357BF0B4A3}"/>
    <cellStyle name="20% - Accent5 3 4 5" xfId="762" xr:uid="{04457BB4-CF4F-4C5D-8A3D-C274E932A430}"/>
    <cellStyle name="20% - Accent5 3 4 5 2" xfId="31626" xr:uid="{12836723-2AA1-4407-A4C1-B015423388CC}"/>
    <cellStyle name="20% - Accent5 3 4_ACT_NIBD EQ" xfId="763" xr:uid="{97BA7367-AE86-4011-9E7B-2EB36273E118}"/>
    <cellStyle name="20% - Accent5 3 5" xfId="764" xr:uid="{F4104FEB-31B5-455B-B2C0-B4B59E7F315A}"/>
    <cellStyle name="20% - Accent5 3 5 2" xfId="765" xr:uid="{2BAA0F34-7CA7-4E7F-87BB-5D636F5016E4}"/>
    <cellStyle name="20% - Accent5 3 5 3" xfId="766" xr:uid="{143BFDD3-8F17-4B7B-B4A1-6EB50DB310B7}"/>
    <cellStyle name="20% - Accent5 3 6" xfId="767" xr:uid="{FF351D81-26BA-42FB-BB6F-455A86F8CAA7}"/>
    <cellStyle name="20% - Accent5 3 7" xfId="768" xr:uid="{13151A2B-975A-44E4-82A5-44F061AAC3EA}"/>
    <cellStyle name="20% - Accent5 3 8" xfId="769" xr:uid="{40941E3C-6E9D-4FCB-8EF7-644DC53272A5}"/>
    <cellStyle name="20% - Accent5 3 8 2" xfId="30792" xr:uid="{5F94271B-7D95-425C-A865-6704F6E68F10}"/>
    <cellStyle name="20% - Accent5 3_ACT Segment adj EBITDA" xfId="770" xr:uid="{ADAAF354-0348-49F6-AB5F-6F7C39990E12}"/>
    <cellStyle name="20% - Accent5 4" xfId="771" xr:uid="{0D19F46A-4637-435E-A59C-CA0058A4C5D1}"/>
    <cellStyle name="20% - Accent5 4 2" xfId="772" xr:uid="{8E68E68E-FF0C-4AE6-B520-5601656A474C}"/>
    <cellStyle name="20% - Accent5 4 2 2" xfId="773" xr:uid="{BF0711B0-919B-4AEB-9109-9AB23C6A8A1C}"/>
    <cellStyle name="20% - Accent5 4 2 2 2" xfId="774" xr:uid="{4AFFB8B0-985A-493F-8781-9A8F90A0FFFD}"/>
    <cellStyle name="20% - Accent5 4 2 2 3" xfId="775" xr:uid="{C5BF15A3-436F-4ECA-8AE8-25D322F72299}"/>
    <cellStyle name="20% - Accent5 4 2 3" xfId="776" xr:uid="{93097836-62F4-427A-BC22-9FECC01B04CF}"/>
    <cellStyle name="20% - Accent5 4 2 4" xfId="777" xr:uid="{650B86FD-00FA-47E9-8ED4-86262528B6C2}"/>
    <cellStyle name="20% - Accent5 4 2 5" xfId="778" xr:uid="{E7EB97A5-C74E-4ED8-BDEB-05CEEE6CAC41}"/>
    <cellStyle name="20% - Accent5 4 2 5 2" xfId="31301" xr:uid="{AEA138A0-ABB3-4FE2-8CAA-B5C2A2831BA4}"/>
    <cellStyle name="20% - Accent5 4 2_ACT_NIBD EQ" xfId="779" xr:uid="{E2C79834-5964-46EE-A6B8-F43934CE4AF3}"/>
    <cellStyle name="20% - Accent5 4 3" xfId="780" xr:uid="{B30E3BA6-1427-4CF4-AE77-F2FBCD924A12}"/>
    <cellStyle name="20% - Accent5 4 3 2" xfId="781" xr:uid="{E9AA7B9E-B84B-4250-B5F6-6E5AFBA0643A}"/>
    <cellStyle name="20% - Accent5 4 3 2 2" xfId="782" xr:uid="{1D312766-B035-43B5-8144-93DB2DD7229D}"/>
    <cellStyle name="20% - Accent5 4 3 2 3" xfId="783" xr:uid="{12487E80-8DAF-49B9-B0BE-0E62DBECED36}"/>
    <cellStyle name="20% - Accent5 4 3 3" xfId="784" xr:uid="{EA9AF73B-4F79-4F48-B3A5-D1A5135938F4}"/>
    <cellStyle name="20% - Accent5 4 3 4" xfId="785" xr:uid="{5DA296E5-A15B-4D15-BAAB-2CAF852582A1}"/>
    <cellStyle name="20% - Accent5 4 3 5" xfId="786" xr:uid="{15817556-5785-4857-964B-3E9CE60D2798}"/>
    <cellStyle name="20% - Accent5 4 3 5 2" xfId="31694" xr:uid="{5254B0E6-AB3B-49F8-90A5-66D435169B94}"/>
    <cellStyle name="20% - Accent5 4 3_ACT_NIBD EQ" xfId="787" xr:uid="{6C824245-36A8-4D1B-9E9D-B977E7387DE7}"/>
    <cellStyle name="20% - Accent5 4 4" xfId="788" xr:uid="{DBE6FCFD-2D29-479B-A866-8C08988E6AB7}"/>
    <cellStyle name="20% - Accent5 4 4 2" xfId="789" xr:uid="{55F9A6F0-EB1C-4A31-AF74-8018383FD138}"/>
    <cellStyle name="20% - Accent5 4 4 3" xfId="790" xr:uid="{63D3D33D-2952-4631-B0DC-5805ACDA595F}"/>
    <cellStyle name="20% - Accent5 4 5" xfId="791" xr:uid="{EAA98D4C-885E-4860-8544-0E73B1E5A11B}"/>
    <cellStyle name="20% - Accent5 4 6" xfId="792" xr:uid="{8E78D7DE-3AAC-4609-A009-666EAA46EFAE}"/>
    <cellStyle name="20% - Accent5 4 7" xfId="793" xr:uid="{A05485E1-3B92-44CC-8D6F-74970F342792}"/>
    <cellStyle name="20% - Accent5 4 7 2" xfId="30874" xr:uid="{678A1BC9-BDB4-4E92-9EFB-0CCE1F65CBCC}"/>
    <cellStyle name="20% - Accent5 4_ACT Segment adj EBITDA" xfId="794" xr:uid="{AB2E7ED4-C18E-454F-851B-AD991EC831A1}"/>
    <cellStyle name="20% - Accent5 5" xfId="795" xr:uid="{F32EA7F7-8291-4362-8D6C-FD092272B829}"/>
    <cellStyle name="20% - Accent5 5 2" xfId="796" xr:uid="{ED4E284D-8CD7-4382-8E36-F9247EFE8343}"/>
    <cellStyle name="20% - Accent5 5 2 2" xfId="797" xr:uid="{F3F360DF-F41E-4731-8B6C-A995C09EC124}"/>
    <cellStyle name="20% - Accent5 5 2 3" xfId="798" xr:uid="{F03B07D6-28EF-450E-93F1-E273BE88D2AC}"/>
    <cellStyle name="20% - Accent5 5 3" xfId="799" xr:uid="{67C09FA0-F4C2-4BD2-875A-E641E2BFE74C}"/>
    <cellStyle name="20% - Accent5 5 4" xfId="800" xr:uid="{0EF99071-EBEB-48AF-8B08-F7A870425C6A}"/>
    <cellStyle name="20% - Accent5 5 5" xfId="801" xr:uid="{BA670C4C-09CD-449D-AA04-04F004D02FE2}"/>
    <cellStyle name="20% - Accent5 5 5 2" xfId="31121" xr:uid="{B0BC9A5F-8F22-4248-93BF-11D3ED94B532}"/>
    <cellStyle name="20% - Accent5 5_ACT Segment adj EBITDA" xfId="802" xr:uid="{592E2670-31BD-47A2-B692-699BA260BA24}"/>
    <cellStyle name="20% - Accent5 6" xfId="803" xr:uid="{7759A565-55A9-4A17-919A-2E2528DC122F}"/>
    <cellStyle name="20% - Accent5 6 2" xfId="804" xr:uid="{62602EF8-7673-44FE-B2E9-7076607865B0}"/>
    <cellStyle name="20% - Accent5 6 2 2" xfId="805" xr:uid="{2BE0B3BB-4761-4023-83DF-AD58F18F8FE6}"/>
    <cellStyle name="20% - Accent5 6 2 3" xfId="806" xr:uid="{7BB8EA15-8600-4A84-81C1-D876D986DE08}"/>
    <cellStyle name="20% - Accent5 6 3" xfId="807" xr:uid="{50AAE71F-5A67-4ED4-AB95-944A31F86419}"/>
    <cellStyle name="20% - Accent5 6 4" xfId="808" xr:uid="{B8393F84-C610-425A-8778-CA190572788F}"/>
    <cellStyle name="20% - Accent5 6 5" xfId="809" xr:uid="{22237FBC-8A63-4E4E-BE85-6B4CB8B3EA93}"/>
    <cellStyle name="20% - Accent5 6 5 2" xfId="31545" xr:uid="{401A5AB9-EA10-4CC3-BC87-B28FA5952448}"/>
    <cellStyle name="20% - Accent5 6_ACT_NIBD EQ" xfId="810" xr:uid="{777D94A5-7656-434F-9C74-D92073E2B709}"/>
    <cellStyle name="20% - Accent5 7" xfId="811" xr:uid="{534C1B74-0265-4F0E-A65C-1B9501A0EA20}"/>
    <cellStyle name="20% - Accent5 7 2" xfId="812" xr:uid="{C0DCCBF6-1249-4A22-A474-9B59B9F1790B}"/>
    <cellStyle name="20% - Accent5 7 2 2" xfId="813" xr:uid="{4A687557-54FE-43E1-BCB5-7C6BB8739947}"/>
    <cellStyle name="20% - Accent5 7 2 3" xfId="814" xr:uid="{46900FB7-F35A-4EC7-9292-B4A961FEA564}"/>
    <cellStyle name="20% - Accent5 7 3" xfId="815" xr:uid="{2EDFC2A9-C9D8-4150-AEC5-1825617678AD}"/>
    <cellStyle name="20% - Accent5 7 4" xfId="816" xr:uid="{6B1DB292-B185-49BB-9F86-C2E677BE9BB4}"/>
    <cellStyle name="20% - Accent5 7 5" xfId="817" xr:uid="{0528B775-727A-48F5-9E58-D7422301528C}"/>
    <cellStyle name="20% - Accent5 7 5 2" xfId="31858" xr:uid="{133BFE55-ABFC-4895-8904-549B9206655F}"/>
    <cellStyle name="20% - Accent5 7_ACT_NIBD EQ" xfId="818" xr:uid="{736E0242-1F4F-4D79-AFA3-0D33C171988D}"/>
    <cellStyle name="20% - Accent5 8" xfId="819" xr:uid="{74200A68-88F6-4CAF-860B-4E56877D1B7B}"/>
    <cellStyle name="20% - Accent5 8 2" xfId="820" xr:uid="{FAFA3D73-1FD2-4D65-9144-E0BE79D92F9E}"/>
    <cellStyle name="20% - Accent5 8 2 2" xfId="821" xr:uid="{35D685E1-C0B4-4D86-A039-71F9CA17C4A9}"/>
    <cellStyle name="20% - Accent5 8 2 3" xfId="822" xr:uid="{493C8B6D-49FD-4FEB-BEB8-3A862A5016E1}"/>
    <cellStyle name="20% - Accent5 8 3" xfId="823" xr:uid="{5894CBB0-3410-49F0-BBCD-47059EDCC5CD}"/>
    <cellStyle name="20% - Accent5 8 4" xfId="824" xr:uid="{63ED5E66-789B-48D1-A4A2-A0387F623ACC}"/>
    <cellStyle name="20% - Accent5 8 5" xfId="825" xr:uid="{68D53EFB-C2FF-4610-82CA-31D2ED790276}"/>
    <cellStyle name="20% - Accent5 8 5 2" xfId="31906" xr:uid="{4C78ED0F-957A-4F44-956F-6A2F5E884563}"/>
    <cellStyle name="20% - Accent5 8_ACT_NIBD EQ" xfId="826" xr:uid="{F0AA2226-5DC9-42B5-A08E-F551DAD1DF99}"/>
    <cellStyle name="20% - Accent5 9" xfId="827" xr:uid="{5B24ABF7-89FE-4B9A-88C4-63128A33C277}"/>
    <cellStyle name="20% - Accent5 9 2" xfId="828" xr:uid="{F0687473-06F1-48E7-8497-89357FBB9620}"/>
    <cellStyle name="20% - Accent5 9 2 2" xfId="829" xr:uid="{7532D1A7-70D6-4330-B20C-F669B1C64BF9}"/>
    <cellStyle name="20% - Accent5 9 2 3" xfId="830" xr:uid="{818F1A30-DCF2-40B3-A9DD-4237A6BEE614}"/>
    <cellStyle name="20% - Accent5 9 3" xfId="831" xr:uid="{F6532F8F-2F2E-42C7-8A23-BF9EBEC8A344}"/>
    <cellStyle name="20% - Accent5 9 4" xfId="832" xr:uid="{7F7C5B6E-5D2A-4C9D-B707-0860089BF842}"/>
    <cellStyle name="20% - Accent5 9 5" xfId="833" xr:uid="{BC533858-322A-49A0-95E8-0A4C52B1EBEB}"/>
    <cellStyle name="20% - Accent5 9 5 2" xfId="31886" xr:uid="{F5E4C7BD-0231-4817-94FD-97DB9FF46C79}"/>
    <cellStyle name="20% - Accent5 9_ACT_NIBD EQ" xfId="834" xr:uid="{1454F7C5-EC8B-4360-9255-9DCE698DBF95}"/>
    <cellStyle name="20% - Accent6 10" xfId="835" xr:uid="{0962878B-CE97-4AFB-B80D-A6087BC827D8}"/>
    <cellStyle name="20% - Accent6 10 2" xfId="836" xr:uid="{18CEE3E7-58E3-4EB5-8C5E-C7EB4B6E545B}"/>
    <cellStyle name="20% - Accent6 10 3" xfId="837" xr:uid="{56334D28-19A1-460F-B4D3-68F6BBFECBD8}"/>
    <cellStyle name="20% - Accent6 11" xfId="838" xr:uid="{3CB87F96-2D65-4278-9A0E-7C4F2890C671}"/>
    <cellStyle name="20% - Accent6 12" xfId="839" xr:uid="{95F80B02-9D57-4F9F-B0C6-F168C2F22818}"/>
    <cellStyle name="20% - Accent6 13" xfId="840" xr:uid="{ABC63E33-1C33-4F30-B2D7-AB123BDAB5D8}"/>
    <cellStyle name="20% - Accent6 13 2" xfId="30659" xr:uid="{58526411-EC52-42DF-8EAC-2404647A6E5F}"/>
    <cellStyle name="20% - Accent6 2" xfId="841" xr:uid="{6CE89D97-107B-4E71-9A73-1DF832BCEFCE}"/>
    <cellStyle name="20% - Accent6 2 2" xfId="842" xr:uid="{8C72FE39-B619-48A5-A6F7-C11ACD750036}"/>
    <cellStyle name="20% - Accent6 2 2 2" xfId="843" xr:uid="{5A1E2741-E249-4A9C-8146-B05BD2751632}"/>
    <cellStyle name="20% - Accent6 2 2 2 2" xfId="844" xr:uid="{EF8A58BA-EE02-4FA6-84DE-508D663BF06D}"/>
    <cellStyle name="20% - Accent6 2 2 2 2 2" xfId="845" xr:uid="{BA87250D-9ADE-420D-A668-291A2DBF464F}"/>
    <cellStyle name="20% - Accent6 2 2 2 2 3" xfId="846" xr:uid="{E323E59E-A0CC-4254-AF44-BB1FC85D1166}"/>
    <cellStyle name="20% - Accent6 2 2 2 3" xfId="847" xr:uid="{C4521E50-1A95-4592-B1FE-7EE51ED956F2}"/>
    <cellStyle name="20% - Accent6 2 2 2 4" xfId="848" xr:uid="{143228F5-955C-4401-9EBF-54B9DC8C4C48}"/>
    <cellStyle name="20% - Accent6 2 2 2 5" xfId="849" xr:uid="{1B6867F8-80FB-4A69-B8F3-1FE1BFD463A4}"/>
    <cellStyle name="20% - Accent6 2 2 2 5 2" xfId="31355" xr:uid="{7C456162-5574-45D7-B5DF-01BA3A9C66B0}"/>
    <cellStyle name="20% - Accent6 2 2 2_ACT_NIBD EQ" xfId="850" xr:uid="{60C5848C-898E-489A-80E3-C87B2DF19BDF}"/>
    <cellStyle name="20% - Accent6 2 2 3" xfId="851" xr:uid="{1FD074EC-F5E4-43DD-84F7-A406AEB25B84}"/>
    <cellStyle name="20% - Accent6 2 2 3 2" xfId="852" xr:uid="{9BDEE50D-1392-45A4-8BDC-736962303159}"/>
    <cellStyle name="20% - Accent6 2 2 3 2 2" xfId="853" xr:uid="{13CDA64D-719F-42C2-874C-F1D23F805DD5}"/>
    <cellStyle name="20% - Accent6 2 2 3 2 3" xfId="854" xr:uid="{9041CD9E-84CE-43B9-BCA2-4B24AAFEFC07}"/>
    <cellStyle name="20% - Accent6 2 2 3 3" xfId="855" xr:uid="{C66D806E-3E5B-4CC2-886B-06A8FEBEC406}"/>
    <cellStyle name="20% - Accent6 2 2 3 4" xfId="856" xr:uid="{F5739DA2-8332-421F-A663-834F60771958}"/>
    <cellStyle name="20% - Accent6 2 2 3 5" xfId="857" xr:uid="{A79AF03A-3D9A-4BBD-A6DD-779AB471A47A}"/>
    <cellStyle name="20% - Accent6 2 2 3 5 2" xfId="31748" xr:uid="{291D13B6-6992-4823-AFFD-6D29AD51BC8F}"/>
    <cellStyle name="20% - Accent6 2 2 3_ACT_NIBD EQ" xfId="858" xr:uid="{BA03705C-0DC7-4529-8801-9CF258AFF36F}"/>
    <cellStyle name="20% - Accent6 2 2 4" xfId="859" xr:uid="{846A1910-165F-4CB3-B89C-50624A278DE5}"/>
    <cellStyle name="20% - Accent6 2 2 4 2" xfId="860" xr:uid="{1B3ED880-AEE8-4E44-831C-FF1FF5E7650D}"/>
    <cellStyle name="20% - Accent6 2 2 4 3" xfId="861" xr:uid="{403F8392-6CF7-4454-A400-C2B83A13BEC8}"/>
    <cellStyle name="20% - Accent6 2 2 5" xfId="862" xr:uid="{C91D7453-8E04-402A-8E9E-72AAA4FB5BE2}"/>
    <cellStyle name="20% - Accent6 2 2 6" xfId="863" xr:uid="{54C87DEC-7D19-4FB0-88B7-4274705E2C34}"/>
    <cellStyle name="20% - Accent6 2 2 7" xfId="864" xr:uid="{C5062675-8DA2-4138-A534-E079FD43E90B}"/>
    <cellStyle name="20% - Accent6 2 2 7 2" xfId="30956" xr:uid="{09B403D2-FBD2-48B3-82C1-9C4954B321D7}"/>
    <cellStyle name="20% - Accent6 2 2_ACT Segment adj EBITDA" xfId="865" xr:uid="{10C8DC4B-5219-47F3-A665-B8583461F0ED}"/>
    <cellStyle name="20% - Accent6 2 3" xfId="866" xr:uid="{B872512D-3105-42F1-8520-B10EA398D7AA}"/>
    <cellStyle name="20% - Accent6 2 3 2" xfId="867" xr:uid="{5551BEE8-D1A0-4E34-BB42-5B867A0044E0}"/>
    <cellStyle name="20% - Accent6 2 3 2 2" xfId="868" xr:uid="{33544B19-24AC-4847-8171-6C825A32138C}"/>
    <cellStyle name="20% - Accent6 2 3 2 3" xfId="869" xr:uid="{66B41D5F-59CB-4ACB-89C1-89ADB73335AA}"/>
    <cellStyle name="20% - Accent6 2 3 3" xfId="870" xr:uid="{BC3D1DDD-59F6-4E18-8AE6-D1850D3BB8F0}"/>
    <cellStyle name="20% - Accent6 2 3 4" xfId="871" xr:uid="{06CE8CF8-3826-48AC-A07B-B094044D35E4}"/>
    <cellStyle name="20% - Accent6 2 3 5" xfId="872" xr:uid="{2CF0833B-0788-4DC0-A74F-5508CAD37FED}"/>
    <cellStyle name="20% - Accent6 2 3 5 2" xfId="31203" xr:uid="{48392BA5-04BE-4EC3-8D8B-F970940C1E06}"/>
    <cellStyle name="20% - Accent6 2 3_ACT_NIBD EQ" xfId="873" xr:uid="{9D1BB77D-C3D0-4DA9-8938-902CCE7363A3}"/>
    <cellStyle name="20% - Accent6 2 4" xfId="874" xr:uid="{5D2641EE-9825-4C2C-A850-D27D3D10B488}"/>
    <cellStyle name="20% - Accent6 2 4 2" xfId="875" xr:uid="{EFFB2B8E-FCF5-4AFC-B3DD-63A2F293061A}"/>
    <cellStyle name="20% - Accent6 2 4 2 2" xfId="876" xr:uid="{C26D2DD3-6A8B-469A-A261-C91A35E6D057}"/>
    <cellStyle name="20% - Accent6 2 4 2 3" xfId="877" xr:uid="{1AFE4224-9260-402C-8B07-259C60913C39}"/>
    <cellStyle name="20% - Accent6 2 4 3" xfId="878" xr:uid="{846D7FA5-5B09-4DF6-90E8-D23B28E534C3}"/>
    <cellStyle name="20% - Accent6 2 4 4" xfId="879" xr:uid="{C0DAA323-462D-4B4A-AA66-64A1E6E658A5}"/>
    <cellStyle name="20% - Accent6 2 4 5" xfId="880" xr:uid="{4E59555C-0C60-47C9-90BD-170D4559DD5F}"/>
    <cellStyle name="20% - Accent6 2 4 5 2" xfId="31599" xr:uid="{568AC1AD-866A-421C-9506-38182FE12EBD}"/>
    <cellStyle name="20% - Accent6 2 4_ACT_NIBD EQ" xfId="881" xr:uid="{D06F60B3-CE16-4E28-BBB5-29BE131B51B1}"/>
    <cellStyle name="20% - Accent6 2 5" xfId="882" xr:uid="{96D8B3C3-3CBE-4CC8-BE8D-67D5806A12F9}"/>
    <cellStyle name="20% - Accent6 2 5 2" xfId="883" xr:uid="{56AD4C81-5065-4587-93EB-327ADD11B282}"/>
    <cellStyle name="20% - Accent6 2 5 3" xfId="884" xr:uid="{2815AD58-D6D1-465B-B104-9F6F6A4B0B3E}"/>
    <cellStyle name="20% - Accent6 2 6" xfId="885" xr:uid="{C3A5EFC5-6E9A-49CC-A936-41788D02F6D9}"/>
    <cellStyle name="20% - Accent6 2 7" xfId="886" xr:uid="{DCC334D2-2256-4F06-8EF1-2D7DE0EF241A}"/>
    <cellStyle name="20% - Accent6 2 8" xfId="887" xr:uid="{3A179A2A-962A-4D26-9C1B-8CD2B53B45DF}"/>
    <cellStyle name="20% - Accent6 2 8 2" xfId="30740" xr:uid="{A307938C-4F2D-4783-94D2-01B35E80D4E3}"/>
    <cellStyle name="20% - Accent6 2 9" xfId="39938" xr:uid="{422BD1D9-F84B-4FC0-9608-1C273490B56E}"/>
    <cellStyle name="20% - Accent6 2_ACT Segment adj EBITDA" xfId="888" xr:uid="{0C30B3FF-CCE9-4F27-99AB-A25DEC8B7808}"/>
    <cellStyle name="20% - Accent6 3" xfId="889" xr:uid="{0273D73E-DE14-4C84-BC4F-FA40D4110650}"/>
    <cellStyle name="20% - Accent6 3 2" xfId="890" xr:uid="{192B371A-ADF1-4220-AD37-5A84FB2A1E3B}"/>
    <cellStyle name="20% - Accent6 3 2 2" xfId="891" xr:uid="{0C252D5D-6B9D-4AE3-BB92-08192301ECA3}"/>
    <cellStyle name="20% - Accent6 3 2 2 2" xfId="892" xr:uid="{48BE2B26-2854-4445-A477-6F5A99859DAD}"/>
    <cellStyle name="20% - Accent6 3 2 2 2 2" xfId="893" xr:uid="{EC09CCA0-4744-4445-AB1F-E2C770F866B3}"/>
    <cellStyle name="20% - Accent6 3 2 2 2 3" xfId="894" xr:uid="{6C95EE92-5F9F-4D4C-AB6A-7DB5E0457062}"/>
    <cellStyle name="20% - Accent6 3 2 2 3" xfId="895" xr:uid="{36BA5E3A-10D1-4DFA-91AB-98A54D87954A}"/>
    <cellStyle name="20% - Accent6 3 2 2 4" xfId="896" xr:uid="{EFF3E91B-882C-48F3-9A9E-1C1DD71024EC}"/>
    <cellStyle name="20% - Accent6 3 2 2 5" xfId="897" xr:uid="{88B5B359-6249-43E9-B4B1-A80C15B523E5}"/>
    <cellStyle name="20% - Accent6 3 2 2 5 2" xfId="31384" xr:uid="{42FF3D60-C307-4123-A679-8003C545C2FE}"/>
    <cellStyle name="20% - Accent6 3 2 2_ACT_NIBD EQ" xfId="898" xr:uid="{8879F542-B2B2-46FD-866F-CE56C5DAEC20}"/>
    <cellStyle name="20% - Accent6 3 2 3" xfId="899" xr:uid="{E7E13779-D7FB-4471-B5F2-2B7842308F62}"/>
    <cellStyle name="20% - Accent6 3 2 3 2" xfId="900" xr:uid="{FB7152AD-24C6-419C-BEBD-CDB7316D1AF4}"/>
    <cellStyle name="20% - Accent6 3 2 3 2 2" xfId="901" xr:uid="{64BFF7E4-667C-433E-81EE-23F5DFBFAE26}"/>
    <cellStyle name="20% - Accent6 3 2 3 2 3" xfId="902" xr:uid="{1607ACC9-AF03-456D-8920-475EDE4D32D2}"/>
    <cellStyle name="20% - Accent6 3 2 3 3" xfId="903" xr:uid="{A47DEDE8-5EEE-4E77-950E-B62EE84C15C4}"/>
    <cellStyle name="20% - Accent6 3 2 3 4" xfId="904" xr:uid="{6C86C6D9-3368-40F8-9D6E-122F43BA53C7}"/>
    <cellStyle name="20% - Accent6 3 2 3 5" xfId="905" xr:uid="{065AB393-ACEC-4F00-84D0-DB43847EF334}"/>
    <cellStyle name="20% - Accent6 3 2 3 5 2" xfId="31777" xr:uid="{A91D10F4-2240-4063-B33F-7CA6B0DCD597}"/>
    <cellStyle name="20% - Accent6 3 2 3_ACT_NIBD EQ" xfId="906" xr:uid="{F09A3B61-A952-4E91-BB6D-D2756628B868}"/>
    <cellStyle name="20% - Accent6 3 2 4" xfId="907" xr:uid="{BAED5250-9B67-4F25-9D2E-5A432DE4B6BC}"/>
    <cellStyle name="20% - Accent6 3 2 4 2" xfId="908" xr:uid="{1C7A7F71-AB0B-43AC-85EF-30763ABBFABE}"/>
    <cellStyle name="20% - Accent6 3 2 4 3" xfId="909" xr:uid="{0C0EA01B-8124-4287-8DF8-71C78B68BD62}"/>
    <cellStyle name="20% - Accent6 3 2 5" xfId="910" xr:uid="{1C74BCAB-A561-4EF6-85BE-9DA13A59E6E9}"/>
    <cellStyle name="20% - Accent6 3 2 6" xfId="911" xr:uid="{2C7339F3-660E-4AD6-933B-46D61B636AEA}"/>
    <cellStyle name="20% - Accent6 3 2 7" xfId="912" xr:uid="{B5030173-7262-4978-8E7A-6154C4820576}"/>
    <cellStyle name="20% - Accent6 3 2 7 2" xfId="30985" xr:uid="{C1A35AF7-7AF5-4BD5-B429-CA1E1D1A4313}"/>
    <cellStyle name="20% - Accent6 3 2_ACT Segment adj EBITDA" xfId="913" xr:uid="{4D219AF6-964F-4D5A-9350-7D57DBE3BBC5}"/>
    <cellStyle name="20% - Accent6 3 3" xfId="914" xr:uid="{17B75D5E-1A29-4DBC-BFF1-9FD8FECEC148}"/>
    <cellStyle name="20% - Accent6 3 3 2" xfId="915" xr:uid="{69B2A9BE-3E30-49EE-A787-E2B2392C18F2}"/>
    <cellStyle name="20% - Accent6 3 3 2 2" xfId="916" xr:uid="{784FE75D-4241-435C-9952-519A640702AC}"/>
    <cellStyle name="20% - Accent6 3 3 2 3" xfId="917" xr:uid="{0007672F-A4F3-4B75-8012-4324F33FEBAF}"/>
    <cellStyle name="20% - Accent6 3 3 3" xfId="918" xr:uid="{3BB77F4D-26A9-42EE-B894-03F01D8CA97A}"/>
    <cellStyle name="20% - Accent6 3 3 4" xfId="919" xr:uid="{862E3869-2ECA-45BC-9D04-FCF034045D86}"/>
    <cellStyle name="20% - Accent6 3 3 5" xfId="920" xr:uid="{099AA25E-38C2-4141-A87E-30E8FA287A1E}"/>
    <cellStyle name="20% - Accent6 3 3 5 2" xfId="31233" xr:uid="{961F3976-07A7-4A3E-94F1-36CBDADD45DD}"/>
    <cellStyle name="20% - Accent6 3 3_ACT_NIBD EQ" xfId="921" xr:uid="{0A518A20-8D44-49D4-AA10-2072DC8DEB26}"/>
    <cellStyle name="20% - Accent6 3 4" xfId="922" xr:uid="{D735AD64-95EF-4EF9-B129-65DABD730090}"/>
    <cellStyle name="20% - Accent6 3 4 2" xfId="923" xr:uid="{387F8110-D676-4183-B46D-D0511E7B3F31}"/>
    <cellStyle name="20% - Accent6 3 4 2 2" xfId="924" xr:uid="{8927AC7F-0B51-4427-8A62-DDBE912FEE2A}"/>
    <cellStyle name="20% - Accent6 3 4 2 3" xfId="925" xr:uid="{6F2CAF47-C9F3-4151-A0A5-8014B75F4C2A}"/>
    <cellStyle name="20% - Accent6 3 4 3" xfId="926" xr:uid="{0A962F7E-5AAF-4CB9-96D8-A5CE1EB3198A}"/>
    <cellStyle name="20% - Accent6 3 4 4" xfId="927" xr:uid="{AEBC582E-6ECA-493E-ABB9-CEAC0A1C4B9D}"/>
    <cellStyle name="20% - Accent6 3 4 5" xfId="928" xr:uid="{C096EA29-9EE8-4288-AB89-E5C56B0482DC}"/>
    <cellStyle name="20% - Accent6 3 4 5 2" xfId="31628" xr:uid="{1BAB3495-6601-4FB8-AB03-9AB0B1BB3C0A}"/>
    <cellStyle name="20% - Accent6 3 4_ACT_NIBD EQ" xfId="929" xr:uid="{407AAEE5-7E4C-4DAA-B503-EA8D7258B8A5}"/>
    <cellStyle name="20% - Accent6 3 5" xfId="930" xr:uid="{B21BBED4-2F52-4270-9BDD-CE1FA202BE94}"/>
    <cellStyle name="20% - Accent6 3 5 2" xfId="931" xr:uid="{10F9D081-84E8-4D54-8C26-C5C8336FFF73}"/>
    <cellStyle name="20% - Accent6 3 5 3" xfId="932" xr:uid="{72510C13-CECC-4CCA-A681-F2B2EFF15498}"/>
    <cellStyle name="20% - Accent6 3 6" xfId="933" xr:uid="{72A7F054-F447-4FC8-9969-5123E42EE059}"/>
    <cellStyle name="20% - Accent6 3 7" xfId="934" xr:uid="{C3DFBC32-EFF0-4777-8C6A-1D57878549D2}"/>
    <cellStyle name="20% - Accent6 3 8" xfId="935" xr:uid="{1DF6A3FB-64B0-4E69-94C4-5F393FCF19D1}"/>
    <cellStyle name="20% - Accent6 3 8 2" xfId="30796" xr:uid="{ABBA38C6-2EF9-426A-BA98-1DA8388D64E0}"/>
    <cellStyle name="20% - Accent6 3_ACT Segment adj EBITDA" xfId="936" xr:uid="{5077D799-9753-40AE-A784-793171687FEF}"/>
    <cellStyle name="20% - Accent6 4" xfId="937" xr:uid="{89FA4B76-7915-4B04-9A35-BC7D30477F75}"/>
    <cellStyle name="20% - Accent6 4 2" xfId="938" xr:uid="{C1B5B8DE-EFCC-4477-A96C-ED4C55D5F8FA}"/>
    <cellStyle name="20% - Accent6 4 2 2" xfId="939" xr:uid="{3592DA7F-02A2-4652-B64B-88E0103FF267}"/>
    <cellStyle name="20% - Accent6 4 2 2 2" xfId="940" xr:uid="{2B5DEE56-E82A-4C2C-A29B-355161C4C7CC}"/>
    <cellStyle name="20% - Accent6 4 2 2 3" xfId="941" xr:uid="{FBBC2DF4-9DDA-46AA-9A62-E19BCC7DB39D}"/>
    <cellStyle name="20% - Accent6 4 2 3" xfId="942" xr:uid="{0C4AAC71-5826-4F25-A31E-3698E871D245}"/>
    <cellStyle name="20% - Accent6 4 2 4" xfId="943" xr:uid="{88CED692-91EB-4598-9DA8-AB70959C7150}"/>
    <cellStyle name="20% - Accent6 4 2 5" xfId="944" xr:uid="{0BE3A2EC-0D00-46C1-BEC2-FC1E85A74B5A}"/>
    <cellStyle name="20% - Accent6 4 2 5 2" xfId="31302" xr:uid="{599F6533-F46A-46E9-A3FA-2C7168DC09E3}"/>
    <cellStyle name="20% - Accent6 4 2_ACT_NIBD EQ" xfId="945" xr:uid="{378A0EB8-7BA1-4376-9FF8-BE89E17E43CB}"/>
    <cellStyle name="20% - Accent6 4 3" xfId="946" xr:uid="{F32E8BB1-8098-4C67-BC2F-0DD81099654E}"/>
    <cellStyle name="20% - Accent6 4 3 2" xfId="947" xr:uid="{7AD06A33-7A4B-4BA9-BB41-DE775D308098}"/>
    <cellStyle name="20% - Accent6 4 3 2 2" xfId="948" xr:uid="{B6F1FF7F-1E5B-40E9-BDF5-F77273040E3C}"/>
    <cellStyle name="20% - Accent6 4 3 2 3" xfId="949" xr:uid="{8908484E-C69E-4CCB-855E-DA679E0D33F3}"/>
    <cellStyle name="20% - Accent6 4 3 3" xfId="950" xr:uid="{2C0F43D3-0A36-463F-9CF5-148BC08B595A}"/>
    <cellStyle name="20% - Accent6 4 3 4" xfId="951" xr:uid="{29487D38-63B6-4E62-AA70-11600BC6BE51}"/>
    <cellStyle name="20% - Accent6 4 3 5" xfId="952" xr:uid="{E4ED56E8-3B75-45F8-8543-D6B0A39F479A}"/>
    <cellStyle name="20% - Accent6 4 3 5 2" xfId="31695" xr:uid="{437CDD1F-C042-4C32-BADD-6302C78B077E}"/>
    <cellStyle name="20% - Accent6 4 3_ACT_NIBD EQ" xfId="953" xr:uid="{948BC995-C55B-431B-9A50-11709A957E94}"/>
    <cellStyle name="20% - Accent6 4 4" xfId="954" xr:uid="{A5CB0F69-A3E5-49C9-989C-D95C30F951F0}"/>
    <cellStyle name="20% - Accent6 4 4 2" xfId="955" xr:uid="{DC166972-DB21-4865-AB4D-CB14429D007E}"/>
    <cellStyle name="20% - Accent6 4 4 3" xfId="956" xr:uid="{EDB76618-CDDA-415B-8CFD-6DC8A2FB5A4C}"/>
    <cellStyle name="20% - Accent6 4 5" xfId="957" xr:uid="{1E02583D-EDDB-4F6B-9A93-16732AE69D0D}"/>
    <cellStyle name="20% - Accent6 4 6" xfId="958" xr:uid="{35359B25-DA94-497B-BB8D-B6AF258A1DC5}"/>
    <cellStyle name="20% - Accent6 4 7" xfId="959" xr:uid="{DC60C5CC-83E8-47ED-8108-5E97E70C6933}"/>
    <cellStyle name="20% - Accent6 4 7 2" xfId="30875" xr:uid="{E904BC02-B9AC-46A5-A10B-A6D7A1CB858E}"/>
    <cellStyle name="20% - Accent6 4_ACT Segment adj EBITDA" xfId="960" xr:uid="{1C966DC8-3B3D-4919-9F22-3F2551A8EA4C}"/>
    <cellStyle name="20% - Accent6 5" xfId="961" xr:uid="{2B43BBC8-21CB-4327-ADBE-ACACC7CDAA92}"/>
    <cellStyle name="20% - Accent6 5 2" xfId="962" xr:uid="{2A48087A-23EB-4336-B89A-D5E4E1EDE4B9}"/>
    <cellStyle name="20% - Accent6 5 2 2" xfId="963" xr:uid="{0A3062B8-65E3-4A29-8743-5F245641B25F}"/>
    <cellStyle name="20% - Accent6 5 2 3" xfId="964" xr:uid="{54C8C42F-75EE-417E-94FD-54E3A4A55CC0}"/>
    <cellStyle name="20% - Accent6 5 3" xfId="965" xr:uid="{81A9A7D5-C0AC-4733-BF03-56F99EE17B2B}"/>
    <cellStyle name="20% - Accent6 5 4" xfId="966" xr:uid="{FA04FC6E-71B9-4E31-A6F6-3D16E7CF24BA}"/>
    <cellStyle name="20% - Accent6 5 5" xfId="967" xr:uid="{5785A6DD-8A20-4579-A554-BCCB8E6BC7B9}"/>
    <cellStyle name="20% - Accent6 5 5 2" xfId="31122" xr:uid="{43A92EE0-152B-474C-A12B-E7C4B513FD5B}"/>
    <cellStyle name="20% - Accent6 5_ACT Segment adj EBITDA" xfId="968" xr:uid="{72DB1544-3DF9-48EB-883F-61296FB4ED14}"/>
    <cellStyle name="20% - Accent6 6" xfId="969" xr:uid="{87BFACC8-0B60-4B14-8069-49456868996D}"/>
    <cellStyle name="20% - Accent6 6 2" xfId="970" xr:uid="{5BB23084-78C8-46FB-A324-E7F556C48F63}"/>
    <cellStyle name="20% - Accent6 6 2 2" xfId="971" xr:uid="{1DF41280-21E2-42ED-BF7B-7EE7CC405908}"/>
    <cellStyle name="20% - Accent6 6 2 3" xfId="972" xr:uid="{D89A8DE9-DD5F-47D5-8E0C-D7EF8A8320F4}"/>
    <cellStyle name="20% - Accent6 6 3" xfId="973" xr:uid="{AC227EFD-E9A0-494A-B756-655E3680167A}"/>
    <cellStyle name="20% - Accent6 6 4" xfId="974" xr:uid="{9F777D60-E54A-4AD6-8B22-5F55514C5EB0}"/>
    <cellStyle name="20% - Accent6 6 5" xfId="975" xr:uid="{4D8E50E8-86D4-4BFF-BF09-68D183572F49}"/>
    <cellStyle name="20% - Accent6 6 5 2" xfId="31546" xr:uid="{48CF73CE-7550-484F-B562-4143B60D6507}"/>
    <cellStyle name="20% - Accent6 6_ACT_NIBD EQ" xfId="976" xr:uid="{E588DD64-420B-4FDD-A5F4-BF440A8CE8F7}"/>
    <cellStyle name="20% - Accent6 7" xfId="977" xr:uid="{430C3A9F-DFE5-4802-A656-4CA56622E26A}"/>
    <cellStyle name="20% - Accent6 7 2" xfId="978" xr:uid="{19CD5E22-DD5F-4159-99D1-F0A62AE3C12F}"/>
    <cellStyle name="20% - Accent6 7 2 2" xfId="979" xr:uid="{1F994F69-CF24-4651-86CC-0AE2A6B74285}"/>
    <cellStyle name="20% - Accent6 7 2 3" xfId="980" xr:uid="{281AFC16-E781-433A-AC00-F1C0F2913E90}"/>
    <cellStyle name="20% - Accent6 7 3" xfId="981" xr:uid="{49116CF8-47CC-4457-AD8A-76AF72F294C7}"/>
    <cellStyle name="20% - Accent6 7 4" xfId="982" xr:uid="{FFBE9D25-1183-48A8-844D-D78B5EFEDA81}"/>
    <cellStyle name="20% - Accent6 7 5" xfId="983" xr:uid="{DCD9B334-6A82-413B-A26E-F1FC239BEF7F}"/>
    <cellStyle name="20% - Accent6 7 5 2" xfId="31859" xr:uid="{B256E695-7395-43DC-83A1-C340BD82AC91}"/>
    <cellStyle name="20% - Accent6 7_ACT_NIBD EQ" xfId="984" xr:uid="{BADA9460-7194-406A-B6E1-C5D723939DA9}"/>
    <cellStyle name="20% - Accent6 8" xfId="985" xr:uid="{E21941B2-0DA8-4CAF-BDF4-A69D8CBE36B9}"/>
    <cellStyle name="20% - Accent6 8 2" xfId="986" xr:uid="{D4AFB8CF-DA3A-4B64-B8DB-FF8453CB5FF6}"/>
    <cellStyle name="20% - Accent6 8 2 2" xfId="987" xr:uid="{B9598BC0-F19B-4A55-8DE3-B4C0662038BA}"/>
    <cellStyle name="20% - Accent6 8 2 3" xfId="988" xr:uid="{756B4CCB-08F3-40AF-83BE-5AE6F5161C04}"/>
    <cellStyle name="20% - Accent6 8 3" xfId="989" xr:uid="{0F3B494B-A062-4D46-B9F5-52DC7441F4AD}"/>
    <cellStyle name="20% - Accent6 8 4" xfId="990" xr:uid="{FBD05291-F3EC-461A-979A-83ED723736C2}"/>
    <cellStyle name="20% - Accent6 8 5" xfId="991" xr:uid="{69D971BD-737F-42B6-87EE-7AF2CB6BC577}"/>
    <cellStyle name="20% - Accent6 8 5 2" xfId="31907" xr:uid="{ABD9D88F-0A9D-41D0-B2CE-243A5AD038EC}"/>
    <cellStyle name="20% - Accent6 8_ACT_NIBD EQ" xfId="992" xr:uid="{B869964A-9081-4284-8D67-D38566C895D4}"/>
    <cellStyle name="20% - Accent6 9" xfId="993" xr:uid="{FA64DB5B-CA51-4439-B94C-F24B5000FC57}"/>
    <cellStyle name="20% - Accent6 9 2" xfId="994" xr:uid="{08917AEE-3ACF-4E9D-A892-922A93218E2D}"/>
    <cellStyle name="20% - Accent6 9 2 2" xfId="995" xr:uid="{858BECEF-63DE-456E-938B-512BA23BC08C}"/>
    <cellStyle name="20% - Accent6 9 2 3" xfId="996" xr:uid="{39E5EB81-8E19-4D45-8C81-F8F88D4BE835}"/>
    <cellStyle name="20% - Accent6 9 3" xfId="997" xr:uid="{190495A7-8A84-420C-980E-7BEA17069368}"/>
    <cellStyle name="20% - Accent6 9 4" xfId="998" xr:uid="{56822DC1-1575-4E37-ABDA-806EFDDD4B7A}"/>
    <cellStyle name="20% - Accent6 9 5" xfId="999" xr:uid="{96DB989F-1D22-4FB0-884E-125597C3237B}"/>
    <cellStyle name="20% - Accent6 9 5 2" xfId="31885" xr:uid="{6C1BB8E5-297E-4FC8-81D8-CEAA2DD45CED}"/>
    <cellStyle name="20% - Accent6 9_ACT_NIBD EQ" xfId="1000" xr:uid="{A846EC05-F6B1-4FF1-8F9E-64801B6679FE}"/>
    <cellStyle name="20% - Dekorfärg1" xfId="1001" xr:uid="{563938AA-FE01-41F5-A3A0-D67552D574DB}"/>
    <cellStyle name="20% - Dekorfärg1 2" xfId="36161" xr:uid="{A33511DC-2812-4A7C-8D5A-20ED4536C8F4}"/>
    <cellStyle name="20% - Dekorfärg2" xfId="1002" xr:uid="{39F8AA9C-8201-42AD-BF58-80C74BDBCA57}"/>
    <cellStyle name="20% - Dekorfärg2 2" xfId="36162" xr:uid="{673BB2C1-5E57-4D15-BF8E-CC0ED5409F2B}"/>
    <cellStyle name="20% - Dekorfärg3" xfId="1003" xr:uid="{324A9131-DDD9-47F8-99FE-6389DCE5BBA5}"/>
    <cellStyle name="20% - Dekorfärg3 2" xfId="36163" xr:uid="{BE561CC8-1EBC-4A0D-9CC6-48077D5FA575}"/>
    <cellStyle name="20% - Dekorfärg4" xfId="1004" xr:uid="{21D20959-771D-4505-8085-191F4FB77D44}"/>
    <cellStyle name="20% - Dekorfärg4 2" xfId="36164" xr:uid="{6EED0461-CA85-428B-87DF-AA6A481F7172}"/>
    <cellStyle name="20% - Dekorfärg5" xfId="1005" xr:uid="{E6A6AE76-8B66-4ECC-AB56-744EF6C8D108}"/>
    <cellStyle name="20% - Dekorfärg5 2" xfId="36165" xr:uid="{AAB9AF69-A6FC-4C30-843E-C2005BCCD6B8}"/>
    <cellStyle name="20% - Dekorfärg6" xfId="1006" xr:uid="{E44474CC-3901-4D5A-B981-6A6A34E709DE}"/>
    <cellStyle name="20% - Dekorfärg6 2" xfId="36166" xr:uid="{E1E201CD-8586-46E3-B2A8-2292B88F078E}"/>
    <cellStyle name="20% - uthevingsfarge 1" xfId="1007" xr:uid="{2CA8C1B3-40FB-45B8-A285-D9BFB40567AE}"/>
    <cellStyle name="20% - uthevingsfarge 1 10" xfId="1008" xr:uid="{4D44484B-09D7-4395-9CCD-A2C27B9B4651}"/>
    <cellStyle name="20% - uthevingsfarge 1 11" xfId="1009" xr:uid="{1FCBB5F7-A495-4956-A8C6-0D558E84132F}"/>
    <cellStyle name="20% - uthevingsfarge 1 12" xfId="1010" xr:uid="{53296E2C-E8D8-4462-8207-D3B815BA3948}"/>
    <cellStyle name="20% - uthevingsfarge 1 12 2" xfId="30609" xr:uid="{F37E0AE3-0EA7-4131-A110-80E794D4D16E}"/>
    <cellStyle name="20% - uthevingsfarge 1 2" xfId="1011" xr:uid="{8A0B1D1A-9EC5-4D8F-8AB8-108BBB6E137F}"/>
    <cellStyle name="20% - uthevingsfarge 1 2 2" xfId="1012" xr:uid="{0B86CA54-73AD-419E-8486-F8B162850B55}"/>
    <cellStyle name="20% - uthevingsfarge 1 2 2 2" xfId="1013" xr:uid="{4ECBDA20-D3C5-48EC-9A4F-8B122324D074}"/>
    <cellStyle name="20% - uthevingsfarge 1 2 2 2 2" xfId="1014" xr:uid="{5150D2F4-9D3C-4111-B14D-7F66CBD665CA}"/>
    <cellStyle name="20% - uthevingsfarge 1 2 2 2 2 2" xfId="1015" xr:uid="{CE731861-FE42-4896-8692-BBA8EBD52E0E}"/>
    <cellStyle name="20% - uthevingsfarge 1 2 2 2 2 3" xfId="1016" xr:uid="{3C0A29FD-6165-4B67-9C47-4154A2B72110}"/>
    <cellStyle name="20% - uthevingsfarge 1 2 2 2 3" xfId="1017" xr:uid="{6421678F-4D7B-4D21-82F8-390E6FC1AA36}"/>
    <cellStyle name="20% - uthevingsfarge 1 2 2 2 4" xfId="1018" xr:uid="{80ABACCF-AF97-48CD-A19E-ADC547A6D5BE}"/>
    <cellStyle name="20% - uthevingsfarge 1 2 2 2 5" xfId="1019" xr:uid="{AD9EDF9F-B061-4726-A4AB-9DD42CE523BE}"/>
    <cellStyle name="20% - uthevingsfarge 1 2 2 2 5 2" xfId="31335" xr:uid="{D8465506-A5E5-46E3-9C31-4A2451D467B2}"/>
    <cellStyle name="20% - uthevingsfarge 1 2 2 2_ACT_NIBD EQ" xfId="1020" xr:uid="{B55F1D96-83D4-462C-876A-C34763495F62}"/>
    <cellStyle name="20% - uthevingsfarge 1 2 2 3" xfId="1021" xr:uid="{DF06FA40-5C43-4FF1-8845-2587B2CB6405}"/>
    <cellStyle name="20% - uthevingsfarge 1 2 2 3 2" xfId="1022" xr:uid="{68C46128-B2C1-4190-B22D-DD834487FCD9}"/>
    <cellStyle name="20% - uthevingsfarge 1 2 2 3 2 2" xfId="1023" xr:uid="{87FB2869-A6EF-41D3-875B-795EBFF602B9}"/>
    <cellStyle name="20% - uthevingsfarge 1 2 2 3 2 3" xfId="1024" xr:uid="{BBD943E5-24DF-42F3-80DF-122F77CA2000}"/>
    <cellStyle name="20% - uthevingsfarge 1 2 2 3 3" xfId="1025" xr:uid="{60AF84E9-49D9-4A30-BC10-47DC2458802E}"/>
    <cellStyle name="20% - uthevingsfarge 1 2 2 3 4" xfId="1026" xr:uid="{95890643-8239-49C4-A120-C71C2069B46D}"/>
    <cellStyle name="20% - uthevingsfarge 1 2 2 3 5" xfId="1027" xr:uid="{56372EA1-0B3A-4218-9856-74684A86DDB2}"/>
    <cellStyle name="20% - uthevingsfarge 1 2 2 3 5 2" xfId="31728" xr:uid="{8E4AC3A3-BF00-4377-80E5-66DADA777637}"/>
    <cellStyle name="20% - uthevingsfarge 1 2 2 3_ACT_NIBD EQ" xfId="1028" xr:uid="{91C176E9-973C-44D2-8DE0-BB82FEFEC138}"/>
    <cellStyle name="20% - uthevingsfarge 1 2 2 4" xfId="1029" xr:uid="{F1F6B3EA-DB14-4537-AF42-164564A53494}"/>
    <cellStyle name="20% - uthevingsfarge 1 2 2 4 2" xfId="1030" xr:uid="{BF472805-0D8D-4873-866C-D54483CBD5D5}"/>
    <cellStyle name="20% - uthevingsfarge 1 2 2 4 3" xfId="1031" xr:uid="{E414530A-930F-42F7-933E-5E0AF066E8FF}"/>
    <cellStyle name="20% - uthevingsfarge 1 2 2 5" xfId="1032" xr:uid="{62DB5691-E8EB-46E8-8F63-C019050D49AD}"/>
    <cellStyle name="20% - uthevingsfarge 1 2 2 6" xfId="1033" xr:uid="{5772A6C9-1505-41AA-9576-764837466788}"/>
    <cellStyle name="20% - uthevingsfarge 1 2 2 7" xfId="1034" xr:uid="{CC8F7E7C-CBAF-45FF-ACBC-9BD52A5EDC3B}"/>
    <cellStyle name="20% - uthevingsfarge 1 2 2 7 2" xfId="30936" xr:uid="{5ACA2F13-782B-477E-9ADF-56FFDAC8AAD8}"/>
    <cellStyle name="20% - uthevingsfarge 1 2 2_ACT Segment adj EBITDA" xfId="1035" xr:uid="{EFC17D7E-95C5-41BA-B99D-5FDEAFFE953A}"/>
    <cellStyle name="20% - uthevingsfarge 1 2 3" xfId="1036" xr:uid="{9A10B94B-01CA-4088-81C8-B5C5E19C3B9A}"/>
    <cellStyle name="20% - uthevingsfarge 1 2 3 2" xfId="1037" xr:uid="{6CF4E3A5-C61D-426F-AF83-FB5AC60EC6A5}"/>
    <cellStyle name="20% - uthevingsfarge 1 2 3 2 2" xfId="1038" xr:uid="{9116F541-3D3B-4337-83D6-0AF4B7D1FE94}"/>
    <cellStyle name="20% - uthevingsfarge 1 2 3 2 3" xfId="1039" xr:uid="{5D98B99A-C30C-47A1-894C-71A792D41C60}"/>
    <cellStyle name="20% - uthevingsfarge 1 2 3 3" xfId="1040" xr:uid="{B33D462C-5288-48E1-BC82-6B4D952328F6}"/>
    <cellStyle name="20% - uthevingsfarge 1 2 3 4" xfId="1041" xr:uid="{4CE4F404-F3B1-4EDD-B545-F100DBE47042}"/>
    <cellStyle name="20% - uthevingsfarge 1 2 3 5" xfId="1042" xr:uid="{BD53B074-A9D7-4B3B-B9FB-9C176ADC6DE6}"/>
    <cellStyle name="20% - uthevingsfarge 1 2 3 5 2" xfId="31183" xr:uid="{F0891D8B-9628-400F-A30F-D2BC5840D9E7}"/>
    <cellStyle name="20% - uthevingsfarge 1 2 3_ACT_NIBD EQ" xfId="1043" xr:uid="{C9CF790A-B22E-4716-805A-4F4A27CD33C0}"/>
    <cellStyle name="20% - uthevingsfarge 1 2 4" xfId="1044" xr:uid="{3841D2D5-BD85-4778-B554-D1FCB8615A4E}"/>
    <cellStyle name="20% - uthevingsfarge 1 2 4 2" xfId="1045" xr:uid="{62379CCC-C754-4EEB-B333-2DB12D38ED03}"/>
    <cellStyle name="20% - uthevingsfarge 1 2 4 2 2" xfId="1046" xr:uid="{AC66970F-4131-4A7B-93B5-805A7A340A9B}"/>
    <cellStyle name="20% - uthevingsfarge 1 2 4 2 3" xfId="1047" xr:uid="{52C95D0F-EAAA-471E-B7B5-B5FD3A58B648}"/>
    <cellStyle name="20% - uthevingsfarge 1 2 4 3" xfId="1048" xr:uid="{0821CA7A-D658-4AD4-A12A-CF01D5838DC5}"/>
    <cellStyle name="20% - uthevingsfarge 1 2 4 4" xfId="1049" xr:uid="{D18F5AD2-87DD-468E-9DD7-0C430390A5BC}"/>
    <cellStyle name="20% - uthevingsfarge 1 2 4 5" xfId="1050" xr:uid="{84BF9400-BCD3-4053-9901-FD1FB2BBA950}"/>
    <cellStyle name="20% - uthevingsfarge 1 2 4 5 2" xfId="31579" xr:uid="{98103298-C5FE-42B3-BC7F-D2E6558388F2}"/>
    <cellStyle name="20% - uthevingsfarge 1 2 4_ACT_NIBD EQ" xfId="1051" xr:uid="{3235BCC6-C292-4885-8417-7250DB75AE5D}"/>
    <cellStyle name="20% - uthevingsfarge 1 2 5" xfId="1052" xr:uid="{8AE9AE21-7394-4BC6-9D38-20FB6BAB1425}"/>
    <cellStyle name="20% - uthevingsfarge 1 2 5 2" xfId="1053" xr:uid="{437E7FBE-59D0-4F14-9BEB-DB831E7F3B24}"/>
    <cellStyle name="20% - uthevingsfarge 1 2 5 3" xfId="1054" xr:uid="{DF629589-D893-496A-BDF7-47336FDB0615}"/>
    <cellStyle name="20% - uthevingsfarge 1 2 6" xfId="1055" xr:uid="{C361C592-95E3-49EB-B3EE-8BECCEBCF781}"/>
    <cellStyle name="20% - uthevingsfarge 1 2 7" xfId="1056" xr:uid="{68EBD4D5-61F6-4412-9336-697ABD460651}"/>
    <cellStyle name="20% - uthevingsfarge 1 2 8" xfId="1057" xr:uid="{3262304B-74D5-4056-BA78-E3DD263F7CBD}"/>
    <cellStyle name="20% - uthevingsfarge 1 2 8 2" xfId="30720" xr:uid="{5D76A022-A40E-4109-BF52-2E465AF08453}"/>
    <cellStyle name="20% - uthevingsfarge 1 2_ACT Segment adj EBITDA" xfId="1058" xr:uid="{1C025728-9884-41B4-9C9A-0D2A1CD015DA}"/>
    <cellStyle name="20% - uthevingsfarge 1 3" xfId="1059" xr:uid="{2CF68E57-2C7A-4D16-80FD-C00688FED8DE}"/>
    <cellStyle name="20% - uthevingsfarge 1 3 2" xfId="1060" xr:uid="{D365174C-AA23-4347-90D6-261C25447150}"/>
    <cellStyle name="20% - uthevingsfarge 1 3 2 2" xfId="1061" xr:uid="{E09F84B8-0212-476C-A3EB-989D96173FD8}"/>
    <cellStyle name="20% - uthevingsfarge 1 3 2 2 2" xfId="1062" xr:uid="{71CCF014-193D-410C-99FB-0EB1FDDC93F3}"/>
    <cellStyle name="20% - uthevingsfarge 1 3 2 2 3" xfId="1063" xr:uid="{4761A9EF-1984-475A-BFE1-71D17179F2B4}"/>
    <cellStyle name="20% - uthevingsfarge 1 3 2 3" xfId="1064" xr:uid="{D113708F-7D75-4234-A263-D53C753C3808}"/>
    <cellStyle name="20% - uthevingsfarge 1 3 2 4" xfId="1065" xr:uid="{0ED80928-93BA-4EE6-8FE8-50F8519D325C}"/>
    <cellStyle name="20% - uthevingsfarge 1 3 2 5" xfId="1066" xr:uid="{3BA7E992-54E0-4748-A9E8-D5F9E116A453}"/>
    <cellStyle name="20% - uthevingsfarge 1 3 2 5 2" xfId="31283" xr:uid="{ABFA3DC0-512B-4403-8FF0-321B3BC87AAC}"/>
    <cellStyle name="20% - uthevingsfarge 1 3 2_ACT_NIBD EQ" xfId="1067" xr:uid="{BD50894B-9BB8-4C9C-966D-3882F6D74BC3}"/>
    <cellStyle name="20% - uthevingsfarge 1 3 3" xfId="1068" xr:uid="{9E5057CB-CE49-415F-A2B5-53627C3A37C5}"/>
    <cellStyle name="20% - uthevingsfarge 1 3 3 2" xfId="1069" xr:uid="{5264B1CC-96AD-4FE1-9FAA-EA6FB9DBD9DB}"/>
    <cellStyle name="20% - uthevingsfarge 1 3 3 2 2" xfId="1070" xr:uid="{45596652-DB59-4F0F-94E9-2CE43A5E099B}"/>
    <cellStyle name="20% - uthevingsfarge 1 3 3 2 3" xfId="1071" xr:uid="{270407F7-69B1-4CED-8D8B-6A928105B482}"/>
    <cellStyle name="20% - uthevingsfarge 1 3 3 3" xfId="1072" xr:uid="{5BD7E1B5-AB16-47C7-B112-42F97E507832}"/>
    <cellStyle name="20% - uthevingsfarge 1 3 3 4" xfId="1073" xr:uid="{1D6DD86B-EFE7-4B0F-A852-1EFCC3A44D81}"/>
    <cellStyle name="20% - uthevingsfarge 1 3 3 5" xfId="1074" xr:uid="{F573A6AC-8E03-4A28-8B1B-F6E5CE1A7842}"/>
    <cellStyle name="20% - uthevingsfarge 1 3 3 5 2" xfId="31676" xr:uid="{4C33A42B-191C-4252-8D90-DA399DF25779}"/>
    <cellStyle name="20% - uthevingsfarge 1 3 3_ACT_NIBD EQ" xfId="1075" xr:uid="{5FB6744F-BC74-4DF8-89D5-24E762F7C025}"/>
    <cellStyle name="20% - uthevingsfarge 1 3 4" xfId="1076" xr:uid="{576E1464-D73B-4CE0-B072-AD64CEF2D553}"/>
    <cellStyle name="20% - uthevingsfarge 1 3 4 2" xfId="1077" xr:uid="{0F9BAEB7-5DA9-45FB-A4B4-3056BED2C957}"/>
    <cellStyle name="20% - uthevingsfarge 1 3 4 3" xfId="1078" xr:uid="{3ED76837-9C6E-4490-9250-D3C137DB9192}"/>
    <cellStyle name="20% - uthevingsfarge 1 3 5" xfId="1079" xr:uid="{6DB92DB5-ACE0-4109-AC83-37AB4BF19767}"/>
    <cellStyle name="20% - uthevingsfarge 1 3 6" xfId="1080" xr:uid="{64CEE891-121A-421F-AB7E-2217AFCE6F7A}"/>
    <cellStyle name="20% - uthevingsfarge 1 3 7" xfId="1081" xr:uid="{6A994009-7D41-4DB6-ACF5-BCD3A5261DF1}"/>
    <cellStyle name="20% - uthevingsfarge 1 3 7 2" xfId="30856" xr:uid="{9A4A07C0-873A-42E4-BDC1-A53CC34CA06E}"/>
    <cellStyle name="20% - uthevingsfarge 1 3_ACT Segment adj EBITDA" xfId="1082" xr:uid="{EBD9D292-E770-44A6-ADD1-972A6E59137E}"/>
    <cellStyle name="20% - uthevingsfarge 1 4" xfId="1083" xr:uid="{9EE8444A-70CF-4122-B376-8DF8894E9CFC}"/>
    <cellStyle name="20% - uthevingsfarge 1 4 2" xfId="1084" xr:uid="{A994A73E-5FB6-45E6-AC0D-1327E45472F6}"/>
    <cellStyle name="20% - uthevingsfarge 1 4 2 2" xfId="1085" xr:uid="{51D90AF1-1A8B-4F9C-810A-A9D5131EF9C9}"/>
    <cellStyle name="20% - uthevingsfarge 1 4 2 3" xfId="1086" xr:uid="{2683CABC-26D9-4A8F-AD12-68E5F4DB2D2D}"/>
    <cellStyle name="20% - uthevingsfarge 1 4 3" xfId="1087" xr:uid="{3D7669B2-EFC3-4135-9B03-5ABEF8E1657F}"/>
    <cellStyle name="20% - uthevingsfarge 1 4 4" xfId="1088" xr:uid="{8B03BB2A-BADE-4954-9BA9-CE7CF2B99CD7}"/>
    <cellStyle name="20% - uthevingsfarge 1 4 5" xfId="1089" xr:uid="{026F33A5-562D-4B5B-82A9-572332D7764B}"/>
    <cellStyle name="20% - uthevingsfarge 1 4 5 2" xfId="31101" xr:uid="{DFAB468E-4933-4509-8C29-A79431D12946}"/>
    <cellStyle name="20% - uthevingsfarge 1 4_ACT_NIBD EQ" xfId="1090" xr:uid="{54B24A3B-5EDF-45E8-8671-39A55B1CD149}"/>
    <cellStyle name="20% - uthevingsfarge 1 5" xfId="1091" xr:uid="{9CB47FDB-FD56-4FAD-9D8C-64D7DD29D4EF}"/>
    <cellStyle name="20% - uthevingsfarge 1 5 2" xfId="1092" xr:uid="{7E070610-D2E3-4977-BC7A-A3C6D719414C}"/>
    <cellStyle name="20% - uthevingsfarge 1 5 2 2" xfId="1093" xr:uid="{8EE343E9-BC65-42B0-AC60-6234B1BFF386}"/>
    <cellStyle name="20% - uthevingsfarge 1 5 2 3" xfId="1094" xr:uid="{1F46115D-ABD8-4E15-AF23-A59B60452F58}"/>
    <cellStyle name="20% - uthevingsfarge 1 5 3" xfId="1095" xr:uid="{5F0D4A4D-BE09-4E11-ABAD-B84D01E0E923}"/>
    <cellStyle name="20% - uthevingsfarge 1 5 4" xfId="1096" xr:uid="{AC3AEDBE-F93E-48C7-9806-616DAA9AC658}"/>
    <cellStyle name="20% - uthevingsfarge 1 5 5" xfId="1097" xr:uid="{8C634BC3-6DE9-4E52-9691-23D5528BC97D}"/>
    <cellStyle name="20% - uthevingsfarge 1 5 5 2" xfId="31527" xr:uid="{9E116F25-F77E-464D-BBFF-AA118FBD46FA}"/>
    <cellStyle name="20% - uthevingsfarge 1 5_ACT_NIBD EQ" xfId="1098" xr:uid="{808A6667-883B-4C9E-859B-3B8922EB3DA9}"/>
    <cellStyle name="20% - uthevingsfarge 1 6" xfId="1099" xr:uid="{F9A6D66E-A4E9-4230-B4A8-8F38ECA91C00}"/>
    <cellStyle name="20% - uthevingsfarge 1 6 2" xfId="1100" xr:uid="{6E1FE8B9-B173-413F-B11C-E5E002448D1F}"/>
    <cellStyle name="20% - uthevingsfarge 1 6 2 2" xfId="1101" xr:uid="{C0F347D4-F8CE-41BB-9BA7-FAAD6E91831A}"/>
    <cellStyle name="20% - uthevingsfarge 1 6 2 3" xfId="1102" xr:uid="{9C7C5D72-EB22-4CEF-8955-3C9BBD6DAACF}"/>
    <cellStyle name="20% - uthevingsfarge 1 6 3" xfId="1103" xr:uid="{78EF7E0E-A62C-4ECB-9DFC-15C574CE8BC5}"/>
    <cellStyle name="20% - uthevingsfarge 1 6 4" xfId="1104" xr:uid="{F2246423-337C-412C-89FD-EC16EF8BE71F}"/>
    <cellStyle name="20% - uthevingsfarge 1 6 5" xfId="1105" xr:uid="{7ED6BCF5-4020-4F4A-B086-003B9B302DA8}"/>
    <cellStyle name="20% - uthevingsfarge 1 6 5 2" xfId="31840" xr:uid="{C9C1699D-E307-491B-8C3C-72BEE9CFA95A}"/>
    <cellStyle name="20% - uthevingsfarge 1 6_ACT_NIBD EQ" xfId="1106" xr:uid="{36DEF038-E020-4657-944F-1469AD38D5DF}"/>
    <cellStyle name="20% - uthevingsfarge 1 7" xfId="1107" xr:uid="{4E5EF698-EFA4-4EC6-A2A8-67AD0D8453B5}"/>
    <cellStyle name="20% - uthevingsfarge 1 7 2" xfId="1108" xr:uid="{3417DBAD-0786-4FDD-A892-76AB08572BDE}"/>
    <cellStyle name="20% - uthevingsfarge 1 7 2 2" xfId="1109" xr:uid="{BD1F778A-7EF7-4933-B5A9-14264D395A09}"/>
    <cellStyle name="20% - uthevingsfarge 1 7 2 3" xfId="1110" xr:uid="{D419DA20-4AB5-4BFF-8BC7-C8D37E2FEA97}"/>
    <cellStyle name="20% - uthevingsfarge 1 7 3" xfId="1111" xr:uid="{9C6EB1F2-9DCF-42C2-B3C9-716D855D2144}"/>
    <cellStyle name="20% - uthevingsfarge 1 7 4" xfId="1112" xr:uid="{35124C97-2710-42E4-8AAC-3B1C492BC817}"/>
    <cellStyle name="20% - uthevingsfarge 1 7 5" xfId="1113" xr:uid="{BA722DE7-63F6-4C7F-B38E-A39D84EF3795}"/>
    <cellStyle name="20% - uthevingsfarge 1 7 5 2" xfId="31872" xr:uid="{82A4D7E4-5191-4963-A77A-B5E6CBEBDF0C}"/>
    <cellStyle name="20% - uthevingsfarge 1 7_ACT_NIBD EQ" xfId="1114" xr:uid="{320D0466-7C38-4988-9C35-7EDD1B581105}"/>
    <cellStyle name="20% - uthevingsfarge 1 8" xfId="1115" xr:uid="{6909BF29-CCD5-4CED-98D2-1400CB03B488}"/>
    <cellStyle name="20% - uthevingsfarge 1 8 2" xfId="1116" xr:uid="{1CC28CA5-EFE0-4C35-8FC0-71D05149799D}"/>
    <cellStyle name="20% - uthevingsfarge 1 8 2 2" xfId="1117" xr:uid="{F9B6F2EE-2635-42A0-90B7-DB79221DFB96}"/>
    <cellStyle name="20% - uthevingsfarge 1 8 2 3" xfId="1118" xr:uid="{62E9A8A6-C478-4936-BD85-E0F95B57FD1A}"/>
    <cellStyle name="20% - uthevingsfarge 1 8 3" xfId="1119" xr:uid="{1C22502D-0B86-40F4-9803-265085DB80B8}"/>
    <cellStyle name="20% - uthevingsfarge 1 8 4" xfId="1120" xr:uid="{91DCC237-BF98-40CD-BE47-741DCF3EE3C7}"/>
    <cellStyle name="20% - uthevingsfarge 1 8 5" xfId="1121" xr:uid="{02258CCD-18C5-4B8F-A496-0A5948CB88F9}"/>
    <cellStyle name="20% - uthevingsfarge 1 8 5 2" xfId="31900" xr:uid="{13BFFCFC-5F1B-49DB-A400-387EC1CD084B}"/>
    <cellStyle name="20% - uthevingsfarge 1 8_ACT_NIBD EQ" xfId="1122" xr:uid="{79F713F7-075C-4A91-B804-099F52637094}"/>
    <cellStyle name="20% - uthevingsfarge 1 9" xfId="1123" xr:uid="{27484EE7-EFC2-4ECD-AD95-42E76C1AC830}"/>
    <cellStyle name="20% - uthevingsfarge 1 9 2" xfId="1124" xr:uid="{0D950F30-D454-4A2F-84E5-8671D0FDBE98}"/>
    <cellStyle name="20% - uthevingsfarge 1 9 3" xfId="1125" xr:uid="{EEF11A8C-CAF5-4E9A-AF33-7871C168FA88}"/>
    <cellStyle name="20% - uthevingsfarge 1_ACT Segment adj EBITDA" xfId="1126" xr:uid="{0A0CB5AC-EEC7-4BB1-BE40-E97D1DF5737E}"/>
    <cellStyle name="20% - uthevingsfarge 2" xfId="1127" xr:uid="{F993A012-5DD6-4624-90CD-209503066B8A}"/>
    <cellStyle name="20% - uthevingsfarge 2 10" xfId="1128" xr:uid="{DC90C8FB-089F-48DB-9115-6CBEBCA42F41}"/>
    <cellStyle name="20% - uthevingsfarge 2 11" xfId="1129" xr:uid="{D02D459D-E346-485E-9971-AFF16BD94581}"/>
    <cellStyle name="20% - uthevingsfarge 2 12" xfId="1130" xr:uid="{764BEE60-FA6B-4CE4-9479-C6519936B960}"/>
    <cellStyle name="20% - uthevingsfarge 2 12 2" xfId="30610" xr:uid="{0F14107F-E6A4-4130-83A3-7DFC7CF3C879}"/>
    <cellStyle name="20% - uthevingsfarge 2 2" xfId="1131" xr:uid="{ED225565-DCA7-4C3C-927D-722AD4CF5304}"/>
    <cellStyle name="20% - uthevingsfarge 2 2 2" xfId="1132" xr:uid="{44A76997-D2A7-4D24-9CB7-1B4301991F8F}"/>
    <cellStyle name="20% - uthevingsfarge 2 2 2 2" xfId="1133" xr:uid="{3C8EA336-4B4F-49BF-8D64-1C99D82632E8}"/>
    <cellStyle name="20% - uthevingsfarge 2 2 2 2 2" xfId="1134" xr:uid="{B0550FBB-F71B-457F-8AF1-8752E4EE31BC}"/>
    <cellStyle name="20% - uthevingsfarge 2 2 2 2 2 2" xfId="1135" xr:uid="{084C0D42-A960-4C28-9CC3-470841F22C9D}"/>
    <cellStyle name="20% - uthevingsfarge 2 2 2 2 2 3" xfId="1136" xr:uid="{5363E0D8-D355-4A2A-94F7-42D17867362D}"/>
    <cellStyle name="20% - uthevingsfarge 2 2 2 2 3" xfId="1137" xr:uid="{4F46ABCA-2CFB-45EE-BF1B-B7F2B86E3278}"/>
    <cellStyle name="20% - uthevingsfarge 2 2 2 2 4" xfId="1138" xr:uid="{14C3824E-0836-4B33-830A-41A4CD4A1F60}"/>
    <cellStyle name="20% - uthevingsfarge 2 2 2 2 5" xfId="1139" xr:uid="{DD46994A-82E4-467C-BB9D-9FF6763CC67A}"/>
    <cellStyle name="20% - uthevingsfarge 2 2 2 2 5 2" xfId="31336" xr:uid="{7BF2BC5A-CF23-492B-9F75-8CBC0731C6D9}"/>
    <cellStyle name="20% - uthevingsfarge 2 2 2 2_ACT_NIBD EQ" xfId="1140" xr:uid="{9F8D6897-346E-49D2-A57D-E594D51B5336}"/>
    <cellStyle name="20% - uthevingsfarge 2 2 2 3" xfId="1141" xr:uid="{05BD0756-5FD9-4A62-9B22-D4ED2A40E9D8}"/>
    <cellStyle name="20% - uthevingsfarge 2 2 2 3 2" xfId="1142" xr:uid="{2AC49FE2-8D24-4BA6-AD9C-EA81DB6D646B}"/>
    <cellStyle name="20% - uthevingsfarge 2 2 2 3 2 2" xfId="1143" xr:uid="{8C07D996-8484-40EB-B38E-AAB4E2432D6A}"/>
    <cellStyle name="20% - uthevingsfarge 2 2 2 3 2 3" xfId="1144" xr:uid="{AF99C407-D9B6-4DAA-9419-623A3C49A2FA}"/>
    <cellStyle name="20% - uthevingsfarge 2 2 2 3 3" xfId="1145" xr:uid="{BF6B63E5-E18D-4D14-A006-3522C4D951E5}"/>
    <cellStyle name="20% - uthevingsfarge 2 2 2 3 4" xfId="1146" xr:uid="{70E8BB10-B1C8-481E-A87A-7F5EE038D85B}"/>
    <cellStyle name="20% - uthevingsfarge 2 2 2 3 5" xfId="1147" xr:uid="{CCB4F8C1-30C9-476A-9938-2426E92B14AB}"/>
    <cellStyle name="20% - uthevingsfarge 2 2 2 3 5 2" xfId="31729" xr:uid="{62992F67-4F62-4F6E-A098-8FE02184E0DB}"/>
    <cellStyle name="20% - uthevingsfarge 2 2 2 3_ACT_NIBD EQ" xfId="1148" xr:uid="{118B4AD1-6570-4147-981A-D4216D29C23F}"/>
    <cellStyle name="20% - uthevingsfarge 2 2 2 4" xfId="1149" xr:uid="{D6B93F3A-6E29-4912-8F9E-8A094355BD03}"/>
    <cellStyle name="20% - uthevingsfarge 2 2 2 4 2" xfId="1150" xr:uid="{6D83AA9C-07DE-40E6-8937-A1FA3036CE80}"/>
    <cellStyle name="20% - uthevingsfarge 2 2 2 4 3" xfId="1151" xr:uid="{8BD9909C-3946-4F5F-9DEF-0748D323875B}"/>
    <cellStyle name="20% - uthevingsfarge 2 2 2 5" xfId="1152" xr:uid="{8C79E061-A4F5-4755-8B7F-62D40747C5C0}"/>
    <cellStyle name="20% - uthevingsfarge 2 2 2 6" xfId="1153" xr:uid="{6188032C-9AE2-4ECA-A7A1-304750C10FE6}"/>
    <cellStyle name="20% - uthevingsfarge 2 2 2 7" xfId="1154" xr:uid="{6785DA43-965A-452C-AE1B-C2183D2F14AC}"/>
    <cellStyle name="20% - uthevingsfarge 2 2 2 7 2" xfId="30937" xr:uid="{9218A23F-0B38-4452-BA76-6200E561064A}"/>
    <cellStyle name="20% - uthevingsfarge 2 2 2_ACT Segment adj EBITDA" xfId="1155" xr:uid="{20907CA2-0697-4596-8FAB-3080C45CBC58}"/>
    <cellStyle name="20% - uthevingsfarge 2 2 3" xfId="1156" xr:uid="{FDEB8672-A16F-4321-A253-D2A7C17136F9}"/>
    <cellStyle name="20% - uthevingsfarge 2 2 3 2" xfId="1157" xr:uid="{55DC436F-43A2-4F1B-8A5E-502228F78E97}"/>
    <cellStyle name="20% - uthevingsfarge 2 2 3 2 2" xfId="1158" xr:uid="{CD714ED9-3150-41B1-8C34-ADD6804CAA67}"/>
    <cellStyle name="20% - uthevingsfarge 2 2 3 2 3" xfId="1159" xr:uid="{49841A66-70CB-4593-8BC7-9E081495020E}"/>
    <cellStyle name="20% - uthevingsfarge 2 2 3 3" xfId="1160" xr:uid="{D9C6F381-D021-4E77-B121-FD23EEF88257}"/>
    <cellStyle name="20% - uthevingsfarge 2 2 3 4" xfId="1161" xr:uid="{76389757-4D66-4415-933A-4F0226279389}"/>
    <cellStyle name="20% - uthevingsfarge 2 2 3 5" xfId="1162" xr:uid="{90A0AF95-4AA0-4989-B9A0-0CF76F4783CE}"/>
    <cellStyle name="20% - uthevingsfarge 2 2 3 5 2" xfId="31184" xr:uid="{0701D65F-A133-491C-82B3-41BAF11D9FB1}"/>
    <cellStyle name="20% - uthevingsfarge 2 2 3_ACT_NIBD EQ" xfId="1163" xr:uid="{85D04DBD-40B9-4817-B8DE-472E1E78D52C}"/>
    <cellStyle name="20% - uthevingsfarge 2 2 4" xfId="1164" xr:uid="{094B1BF4-E1BE-4EEB-86E5-B4D207244EE9}"/>
    <cellStyle name="20% - uthevingsfarge 2 2 4 2" xfId="1165" xr:uid="{D1BB0EF1-DD14-4D51-86C2-F21C776A540C}"/>
    <cellStyle name="20% - uthevingsfarge 2 2 4 2 2" xfId="1166" xr:uid="{0E032031-00E5-44CD-B096-6F094687E54C}"/>
    <cellStyle name="20% - uthevingsfarge 2 2 4 2 3" xfId="1167" xr:uid="{D80F790F-BCD6-4A4C-A71B-6E2DD1973D78}"/>
    <cellStyle name="20% - uthevingsfarge 2 2 4 3" xfId="1168" xr:uid="{A0C5FD79-00F9-4B00-BDAF-95124602F59E}"/>
    <cellStyle name="20% - uthevingsfarge 2 2 4 4" xfId="1169" xr:uid="{448DBA59-B7BB-45A8-81BA-DA259F080CB0}"/>
    <cellStyle name="20% - uthevingsfarge 2 2 4 5" xfId="1170" xr:uid="{E03418DC-6723-43C7-8A92-640353509433}"/>
    <cellStyle name="20% - uthevingsfarge 2 2 4 5 2" xfId="31580" xr:uid="{841124BC-318D-474E-BD4E-46DF531A4435}"/>
    <cellStyle name="20% - uthevingsfarge 2 2 4_ACT_NIBD EQ" xfId="1171" xr:uid="{8FF21774-FFF4-4580-A609-EA1B2167CA38}"/>
    <cellStyle name="20% - uthevingsfarge 2 2 5" xfId="1172" xr:uid="{B5B93020-7893-48DF-A9B7-EEEB02E02089}"/>
    <cellStyle name="20% - uthevingsfarge 2 2 5 2" xfId="1173" xr:uid="{EAE1A391-6897-44B6-A03D-2CE6DFCB0A98}"/>
    <cellStyle name="20% - uthevingsfarge 2 2 5 3" xfId="1174" xr:uid="{6F518B9A-874B-4DB2-8D78-623BCB93540E}"/>
    <cellStyle name="20% - uthevingsfarge 2 2 6" xfId="1175" xr:uid="{7F6DC11B-B3C0-4177-9BEB-F69293C9635E}"/>
    <cellStyle name="20% - uthevingsfarge 2 2 7" xfId="1176" xr:uid="{ED1FF901-A3DC-4871-8AB8-40192BD63F10}"/>
    <cellStyle name="20% - uthevingsfarge 2 2 8" xfId="1177" xr:uid="{43268E65-C329-4943-8006-57618FD02CD6}"/>
    <cellStyle name="20% - uthevingsfarge 2 2 8 2" xfId="30721" xr:uid="{7838E06F-5BFE-4747-B967-EB10CB0090BF}"/>
    <cellStyle name="20% - uthevingsfarge 2 2_ACT Segment adj EBITDA" xfId="1178" xr:uid="{59FF34FF-46E9-407E-97F4-1081CF9E8CBA}"/>
    <cellStyle name="20% - uthevingsfarge 2 3" xfId="1179" xr:uid="{CAF3C79D-885D-4FE5-B5C9-96DA6E2EC812}"/>
    <cellStyle name="20% - uthevingsfarge 2 3 2" xfId="1180" xr:uid="{CA79B7CE-39FA-4C24-A92D-83FAC7575523}"/>
    <cellStyle name="20% - uthevingsfarge 2 3 2 2" xfId="1181" xr:uid="{9FCFED6F-254C-49C4-867E-25159C79D775}"/>
    <cellStyle name="20% - uthevingsfarge 2 3 2 2 2" xfId="1182" xr:uid="{BD6D9F6B-ABDC-403C-B942-2794B52C6A32}"/>
    <cellStyle name="20% - uthevingsfarge 2 3 2 2 3" xfId="1183" xr:uid="{C6F90CB4-D194-428D-91C1-ED7FA481C8DF}"/>
    <cellStyle name="20% - uthevingsfarge 2 3 2 3" xfId="1184" xr:uid="{2FDC89F6-286F-47D3-A811-DA399FC3C03F}"/>
    <cellStyle name="20% - uthevingsfarge 2 3 2 4" xfId="1185" xr:uid="{4E4F6460-E4FC-4837-BB3F-3886F41F3C18}"/>
    <cellStyle name="20% - uthevingsfarge 2 3 2 5" xfId="1186" xr:uid="{BC46FC07-90AD-4A64-9BD8-82B651A1511D}"/>
    <cellStyle name="20% - uthevingsfarge 2 3 2 5 2" xfId="31284" xr:uid="{647D84DE-BFB8-4DA3-971B-76F6AD133E80}"/>
    <cellStyle name="20% - uthevingsfarge 2 3 2_ACT_NIBD EQ" xfId="1187" xr:uid="{2A4B13D1-BC1E-4176-8723-BC74AD93E60F}"/>
    <cellStyle name="20% - uthevingsfarge 2 3 3" xfId="1188" xr:uid="{2F3912BF-ED9C-435D-8081-232D46FA0A1B}"/>
    <cellStyle name="20% - uthevingsfarge 2 3 3 2" xfId="1189" xr:uid="{D9AECF3C-6F95-4427-8C58-F203BD6B8266}"/>
    <cellStyle name="20% - uthevingsfarge 2 3 3 2 2" xfId="1190" xr:uid="{A9332936-3311-4DFE-87BC-35459146A9F5}"/>
    <cellStyle name="20% - uthevingsfarge 2 3 3 2 3" xfId="1191" xr:uid="{B3255C3A-CDB0-4AB2-8C6F-091421EA6FEB}"/>
    <cellStyle name="20% - uthevingsfarge 2 3 3 3" xfId="1192" xr:uid="{EBFBFB15-15CB-4F3F-9149-C7A9253BF90F}"/>
    <cellStyle name="20% - uthevingsfarge 2 3 3 4" xfId="1193" xr:uid="{578B1A9A-38B0-453E-A5F9-94619739715C}"/>
    <cellStyle name="20% - uthevingsfarge 2 3 3 5" xfId="1194" xr:uid="{7A2F9C05-3ED8-432F-8684-395CA0FB41D0}"/>
    <cellStyle name="20% - uthevingsfarge 2 3 3 5 2" xfId="31677" xr:uid="{1DDC7178-13CB-42CC-A8A2-232516242440}"/>
    <cellStyle name="20% - uthevingsfarge 2 3 3_ACT_NIBD EQ" xfId="1195" xr:uid="{8FD49D1C-AB05-42B9-9495-9F9F4F100B08}"/>
    <cellStyle name="20% - uthevingsfarge 2 3 4" xfId="1196" xr:uid="{E3254D8B-B2B3-44AC-96F8-1D3EC010CCC4}"/>
    <cellStyle name="20% - uthevingsfarge 2 3 4 2" xfId="1197" xr:uid="{168EF7A5-337E-459A-A995-398050EAA79B}"/>
    <cellStyle name="20% - uthevingsfarge 2 3 4 3" xfId="1198" xr:uid="{17FD990D-2E45-4DF9-A776-BEEAF98D2D4C}"/>
    <cellStyle name="20% - uthevingsfarge 2 3 5" xfId="1199" xr:uid="{28954675-1207-4C2E-AB6F-550644F46157}"/>
    <cellStyle name="20% - uthevingsfarge 2 3 6" xfId="1200" xr:uid="{E9D9888A-EC4D-4C8E-A14E-42D57C511240}"/>
    <cellStyle name="20% - uthevingsfarge 2 3 7" xfId="1201" xr:uid="{FF419183-7DD0-4B5B-8DBD-6E1AAD573DC8}"/>
    <cellStyle name="20% - uthevingsfarge 2 3 7 2" xfId="30857" xr:uid="{EC691B58-1151-4C88-9769-1F3ABDC3204A}"/>
    <cellStyle name="20% - uthevingsfarge 2 3_ACT Segment adj EBITDA" xfId="1202" xr:uid="{F1809835-6C7D-43F1-9721-6EF219066B6A}"/>
    <cellStyle name="20% - uthevingsfarge 2 4" xfId="1203" xr:uid="{5452328B-A4CA-44D9-B1AB-ED4EDEEB2BED}"/>
    <cellStyle name="20% - uthevingsfarge 2 4 2" xfId="1204" xr:uid="{D94A737B-40B3-420C-A4C3-DA9F8C31A388}"/>
    <cellStyle name="20% - uthevingsfarge 2 4 2 2" xfId="1205" xr:uid="{2B0431BD-FEC2-46D9-A3C4-AD7666D2DFBA}"/>
    <cellStyle name="20% - uthevingsfarge 2 4 2 3" xfId="1206" xr:uid="{EDA5F48B-DB92-4826-8BEB-CBE9795263EA}"/>
    <cellStyle name="20% - uthevingsfarge 2 4 3" xfId="1207" xr:uid="{7BE543A7-448C-400C-921F-7A9232212AA8}"/>
    <cellStyle name="20% - uthevingsfarge 2 4 4" xfId="1208" xr:uid="{6C1FB73E-F6B1-4465-A175-41B493994E10}"/>
    <cellStyle name="20% - uthevingsfarge 2 4 5" xfId="1209" xr:uid="{5C4B0CB6-388A-4D40-AEF4-8D721C294E97}"/>
    <cellStyle name="20% - uthevingsfarge 2 4 5 2" xfId="31102" xr:uid="{779320EC-D058-49FD-91BA-514E2E181042}"/>
    <cellStyle name="20% - uthevingsfarge 2 4_ACT_NIBD EQ" xfId="1210" xr:uid="{D1EE076C-FBB0-4FF5-B351-ED998A7620CE}"/>
    <cellStyle name="20% - uthevingsfarge 2 5" xfId="1211" xr:uid="{975D5287-9357-44AE-B03B-00BF24A7BDC9}"/>
    <cellStyle name="20% - uthevingsfarge 2 5 2" xfId="1212" xr:uid="{EC688125-F88F-480F-9983-9B32D0D9F58D}"/>
    <cellStyle name="20% - uthevingsfarge 2 5 2 2" xfId="1213" xr:uid="{F5930798-539C-43EF-9A49-E5FFDC1BFDDA}"/>
    <cellStyle name="20% - uthevingsfarge 2 5 2 3" xfId="1214" xr:uid="{4C8C9B33-F637-4C63-B548-5F517D4F837F}"/>
    <cellStyle name="20% - uthevingsfarge 2 5 3" xfId="1215" xr:uid="{5B56E6F3-359E-47BE-9582-F27C6D8385FC}"/>
    <cellStyle name="20% - uthevingsfarge 2 5 4" xfId="1216" xr:uid="{048F09A6-E63B-47B7-BE7B-4F82FF9C4B40}"/>
    <cellStyle name="20% - uthevingsfarge 2 5 5" xfId="1217" xr:uid="{4B2C59AA-14E3-4FC3-9153-6D496CBA43EC}"/>
    <cellStyle name="20% - uthevingsfarge 2 5 5 2" xfId="31528" xr:uid="{87F41BFC-8423-4AFE-B7D5-642DDDB4B542}"/>
    <cellStyle name="20% - uthevingsfarge 2 5_ACT_NIBD EQ" xfId="1218" xr:uid="{D249C1E1-33BE-4087-8DEF-AD288B932D89}"/>
    <cellStyle name="20% - uthevingsfarge 2 6" xfId="1219" xr:uid="{DBA5C7D1-331E-4610-81C6-170FA4681748}"/>
    <cellStyle name="20% - uthevingsfarge 2 6 2" xfId="1220" xr:uid="{8E90583A-6A62-429C-804F-9D97ADE3CB99}"/>
    <cellStyle name="20% - uthevingsfarge 2 6 2 2" xfId="1221" xr:uid="{72DCAC80-90FA-4D07-861B-61770BEC8485}"/>
    <cellStyle name="20% - uthevingsfarge 2 6 2 3" xfId="1222" xr:uid="{5B6DDCCB-4195-4405-B7CC-61F3679DC1B5}"/>
    <cellStyle name="20% - uthevingsfarge 2 6 3" xfId="1223" xr:uid="{CB0F37CC-0352-4C85-9809-92E6D618EE0A}"/>
    <cellStyle name="20% - uthevingsfarge 2 6 4" xfId="1224" xr:uid="{C217593F-CE16-4B8F-970E-BB7710907A87}"/>
    <cellStyle name="20% - uthevingsfarge 2 6 5" xfId="1225" xr:uid="{90453032-F5E0-4582-8FE4-CC461516634F}"/>
    <cellStyle name="20% - uthevingsfarge 2 6 5 2" xfId="31841" xr:uid="{72F67D0C-526F-4740-A38C-5E38607DE4BF}"/>
    <cellStyle name="20% - uthevingsfarge 2 6_ACT_NIBD EQ" xfId="1226" xr:uid="{380D1E3E-AF51-48D0-839E-5D417B24F8EF}"/>
    <cellStyle name="20% - uthevingsfarge 2 7" xfId="1227" xr:uid="{FFEAEBB3-511B-49CC-A09E-2238A5B4232B}"/>
    <cellStyle name="20% - uthevingsfarge 2 7 2" xfId="1228" xr:uid="{DC60D37E-E374-4FCC-9F7B-DE8A6834E133}"/>
    <cellStyle name="20% - uthevingsfarge 2 7 2 2" xfId="1229" xr:uid="{D20FF9E6-1516-4E76-A8F6-8B40680BA9B6}"/>
    <cellStyle name="20% - uthevingsfarge 2 7 2 3" xfId="1230" xr:uid="{14B5BCBE-9B11-4763-A29F-522E0C55DF37}"/>
    <cellStyle name="20% - uthevingsfarge 2 7 3" xfId="1231" xr:uid="{CD6B6953-8565-4C69-8F32-1838E3C5FEBF}"/>
    <cellStyle name="20% - uthevingsfarge 2 7 4" xfId="1232" xr:uid="{6A95159A-F032-471E-8570-30CD6859835D}"/>
    <cellStyle name="20% - uthevingsfarge 2 7 5" xfId="1233" xr:uid="{1B77D023-E255-4A70-9A4D-1293C396309B}"/>
    <cellStyle name="20% - uthevingsfarge 2 7 5 2" xfId="31873" xr:uid="{E1F74BFF-8981-42D6-B860-C8943E310FD4}"/>
    <cellStyle name="20% - uthevingsfarge 2 7_ACT_NIBD EQ" xfId="1234" xr:uid="{63201631-E6F4-4458-969B-ED9D925E661D}"/>
    <cellStyle name="20% - uthevingsfarge 2 8" xfId="1235" xr:uid="{4C8D0820-AEB9-4DDF-A337-D130944050CB}"/>
    <cellStyle name="20% - uthevingsfarge 2 8 2" xfId="1236" xr:uid="{66776277-8A97-41C0-BDAC-22B944337CA4}"/>
    <cellStyle name="20% - uthevingsfarge 2 8 2 2" xfId="1237" xr:uid="{B216C288-259F-4B05-9CCA-552F21295C43}"/>
    <cellStyle name="20% - uthevingsfarge 2 8 2 3" xfId="1238" xr:uid="{84785C95-0EF5-4D66-A70C-48638F4FBC3E}"/>
    <cellStyle name="20% - uthevingsfarge 2 8 3" xfId="1239" xr:uid="{61EC5485-2110-4B96-B2BA-BAC55CC5AA89}"/>
    <cellStyle name="20% - uthevingsfarge 2 8 4" xfId="1240" xr:uid="{D2401643-2758-44AE-B060-F9E570B08E61}"/>
    <cellStyle name="20% - uthevingsfarge 2 8 5" xfId="1241" xr:uid="{889460B9-3FE2-47A3-9AFC-B143E90B6E7B}"/>
    <cellStyle name="20% - uthevingsfarge 2 8 5 2" xfId="31899" xr:uid="{FFD76C75-A0A6-45F8-8F37-EBBC7019257B}"/>
    <cellStyle name="20% - uthevingsfarge 2 8_ACT_NIBD EQ" xfId="1242" xr:uid="{42AE6444-65AB-4F62-BF16-72174A0BA5BD}"/>
    <cellStyle name="20% - uthevingsfarge 2 9" xfId="1243" xr:uid="{4777296A-EC24-46A2-88F8-4F4790366C64}"/>
    <cellStyle name="20% - uthevingsfarge 2 9 2" xfId="1244" xr:uid="{B571C2AE-6AF0-4396-B26E-C3F48BA422EA}"/>
    <cellStyle name="20% - uthevingsfarge 2 9 3" xfId="1245" xr:uid="{E857BE0C-E0D9-4962-98AB-08730803CE11}"/>
    <cellStyle name="20% - uthevingsfarge 2_ACT Segment adj EBITDA" xfId="1246" xr:uid="{0C6165B4-1708-4A3E-8E7E-A9C1C90DA89A}"/>
    <cellStyle name="20% - uthevingsfarge 3" xfId="1247" xr:uid="{CA2F83A6-DC4F-4A72-837A-8F9A54665E72}"/>
    <cellStyle name="20% - uthevingsfarge 3 10" xfId="1248" xr:uid="{0C25B73C-C41E-458D-85A1-75E0788DDB2F}"/>
    <cellStyle name="20% - uthevingsfarge 3 11" xfId="1249" xr:uid="{3A2CFCEB-5174-4A30-935C-29955FB5ACD1}"/>
    <cellStyle name="20% - uthevingsfarge 3 12" xfId="1250" xr:uid="{4FA26ADF-07A5-47E9-9C34-1CBFFF51273C}"/>
    <cellStyle name="20% - uthevingsfarge 3 12 2" xfId="30611" xr:uid="{B9A1AED4-FD83-405E-BDF6-F1B85E002363}"/>
    <cellStyle name="20% - uthevingsfarge 3 2" xfId="1251" xr:uid="{AF9CDF87-2ABB-4131-B731-759A6B261082}"/>
    <cellStyle name="20% - uthevingsfarge 3 2 2" xfId="1252" xr:uid="{2FAF12F4-DC38-47E2-8098-49A9C2E2E625}"/>
    <cellStyle name="20% - uthevingsfarge 3 2 2 2" xfId="1253" xr:uid="{A64A6730-DC91-4095-BBA0-AE83B77C354F}"/>
    <cellStyle name="20% - uthevingsfarge 3 2 2 2 2" xfId="1254" xr:uid="{89C38AF6-7C56-4A40-A941-1B9FDC8BCBBF}"/>
    <cellStyle name="20% - uthevingsfarge 3 2 2 2 2 2" xfId="1255" xr:uid="{9AF40A1D-C6AC-4205-A16E-A3A7524C74BA}"/>
    <cellStyle name="20% - uthevingsfarge 3 2 2 2 2 3" xfId="1256" xr:uid="{0AAD4DCC-D435-4032-9893-7EFB78D61AB3}"/>
    <cellStyle name="20% - uthevingsfarge 3 2 2 2 3" xfId="1257" xr:uid="{012D8661-3858-47FC-9A21-F9E5581DDDDF}"/>
    <cellStyle name="20% - uthevingsfarge 3 2 2 2 4" xfId="1258" xr:uid="{43D91DE5-C654-4D49-B5FE-69D7AFBABE2F}"/>
    <cellStyle name="20% - uthevingsfarge 3 2 2 2 5" xfId="1259" xr:uid="{91773BD6-B235-441F-8751-D1AECB60348B}"/>
    <cellStyle name="20% - uthevingsfarge 3 2 2 2 5 2" xfId="31337" xr:uid="{F9D13C99-8370-4CD6-808E-4517F8239E55}"/>
    <cellStyle name="20% - uthevingsfarge 3 2 2 2_ACT_NIBD EQ" xfId="1260" xr:uid="{E64757E9-9C46-4022-A341-93DCDDD41644}"/>
    <cellStyle name="20% - uthevingsfarge 3 2 2 3" xfId="1261" xr:uid="{5EF23D0A-B5A7-486F-AE95-2A3FD5422AC4}"/>
    <cellStyle name="20% - uthevingsfarge 3 2 2 3 2" xfId="1262" xr:uid="{899A8F38-C334-4821-9D40-4210F6A00485}"/>
    <cellStyle name="20% - uthevingsfarge 3 2 2 3 2 2" xfId="1263" xr:uid="{9E217513-A460-427D-96E9-92B60DA706FF}"/>
    <cellStyle name="20% - uthevingsfarge 3 2 2 3 2 3" xfId="1264" xr:uid="{59A30C50-C8AF-4C82-BA5A-B26D919E5A8F}"/>
    <cellStyle name="20% - uthevingsfarge 3 2 2 3 3" xfId="1265" xr:uid="{DE4A286C-7971-4B80-A991-0ACAB9755B64}"/>
    <cellStyle name="20% - uthevingsfarge 3 2 2 3 4" xfId="1266" xr:uid="{320EC3D0-58A5-4268-A6F5-C18D86B4CC98}"/>
    <cellStyle name="20% - uthevingsfarge 3 2 2 3 5" xfId="1267" xr:uid="{05F9DEF9-3F08-4A2E-B7DE-A9FBB2AF944D}"/>
    <cellStyle name="20% - uthevingsfarge 3 2 2 3 5 2" xfId="31730" xr:uid="{B631A323-12AD-4DAC-8DD7-86488489AA95}"/>
    <cellStyle name="20% - uthevingsfarge 3 2 2 3_ACT_NIBD EQ" xfId="1268" xr:uid="{B065CA37-F677-49EB-8C2F-81659D4E5F20}"/>
    <cellStyle name="20% - uthevingsfarge 3 2 2 4" xfId="1269" xr:uid="{452DB22C-D7BC-4E41-8A79-522156CEB5D5}"/>
    <cellStyle name="20% - uthevingsfarge 3 2 2 4 2" xfId="1270" xr:uid="{613ED78D-3FE7-4622-B6AD-36981CE2A9D1}"/>
    <cellStyle name="20% - uthevingsfarge 3 2 2 4 3" xfId="1271" xr:uid="{9C16B2BA-9466-4DE9-B068-7ADD778AAB91}"/>
    <cellStyle name="20% - uthevingsfarge 3 2 2 5" xfId="1272" xr:uid="{7A36685C-C869-4002-B38E-347F000F65D4}"/>
    <cellStyle name="20% - uthevingsfarge 3 2 2 6" xfId="1273" xr:uid="{8D78CF26-1D6D-4C5B-B546-999B93CCB779}"/>
    <cellStyle name="20% - uthevingsfarge 3 2 2 7" xfId="1274" xr:uid="{C158D363-7B59-4F65-A402-CD04CEACB08B}"/>
    <cellStyle name="20% - uthevingsfarge 3 2 2 7 2" xfId="30938" xr:uid="{433AC18D-D188-4165-ABD0-B15897841AB9}"/>
    <cellStyle name="20% - uthevingsfarge 3 2 2_ACT Segment adj EBITDA" xfId="1275" xr:uid="{A6838A3F-2CB0-44FB-B336-98C194F40A69}"/>
    <cellStyle name="20% - uthevingsfarge 3 2 3" xfId="1276" xr:uid="{2D2F2962-53BC-450D-AAC2-EA56308E2747}"/>
    <cellStyle name="20% - uthevingsfarge 3 2 3 2" xfId="1277" xr:uid="{9450D177-2085-402E-BDCA-AC5837B27BEB}"/>
    <cellStyle name="20% - uthevingsfarge 3 2 3 2 2" xfId="1278" xr:uid="{51F9829C-6D64-48A1-980A-3F4B13E226EC}"/>
    <cellStyle name="20% - uthevingsfarge 3 2 3 2 3" xfId="1279" xr:uid="{0919569E-5BFA-4C23-ACEB-ACB5CD1F9CEF}"/>
    <cellStyle name="20% - uthevingsfarge 3 2 3 3" xfId="1280" xr:uid="{0D2A14B7-6ADA-4D2A-8A0E-481A94C21806}"/>
    <cellStyle name="20% - uthevingsfarge 3 2 3 4" xfId="1281" xr:uid="{1E05976F-D85F-46EF-8CCA-3FF9823C394E}"/>
    <cellStyle name="20% - uthevingsfarge 3 2 3 5" xfId="1282" xr:uid="{EBC6FF2B-FCB9-4DD9-BE9B-99376DE1F4B3}"/>
    <cellStyle name="20% - uthevingsfarge 3 2 3 5 2" xfId="31185" xr:uid="{1534BBF7-0BD6-4801-9A82-FC28C9888E1A}"/>
    <cellStyle name="20% - uthevingsfarge 3 2 3_ACT_NIBD EQ" xfId="1283" xr:uid="{3175BFF7-3D93-4352-A513-50F9B6485541}"/>
    <cellStyle name="20% - uthevingsfarge 3 2 4" xfId="1284" xr:uid="{632A5C06-BDE9-4423-87AB-656D98B38F02}"/>
    <cellStyle name="20% - uthevingsfarge 3 2 4 2" xfId="1285" xr:uid="{A0C39981-0A1B-4CF6-A7C6-2B0775EA5B64}"/>
    <cellStyle name="20% - uthevingsfarge 3 2 4 2 2" xfId="1286" xr:uid="{27AD18C3-314B-49A5-A698-6826E6CB344F}"/>
    <cellStyle name="20% - uthevingsfarge 3 2 4 2 3" xfId="1287" xr:uid="{5D99BCA0-5872-441D-B17F-129F3AD3FC6D}"/>
    <cellStyle name="20% - uthevingsfarge 3 2 4 3" xfId="1288" xr:uid="{09729F50-36E4-4F41-A2B2-3F423202E444}"/>
    <cellStyle name="20% - uthevingsfarge 3 2 4 4" xfId="1289" xr:uid="{627D5C85-D963-4D0D-B2B5-2CA296A383BB}"/>
    <cellStyle name="20% - uthevingsfarge 3 2 4 5" xfId="1290" xr:uid="{6C18F1AD-243C-4CEC-A82A-E583F199AB85}"/>
    <cellStyle name="20% - uthevingsfarge 3 2 4 5 2" xfId="31581" xr:uid="{C046EF94-60A9-4421-ACAF-43A2C26C99E9}"/>
    <cellStyle name="20% - uthevingsfarge 3 2 4_ACT_NIBD EQ" xfId="1291" xr:uid="{CC8BA161-4197-4383-84C9-4F7F0158B9AA}"/>
    <cellStyle name="20% - uthevingsfarge 3 2 5" xfId="1292" xr:uid="{46DC2C71-8DCF-4A9F-B8C0-F05C4598E437}"/>
    <cellStyle name="20% - uthevingsfarge 3 2 5 2" xfId="1293" xr:uid="{B5FDD659-2F4F-4076-B59F-CA7668941EC9}"/>
    <cellStyle name="20% - uthevingsfarge 3 2 5 3" xfId="1294" xr:uid="{F92764AB-7AFA-4700-85EA-6BEBD6BE9452}"/>
    <cellStyle name="20% - uthevingsfarge 3 2 6" xfId="1295" xr:uid="{9826B4FB-14E6-4249-ABF7-3769BA55F67C}"/>
    <cellStyle name="20% - uthevingsfarge 3 2 7" xfId="1296" xr:uid="{CF2FE3A4-1CCA-4EFF-8DA9-9269903AD8E9}"/>
    <cellStyle name="20% - uthevingsfarge 3 2 8" xfId="1297" xr:uid="{E9F25AB2-7556-442C-9FA5-340DDD539A53}"/>
    <cellStyle name="20% - uthevingsfarge 3 2 8 2" xfId="30722" xr:uid="{66746240-E8EB-4D9B-B7AB-46B83D368E75}"/>
    <cellStyle name="20% - uthevingsfarge 3 2_ACT Segment adj EBITDA" xfId="1298" xr:uid="{C830C718-9042-4440-B883-786E2704ED6F}"/>
    <cellStyle name="20% - uthevingsfarge 3 3" xfId="1299" xr:uid="{B80EB797-1ACA-482C-A788-D447FF58BD25}"/>
    <cellStyle name="20% - uthevingsfarge 3 3 2" xfId="1300" xr:uid="{C9084A00-A9B9-402E-A6D8-3E2689D27E9A}"/>
    <cellStyle name="20% - uthevingsfarge 3 3 2 2" xfId="1301" xr:uid="{F7BB8C24-9C65-4670-BD81-398E9A6FEF93}"/>
    <cellStyle name="20% - uthevingsfarge 3 3 2 2 2" xfId="1302" xr:uid="{44DDB990-42F1-4905-A643-DB179CD7170C}"/>
    <cellStyle name="20% - uthevingsfarge 3 3 2 2 3" xfId="1303" xr:uid="{3F82DD42-A615-46F3-8FD0-A9A98A5580C3}"/>
    <cellStyle name="20% - uthevingsfarge 3 3 2 3" xfId="1304" xr:uid="{F1D0124D-600B-4C4F-B0FB-214E57557685}"/>
    <cellStyle name="20% - uthevingsfarge 3 3 2 4" xfId="1305" xr:uid="{11016178-A51E-4A02-AC26-A1416FF62F1D}"/>
    <cellStyle name="20% - uthevingsfarge 3 3 2 5" xfId="1306" xr:uid="{85E6C42D-E6F6-41E4-8EFA-D2B01C2C9E8B}"/>
    <cellStyle name="20% - uthevingsfarge 3 3 2 5 2" xfId="31285" xr:uid="{AC5173D5-26C0-43CB-BA60-2B475D1AF574}"/>
    <cellStyle name="20% - uthevingsfarge 3 3 2_ACT_NIBD EQ" xfId="1307" xr:uid="{CE8F2222-6BA1-4E7A-BDEB-C68E84E0F511}"/>
    <cellStyle name="20% - uthevingsfarge 3 3 3" xfId="1308" xr:uid="{EC38FF48-2219-420A-9B2D-E01624CAFF6D}"/>
    <cellStyle name="20% - uthevingsfarge 3 3 3 2" xfId="1309" xr:uid="{EBE5A936-BA0A-41BC-BE3B-56B50274DD82}"/>
    <cellStyle name="20% - uthevingsfarge 3 3 3 2 2" xfId="1310" xr:uid="{56A85025-D932-46E0-A379-332357AABA52}"/>
    <cellStyle name="20% - uthevingsfarge 3 3 3 2 3" xfId="1311" xr:uid="{BC17FEA6-6F8C-4622-BBCE-752A1C5C5069}"/>
    <cellStyle name="20% - uthevingsfarge 3 3 3 3" xfId="1312" xr:uid="{8365BFE5-DD23-4652-9353-430A3ADC2B25}"/>
    <cellStyle name="20% - uthevingsfarge 3 3 3 4" xfId="1313" xr:uid="{FBC944A7-1A10-49D6-A33E-DC8ECD8345EF}"/>
    <cellStyle name="20% - uthevingsfarge 3 3 3 5" xfId="1314" xr:uid="{C9B49927-0453-464B-866A-FFD7B0F4A4BE}"/>
    <cellStyle name="20% - uthevingsfarge 3 3 3 5 2" xfId="31678" xr:uid="{89E7805C-51FB-4E27-BE1B-CA606CCE38D7}"/>
    <cellStyle name="20% - uthevingsfarge 3 3 3_ACT_NIBD EQ" xfId="1315" xr:uid="{5207BEB2-12C3-463B-A645-46BF3037DA67}"/>
    <cellStyle name="20% - uthevingsfarge 3 3 4" xfId="1316" xr:uid="{5EAEEC1F-A960-4AA5-B9C3-C9E6B2C79835}"/>
    <cellStyle name="20% - uthevingsfarge 3 3 4 2" xfId="1317" xr:uid="{4E73AC32-4AA0-47F7-A8EC-BCE87FE2D87C}"/>
    <cellStyle name="20% - uthevingsfarge 3 3 4 3" xfId="1318" xr:uid="{4580F3DB-D9DB-4FCA-986F-160482ECD79E}"/>
    <cellStyle name="20% - uthevingsfarge 3 3 5" xfId="1319" xr:uid="{49F7C195-741F-4733-AF3F-DA5C2707EFD2}"/>
    <cellStyle name="20% - uthevingsfarge 3 3 6" xfId="1320" xr:uid="{97AFB508-93A2-4240-B9D0-213DE833D606}"/>
    <cellStyle name="20% - uthevingsfarge 3 3 7" xfId="1321" xr:uid="{113C4238-C330-41D0-AF64-59570BA845B1}"/>
    <cellStyle name="20% - uthevingsfarge 3 3 7 2" xfId="30858" xr:uid="{CD169A0A-AE03-43F6-BA36-E5CEC137DFB7}"/>
    <cellStyle name="20% - uthevingsfarge 3 3_ACT Segment adj EBITDA" xfId="1322" xr:uid="{BEFB48DA-C96F-4670-A134-A526075A9DCB}"/>
    <cellStyle name="20% - uthevingsfarge 3 4" xfId="1323" xr:uid="{06D4DE76-ADF7-427D-A9F4-DFC119C5A68A}"/>
    <cellStyle name="20% - uthevingsfarge 3 4 2" xfId="1324" xr:uid="{22A04A3D-533E-42AE-A7CC-6AB8F321FB62}"/>
    <cellStyle name="20% - uthevingsfarge 3 4 2 2" xfId="1325" xr:uid="{7080BA24-F9B5-49C6-9229-684CB36047D8}"/>
    <cellStyle name="20% - uthevingsfarge 3 4 2 3" xfId="1326" xr:uid="{7695B4B3-6EEC-411F-82B7-53A93557FA4D}"/>
    <cellStyle name="20% - uthevingsfarge 3 4 3" xfId="1327" xr:uid="{C98370BD-C8E6-4438-AFB7-76174D0691DA}"/>
    <cellStyle name="20% - uthevingsfarge 3 4 4" xfId="1328" xr:uid="{4D86EEAA-DD53-47A7-B1A0-BA8B7291FC31}"/>
    <cellStyle name="20% - uthevingsfarge 3 4 5" xfId="1329" xr:uid="{41666479-9E58-4086-BCC7-2924EB09A912}"/>
    <cellStyle name="20% - uthevingsfarge 3 4 5 2" xfId="31103" xr:uid="{81F6345E-2D42-4DE7-8CDA-A0187C4CB08D}"/>
    <cellStyle name="20% - uthevingsfarge 3 4_ACT_NIBD EQ" xfId="1330" xr:uid="{41FA7103-35BF-4F88-AFF7-CED834DA9B32}"/>
    <cellStyle name="20% - uthevingsfarge 3 5" xfId="1331" xr:uid="{9C3F950E-E5DF-4F5E-95A6-8A051EC8B01B}"/>
    <cellStyle name="20% - uthevingsfarge 3 5 2" xfId="1332" xr:uid="{4ADFC663-A300-4237-8B00-F12D5257871A}"/>
    <cellStyle name="20% - uthevingsfarge 3 5 2 2" xfId="1333" xr:uid="{8E85EAFE-CB25-4B73-A282-716182CFB73F}"/>
    <cellStyle name="20% - uthevingsfarge 3 5 2 3" xfId="1334" xr:uid="{076D5FCC-7B1E-4D61-8026-113D9805C9FF}"/>
    <cellStyle name="20% - uthevingsfarge 3 5 3" xfId="1335" xr:uid="{0B2AFE7B-E203-40D5-B852-66C760EC75D3}"/>
    <cellStyle name="20% - uthevingsfarge 3 5 4" xfId="1336" xr:uid="{8B0E80E4-EC06-4978-A947-BFB03E10C56C}"/>
    <cellStyle name="20% - uthevingsfarge 3 5 5" xfId="1337" xr:uid="{E1B7C7A6-AC26-40F7-9DEB-E64DF9C359A0}"/>
    <cellStyle name="20% - uthevingsfarge 3 5 5 2" xfId="31529" xr:uid="{D12F4162-1945-4C44-9416-6A7582119EE9}"/>
    <cellStyle name="20% - uthevingsfarge 3 5_ACT_NIBD EQ" xfId="1338" xr:uid="{DC859EA5-BAC5-47D8-997E-07CFF4FB2916}"/>
    <cellStyle name="20% - uthevingsfarge 3 6" xfId="1339" xr:uid="{2DD2EE5C-6B20-411F-911C-01F022216347}"/>
    <cellStyle name="20% - uthevingsfarge 3 6 2" xfId="1340" xr:uid="{B2C75140-9BBA-446D-95F8-69D99C89B0DA}"/>
    <cellStyle name="20% - uthevingsfarge 3 6 2 2" xfId="1341" xr:uid="{128B2B16-616D-404A-81D3-177A7B1C764F}"/>
    <cellStyle name="20% - uthevingsfarge 3 6 2 3" xfId="1342" xr:uid="{5E1FF606-E25B-4291-8F3C-E26C10503192}"/>
    <cellStyle name="20% - uthevingsfarge 3 6 3" xfId="1343" xr:uid="{F0327E4C-9D52-4E00-9AAD-835CFB55ED70}"/>
    <cellStyle name="20% - uthevingsfarge 3 6 4" xfId="1344" xr:uid="{6F36BA16-6CAC-41FA-AC74-F6C5FB241993}"/>
    <cellStyle name="20% - uthevingsfarge 3 6 5" xfId="1345" xr:uid="{00E0C2DF-503E-4049-A43F-E5C9AE720ECE}"/>
    <cellStyle name="20% - uthevingsfarge 3 6 5 2" xfId="31842" xr:uid="{D8F8E5DA-7F87-4D24-B57F-E9684E533634}"/>
    <cellStyle name="20% - uthevingsfarge 3 6_ACT_NIBD EQ" xfId="1346" xr:uid="{5D2E8B5C-5B04-422D-B0F6-D8A041450D57}"/>
    <cellStyle name="20% - uthevingsfarge 3 7" xfId="1347" xr:uid="{BE2E1175-E32E-468D-803E-618A9E4CC46E}"/>
    <cellStyle name="20% - uthevingsfarge 3 7 2" xfId="1348" xr:uid="{08BC3A57-BBD6-401A-B4E4-3289232260DB}"/>
    <cellStyle name="20% - uthevingsfarge 3 7 2 2" xfId="1349" xr:uid="{1B581FD0-9773-4992-B884-44D9957C1DE6}"/>
    <cellStyle name="20% - uthevingsfarge 3 7 2 3" xfId="1350" xr:uid="{AA10E5C5-8D82-4538-B80E-BDD5A3435478}"/>
    <cellStyle name="20% - uthevingsfarge 3 7 3" xfId="1351" xr:uid="{AD7C370C-41C5-4D12-B1EA-CFDB21DEEB97}"/>
    <cellStyle name="20% - uthevingsfarge 3 7 4" xfId="1352" xr:uid="{31C7422F-EDF0-4861-A867-C8CCA44A01C6}"/>
    <cellStyle name="20% - uthevingsfarge 3 7 5" xfId="1353" xr:uid="{170CC05B-090B-48EE-A6A7-BE2A17711030}"/>
    <cellStyle name="20% - uthevingsfarge 3 7 5 2" xfId="31874" xr:uid="{9AC29D74-2A95-472F-86F5-C4CF638DD7DC}"/>
    <cellStyle name="20% - uthevingsfarge 3 7_ACT_NIBD EQ" xfId="1354" xr:uid="{A568DAF5-5030-4597-ABE8-033BBB1E08DB}"/>
    <cellStyle name="20% - uthevingsfarge 3 8" xfId="1355" xr:uid="{4E70F708-1738-4858-8938-47211ED23EC4}"/>
    <cellStyle name="20% - uthevingsfarge 3 8 2" xfId="1356" xr:uid="{B5449DF4-AAE9-4BC1-9971-4275D4B2D7B6}"/>
    <cellStyle name="20% - uthevingsfarge 3 8 2 2" xfId="1357" xr:uid="{45341ECF-C8AA-4E67-98CB-0B1245B51362}"/>
    <cellStyle name="20% - uthevingsfarge 3 8 2 3" xfId="1358" xr:uid="{760AE4A8-A092-48F2-AB2A-FF23D42F3004}"/>
    <cellStyle name="20% - uthevingsfarge 3 8 3" xfId="1359" xr:uid="{258E4E6C-55F4-4FF7-BA76-02BE39C9A38F}"/>
    <cellStyle name="20% - uthevingsfarge 3 8 4" xfId="1360" xr:uid="{FC0A4A7F-CC2D-474E-8853-A6B7FAA19178}"/>
    <cellStyle name="20% - uthevingsfarge 3 8 5" xfId="1361" xr:uid="{CFE883B4-0781-4139-85BD-1E184D86DCF0}"/>
    <cellStyle name="20% - uthevingsfarge 3 8 5 2" xfId="31898" xr:uid="{95C2A613-D624-4C65-9D5D-3D09E38AB3D2}"/>
    <cellStyle name="20% - uthevingsfarge 3 8_ACT_NIBD EQ" xfId="1362" xr:uid="{8AA73FEF-2F1F-41B1-AE19-CC31FB4A1D6B}"/>
    <cellStyle name="20% - uthevingsfarge 3 9" xfId="1363" xr:uid="{0BA60004-5461-45DC-BFDB-5DD05C47C2CA}"/>
    <cellStyle name="20% - uthevingsfarge 3 9 2" xfId="1364" xr:uid="{A0B2219C-8600-46CC-9FCE-75D8FD13341A}"/>
    <cellStyle name="20% - uthevingsfarge 3 9 3" xfId="1365" xr:uid="{DD19B07C-6951-4CE2-907C-237CBCBA00B5}"/>
    <cellStyle name="20% - uthevingsfarge 3_ACT Segment adj EBITDA" xfId="1366" xr:uid="{063BD3A3-C6D9-463C-B2DB-AC46B2D3FD5D}"/>
    <cellStyle name="20% - uthevingsfarge 4" xfId="1367" xr:uid="{A33CDD8A-C75D-4EC0-A8E8-FA9FFE8E42E6}"/>
    <cellStyle name="20% - uthevingsfarge 4 10" xfId="1368" xr:uid="{9BB7BEDC-1A52-4718-A761-E0A448A72C07}"/>
    <cellStyle name="20% - uthevingsfarge 4 11" xfId="1369" xr:uid="{A0762567-39A2-49F3-941E-926B3DB5CB85}"/>
    <cellStyle name="20% - uthevingsfarge 4 12" xfId="1370" xr:uid="{DFA30AFD-1593-471E-930F-7AB0CE1AD45F}"/>
    <cellStyle name="20% - uthevingsfarge 4 12 2" xfId="30612" xr:uid="{A842D5E3-BB89-4B3E-BB8E-8A5231DBC791}"/>
    <cellStyle name="20% - uthevingsfarge 4 2" xfId="1371" xr:uid="{9BB42AAB-1421-41C5-902E-A4A88804789E}"/>
    <cellStyle name="20% - uthevingsfarge 4 2 2" xfId="1372" xr:uid="{75E9F0D9-8190-468D-ADED-1124392A6165}"/>
    <cellStyle name="20% - uthevingsfarge 4 2 2 2" xfId="1373" xr:uid="{05A6FD03-E3D3-4973-8B52-65F000FC58FD}"/>
    <cellStyle name="20% - uthevingsfarge 4 2 2 2 2" xfId="1374" xr:uid="{C62B5551-80ED-4CC0-BD89-CA936555D756}"/>
    <cellStyle name="20% - uthevingsfarge 4 2 2 2 2 2" xfId="1375" xr:uid="{6A80A405-BA9E-4A95-8EA9-9D89FE3B7107}"/>
    <cellStyle name="20% - uthevingsfarge 4 2 2 2 2 3" xfId="1376" xr:uid="{CB98BAE2-B78F-4B47-BF32-0F934A4F1549}"/>
    <cellStyle name="20% - uthevingsfarge 4 2 2 2 3" xfId="1377" xr:uid="{7C92F1D1-FD29-4C3C-9C0E-4D61E9BECA2A}"/>
    <cellStyle name="20% - uthevingsfarge 4 2 2 2 4" xfId="1378" xr:uid="{C0700FC2-A007-473E-8156-24949C87C23E}"/>
    <cellStyle name="20% - uthevingsfarge 4 2 2 2 5" xfId="1379" xr:uid="{C5EFF7C0-F9B0-4E96-A419-14CEB7204E11}"/>
    <cellStyle name="20% - uthevingsfarge 4 2 2 2 5 2" xfId="31338" xr:uid="{81B00597-14A6-469B-A2EC-F9E3A98EEECC}"/>
    <cellStyle name="20% - uthevingsfarge 4 2 2 2_ACT_NIBD EQ" xfId="1380" xr:uid="{4FF3DE47-4B67-499E-9EC8-743E79C2FD8E}"/>
    <cellStyle name="20% - uthevingsfarge 4 2 2 3" xfId="1381" xr:uid="{F6ACD797-8B5E-4DE9-851A-EB8D2D90C7D1}"/>
    <cellStyle name="20% - uthevingsfarge 4 2 2 3 2" xfId="1382" xr:uid="{392A148B-CA95-40FA-B545-C1709F4F1A9C}"/>
    <cellStyle name="20% - uthevingsfarge 4 2 2 3 2 2" xfId="1383" xr:uid="{A548E007-C6D6-4EF2-92C1-548EFEA31E2E}"/>
    <cellStyle name="20% - uthevingsfarge 4 2 2 3 2 3" xfId="1384" xr:uid="{E71E401C-6CF2-4A26-BBCD-972B493AE12B}"/>
    <cellStyle name="20% - uthevingsfarge 4 2 2 3 3" xfId="1385" xr:uid="{9ADD5D37-5647-457F-8E25-86F809C6104C}"/>
    <cellStyle name="20% - uthevingsfarge 4 2 2 3 4" xfId="1386" xr:uid="{2E181CC0-40CD-4421-A33E-286B7F4B448A}"/>
    <cellStyle name="20% - uthevingsfarge 4 2 2 3 5" xfId="1387" xr:uid="{99C1282D-6268-4BAD-ABCC-D21026185CD6}"/>
    <cellStyle name="20% - uthevingsfarge 4 2 2 3 5 2" xfId="31731" xr:uid="{B00DB56A-6F15-48AA-A1E3-B75D7376E4D2}"/>
    <cellStyle name="20% - uthevingsfarge 4 2 2 3_ACT_NIBD EQ" xfId="1388" xr:uid="{B776B2C6-F230-4C62-95F7-424C4AFA08D4}"/>
    <cellStyle name="20% - uthevingsfarge 4 2 2 4" xfId="1389" xr:uid="{7AE7EAEF-4159-466A-A276-15603DFAF2B2}"/>
    <cellStyle name="20% - uthevingsfarge 4 2 2 4 2" xfId="1390" xr:uid="{84A039C4-2C55-43B2-958F-B97F4944C151}"/>
    <cellStyle name="20% - uthevingsfarge 4 2 2 4 3" xfId="1391" xr:uid="{29FF032E-E709-4106-9D31-A7DD7A193FAA}"/>
    <cellStyle name="20% - uthevingsfarge 4 2 2 5" xfId="1392" xr:uid="{54C368D8-5CCA-4FEE-BF1C-D7F589527754}"/>
    <cellStyle name="20% - uthevingsfarge 4 2 2 6" xfId="1393" xr:uid="{AB51E207-617E-4718-B37C-F2802FB02667}"/>
    <cellStyle name="20% - uthevingsfarge 4 2 2 7" xfId="1394" xr:uid="{B332BF61-1C43-47B6-AC7B-BC90C952490D}"/>
    <cellStyle name="20% - uthevingsfarge 4 2 2 7 2" xfId="30939" xr:uid="{18DE68B5-9119-4F3E-9B1E-BCAB31988284}"/>
    <cellStyle name="20% - uthevingsfarge 4 2 2_ACT Segment adj EBITDA" xfId="1395" xr:uid="{C0EC13CD-FA29-482C-A9FC-1042239E606C}"/>
    <cellStyle name="20% - uthevingsfarge 4 2 3" xfId="1396" xr:uid="{54ADCA3E-EB6E-4E3E-9C4D-CF31F9FC48CA}"/>
    <cellStyle name="20% - uthevingsfarge 4 2 3 2" xfId="1397" xr:uid="{BCCC52F8-844C-4A21-94C0-AB4B2F2C0DEB}"/>
    <cellStyle name="20% - uthevingsfarge 4 2 3 2 2" xfId="1398" xr:uid="{557CEEE6-BBA7-4240-B0FF-2987ED2316DF}"/>
    <cellStyle name="20% - uthevingsfarge 4 2 3 2 3" xfId="1399" xr:uid="{FB32DB57-86DA-45DF-A0BB-8567116B7DE1}"/>
    <cellStyle name="20% - uthevingsfarge 4 2 3 3" xfId="1400" xr:uid="{88CF26A3-AED4-4075-9352-9620FEA5990E}"/>
    <cellStyle name="20% - uthevingsfarge 4 2 3 4" xfId="1401" xr:uid="{A62EECD9-6ECD-445E-821D-E5A4D4789D51}"/>
    <cellStyle name="20% - uthevingsfarge 4 2 3 5" xfId="1402" xr:uid="{4E9BE098-2856-4831-94CF-71E723E6D589}"/>
    <cellStyle name="20% - uthevingsfarge 4 2 3 5 2" xfId="31186" xr:uid="{6481962F-32B9-4EB8-AF5B-8F35582425B0}"/>
    <cellStyle name="20% - uthevingsfarge 4 2 3_ACT_NIBD EQ" xfId="1403" xr:uid="{CD340691-F760-45D9-8FEA-62BFF3A5C0F2}"/>
    <cellStyle name="20% - uthevingsfarge 4 2 4" xfId="1404" xr:uid="{95A27436-B773-4000-97D2-C874F92BE81D}"/>
    <cellStyle name="20% - uthevingsfarge 4 2 4 2" xfId="1405" xr:uid="{888F50EF-21B9-47F6-BB9D-EC155B7C2D6C}"/>
    <cellStyle name="20% - uthevingsfarge 4 2 4 2 2" xfId="1406" xr:uid="{6BC7F13D-C088-437B-B994-BB20031284F9}"/>
    <cellStyle name="20% - uthevingsfarge 4 2 4 2 3" xfId="1407" xr:uid="{577627AF-A636-40E8-815B-F875EBA215EE}"/>
    <cellStyle name="20% - uthevingsfarge 4 2 4 3" xfId="1408" xr:uid="{5C633074-925C-48E5-9741-E4A650D9E25F}"/>
    <cellStyle name="20% - uthevingsfarge 4 2 4 4" xfId="1409" xr:uid="{E9A47129-BDCA-471D-A361-03A0A0ED1C22}"/>
    <cellStyle name="20% - uthevingsfarge 4 2 4 5" xfId="1410" xr:uid="{FDB2908C-51EC-4E5B-85D9-D0AEBE33587D}"/>
    <cellStyle name="20% - uthevingsfarge 4 2 4 5 2" xfId="31582" xr:uid="{401EBA71-DD61-43C9-9CA3-A8D4D63A93BC}"/>
    <cellStyle name="20% - uthevingsfarge 4 2 4_ACT_NIBD EQ" xfId="1411" xr:uid="{0BAAEBA5-0815-4498-BE57-250F47356C5E}"/>
    <cellStyle name="20% - uthevingsfarge 4 2 5" xfId="1412" xr:uid="{CFD7A6DD-1462-48E5-BD88-B79077E98914}"/>
    <cellStyle name="20% - uthevingsfarge 4 2 5 2" xfId="1413" xr:uid="{185C8CD1-DFE5-4596-AFF0-8A1FF15D8A79}"/>
    <cellStyle name="20% - uthevingsfarge 4 2 5 3" xfId="1414" xr:uid="{685EFBA8-94E4-4381-8208-4AFE13461E4D}"/>
    <cellStyle name="20% - uthevingsfarge 4 2 6" xfId="1415" xr:uid="{F7BAD9FD-E409-4862-8112-E18C55288001}"/>
    <cellStyle name="20% - uthevingsfarge 4 2 7" xfId="1416" xr:uid="{2F1BEAA7-6E1D-4B95-A32C-BB80FC7A4053}"/>
    <cellStyle name="20% - uthevingsfarge 4 2 8" xfId="1417" xr:uid="{0C4F0C47-C0D7-496E-A2D0-8C6F0519C378}"/>
    <cellStyle name="20% - uthevingsfarge 4 2 8 2" xfId="30723" xr:uid="{92644B11-A367-4E33-A2C3-EF4B9D9E656C}"/>
    <cellStyle name="20% - uthevingsfarge 4 2_ACT Segment adj EBITDA" xfId="1418" xr:uid="{3F446D57-0000-4953-86B5-0E4A72A57AFD}"/>
    <cellStyle name="20% - uthevingsfarge 4 3" xfId="1419" xr:uid="{20924894-A171-4AEB-92FE-6DE47FBFDAF6}"/>
    <cellStyle name="20% - uthevingsfarge 4 3 2" xfId="1420" xr:uid="{157D2D52-793C-4204-8F16-5CB4D0871186}"/>
    <cellStyle name="20% - uthevingsfarge 4 3 2 2" xfId="1421" xr:uid="{963CCC0F-66D8-47DB-99EA-50C0957B5E70}"/>
    <cellStyle name="20% - uthevingsfarge 4 3 2 2 2" xfId="1422" xr:uid="{DE5D0A97-E5B2-489B-8A10-680055974682}"/>
    <cellStyle name="20% - uthevingsfarge 4 3 2 2 3" xfId="1423" xr:uid="{827C82AF-EE52-440F-AB03-49098627F621}"/>
    <cellStyle name="20% - uthevingsfarge 4 3 2 3" xfId="1424" xr:uid="{1C866B2A-CD39-403A-9040-600397DA4639}"/>
    <cellStyle name="20% - uthevingsfarge 4 3 2 4" xfId="1425" xr:uid="{BB6AA013-984C-40D2-9FD0-E8FA4EACF70E}"/>
    <cellStyle name="20% - uthevingsfarge 4 3 2 5" xfId="1426" xr:uid="{3ED3B14F-5B02-4802-9E18-87FF4072C779}"/>
    <cellStyle name="20% - uthevingsfarge 4 3 2 5 2" xfId="31286" xr:uid="{3677B88D-F42C-4D69-87CB-0D2AC0C6834C}"/>
    <cellStyle name="20% - uthevingsfarge 4 3 2_ACT_NIBD EQ" xfId="1427" xr:uid="{3425D933-77E0-4AE6-9C4D-264C34B1AF8E}"/>
    <cellStyle name="20% - uthevingsfarge 4 3 3" xfId="1428" xr:uid="{429E2A37-2241-4BAF-B3F0-20B879489E42}"/>
    <cellStyle name="20% - uthevingsfarge 4 3 3 2" xfId="1429" xr:uid="{2AD19014-FB35-4804-A7D9-EE08C72BBBC1}"/>
    <cellStyle name="20% - uthevingsfarge 4 3 3 2 2" xfId="1430" xr:uid="{F66902B5-45F3-46E5-921B-3F41E5C61AEA}"/>
    <cellStyle name="20% - uthevingsfarge 4 3 3 2 3" xfId="1431" xr:uid="{DEE9A70B-DBD2-4FE6-AF1C-64BF1B420F4A}"/>
    <cellStyle name="20% - uthevingsfarge 4 3 3 3" xfId="1432" xr:uid="{4CEF1B70-2F32-49BC-9354-E48F71972188}"/>
    <cellStyle name="20% - uthevingsfarge 4 3 3 4" xfId="1433" xr:uid="{089581DB-5314-4EED-9F04-DBCBFBB53F25}"/>
    <cellStyle name="20% - uthevingsfarge 4 3 3 5" xfId="1434" xr:uid="{6E652D60-F174-41E9-9D64-3827911F3861}"/>
    <cellStyle name="20% - uthevingsfarge 4 3 3 5 2" xfId="31679" xr:uid="{C18F28DB-1BD7-4609-BA43-C5AAA74F8AF5}"/>
    <cellStyle name="20% - uthevingsfarge 4 3 3_ACT_NIBD EQ" xfId="1435" xr:uid="{1439496F-C4B7-40C8-92B6-305A266BC0BD}"/>
    <cellStyle name="20% - uthevingsfarge 4 3 4" xfId="1436" xr:uid="{B168B2D1-C068-478B-B9EB-899E363CE47A}"/>
    <cellStyle name="20% - uthevingsfarge 4 3 4 2" xfId="1437" xr:uid="{8671F121-5B90-47D1-A4EF-3C725F4E195D}"/>
    <cellStyle name="20% - uthevingsfarge 4 3 4 3" xfId="1438" xr:uid="{2B2CE524-AE21-45C5-96D2-AFEE6487E2B8}"/>
    <cellStyle name="20% - uthevingsfarge 4 3 5" xfId="1439" xr:uid="{D186F65C-85CA-4ECF-A839-E4F2A9D21474}"/>
    <cellStyle name="20% - uthevingsfarge 4 3 6" xfId="1440" xr:uid="{24165602-A562-435D-9F8B-51D133F5BC02}"/>
    <cellStyle name="20% - uthevingsfarge 4 3 7" xfId="1441" xr:uid="{546828CC-864D-43E0-8406-442EEABCC551}"/>
    <cellStyle name="20% - uthevingsfarge 4 3 7 2" xfId="30859" xr:uid="{8EF29EFC-992B-4446-8032-68F8A9F543FC}"/>
    <cellStyle name="20% - uthevingsfarge 4 3_ACT Segment adj EBITDA" xfId="1442" xr:uid="{B85467F8-18A7-44E8-8779-6A57F67F23DB}"/>
    <cellStyle name="20% - uthevingsfarge 4 4" xfId="1443" xr:uid="{4FB6BB21-6286-4087-AB8C-7BA6BC6E3219}"/>
    <cellStyle name="20% - uthevingsfarge 4 4 2" xfId="1444" xr:uid="{783DF8F3-4DA9-46A6-9CD0-1197D56C75BE}"/>
    <cellStyle name="20% - uthevingsfarge 4 4 2 2" xfId="1445" xr:uid="{132CBB98-97B6-432F-B4A3-C0BA9E162B28}"/>
    <cellStyle name="20% - uthevingsfarge 4 4 2 3" xfId="1446" xr:uid="{3B22CABB-8285-4FA0-A3AA-58625D9B0842}"/>
    <cellStyle name="20% - uthevingsfarge 4 4 3" xfId="1447" xr:uid="{30DE3236-3FAF-4BD2-8019-8F2A0FB322D0}"/>
    <cellStyle name="20% - uthevingsfarge 4 4 4" xfId="1448" xr:uid="{8BC5536C-A259-4ECD-831F-B3784881E7FC}"/>
    <cellStyle name="20% - uthevingsfarge 4 4 5" xfId="1449" xr:uid="{836CC204-2921-45B3-80B3-EB91F429B5E8}"/>
    <cellStyle name="20% - uthevingsfarge 4 4 5 2" xfId="31104" xr:uid="{62D49889-AE1B-45C4-AAB7-5132C5ADB56F}"/>
    <cellStyle name="20% - uthevingsfarge 4 4_ACT_NIBD EQ" xfId="1450" xr:uid="{BA76DE28-CB1A-456B-8C16-9727645D5E57}"/>
    <cellStyle name="20% - uthevingsfarge 4 5" xfId="1451" xr:uid="{5DE09472-71AE-41B5-BE8C-ED9F33C8AFB2}"/>
    <cellStyle name="20% - uthevingsfarge 4 5 2" xfId="1452" xr:uid="{5D313157-6B56-4DD7-BBF4-9AA39F4B3EF9}"/>
    <cellStyle name="20% - uthevingsfarge 4 5 2 2" xfId="1453" xr:uid="{F39A12BA-074C-4444-AE08-5B598EA59B2F}"/>
    <cellStyle name="20% - uthevingsfarge 4 5 2 3" xfId="1454" xr:uid="{6CAC8AAD-8722-4CAE-9D98-AB10673FE0CA}"/>
    <cellStyle name="20% - uthevingsfarge 4 5 3" xfId="1455" xr:uid="{56D7280F-E0C3-4B7F-A7DE-0D16015F666E}"/>
    <cellStyle name="20% - uthevingsfarge 4 5 4" xfId="1456" xr:uid="{3D32A5F9-68CB-4EC6-927E-E5DA20663941}"/>
    <cellStyle name="20% - uthevingsfarge 4 5 5" xfId="1457" xr:uid="{977327C9-040C-4FC4-9D01-467F116F74ED}"/>
    <cellStyle name="20% - uthevingsfarge 4 5 5 2" xfId="31530" xr:uid="{FF632DCE-AD6B-4042-A3A6-0F0A8D02DF40}"/>
    <cellStyle name="20% - uthevingsfarge 4 5_ACT_NIBD EQ" xfId="1458" xr:uid="{A9510C80-F2E2-423C-8021-6017B90D4B45}"/>
    <cellStyle name="20% - uthevingsfarge 4 6" xfId="1459" xr:uid="{A7DF3D87-BDEC-4223-A277-B7C3436071D7}"/>
    <cellStyle name="20% - uthevingsfarge 4 6 2" xfId="1460" xr:uid="{D3D4BACD-F559-49BA-9FCA-DB55CAC0B65A}"/>
    <cellStyle name="20% - uthevingsfarge 4 6 2 2" xfId="1461" xr:uid="{356A41AA-B2FD-4605-955B-01DC162BDCF8}"/>
    <cellStyle name="20% - uthevingsfarge 4 6 2 3" xfId="1462" xr:uid="{3C23F0AE-8C1A-41F1-B651-282E8EBCB430}"/>
    <cellStyle name="20% - uthevingsfarge 4 6 3" xfId="1463" xr:uid="{2B22CD2E-2B9B-4707-9230-649C12C3CD46}"/>
    <cellStyle name="20% - uthevingsfarge 4 6 4" xfId="1464" xr:uid="{F3BCD4E9-45F2-4EAC-AA8A-0C450AF7BC99}"/>
    <cellStyle name="20% - uthevingsfarge 4 6 5" xfId="1465" xr:uid="{9A2C0BD4-6D11-4060-82CD-A480875B44B9}"/>
    <cellStyle name="20% - uthevingsfarge 4 6 5 2" xfId="31843" xr:uid="{CB59B044-631A-4154-9792-3F93B4DA5BF9}"/>
    <cellStyle name="20% - uthevingsfarge 4 6_ACT_NIBD EQ" xfId="1466" xr:uid="{C08C5245-E534-4426-8763-CCB8F269B660}"/>
    <cellStyle name="20% - uthevingsfarge 4 7" xfId="1467" xr:uid="{051EC706-32AE-4EB2-A2DA-E3136F4AC9CA}"/>
    <cellStyle name="20% - uthevingsfarge 4 7 2" xfId="1468" xr:uid="{E49D9AED-12E2-4D59-9D5A-BD0528375C99}"/>
    <cellStyle name="20% - uthevingsfarge 4 7 2 2" xfId="1469" xr:uid="{E1D1A1E0-6F5B-4137-A9B8-4E45E0DC2744}"/>
    <cellStyle name="20% - uthevingsfarge 4 7 2 3" xfId="1470" xr:uid="{71897E12-7BBE-4CD2-A415-9BE0DB99C4F1}"/>
    <cellStyle name="20% - uthevingsfarge 4 7 3" xfId="1471" xr:uid="{52E26E65-251B-4FB7-8A05-E416DF162538}"/>
    <cellStyle name="20% - uthevingsfarge 4 7 4" xfId="1472" xr:uid="{48C2E9AE-2218-4103-A0A7-15BA5C60239F}"/>
    <cellStyle name="20% - uthevingsfarge 4 7 5" xfId="1473" xr:uid="{4200FB36-3169-45E5-A968-7872046BB47B}"/>
    <cellStyle name="20% - uthevingsfarge 4 7 5 2" xfId="31875" xr:uid="{3F1914BD-36FE-4324-AF11-477BA495687B}"/>
    <cellStyle name="20% - uthevingsfarge 4 7_ACT_NIBD EQ" xfId="1474" xr:uid="{E7742A47-3745-4B9B-BDD2-CEA47ECA235E}"/>
    <cellStyle name="20% - uthevingsfarge 4 8" xfId="1475" xr:uid="{17DB469D-F237-405C-A367-AA32D78058DB}"/>
    <cellStyle name="20% - uthevingsfarge 4 8 2" xfId="1476" xr:uid="{67541757-E436-466B-A67E-D49BE28FFCAE}"/>
    <cellStyle name="20% - uthevingsfarge 4 8 2 2" xfId="1477" xr:uid="{02F10F17-7954-4C71-AF33-4D4C6FB2BC71}"/>
    <cellStyle name="20% - uthevingsfarge 4 8 2 3" xfId="1478" xr:uid="{A9147B8A-FECF-4FF6-A2D7-6D030DB9039A}"/>
    <cellStyle name="20% - uthevingsfarge 4 8 3" xfId="1479" xr:uid="{E0B5A955-527A-4712-8383-C1D6A8A91F33}"/>
    <cellStyle name="20% - uthevingsfarge 4 8 4" xfId="1480" xr:uid="{673A73DE-7815-48FA-9892-F90270FC4DAB}"/>
    <cellStyle name="20% - uthevingsfarge 4 8 5" xfId="1481" xr:uid="{FCDE70BA-1198-4835-81E7-3662B48624D5}"/>
    <cellStyle name="20% - uthevingsfarge 4 8 5 2" xfId="31897" xr:uid="{933AA15E-1550-41F9-92CB-E529F66632B2}"/>
    <cellStyle name="20% - uthevingsfarge 4 8_ACT_NIBD EQ" xfId="1482" xr:uid="{FB1D67E5-1CC3-4AE7-A714-F34B97138465}"/>
    <cellStyle name="20% - uthevingsfarge 4 9" xfId="1483" xr:uid="{427BA9E8-6875-43B4-A241-9BEAD252E284}"/>
    <cellStyle name="20% - uthevingsfarge 4 9 2" xfId="1484" xr:uid="{4E841954-65D0-42C7-86CE-9992BC7BC204}"/>
    <cellStyle name="20% - uthevingsfarge 4 9 3" xfId="1485" xr:uid="{27C472A3-1BAB-4015-9226-7E74E91E8E72}"/>
    <cellStyle name="20% - uthevingsfarge 4_ACT Segment adj EBITDA" xfId="1486" xr:uid="{EAE532FB-0F39-4273-A0EE-DBCB0B85C016}"/>
    <cellStyle name="20% - uthevingsfarge 5" xfId="1487" xr:uid="{75934207-B844-4111-B694-F0994BF2489F}"/>
    <cellStyle name="20% - uthevingsfarge 5 10" xfId="1488" xr:uid="{202902EF-7765-4319-A70A-188BD9EA59F3}"/>
    <cellStyle name="20% - uthevingsfarge 5 11" xfId="1489" xr:uid="{709E63B0-F718-428C-941A-2D5A3B4A6C2F}"/>
    <cellStyle name="20% - uthevingsfarge 5 12" xfId="1490" xr:uid="{A3528AA5-904B-4779-906C-5FE2A7993032}"/>
    <cellStyle name="20% - uthevingsfarge 5 12 2" xfId="30613" xr:uid="{2D8B828B-94F3-4E4D-AACC-1EF8CC2E088A}"/>
    <cellStyle name="20% - uthevingsfarge 5 2" xfId="1491" xr:uid="{76213F4D-4367-4170-97C1-6ADCFF4AE6FF}"/>
    <cellStyle name="20% - uthevingsfarge 5 2 2" xfId="1492" xr:uid="{7AB5F9DA-F317-44BE-A366-A8F28DB6F512}"/>
    <cellStyle name="20% - uthevingsfarge 5 2 2 2" xfId="1493" xr:uid="{F6F9844F-13B6-4A09-8BEB-EC66DB0F73A1}"/>
    <cellStyle name="20% - uthevingsfarge 5 2 2 2 2" xfId="1494" xr:uid="{DA83B4DD-5B99-44C3-A4C8-64831F3BEC1E}"/>
    <cellStyle name="20% - uthevingsfarge 5 2 2 2 2 2" xfId="1495" xr:uid="{C1B121CA-9F10-4869-BDE4-BB463A6F0AE1}"/>
    <cellStyle name="20% - uthevingsfarge 5 2 2 2 2 3" xfId="1496" xr:uid="{1CE521E7-84F2-44B9-AE2C-D26DB328AA78}"/>
    <cellStyle name="20% - uthevingsfarge 5 2 2 2 3" xfId="1497" xr:uid="{20C075E9-7866-46F4-B4A5-FE580CEDEC72}"/>
    <cellStyle name="20% - uthevingsfarge 5 2 2 2 4" xfId="1498" xr:uid="{43EB0332-DB6E-4476-9298-BBA9CB88ED99}"/>
    <cellStyle name="20% - uthevingsfarge 5 2 2 2 5" xfId="1499" xr:uid="{FC4E0D6A-1AF3-4E9E-98AD-BE0402812388}"/>
    <cellStyle name="20% - uthevingsfarge 5 2 2 2 5 2" xfId="31339" xr:uid="{6B14CF6A-99AD-4AAF-B21A-B219E47E299E}"/>
    <cellStyle name="20% - uthevingsfarge 5 2 2 2_ACT_NIBD EQ" xfId="1500" xr:uid="{267D40D7-223E-4002-B1D4-11DA1588FFA7}"/>
    <cellStyle name="20% - uthevingsfarge 5 2 2 3" xfId="1501" xr:uid="{1E2D44F1-19BD-4306-B092-827D5F5AC31A}"/>
    <cellStyle name="20% - uthevingsfarge 5 2 2 3 2" xfId="1502" xr:uid="{FDE28F5E-7717-4EB2-A405-E8815DD0CC07}"/>
    <cellStyle name="20% - uthevingsfarge 5 2 2 3 2 2" xfId="1503" xr:uid="{F645102E-D3C9-4211-8582-84D7FDB588CB}"/>
    <cellStyle name="20% - uthevingsfarge 5 2 2 3 2 3" xfId="1504" xr:uid="{07D157B4-ED9D-48D4-9913-B7D76D8DAC23}"/>
    <cellStyle name="20% - uthevingsfarge 5 2 2 3 3" xfId="1505" xr:uid="{368BE0B4-D668-4CA5-B969-FB8AB7163FA6}"/>
    <cellStyle name="20% - uthevingsfarge 5 2 2 3 4" xfId="1506" xr:uid="{5FEEB22B-D030-4A40-AC69-705A6C568B43}"/>
    <cellStyle name="20% - uthevingsfarge 5 2 2 3 5" xfId="1507" xr:uid="{A05751AA-94CD-4F0E-9078-26177CB9D482}"/>
    <cellStyle name="20% - uthevingsfarge 5 2 2 3 5 2" xfId="31732" xr:uid="{6D5391DD-1DF0-4FC7-86FC-13C405A8573F}"/>
    <cellStyle name="20% - uthevingsfarge 5 2 2 3_ACT_NIBD EQ" xfId="1508" xr:uid="{7E2D347C-36EB-4923-90B5-6542A0DABBAF}"/>
    <cellStyle name="20% - uthevingsfarge 5 2 2 4" xfId="1509" xr:uid="{FC60B866-5F45-4B09-A983-5F4030F7480A}"/>
    <cellStyle name="20% - uthevingsfarge 5 2 2 4 2" xfId="1510" xr:uid="{1E4AE1B6-9946-40F6-B3C5-0766CCDDDEEE}"/>
    <cellStyle name="20% - uthevingsfarge 5 2 2 4 3" xfId="1511" xr:uid="{976EB207-BE55-46B3-B115-C37F87B54FD9}"/>
    <cellStyle name="20% - uthevingsfarge 5 2 2 5" xfId="1512" xr:uid="{BC32DFA1-C950-40A0-8909-28E2BECAE816}"/>
    <cellStyle name="20% - uthevingsfarge 5 2 2 6" xfId="1513" xr:uid="{7E3A2045-C953-4ADA-BABC-3698F0A07FE0}"/>
    <cellStyle name="20% - uthevingsfarge 5 2 2 7" xfId="1514" xr:uid="{27051CF1-A39E-4A8D-964F-D945BBADD999}"/>
    <cellStyle name="20% - uthevingsfarge 5 2 2 7 2" xfId="30940" xr:uid="{502854C5-FE24-473C-999A-A791F8D355F0}"/>
    <cellStyle name="20% - uthevingsfarge 5 2 2_ACT Segment adj EBITDA" xfId="1515" xr:uid="{25EC6B63-FE16-47CB-9DDE-52D39AB15EE4}"/>
    <cellStyle name="20% - uthevingsfarge 5 2 3" xfId="1516" xr:uid="{05403BCC-0348-49C7-9B9B-12E029A8A719}"/>
    <cellStyle name="20% - uthevingsfarge 5 2 3 2" xfId="1517" xr:uid="{82BA1659-4193-49C6-B1D8-03FF5D5F5ABC}"/>
    <cellStyle name="20% - uthevingsfarge 5 2 3 2 2" xfId="1518" xr:uid="{66C541A4-D8DB-4D10-B0BC-EE5DDDB66B7D}"/>
    <cellStyle name="20% - uthevingsfarge 5 2 3 2 3" xfId="1519" xr:uid="{9DFCABC6-3929-4381-8CD0-2369E54ED4AC}"/>
    <cellStyle name="20% - uthevingsfarge 5 2 3 3" xfId="1520" xr:uid="{FA1A5144-D2EE-46BC-821E-A89C77217384}"/>
    <cellStyle name="20% - uthevingsfarge 5 2 3 4" xfId="1521" xr:uid="{A4B577FF-87FA-4ABD-B96F-C55AADE7D4D8}"/>
    <cellStyle name="20% - uthevingsfarge 5 2 3 5" xfId="1522" xr:uid="{1806B73E-B3C7-4369-B06C-06AA332B63A3}"/>
    <cellStyle name="20% - uthevingsfarge 5 2 3 5 2" xfId="31187" xr:uid="{D357BF3E-B819-4A5D-BC94-FF3EECCA7B94}"/>
    <cellStyle name="20% - uthevingsfarge 5 2 3_ACT_NIBD EQ" xfId="1523" xr:uid="{9302877C-A17F-4FA2-A978-7A0C247CBFB4}"/>
    <cellStyle name="20% - uthevingsfarge 5 2 4" xfId="1524" xr:uid="{63A7F761-F3BE-4544-9337-5745C55307BB}"/>
    <cellStyle name="20% - uthevingsfarge 5 2 4 2" xfId="1525" xr:uid="{6A9D6B05-C7CA-4292-BCC0-050959D60EA0}"/>
    <cellStyle name="20% - uthevingsfarge 5 2 4 2 2" xfId="1526" xr:uid="{357F0546-4BFA-4562-9CF7-BD51278C3014}"/>
    <cellStyle name="20% - uthevingsfarge 5 2 4 2 3" xfId="1527" xr:uid="{A68EBB4F-954D-470F-B285-7880B2BBD0C9}"/>
    <cellStyle name="20% - uthevingsfarge 5 2 4 3" xfId="1528" xr:uid="{91E4807E-8C28-4754-B6E3-A732BA08521B}"/>
    <cellStyle name="20% - uthevingsfarge 5 2 4 4" xfId="1529" xr:uid="{F7191AF7-6E59-4187-81D5-839D193320BD}"/>
    <cellStyle name="20% - uthevingsfarge 5 2 4 5" xfId="1530" xr:uid="{7FDA0BC0-58EF-4BAB-AF70-C8CF4DA240E6}"/>
    <cellStyle name="20% - uthevingsfarge 5 2 4 5 2" xfId="31583" xr:uid="{A1A45B39-CAC5-45FD-B938-73C7A27E59C4}"/>
    <cellStyle name="20% - uthevingsfarge 5 2 4_ACT_NIBD EQ" xfId="1531" xr:uid="{EFCFB10E-C5CF-44C4-B55B-C4648628A028}"/>
    <cellStyle name="20% - uthevingsfarge 5 2 5" xfId="1532" xr:uid="{8CB66342-0D0E-4AFA-848F-CB1440A15E96}"/>
    <cellStyle name="20% - uthevingsfarge 5 2 5 2" xfId="1533" xr:uid="{E1D8E9AD-A885-418B-89CE-ECAF194C3BCE}"/>
    <cellStyle name="20% - uthevingsfarge 5 2 5 3" xfId="1534" xr:uid="{664919F7-AD51-49EC-B706-A478D28FB9B1}"/>
    <cellStyle name="20% - uthevingsfarge 5 2 6" xfId="1535" xr:uid="{68133F82-B7D5-40B8-AE83-A70879F379A0}"/>
    <cellStyle name="20% - uthevingsfarge 5 2 7" xfId="1536" xr:uid="{125E0BF4-DEE9-442C-BE3C-A6C68404152E}"/>
    <cellStyle name="20% - uthevingsfarge 5 2 8" xfId="1537" xr:uid="{92AA66BF-4612-49E4-AFEC-D2C9A5F6DE9F}"/>
    <cellStyle name="20% - uthevingsfarge 5 2 8 2" xfId="30724" xr:uid="{D4DAEAFF-CA18-4150-8F68-C6E5910CE601}"/>
    <cellStyle name="20% - uthevingsfarge 5 2_ACT Segment adj EBITDA" xfId="1538" xr:uid="{8408373D-169E-46B8-80B2-B1AA77D307EF}"/>
    <cellStyle name="20% - uthevingsfarge 5 3" xfId="1539" xr:uid="{088FFDB1-DB71-4BE7-B044-715E10BFFF2B}"/>
    <cellStyle name="20% - uthevingsfarge 5 3 2" xfId="1540" xr:uid="{48181E13-D30F-479A-9278-604EF1C94C6D}"/>
    <cellStyle name="20% - uthevingsfarge 5 3 2 2" xfId="1541" xr:uid="{02D098FE-89D5-4EE2-B3BD-F50288F4B044}"/>
    <cellStyle name="20% - uthevingsfarge 5 3 2 2 2" xfId="1542" xr:uid="{D048F99A-7B46-4819-95C2-1FA519D323BC}"/>
    <cellStyle name="20% - uthevingsfarge 5 3 2 2 3" xfId="1543" xr:uid="{7837EB9F-4FBB-4022-8BA0-16353C1427E6}"/>
    <cellStyle name="20% - uthevingsfarge 5 3 2 3" xfId="1544" xr:uid="{BB2A3566-3274-4DF2-98F5-3CEE2857D440}"/>
    <cellStyle name="20% - uthevingsfarge 5 3 2 4" xfId="1545" xr:uid="{54019BF6-D4B6-4954-96AB-D2248C57BF14}"/>
    <cellStyle name="20% - uthevingsfarge 5 3 2 5" xfId="1546" xr:uid="{4BB9EE04-D78A-4FD6-9A74-005730E74DAE}"/>
    <cellStyle name="20% - uthevingsfarge 5 3 2 5 2" xfId="31287" xr:uid="{10A16E67-AC37-4D7D-BDAB-528232521746}"/>
    <cellStyle name="20% - uthevingsfarge 5 3 2_ACT_NIBD EQ" xfId="1547" xr:uid="{339A7AC5-3C33-484B-BFDF-CD4F17B30E2F}"/>
    <cellStyle name="20% - uthevingsfarge 5 3 3" xfId="1548" xr:uid="{69E2BFB0-639D-4D73-B9C9-95915D41FA83}"/>
    <cellStyle name="20% - uthevingsfarge 5 3 3 2" xfId="1549" xr:uid="{44DC8041-27AE-4C37-8C73-5D8B2058F5F4}"/>
    <cellStyle name="20% - uthevingsfarge 5 3 3 2 2" xfId="1550" xr:uid="{76C5FB86-67BA-475E-8A59-9E2CD5427DB6}"/>
    <cellStyle name="20% - uthevingsfarge 5 3 3 2 3" xfId="1551" xr:uid="{5ECAF36C-056C-40D1-A2D3-3ABCC4A0C2E1}"/>
    <cellStyle name="20% - uthevingsfarge 5 3 3 3" xfId="1552" xr:uid="{4E23BD29-6575-4238-ADC5-89330E0EAEE4}"/>
    <cellStyle name="20% - uthevingsfarge 5 3 3 4" xfId="1553" xr:uid="{6383D797-6E86-42BD-9AFA-044168CED93C}"/>
    <cellStyle name="20% - uthevingsfarge 5 3 3 5" xfId="1554" xr:uid="{979ACF3D-EBF1-4054-8647-55D62763F632}"/>
    <cellStyle name="20% - uthevingsfarge 5 3 3 5 2" xfId="31680" xr:uid="{D0596438-0A98-4AE8-B9CB-F769A7DFDA2B}"/>
    <cellStyle name="20% - uthevingsfarge 5 3 3_ACT_NIBD EQ" xfId="1555" xr:uid="{E034CF88-8521-4964-9FDA-5E3203718224}"/>
    <cellStyle name="20% - uthevingsfarge 5 3 4" xfId="1556" xr:uid="{A111F9DE-19B7-4F1E-BC8D-D56FF611304E}"/>
    <cellStyle name="20% - uthevingsfarge 5 3 4 2" xfId="1557" xr:uid="{C4B470F2-7BFA-42F6-A888-8D57D05DF6B1}"/>
    <cellStyle name="20% - uthevingsfarge 5 3 4 3" xfId="1558" xr:uid="{4480A629-E0C7-4BD4-9358-857FAD674FDE}"/>
    <cellStyle name="20% - uthevingsfarge 5 3 5" xfId="1559" xr:uid="{2BECA4BF-4BE0-412E-ABDA-62DB7C83FFCA}"/>
    <cellStyle name="20% - uthevingsfarge 5 3 6" xfId="1560" xr:uid="{CD413E57-2389-400A-8D7C-7A9B49FCE027}"/>
    <cellStyle name="20% - uthevingsfarge 5 3 7" xfId="1561" xr:uid="{DAD87607-C43E-4200-920B-B40A452AB9B3}"/>
    <cellStyle name="20% - uthevingsfarge 5 3 7 2" xfId="30860" xr:uid="{DB9AD602-80F6-4C5A-B3D9-E652C5FD6EFE}"/>
    <cellStyle name="20% - uthevingsfarge 5 3_ACT Segment adj EBITDA" xfId="1562" xr:uid="{A4EC1EBD-1D7F-4648-B279-A9C259F76857}"/>
    <cellStyle name="20% - uthevingsfarge 5 4" xfId="1563" xr:uid="{37A17019-32C2-4C53-97F2-A51DC61E8638}"/>
    <cellStyle name="20% - uthevingsfarge 5 4 2" xfId="1564" xr:uid="{1C71CFE3-E0FC-4479-97AF-6D0BBD005620}"/>
    <cellStyle name="20% - uthevingsfarge 5 4 2 2" xfId="1565" xr:uid="{B82BAF35-5010-41C8-BC06-D376A0F19DC2}"/>
    <cellStyle name="20% - uthevingsfarge 5 4 2 3" xfId="1566" xr:uid="{BF426CF1-2FBA-447A-AAE1-8805E0212983}"/>
    <cellStyle name="20% - uthevingsfarge 5 4 3" xfId="1567" xr:uid="{1BCCEE4E-3DEB-48C4-ACB5-CC0D6BF3C592}"/>
    <cellStyle name="20% - uthevingsfarge 5 4 4" xfId="1568" xr:uid="{DB132650-F679-4D14-B11A-4C14A4C59554}"/>
    <cellStyle name="20% - uthevingsfarge 5 4 5" xfId="1569" xr:uid="{A0829659-5370-42F6-A349-F892A74D632A}"/>
    <cellStyle name="20% - uthevingsfarge 5 4 5 2" xfId="31105" xr:uid="{5F6AFA5B-CEB7-48A0-AD45-0BCE898CB5DD}"/>
    <cellStyle name="20% - uthevingsfarge 5 4_ACT_NIBD EQ" xfId="1570" xr:uid="{B03E669C-6FD1-473D-A277-DB8904B32B18}"/>
    <cellStyle name="20% - uthevingsfarge 5 5" xfId="1571" xr:uid="{F6956D17-3826-4C6D-B445-5FB7E87317D2}"/>
    <cellStyle name="20% - uthevingsfarge 5 5 2" xfId="1572" xr:uid="{F8FD9ABB-D805-43D7-9657-6E1A996979AB}"/>
    <cellStyle name="20% - uthevingsfarge 5 5 2 2" xfId="1573" xr:uid="{8F7A56F8-2E8D-4421-83C5-B0F6233DD776}"/>
    <cellStyle name="20% - uthevingsfarge 5 5 2 3" xfId="1574" xr:uid="{10C9232B-41FA-4AFC-AAA6-27E69B0EA8A2}"/>
    <cellStyle name="20% - uthevingsfarge 5 5 3" xfId="1575" xr:uid="{D5013BFB-F777-4503-9473-068EDB822A69}"/>
    <cellStyle name="20% - uthevingsfarge 5 5 4" xfId="1576" xr:uid="{DB6899E3-FE74-4CE6-BAE2-CC9DF927279D}"/>
    <cellStyle name="20% - uthevingsfarge 5 5 5" xfId="1577" xr:uid="{041B721B-74DB-4BCA-904F-AF3B1F78F104}"/>
    <cellStyle name="20% - uthevingsfarge 5 5 5 2" xfId="31531" xr:uid="{FF9443E2-A747-440C-9EF1-36EEA8764C09}"/>
    <cellStyle name="20% - uthevingsfarge 5 5_ACT_NIBD EQ" xfId="1578" xr:uid="{88BBF7FF-99AE-4A31-8443-19D7D06F5E2B}"/>
    <cellStyle name="20% - uthevingsfarge 5 6" xfId="1579" xr:uid="{A6E3BDA9-62DF-4581-89FB-00A65034128B}"/>
    <cellStyle name="20% - uthevingsfarge 5 6 2" xfId="1580" xr:uid="{F6FF5831-2B48-4393-BEEF-D1507CCF2242}"/>
    <cellStyle name="20% - uthevingsfarge 5 6 2 2" xfId="1581" xr:uid="{5EBCAE60-0657-4940-96C8-2111DDF74BD7}"/>
    <cellStyle name="20% - uthevingsfarge 5 6 2 3" xfId="1582" xr:uid="{A1D52FB4-E9F6-49A6-8435-D8348963C594}"/>
    <cellStyle name="20% - uthevingsfarge 5 6 3" xfId="1583" xr:uid="{ED3AD3B2-3F36-4319-8D21-DCBBA4C6FC56}"/>
    <cellStyle name="20% - uthevingsfarge 5 6 4" xfId="1584" xr:uid="{1C7EFD57-54D7-4E4C-9051-50AAFF4B9A6D}"/>
    <cellStyle name="20% - uthevingsfarge 5 6 5" xfId="1585" xr:uid="{4614898E-C517-443F-A608-DE36A094166C}"/>
    <cellStyle name="20% - uthevingsfarge 5 6 5 2" xfId="31844" xr:uid="{51D79D14-1DC4-4C13-989C-D41F67475749}"/>
    <cellStyle name="20% - uthevingsfarge 5 6_ACT_NIBD EQ" xfId="1586" xr:uid="{BCA26609-2AEA-4079-8723-985FC0CDC1CD}"/>
    <cellStyle name="20% - uthevingsfarge 5 7" xfId="1587" xr:uid="{4788C879-EB65-42FF-A341-30CB4ADD10F8}"/>
    <cellStyle name="20% - uthevingsfarge 5 7 2" xfId="1588" xr:uid="{3B6B1444-6D20-43D5-A392-D30B9FB7A832}"/>
    <cellStyle name="20% - uthevingsfarge 5 7 2 2" xfId="1589" xr:uid="{ACCAF50E-F35E-4F59-8F34-00DCE22040B3}"/>
    <cellStyle name="20% - uthevingsfarge 5 7 2 3" xfId="1590" xr:uid="{8546B3AE-17D7-4499-B0A2-ABA24BB07D21}"/>
    <cellStyle name="20% - uthevingsfarge 5 7 3" xfId="1591" xr:uid="{5D381CAB-CB2F-42AE-A72C-5F3B80AD1039}"/>
    <cellStyle name="20% - uthevingsfarge 5 7 4" xfId="1592" xr:uid="{39BF4550-E911-4AD2-B071-F3D1F4B958AD}"/>
    <cellStyle name="20% - uthevingsfarge 5 7 5" xfId="1593" xr:uid="{A2797BFF-203C-49B7-9F1B-48E44843261F}"/>
    <cellStyle name="20% - uthevingsfarge 5 7 5 2" xfId="31876" xr:uid="{5C20F1AC-D6E9-457B-BB65-5FF471E7B695}"/>
    <cellStyle name="20% - uthevingsfarge 5 7_ACT_NIBD EQ" xfId="1594" xr:uid="{3558CFA9-2966-4FAE-BF9A-ECE01A5CAFFA}"/>
    <cellStyle name="20% - uthevingsfarge 5 8" xfId="1595" xr:uid="{22600DFB-88AE-45AA-B047-030A9E0E2845}"/>
    <cellStyle name="20% - uthevingsfarge 5 8 2" xfId="1596" xr:uid="{3E0BC98C-A2C3-4E59-9D06-86228E58C5AA}"/>
    <cellStyle name="20% - uthevingsfarge 5 8 2 2" xfId="1597" xr:uid="{7CAC2D14-7DDA-442B-8025-F155782E0C26}"/>
    <cellStyle name="20% - uthevingsfarge 5 8 2 3" xfId="1598" xr:uid="{92F89071-6F6E-40AA-B8E8-0B8882537328}"/>
    <cellStyle name="20% - uthevingsfarge 5 8 3" xfId="1599" xr:uid="{20B15A2A-3BA3-4E65-BD68-2BDA9B769B48}"/>
    <cellStyle name="20% - uthevingsfarge 5 8 4" xfId="1600" xr:uid="{B3BEC76C-0B84-4ECC-9E9E-8FADC56A1C8F}"/>
    <cellStyle name="20% - uthevingsfarge 5 8 5" xfId="1601" xr:uid="{8E896DE1-4050-418A-BD3C-EFD84CABD046}"/>
    <cellStyle name="20% - uthevingsfarge 5 8 5 2" xfId="31896" xr:uid="{1B2443C5-9EA5-4567-AFC7-29BC6609DDCF}"/>
    <cellStyle name="20% - uthevingsfarge 5 8_ACT_NIBD EQ" xfId="1602" xr:uid="{ECE86552-51FB-43B5-BB00-9778F5A722E2}"/>
    <cellStyle name="20% - uthevingsfarge 5 9" xfId="1603" xr:uid="{83F061C7-BC57-4F34-A9B7-0A5AAC845771}"/>
    <cellStyle name="20% - uthevingsfarge 5 9 2" xfId="1604" xr:uid="{58EC4E56-1BFE-4A9D-A861-C55D4CB0867F}"/>
    <cellStyle name="20% - uthevingsfarge 5 9 3" xfId="1605" xr:uid="{7EC4DE47-1BB2-4E06-82E1-08BA92E6724A}"/>
    <cellStyle name="20% - uthevingsfarge 5_ACT Segment adj EBITDA" xfId="1606" xr:uid="{ABABCAC2-427E-4BD5-80E5-7A3D0357A099}"/>
    <cellStyle name="20% - uthevingsfarge 6" xfId="1607" xr:uid="{26007926-2AB7-47ED-97BF-3877A0F2B20D}"/>
    <cellStyle name="20% - uthevingsfarge 6 10" xfId="1608" xr:uid="{955289BB-DC72-424E-84F3-8DD801051B6E}"/>
    <cellStyle name="20% - uthevingsfarge 6 11" xfId="1609" xr:uid="{CC596E1E-3890-4B70-BB08-0AC5DAE3FF2C}"/>
    <cellStyle name="20% - uthevingsfarge 6 12" xfId="1610" xr:uid="{D183F3DA-0FD3-4BC1-AD9F-46911FAF772E}"/>
    <cellStyle name="20% - uthevingsfarge 6 12 2" xfId="30614" xr:uid="{976FB968-5D41-4569-96F2-37F9C8434AE3}"/>
    <cellStyle name="20% - uthevingsfarge 6 2" xfId="1611" xr:uid="{BDB0E52B-EAF0-4A6B-9FBD-8D9A8FA5A0BB}"/>
    <cellStyle name="20% - uthevingsfarge 6 2 2" xfId="1612" xr:uid="{267854F5-E62A-432C-B522-889E9E61A3BA}"/>
    <cellStyle name="20% - uthevingsfarge 6 2 2 2" xfId="1613" xr:uid="{B4E04B44-AFDD-46C2-9037-5F7E739D7F6A}"/>
    <cellStyle name="20% - uthevingsfarge 6 2 2 2 2" xfId="1614" xr:uid="{07ADEAE9-6028-494B-9C4E-B6A599DD93FE}"/>
    <cellStyle name="20% - uthevingsfarge 6 2 2 2 2 2" xfId="1615" xr:uid="{27B13B72-328C-4500-9747-BABA45349723}"/>
    <cellStyle name="20% - uthevingsfarge 6 2 2 2 2 3" xfId="1616" xr:uid="{0D150010-71FF-42CC-BD8D-81082084FC2D}"/>
    <cellStyle name="20% - uthevingsfarge 6 2 2 2 3" xfId="1617" xr:uid="{4F04A426-7D83-4057-AC8B-D57BF0081923}"/>
    <cellStyle name="20% - uthevingsfarge 6 2 2 2 4" xfId="1618" xr:uid="{91A3EF49-63E7-4952-A17C-35634C823923}"/>
    <cellStyle name="20% - uthevingsfarge 6 2 2 2 5" xfId="1619" xr:uid="{D48E4309-62C9-43AA-911C-6E5F80A5C4EA}"/>
    <cellStyle name="20% - uthevingsfarge 6 2 2 2 5 2" xfId="31340" xr:uid="{F945C2CD-8054-406C-9D0C-5B14B08F1FCE}"/>
    <cellStyle name="20% - uthevingsfarge 6 2 2 2_ACT_NIBD EQ" xfId="1620" xr:uid="{779E86D1-5AD5-4E47-84A7-34B287FC23FF}"/>
    <cellStyle name="20% - uthevingsfarge 6 2 2 3" xfId="1621" xr:uid="{0A95E5BE-3C00-4B54-A48B-04287329FB3F}"/>
    <cellStyle name="20% - uthevingsfarge 6 2 2 3 2" xfId="1622" xr:uid="{03992295-522F-4005-AA44-2B1215E8C1DD}"/>
    <cellStyle name="20% - uthevingsfarge 6 2 2 3 2 2" xfId="1623" xr:uid="{025A21D8-7B6A-453D-9364-6303806F99DE}"/>
    <cellStyle name="20% - uthevingsfarge 6 2 2 3 2 3" xfId="1624" xr:uid="{BDCE732D-04C4-47F6-A33C-46D8E8E1D0F3}"/>
    <cellStyle name="20% - uthevingsfarge 6 2 2 3 3" xfId="1625" xr:uid="{719C00AF-0829-4B05-A24A-5F6007CA165D}"/>
    <cellStyle name="20% - uthevingsfarge 6 2 2 3 4" xfId="1626" xr:uid="{43F75E25-A8E0-4DD5-878A-AE403B871EC0}"/>
    <cellStyle name="20% - uthevingsfarge 6 2 2 3 5" xfId="1627" xr:uid="{B06A2AA5-D5E9-4AB1-97EB-168D3F28557C}"/>
    <cellStyle name="20% - uthevingsfarge 6 2 2 3 5 2" xfId="31733" xr:uid="{44EEE483-7250-43F2-B712-631574660739}"/>
    <cellStyle name="20% - uthevingsfarge 6 2 2 3_ACT_NIBD EQ" xfId="1628" xr:uid="{DCB66102-F166-4151-A045-E1B508C636FE}"/>
    <cellStyle name="20% - uthevingsfarge 6 2 2 4" xfId="1629" xr:uid="{8F657099-621B-4186-99A8-2CBFE421FC53}"/>
    <cellStyle name="20% - uthevingsfarge 6 2 2 4 2" xfId="1630" xr:uid="{41B2BCE2-CEF8-47B1-9611-C854BB2B503F}"/>
    <cellStyle name="20% - uthevingsfarge 6 2 2 4 3" xfId="1631" xr:uid="{6A89C941-10ED-4830-BDB0-0E5355B96706}"/>
    <cellStyle name="20% - uthevingsfarge 6 2 2 5" xfId="1632" xr:uid="{699B68F6-217E-4546-A62E-DE7D97B3009E}"/>
    <cellStyle name="20% - uthevingsfarge 6 2 2 6" xfId="1633" xr:uid="{B43B1FE9-FE3C-433D-A177-8DF6E46D3EDD}"/>
    <cellStyle name="20% - uthevingsfarge 6 2 2 7" xfId="1634" xr:uid="{455FFC68-1540-460C-B654-CAFB30ECA807}"/>
    <cellStyle name="20% - uthevingsfarge 6 2 2 7 2" xfId="30941" xr:uid="{7B4A9ED7-2B25-4937-BC7B-4219091E440A}"/>
    <cellStyle name="20% - uthevingsfarge 6 2 2_ACT Segment adj EBITDA" xfId="1635" xr:uid="{A817713C-F6A7-4D2C-A4FF-42D4001D98A0}"/>
    <cellStyle name="20% - uthevingsfarge 6 2 3" xfId="1636" xr:uid="{F7360D38-77E3-47DF-81D6-0B6F47DCCFC9}"/>
    <cellStyle name="20% - uthevingsfarge 6 2 3 2" xfId="1637" xr:uid="{23557F3F-783B-405C-B68A-C6B87E063202}"/>
    <cellStyle name="20% - uthevingsfarge 6 2 3 2 2" xfId="1638" xr:uid="{110FE0A3-6C3B-4E70-9889-8C8DDC2151EF}"/>
    <cellStyle name="20% - uthevingsfarge 6 2 3 2 3" xfId="1639" xr:uid="{A11BF62B-0E40-4194-9732-B50E4C622A48}"/>
    <cellStyle name="20% - uthevingsfarge 6 2 3 3" xfId="1640" xr:uid="{6EFF56D0-923E-438A-AE4B-903FA67491B9}"/>
    <cellStyle name="20% - uthevingsfarge 6 2 3 4" xfId="1641" xr:uid="{04E14DE5-56D7-4F9D-BF96-0074305001CA}"/>
    <cellStyle name="20% - uthevingsfarge 6 2 3 5" xfId="1642" xr:uid="{6349F285-47F3-4B86-A967-B39DF2E94D4D}"/>
    <cellStyle name="20% - uthevingsfarge 6 2 3 5 2" xfId="31188" xr:uid="{FCD85E5C-7F52-4E72-8DA3-C6A251846BA3}"/>
    <cellStyle name="20% - uthevingsfarge 6 2 3_ACT_NIBD EQ" xfId="1643" xr:uid="{C8865ECD-B03F-4D7A-933B-458F5B9FF537}"/>
    <cellStyle name="20% - uthevingsfarge 6 2 4" xfId="1644" xr:uid="{8B12C145-7D8C-47E6-90C5-E312376F3B2C}"/>
    <cellStyle name="20% - uthevingsfarge 6 2 4 2" xfId="1645" xr:uid="{60DDA302-C11D-45FB-B084-91BE1807839E}"/>
    <cellStyle name="20% - uthevingsfarge 6 2 4 2 2" xfId="1646" xr:uid="{4F7A0C15-681C-42A1-BD20-83182736B43D}"/>
    <cellStyle name="20% - uthevingsfarge 6 2 4 2 3" xfId="1647" xr:uid="{5C9E2719-7957-4EB2-A589-E7F234A77FA6}"/>
    <cellStyle name="20% - uthevingsfarge 6 2 4 3" xfId="1648" xr:uid="{12EB09E5-7146-404E-8D0E-083A094DF88A}"/>
    <cellStyle name="20% - uthevingsfarge 6 2 4 4" xfId="1649" xr:uid="{6A6AF152-1D65-4079-9FA8-8DC90940D347}"/>
    <cellStyle name="20% - uthevingsfarge 6 2 4 5" xfId="1650" xr:uid="{C67889A2-D683-47FD-9105-AF1199B7FEF5}"/>
    <cellStyle name="20% - uthevingsfarge 6 2 4 5 2" xfId="31584" xr:uid="{91B6491D-D564-48DE-8B6C-8DD45FEF4429}"/>
    <cellStyle name="20% - uthevingsfarge 6 2 4_ACT_NIBD EQ" xfId="1651" xr:uid="{F823475D-49BB-418A-A6D5-A50265F60F76}"/>
    <cellStyle name="20% - uthevingsfarge 6 2 5" xfId="1652" xr:uid="{028BF51B-5329-4EE0-B657-0068933F8EB7}"/>
    <cellStyle name="20% - uthevingsfarge 6 2 5 2" xfId="1653" xr:uid="{080C40CD-17E5-4D9D-B7DA-A5E64E310D44}"/>
    <cellStyle name="20% - uthevingsfarge 6 2 5 3" xfId="1654" xr:uid="{2F88A7AE-D064-4BDC-86AE-072BCA0DD925}"/>
    <cellStyle name="20% - uthevingsfarge 6 2 6" xfId="1655" xr:uid="{DD34EEE9-2BBD-49E0-B863-FA4B2E0E1F45}"/>
    <cellStyle name="20% - uthevingsfarge 6 2 7" xfId="1656" xr:uid="{A1118620-2509-4229-9F8F-77D18C6F54D4}"/>
    <cellStyle name="20% - uthevingsfarge 6 2 8" xfId="1657" xr:uid="{3169C3D3-3E6E-4F5E-B97A-E34467689FDA}"/>
    <cellStyle name="20% - uthevingsfarge 6 2 8 2" xfId="30725" xr:uid="{3018F331-8630-42AB-B6DE-6A5544E0AF3F}"/>
    <cellStyle name="20% - uthevingsfarge 6 2_ACT Segment adj EBITDA" xfId="1658" xr:uid="{1F7A36E0-7D5E-474E-BD0B-918416C98DDB}"/>
    <cellStyle name="20% - uthevingsfarge 6 3" xfId="1659" xr:uid="{B14CE82F-6654-4FA1-80F9-6F7F315E25B9}"/>
    <cellStyle name="20% - uthevingsfarge 6 3 2" xfId="1660" xr:uid="{DFDF2939-8165-46CE-9CD9-05CC62AF5193}"/>
    <cellStyle name="20% - uthevingsfarge 6 3 2 2" xfId="1661" xr:uid="{C5537766-5665-424D-BDFD-915EA7FB96F7}"/>
    <cellStyle name="20% - uthevingsfarge 6 3 2 2 2" xfId="1662" xr:uid="{19636D06-465D-44E6-A689-2E41A7617758}"/>
    <cellStyle name="20% - uthevingsfarge 6 3 2 2 3" xfId="1663" xr:uid="{3EA9EB60-5010-4F2F-A022-44C2B1F0194F}"/>
    <cellStyle name="20% - uthevingsfarge 6 3 2 3" xfId="1664" xr:uid="{5D45A65D-648B-4777-A47E-1C9C2B1F08A9}"/>
    <cellStyle name="20% - uthevingsfarge 6 3 2 4" xfId="1665" xr:uid="{F06E9A00-1858-4FD7-B392-A5E663ABDA3D}"/>
    <cellStyle name="20% - uthevingsfarge 6 3 2 5" xfId="1666" xr:uid="{E9A6BB49-F4E0-4135-BB49-8D1DAB926336}"/>
    <cellStyle name="20% - uthevingsfarge 6 3 2 5 2" xfId="31288" xr:uid="{AEE55C0E-D1C7-4240-BA41-B120859FDD92}"/>
    <cellStyle name="20% - uthevingsfarge 6 3 2_ACT_NIBD EQ" xfId="1667" xr:uid="{81AEFB39-E0B0-4174-BB95-91958CFDAA34}"/>
    <cellStyle name="20% - uthevingsfarge 6 3 3" xfId="1668" xr:uid="{D6662C39-3EFC-4A02-831E-8A512F530236}"/>
    <cellStyle name="20% - uthevingsfarge 6 3 3 2" xfId="1669" xr:uid="{08F61053-9EB2-41E5-91F3-08719F0A3CD6}"/>
    <cellStyle name="20% - uthevingsfarge 6 3 3 2 2" xfId="1670" xr:uid="{CE9780A5-6A38-41CB-992A-7E09B258BF5B}"/>
    <cellStyle name="20% - uthevingsfarge 6 3 3 2 3" xfId="1671" xr:uid="{62327E54-5D00-4A10-831A-F9329F8913A9}"/>
    <cellStyle name="20% - uthevingsfarge 6 3 3 3" xfId="1672" xr:uid="{E7E49530-CA38-457D-AA20-1F3C33279006}"/>
    <cellStyle name="20% - uthevingsfarge 6 3 3 4" xfId="1673" xr:uid="{5B7ADDDF-FE42-4B79-93F6-24B28FEE3277}"/>
    <cellStyle name="20% - uthevingsfarge 6 3 3 5" xfId="1674" xr:uid="{362428B1-695A-41CD-BDAE-1159289777F1}"/>
    <cellStyle name="20% - uthevingsfarge 6 3 3 5 2" xfId="31681" xr:uid="{DC51852A-65BC-484D-890F-AA1B5FC4F22D}"/>
    <cellStyle name="20% - uthevingsfarge 6 3 3_ACT_NIBD EQ" xfId="1675" xr:uid="{549009B4-3967-4ED3-90CD-3EA6F61C79BC}"/>
    <cellStyle name="20% - uthevingsfarge 6 3 4" xfId="1676" xr:uid="{C6B181D2-2A2E-4414-9492-B0724FE9A89C}"/>
    <cellStyle name="20% - uthevingsfarge 6 3 4 2" xfId="1677" xr:uid="{C5113FF9-6F47-4B39-8E72-52BEFE1CF5B4}"/>
    <cellStyle name="20% - uthevingsfarge 6 3 4 3" xfId="1678" xr:uid="{A920606B-9CD6-4618-8DCA-44EC5AD9E30B}"/>
    <cellStyle name="20% - uthevingsfarge 6 3 5" xfId="1679" xr:uid="{B24320BA-F5B0-4A51-B051-6F0B7BECB84A}"/>
    <cellStyle name="20% - uthevingsfarge 6 3 6" xfId="1680" xr:uid="{CC709AB3-662D-4802-83C4-6A81FE30F3D5}"/>
    <cellStyle name="20% - uthevingsfarge 6 3 7" xfId="1681" xr:uid="{D04C1D32-1B34-4BCF-BE32-D7DE834D9D7F}"/>
    <cellStyle name="20% - uthevingsfarge 6 3 7 2" xfId="30861" xr:uid="{7A03E0C9-B026-407D-A351-1E1EB110AB1B}"/>
    <cellStyle name="20% - uthevingsfarge 6 3_ACT Segment adj EBITDA" xfId="1682" xr:uid="{3107D3E7-A77A-4882-AC6E-998FECB10C9B}"/>
    <cellStyle name="20% - uthevingsfarge 6 4" xfId="1683" xr:uid="{32CC05DA-9ADB-4CF8-A6C9-26CB0EFB924B}"/>
    <cellStyle name="20% - uthevingsfarge 6 4 2" xfId="1684" xr:uid="{F1A0C2C6-363C-4C6D-8D68-726DEF05A0BC}"/>
    <cellStyle name="20% - uthevingsfarge 6 4 2 2" xfId="1685" xr:uid="{C05826AE-14B1-4DF7-8E82-53082A78C46B}"/>
    <cellStyle name="20% - uthevingsfarge 6 4 2 3" xfId="1686" xr:uid="{D35D6F19-EFB0-46A5-A2B6-2332D712ADD9}"/>
    <cellStyle name="20% - uthevingsfarge 6 4 3" xfId="1687" xr:uid="{EE8CE0B2-8AD9-4659-A938-D0AA007AE3C2}"/>
    <cellStyle name="20% - uthevingsfarge 6 4 4" xfId="1688" xr:uid="{CA8AD0DB-22F4-4A07-AF2D-DFDA8CE2D827}"/>
    <cellStyle name="20% - uthevingsfarge 6 4 5" xfId="1689" xr:uid="{0341CA29-A525-4995-9259-F1071489F008}"/>
    <cellStyle name="20% - uthevingsfarge 6 4 5 2" xfId="31106" xr:uid="{F62CC15E-0099-4B57-84FB-D4F24F553821}"/>
    <cellStyle name="20% - uthevingsfarge 6 4_ACT_NIBD EQ" xfId="1690" xr:uid="{AD1004C3-C83B-4C35-B082-1C7AD227A106}"/>
    <cellStyle name="20% - uthevingsfarge 6 5" xfId="1691" xr:uid="{670164B3-1FD5-4224-9DA5-5DF5F7D954D4}"/>
    <cellStyle name="20% - uthevingsfarge 6 5 2" xfId="1692" xr:uid="{D9945F3E-965D-4AB6-9E09-FFA5323C76F1}"/>
    <cellStyle name="20% - uthevingsfarge 6 5 2 2" xfId="1693" xr:uid="{7F150043-F4CC-4BB5-B54F-FA0C0D66F86A}"/>
    <cellStyle name="20% - uthevingsfarge 6 5 2 3" xfId="1694" xr:uid="{126A6656-ACC6-42AF-9196-C007FAC1652F}"/>
    <cellStyle name="20% - uthevingsfarge 6 5 3" xfId="1695" xr:uid="{ADD1C303-6918-496B-9481-1325FBF591D7}"/>
    <cellStyle name="20% - uthevingsfarge 6 5 4" xfId="1696" xr:uid="{789BEC68-C509-4FB8-9362-AC190CAAC1DF}"/>
    <cellStyle name="20% - uthevingsfarge 6 5 5" xfId="1697" xr:uid="{B048AC97-B08C-46E2-B7D7-C09A97528C5F}"/>
    <cellStyle name="20% - uthevingsfarge 6 5 5 2" xfId="31532" xr:uid="{6D700A4D-7D8F-4D2F-AB62-022DFBFB4327}"/>
    <cellStyle name="20% - uthevingsfarge 6 5_ACT_NIBD EQ" xfId="1698" xr:uid="{CFEAAB14-988B-441F-B0BD-EB48F6D830A6}"/>
    <cellStyle name="20% - uthevingsfarge 6 6" xfId="1699" xr:uid="{CA18B7B8-83A6-4A40-9DE7-4772A65D8ABE}"/>
    <cellStyle name="20% - uthevingsfarge 6 6 2" xfId="1700" xr:uid="{AC9ADC01-2372-41F0-9512-32BAA0385FDF}"/>
    <cellStyle name="20% - uthevingsfarge 6 6 2 2" xfId="1701" xr:uid="{F11B37FC-F2D2-4D2C-B8AB-12A7E5CABE3C}"/>
    <cellStyle name="20% - uthevingsfarge 6 6 2 3" xfId="1702" xr:uid="{FB8E9C8B-49ED-4113-8549-5D08FF68008E}"/>
    <cellStyle name="20% - uthevingsfarge 6 6 3" xfId="1703" xr:uid="{99A1ED89-550B-4E80-A44C-3FCDD4AE7A8D}"/>
    <cellStyle name="20% - uthevingsfarge 6 6 4" xfId="1704" xr:uid="{8D7AAE80-684E-4E5E-865A-AA62275F3B02}"/>
    <cellStyle name="20% - uthevingsfarge 6 6 5" xfId="1705" xr:uid="{CB8D8AE0-C717-4D81-814A-E1B5AC1371C5}"/>
    <cellStyle name="20% - uthevingsfarge 6 6 5 2" xfId="31845" xr:uid="{FF6C3E2A-BAF1-443B-8A3A-9AE19973D8D2}"/>
    <cellStyle name="20% - uthevingsfarge 6 6_ACT_NIBD EQ" xfId="1706" xr:uid="{6DB35621-B07B-4D69-B5F3-E34E477F03E2}"/>
    <cellStyle name="20% - uthevingsfarge 6 7" xfId="1707" xr:uid="{229CC4F6-C9B4-4AF5-9DF0-1B3439A7B184}"/>
    <cellStyle name="20% - uthevingsfarge 6 7 2" xfId="1708" xr:uid="{EC0C6808-4C8E-4BD7-8361-E0ED0DBC6536}"/>
    <cellStyle name="20% - uthevingsfarge 6 7 2 2" xfId="1709" xr:uid="{F3091E7B-C8A0-40D0-993C-4A238288E936}"/>
    <cellStyle name="20% - uthevingsfarge 6 7 2 3" xfId="1710" xr:uid="{25DEE2C9-E357-4BAD-9249-99FD451EE79C}"/>
    <cellStyle name="20% - uthevingsfarge 6 7 3" xfId="1711" xr:uid="{460AA2BE-BCCE-45F5-9CC7-64D18E4ACD67}"/>
    <cellStyle name="20% - uthevingsfarge 6 7 4" xfId="1712" xr:uid="{9113CF27-7BEA-443C-A6FE-C82B1C3E2C8A}"/>
    <cellStyle name="20% - uthevingsfarge 6 7 5" xfId="1713" xr:uid="{0AA52743-3016-4D16-9C4C-EFE8B3449594}"/>
    <cellStyle name="20% - uthevingsfarge 6 7 5 2" xfId="31877" xr:uid="{7356AC99-ADC5-42A7-B086-95A39C38FD11}"/>
    <cellStyle name="20% - uthevingsfarge 6 7_ACT_NIBD EQ" xfId="1714" xr:uid="{3D96D29F-F31D-4F11-B81B-9337FB01321A}"/>
    <cellStyle name="20% - uthevingsfarge 6 8" xfId="1715" xr:uid="{81A8AC3B-A427-480C-BC42-4D952EDAC9F0}"/>
    <cellStyle name="20% - uthevingsfarge 6 8 2" xfId="1716" xr:uid="{D359F1EB-4D1A-46AD-A6CA-418C09D5FFD9}"/>
    <cellStyle name="20% - uthevingsfarge 6 8 2 2" xfId="1717" xr:uid="{1E2DDBFB-1558-45B4-BBAC-5F61A8466D05}"/>
    <cellStyle name="20% - uthevingsfarge 6 8 2 3" xfId="1718" xr:uid="{8469E9C5-2D6E-4F34-8CAA-5E929AA49BBC}"/>
    <cellStyle name="20% - uthevingsfarge 6 8 3" xfId="1719" xr:uid="{732034E0-04FB-4F6B-A900-17127169C89A}"/>
    <cellStyle name="20% - uthevingsfarge 6 8 4" xfId="1720" xr:uid="{574FB286-3874-4ADD-BAC6-EB62D7A74372}"/>
    <cellStyle name="20% - uthevingsfarge 6 8 5" xfId="1721" xr:uid="{C5967671-C68D-495C-A26F-D207C5DAE348}"/>
    <cellStyle name="20% - uthevingsfarge 6 8 5 2" xfId="31895" xr:uid="{BBB5CC6A-A3E9-4628-A206-57B3F58791CE}"/>
    <cellStyle name="20% - uthevingsfarge 6 8_ACT_NIBD EQ" xfId="1722" xr:uid="{0749ADB6-7464-4F4C-8432-4010BF2044CB}"/>
    <cellStyle name="20% - uthevingsfarge 6 9" xfId="1723" xr:uid="{B40AB28D-B1EB-43A8-91BD-8CF0C68EB691}"/>
    <cellStyle name="20% - uthevingsfarge 6 9 2" xfId="1724" xr:uid="{B2649983-8594-46DA-82A1-D257B4160509}"/>
    <cellStyle name="20% - uthevingsfarge 6 9 3" xfId="1725" xr:uid="{23A7854D-42F6-4318-A8CE-495A6C308BE4}"/>
    <cellStyle name="20% - uthevingsfarge 6_ACT Segment adj EBITDA" xfId="1726" xr:uid="{81E15E9C-0247-4F0D-823D-1668B5C71447}"/>
    <cellStyle name="40 % – uthevingsfarge 1" xfId="21900" builtinId="31" customBuiltin="1"/>
    <cellStyle name="40 % – uthevingsfarge 2" xfId="21902" builtinId="35" customBuiltin="1"/>
    <cellStyle name="40 % – uthevingsfarge 3" xfId="21904" builtinId="39" customBuiltin="1"/>
    <cellStyle name="40 % – uthevingsfarge 4" xfId="21906" builtinId="43" customBuiltin="1"/>
    <cellStyle name="40 % – uthevingsfarge 5" xfId="21908" builtinId="47" customBuiltin="1"/>
    <cellStyle name="40 % – uthevingsfarge 6" xfId="21910" builtinId="51" customBuiltin="1"/>
    <cellStyle name="40% - Accent1 10" xfId="1727" xr:uid="{C75DABDC-7639-400A-AC74-E8F8076802E8}"/>
    <cellStyle name="40% - Accent1 10 2" xfId="1728" xr:uid="{F81ED815-4FCB-45FD-A276-66BF9A52DCFB}"/>
    <cellStyle name="40% - Accent1 10 3" xfId="1729" xr:uid="{25F33DC5-0829-4EEE-B1D0-8E61784B2CA3}"/>
    <cellStyle name="40% - Accent1 11" xfId="1730" xr:uid="{F91F2945-904D-4DC0-A159-674E55D2E274}"/>
    <cellStyle name="40% - Accent1 12" xfId="1731" xr:uid="{E328E7B6-58A4-4151-B299-E93AADFF83B1}"/>
    <cellStyle name="40% - Accent1 13" xfId="1732" xr:uid="{F019EC34-9C99-4210-B9EB-F2C6739AB160}"/>
    <cellStyle name="40% - Accent1 13 2" xfId="30660" xr:uid="{BD05B8A2-9D41-40AF-9C36-5EF23056E818}"/>
    <cellStyle name="40% - Accent1 2" xfId="1733" xr:uid="{F337000E-656E-4686-B652-96DAC5C8CAA9}"/>
    <cellStyle name="40% - Accent1 2 2" xfId="1734" xr:uid="{CF283FCE-92E3-4B7D-B51B-9503A86AD7E8}"/>
    <cellStyle name="40% - Accent1 2 2 2" xfId="1735" xr:uid="{F5095020-75F2-4960-9BB5-68847DCDA36D}"/>
    <cellStyle name="40% - Accent1 2 2 2 2" xfId="1736" xr:uid="{D031FFC0-4663-4D90-86BA-91874DA212B8}"/>
    <cellStyle name="40% - Accent1 2 2 2 2 2" xfId="1737" xr:uid="{D22A0722-62D1-411D-82A8-5B95D285C283}"/>
    <cellStyle name="40% - Accent1 2 2 2 2 3" xfId="1738" xr:uid="{7242CB78-2640-453B-B9EE-ABCDF5C124F3}"/>
    <cellStyle name="40% - Accent1 2 2 2 3" xfId="1739" xr:uid="{C7805143-4C1C-4D20-981E-6138A2BA3816}"/>
    <cellStyle name="40% - Accent1 2 2 2 4" xfId="1740" xr:uid="{055E8D47-C917-4AF1-B38E-EFE83FF4F295}"/>
    <cellStyle name="40% - Accent1 2 2 2 5" xfId="1741" xr:uid="{F315BA6C-65B1-4A76-9C97-945806D918FB}"/>
    <cellStyle name="40% - Accent1 2 2 2 5 2" xfId="31356" xr:uid="{21A249D4-770D-45EA-83A6-3842A6C405A4}"/>
    <cellStyle name="40% - Accent1 2 2 2_Group Financials" xfId="1742" xr:uid="{DFA28C82-1C00-4D9B-9FCA-781EE199780A}"/>
    <cellStyle name="40% - Accent1 2 2 3" xfId="1743" xr:uid="{121D3C71-1AF3-43CB-BF03-518E333A6EDE}"/>
    <cellStyle name="40% - Accent1 2 2 3 2" xfId="1744" xr:uid="{639E8B41-9423-4E08-914D-79E98114468F}"/>
    <cellStyle name="40% - Accent1 2 2 3 2 2" xfId="1745" xr:uid="{25BC64AD-4CB8-43F5-9976-6A3B41A168C0}"/>
    <cellStyle name="40% - Accent1 2 2 3 2 3" xfId="1746" xr:uid="{3B299CD1-2EDD-4F6D-9E06-E077FD72A0B9}"/>
    <cellStyle name="40% - Accent1 2 2 3 3" xfId="1747" xr:uid="{20461AE0-7021-4A5B-AEA7-910F947CD5F5}"/>
    <cellStyle name="40% - Accent1 2 2 3 4" xfId="1748" xr:uid="{DA445E58-2724-4D97-A151-3661316F648A}"/>
    <cellStyle name="40% - Accent1 2 2 3 5" xfId="1749" xr:uid="{7D16EA8D-62F4-4513-ADDC-98DAD717EE2D}"/>
    <cellStyle name="40% - Accent1 2 2 3 5 2" xfId="31749" xr:uid="{70B17216-EE49-4747-8DD2-F3C50A40F2C1}"/>
    <cellStyle name="40% - Accent1 2 2 3_Group Financials" xfId="1750" xr:uid="{E6C12F9E-9A0C-45EA-8D3D-2AAF783CDF4A}"/>
    <cellStyle name="40% - Accent1 2 2 4" xfId="1751" xr:uid="{13862702-D559-466A-85E4-9089826AA8FC}"/>
    <cellStyle name="40% - Accent1 2 2 4 2" xfId="1752" xr:uid="{6A8CA28C-2905-4DB9-8EA8-33917AF40BEE}"/>
    <cellStyle name="40% - Accent1 2 2 4 3" xfId="1753" xr:uid="{CD6DF1FB-07F2-4E1C-B643-08C6B0F08BB7}"/>
    <cellStyle name="40% - Accent1 2 2 5" xfId="1754" xr:uid="{C1A40AEB-16EF-4F27-A857-83BEB446C866}"/>
    <cellStyle name="40% - Accent1 2 2 6" xfId="1755" xr:uid="{320D1440-663D-451A-9040-A3B3D16E9BAB}"/>
    <cellStyle name="40% - Accent1 2 2 7" xfId="1756" xr:uid="{327A19C8-B3A0-4141-88BF-B6D3D9290ACA}"/>
    <cellStyle name="40% - Accent1 2 2 7 2" xfId="30957" xr:uid="{1F7C32D1-35F9-4A73-ADC9-AFE9E42606BB}"/>
    <cellStyle name="40% - Accent1 2 2_Actuals YTD" xfId="1757" xr:uid="{7220730F-2DFE-4852-B156-087694082054}"/>
    <cellStyle name="40% - Accent1 2 3" xfId="1758" xr:uid="{AA272159-FCCC-4B4C-9D6E-B133DE9D9AB7}"/>
    <cellStyle name="40% - Accent1 2 3 2" xfId="1759" xr:uid="{C7C7A953-AA66-4351-A7CC-82C3266A9E86}"/>
    <cellStyle name="40% - Accent1 2 3 2 2" xfId="1760" xr:uid="{E405B091-D127-4916-933A-61A1C17B38A1}"/>
    <cellStyle name="40% - Accent1 2 3 2 3" xfId="1761" xr:uid="{B879A72F-5FC5-4BF9-8A32-1A8865A22243}"/>
    <cellStyle name="40% - Accent1 2 3 3" xfId="1762" xr:uid="{067575D4-B5B5-4115-8A47-D8B968A90A37}"/>
    <cellStyle name="40% - Accent1 2 3 4" xfId="1763" xr:uid="{F739E8C8-4A7E-4AB1-8208-0E962D335E9F}"/>
    <cellStyle name="40% - Accent1 2 3 5" xfId="1764" xr:uid="{8307FA60-827C-46CE-83D4-C2FC20508071}"/>
    <cellStyle name="40% - Accent1 2 3 5 2" xfId="31204" xr:uid="{466797AF-729A-4927-A696-604FBBA31A0B}"/>
    <cellStyle name="40% - Accent1 2 3_Group Financials" xfId="1765" xr:uid="{D3083319-986D-4185-B2D7-F0AD14616D56}"/>
    <cellStyle name="40% - Accent1 2 4" xfId="1766" xr:uid="{52D0C6B7-EFD2-4A53-A102-2DBD8BD6CC84}"/>
    <cellStyle name="40% - Accent1 2 4 2" xfId="1767" xr:uid="{6E7BFE9F-4C8E-4169-8C6C-DBD14386BBC7}"/>
    <cellStyle name="40% - Accent1 2 4 2 2" xfId="1768" xr:uid="{EB160321-1080-47A9-BA35-25F5ECDFE692}"/>
    <cellStyle name="40% - Accent1 2 4 2 3" xfId="1769" xr:uid="{47E05D53-3D9C-43B2-982D-745B4D48185A}"/>
    <cellStyle name="40% - Accent1 2 4 3" xfId="1770" xr:uid="{30F2C31F-4ECB-4C1B-8EC0-99F57E676044}"/>
    <cellStyle name="40% - Accent1 2 4 4" xfId="1771" xr:uid="{FAE085F8-229A-439A-A5B0-CA3555105966}"/>
    <cellStyle name="40% - Accent1 2 4 5" xfId="1772" xr:uid="{7ADCCE80-3809-4589-B4F5-8717CBC76BE4}"/>
    <cellStyle name="40% - Accent1 2 4 5 2" xfId="31600" xr:uid="{5FBE8D76-3A33-4201-B6DF-EF29CB105EF6}"/>
    <cellStyle name="40% - Accent1 2 4_Group Financials" xfId="1773" xr:uid="{D4E11ECC-6054-4C77-97FF-F497322C6CD2}"/>
    <cellStyle name="40% - Accent1 2 5" xfId="1774" xr:uid="{166290E4-5027-4E95-B295-8F3EA8FF41D1}"/>
    <cellStyle name="40% - Accent1 2 5 2" xfId="1775" xr:uid="{0FB85DD3-F09F-4B9D-B259-8E566E73DB9F}"/>
    <cellStyle name="40% - Accent1 2 5 3" xfId="1776" xr:uid="{AAC90883-D97F-442E-B15C-0CCEF09D6B13}"/>
    <cellStyle name="40% - Accent1 2 6" xfId="1777" xr:uid="{9C857533-05DF-4AAE-AA04-D83762BE5715}"/>
    <cellStyle name="40% - Accent1 2 7" xfId="1778" xr:uid="{51B9BEEA-D85C-421B-9F4F-38F39D9C56F3}"/>
    <cellStyle name="40% - Accent1 2 8" xfId="1779" xr:uid="{19D0035A-432F-4511-8175-67906789192B}"/>
    <cellStyle name="40% - Accent1 2 8 2" xfId="30741" xr:uid="{D7E5C77A-E6FC-4D99-8D00-6FEB7211B213}"/>
    <cellStyle name="40% - Accent1 2 9" xfId="39919" xr:uid="{424B53EC-93FF-42E5-983F-DF3664893203}"/>
    <cellStyle name="40% - Accent1 2_Actuals YTD" xfId="1780" xr:uid="{1B941510-7B48-4599-8719-35E0ACF07990}"/>
    <cellStyle name="40% - Accent1 3" xfId="1781" xr:uid="{646CD8B0-1884-4EF5-AE89-9B3B7FE304CD}"/>
    <cellStyle name="40% - Accent1 3 2" xfId="1782" xr:uid="{586B7EC3-5A38-40C4-8F2B-89C68C683C82}"/>
    <cellStyle name="40% - Accent1 3 2 2" xfId="1783" xr:uid="{4F833E9A-D2F8-4F78-A9F6-D4D8DDFF10BD}"/>
    <cellStyle name="40% - Accent1 3 2 2 2" xfId="1784" xr:uid="{07258736-9781-48FE-97DA-B4834AD1855F}"/>
    <cellStyle name="40% - Accent1 3 2 2 2 2" xfId="1785" xr:uid="{2EC9590B-DE0A-47F8-99BC-81ECD8CE40F5}"/>
    <cellStyle name="40% - Accent1 3 2 2 2 3" xfId="1786" xr:uid="{F748DBC6-283C-43A2-8B6A-CB5FA0AB682D}"/>
    <cellStyle name="40% - Accent1 3 2 2 3" xfId="1787" xr:uid="{240240DD-6CC2-4F7D-A6E0-B326A1E4F30C}"/>
    <cellStyle name="40% - Accent1 3 2 2 4" xfId="1788" xr:uid="{6F7FC4B8-B851-451D-A00C-6423EF0D4D56}"/>
    <cellStyle name="40% - Accent1 3 2 2 5" xfId="1789" xr:uid="{0D40823A-84B1-48EB-82B0-9291452F7115}"/>
    <cellStyle name="40% - Accent1 3 2 2 5 2" xfId="31375" xr:uid="{366334DA-A198-4A29-BA67-36E5F044AB66}"/>
    <cellStyle name="40% - Accent1 3 2 2_Group Financials" xfId="1790" xr:uid="{CD68E56E-C593-4149-B046-BC1EEFA30AC9}"/>
    <cellStyle name="40% - Accent1 3 2 3" xfId="1791" xr:uid="{C43D8E2C-6B7E-4EB5-9D90-66F276F50F40}"/>
    <cellStyle name="40% - Accent1 3 2 3 2" xfId="1792" xr:uid="{3E9B19AA-7D8F-46D8-A949-1A0569DEDC39}"/>
    <cellStyle name="40% - Accent1 3 2 3 2 2" xfId="1793" xr:uid="{FD46E12C-7D47-489E-A75C-B5A05A10BC1E}"/>
    <cellStyle name="40% - Accent1 3 2 3 2 3" xfId="1794" xr:uid="{A1BE99B3-6DEC-462B-82C3-82B2A520A834}"/>
    <cellStyle name="40% - Accent1 3 2 3 3" xfId="1795" xr:uid="{B6C257BA-867B-4B7A-AC28-3D02407A2AF1}"/>
    <cellStyle name="40% - Accent1 3 2 3 4" xfId="1796" xr:uid="{165AF8D0-7671-4B3E-8B3D-0AE44E7A74E7}"/>
    <cellStyle name="40% - Accent1 3 2 3 5" xfId="1797" xr:uid="{2B823207-D165-4C33-9609-A6C4A8BD54FC}"/>
    <cellStyle name="40% - Accent1 3 2 3 5 2" xfId="31768" xr:uid="{0E87D50E-68E5-4534-B952-A7F723D0CCFC}"/>
    <cellStyle name="40% - Accent1 3 2 3_Group Financials" xfId="1798" xr:uid="{0C863B91-91A8-4A3D-8882-2D0BA199C7E0}"/>
    <cellStyle name="40% - Accent1 3 2 4" xfId="1799" xr:uid="{A0162CF1-A70D-4A68-9713-C77BBE541E07}"/>
    <cellStyle name="40% - Accent1 3 2 4 2" xfId="1800" xr:uid="{E21C66E6-8C6B-474A-B8E0-FF0CE9272A8B}"/>
    <cellStyle name="40% - Accent1 3 2 4 3" xfId="1801" xr:uid="{522F794D-5507-4008-8013-16B5394FBF59}"/>
    <cellStyle name="40% - Accent1 3 2 5" xfId="1802" xr:uid="{D808E689-7E8C-4401-8F40-CBA7DD22555A}"/>
    <cellStyle name="40% - Accent1 3 2 6" xfId="1803" xr:uid="{82E33D87-E303-46A0-9BE5-ADA2F2551498}"/>
    <cellStyle name="40% - Accent1 3 2 7" xfId="1804" xr:uid="{4031A4DC-B1CB-4D89-8FC9-1FACD2EE51D4}"/>
    <cellStyle name="40% - Accent1 3 2 7 2" xfId="30976" xr:uid="{5A6A3441-8141-4C7B-899D-CF3E47FB30FC}"/>
    <cellStyle name="40% - Accent1 3 2_Actuals YTD" xfId="1805" xr:uid="{EBBC7D92-F8D6-49B0-A182-4510BD847D64}"/>
    <cellStyle name="40% - Accent1 3 3" xfId="1806" xr:uid="{A140B58A-A93F-456F-B6A6-37F0BF0BBBD9}"/>
    <cellStyle name="40% - Accent1 3 3 2" xfId="1807" xr:uid="{A1DD9B2F-BC88-4B5F-A081-1238900788B1}"/>
    <cellStyle name="40% - Accent1 3 3 2 2" xfId="1808" xr:uid="{29A3C642-C84F-4DC2-B7B8-BF7ED8C3CD33}"/>
    <cellStyle name="40% - Accent1 3 3 2 3" xfId="1809" xr:uid="{21177099-518A-452B-8A53-26DBD472FDA6}"/>
    <cellStyle name="40% - Accent1 3 3 3" xfId="1810" xr:uid="{4A0DCE8D-5DA2-4B3F-864F-A7EA7A37670F}"/>
    <cellStyle name="40% - Accent1 3 3 4" xfId="1811" xr:uid="{630E5C19-6F0B-4DC6-A974-A73F03DB98D9}"/>
    <cellStyle name="40% - Accent1 3 3 5" xfId="1812" xr:uid="{BA75FEF5-E174-4913-AE0F-F44F23AC35EE}"/>
    <cellStyle name="40% - Accent1 3 3 5 2" xfId="31224" xr:uid="{FDEF0D7B-1733-481F-9537-77E5416A7399}"/>
    <cellStyle name="40% - Accent1 3 3_Group Financials" xfId="1813" xr:uid="{738EAAF1-3D26-4EFE-9128-8E82DD201D1D}"/>
    <cellStyle name="40% - Accent1 3 4" xfId="1814" xr:uid="{2CDBDB11-DDC5-408D-8E39-F90F55659E72}"/>
    <cellStyle name="40% - Accent1 3 4 2" xfId="1815" xr:uid="{D76414B2-64EF-483D-8570-3E785AEDCFCE}"/>
    <cellStyle name="40% - Accent1 3 4 2 2" xfId="1816" xr:uid="{A678E9A0-5F4A-4A0C-85D3-60EECD35572D}"/>
    <cellStyle name="40% - Accent1 3 4 2 3" xfId="1817" xr:uid="{CF0603BC-12B9-4932-A92A-06FA4B32862D}"/>
    <cellStyle name="40% - Accent1 3 4 3" xfId="1818" xr:uid="{117A442B-9E09-4FC3-8EA2-A3DB9D356BCC}"/>
    <cellStyle name="40% - Accent1 3 4 4" xfId="1819" xr:uid="{49D18775-79AC-436A-A745-A01D444EBA9B}"/>
    <cellStyle name="40% - Accent1 3 4 5" xfId="1820" xr:uid="{95C65EDC-8D0D-47E7-AE9B-328F0ECDE0F9}"/>
    <cellStyle name="40% - Accent1 3 4 5 2" xfId="31619" xr:uid="{CA5D85AB-2345-42C5-AE79-980B570BA913}"/>
    <cellStyle name="40% - Accent1 3 4_Group Financials" xfId="1821" xr:uid="{BB4B74E2-4A17-4C96-9A40-9EC854619C8B}"/>
    <cellStyle name="40% - Accent1 3 5" xfId="1822" xr:uid="{22608C19-23DE-4C50-A388-68725B48F478}"/>
    <cellStyle name="40% - Accent1 3 5 2" xfId="1823" xr:uid="{38212202-D5A2-44FE-A45B-C969ED02F292}"/>
    <cellStyle name="40% - Accent1 3 5 3" xfId="1824" xr:uid="{2C312E4A-2318-4FC6-8EF6-98C8D6DF0286}"/>
    <cellStyle name="40% - Accent1 3 6" xfId="1825" xr:uid="{61F4989A-AEC8-47C9-A10F-372BFB8F2E01}"/>
    <cellStyle name="40% - Accent1 3 7" xfId="1826" xr:uid="{04C465E0-A22E-47BA-A5E9-42B357DB3EBD}"/>
    <cellStyle name="40% - Accent1 3 8" xfId="1827" xr:uid="{339FBB46-4F4A-410A-8CA9-8A422AC5A0DD}"/>
    <cellStyle name="40% - Accent1 3 8 2" xfId="30777" xr:uid="{B374EE2D-8076-4EA6-8DCE-EF80B5E0D47F}"/>
    <cellStyle name="40% - Accent1 3_Actuals YTD" xfId="1828" xr:uid="{243226E5-0096-476E-8B4B-210FF8B740A5}"/>
    <cellStyle name="40% - Accent1 4" xfId="1829" xr:uid="{D5FA1212-400C-40D5-A410-ED5166ACE589}"/>
    <cellStyle name="40% - Accent1 4 2" xfId="1830" xr:uid="{CB1D9937-A6F2-459F-A9E0-EE0372E78AC1}"/>
    <cellStyle name="40% - Accent1 4 2 2" xfId="1831" xr:uid="{B9F041D0-E4A3-425F-B968-E56DB44DB015}"/>
    <cellStyle name="40% - Accent1 4 2 2 2" xfId="1832" xr:uid="{3F0B037F-8104-4FD5-B1EB-C5DDF5065DF0}"/>
    <cellStyle name="40% - Accent1 4 2 2 3" xfId="1833" xr:uid="{38FC32E9-4083-4D9A-BC34-E4DACECCD1B3}"/>
    <cellStyle name="40% - Accent1 4 2 3" xfId="1834" xr:uid="{E5BC8050-854A-47AD-A12C-66C06DB95BBE}"/>
    <cellStyle name="40% - Accent1 4 2 4" xfId="1835" xr:uid="{74D55AA2-29E2-41EB-8B25-DF37EADF6083}"/>
    <cellStyle name="40% - Accent1 4 2 5" xfId="1836" xr:uid="{C0E3C909-9A4C-4E8C-96D6-2676CDB017E6}"/>
    <cellStyle name="40% - Accent1 4 2 5 2" xfId="31303" xr:uid="{3A408EC3-DF8B-4F64-AE68-CEFE99320B80}"/>
    <cellStyle name="40% - Accent1 4 2_Group Financials" xfId="1837" xr:uid="{69A3B9A4-2478-46D6-92C7-3B42705D6E21}"/>
    <cellStyle name="40% - Accent1 4 3" xfId="1838" xr:uid="{0174D0B8-A887-4545-ADFC-6527867C7342}"/>
    <cellStyle name="40% - Accent1 4 3 2" xfId="1839" xr:uid="{9AE4D20B-7D86-4BE8-A4CE-B7E1ED37B3AD}"/>
    <cellStyle name="40% - Accent1 4 3 2 2" xfId="1840" xr:uid="{46B2327B-3DCD-4760-A20B-D176DECE7C3A}"/>
    <cellStyle name="40% - Accent1 4 3 2 3" xfId="1841" xr:uid="{737AF19F-E279-49FA-A750-13FC728CBE40}"/>
    <cellStyle name="40% - Accent1 4 3 3" xfId="1842" xr:uid="{63E8A2B5-F36A-4399-B5E7-859108909369}"/>
    <cellStyle name="40% - Accent1 4 3 4" xfId="1843" xr:uid="{B9221542-84EB-4C0D-B52A-691653114CD5}"/>
    <cellStyle name="40% - Accent1 4 3 5" xfId="1844" xr:uid="{EA56CB33-01CD-4F63-8152-6F50D5188D14}"/>
    <cellStyle name="40% - Accent1 4 3 5 2" xfId="31696" xr:uid="{D2855B10-6A0D-4EEA-B5D4-EE025596A61A}"/>
    <cellStyle name="40% - Accent1 4 3_Group Financials" xfId="1845" xr:uid="{0335447E-2C07-45E6-B10D-125EF4065AAF}"/>
    <cellStyle name="40% - Accent1 4 4" xfId="1846" xr:uid="{61B0BF9F-38DB-4216-9826-10551DBA7B95}"/>
    <cellStyle name="40% - Accent1 4 4 2" xfId="1847" xr:uid="{14A583E0-CBA9-418D-99B6-7B6B3A2E0D98}"/>
    <cellStyle name="40% - Accent1 4 4 3" xfId="1848" xr:uid="{78D21B52-3950-49BA-B352-94E3A17CA0DA}"/>
    <cellStyle name="40% - Accent1 4 5" xfId="1849" xr:uid="{39B6D560-3CAF-4677-BDC5-F435EF1FEA72}"/>
    <cellStyle name="40% - Accent1 4 6" xfId="1850" xr:uid="{93A94D3C-8C78-4FDB-825F-5BF7A634D955}"/>
    <cellStyle name="40% - Accent1 4 7" xfId="1851" xr:uid="{4C4A6AB1-693A-4554-90FC-3EC3F26018FD}"/>
    <cellStyle name="40% - Accent1 4 7 2" xfId="30876" xr:uid="{0736959C-E0B5-4D78-8BB6-92C0A27CDE2D}"/>
    <cellStyle name="40% - Accent1 4_Actuals YTD" xfId="1852" xr:uid="{C8A69BAD-077A-44A8-AC24-FB98818A6874}"/>
    <cellStyle name="40% - Accent1 5" xfId="1853" xr:uid="{BD2F4519-7E03-4BE7-A9D3-596AD8E3E83C}"/>
    <cellStyle name="40% - Accent1 5 2" xfId="1854" xr:uid="{C3337C48-3F15-4D7A-9854-CCE4FDCA0F8C}"/>
    <cellStyle name="40% - Accent1 5 2 2" xfId="1855" xr:uid="{82B825FC-0EFA-49F7-89C8-0F512C19CD3B}"/>
    <cellStyle name="40% - Accent1 5 2 3" xfId="1856" xr:uid="{EA5CAEAA-44EB-44F2-947B-498FCB294060}"/>
    <cellStyle name="40% - Accent1 5 3" xfId="1857" xr:uid="{93D73A01-3393-40EC-AAEA-7F55B691C879}"/>
    <cellStyle name="40% - Accent1 5 4" xfId="1858" xr:uid="{151CDD38-9B91-4156-B7E8-582F3FEFB298}"/>
    <cellStyle name="40% - Accent1 5 5" xfId="1859" xr:uid="{27127AD5-705B-4734-AC2F-C8865EE03E68}"/>
    <cellStyle name="40% - Accent1 5 5 2" xfId="31123" xr:uid="{D5C3FE18-3A7B-4E73-BD6A-45B989CE7E73}"/>
    <cellStyle name="40% - Accent1 5_Group Financials" xfId="1860" xr:uid="{1CA358EF-C540-4910-AB33-4D2E98FECC67}"/>
    <cellStyle name="40% - Accent1 6" xfId="1861" xr:uid="{582AED64-7F53-4E08-879B-59EBEBD779AA}"/>
    <cellStyle name="40% - Accent1 6 2" xfId="1862" xr:uid="{BC161081-442B-493C-A050-1674A7EC716E}"/>
    <cellStyle name="40% - Accent1 6 2 2" xfId="1863" xr:uid="{9C9C5A50-26A9-4C05-B38F-7BADC24FCB30}"/>
    <cellStyle name="40% - Accent1 6 2 3" xfId="1864" xr:uid="{B37EB4F2-DD18-49CB-9A83-8ABD022E3CBC}"/>
    <cellStyle name="40% - Accent1 6 3" xfId="1865" xr:uid="{DADBD7FD-BA89-4DBD-84E2-9CFE2FB5D6DF}"/>
    <cellStyle name="40% - Accent1 6 4" xfId="1866" xr:uid="{01E89A24-FD07-4B64-88D5-72635AB6ACA0}"/>
    <cellStyle name="40% - Accent1 6 5" xfId="1867" xr:uid="{7F0F111E-EBBB-4046-AA54-569DC26C75A1}"/>
    <cellStyle name="40% - Accent1 6 5 2" xfId="31547" xr:uid="{A9DF1C5F-D9F8-44B7-B62D-35E3CAED2618}"/>
    <cellStyle name="40% - Accent1 6_Group Financials" xfId="1868" xr:uid="{E9AF8780-74B4-4C57-9354-F26E4F0B1FBF}"/>
    <cellStyle name="40% - Accent1 7" xfId="1869" xr:uid="{2452E0E7-5ED6-4F39-A21F-A8F05256364B}"/>
    <cellStyle name="40% - Accent1 7 2" xfId="1870" xr:uid="{9DA8CB66-ED8C-4A90-B8EE-22C2EA4FD9AC}"/>
    <cellStyle name="40% - Accent1 7 2 2" xfId="1871" xr:uid="{6BBBCC9A-75C0-4A82-9DEB-DF9871124779}"/>
    <cellStyle name="40% - Accent1 7 2 3" xfId="1872" xr:uid="{93DAF227-8FC5-4354-806A-85D018F27D27}"/>
    <cellStyle name="40% - Accent1 7 3" xfId="1873" xr:uid="{692DDDC3-428B-453F-8856-8D6FCB7CC92F}"/>
    <cellStyle name="40% - Accent1 7 4" xfId="1874" xr:uid="{6B3B2EC0-A392-45E4-8A48-1943242DBF1B}"/>
    <cellStyle name="40% - Accent1 7 5" xfId="1875" xr:uid="{9C5CFEDF-7A33-42AD-A27B-47995A8C58C9}"/>
    <cellStyle name="40% - Accent1 7 5 2" xfId="31860" xr:uid="{A55BBA78-9AEE-47BE-8BB4-2D9709BB253C}"/>
    <cellStyle name="40% - Accent1 7_Group Financials" xfId="1876" xr:uid="{2B8A0C14-A27B-4B23-AA49-922643D205C4}"/>
    <cellStyle name="40% - Accent1 8" xfId="1877" xr:uid="{5AC5A2BD-0B8B-4886-91EC-5090413548FC}"/>
    <cellStyle name="40% - Accent1 8 2" xfId="1878" xr:uid="{F2799BB3-0E2D-494C-A5BE-528BE3ED87A1}"/>
    <cellStyle name="40% - Accent1 8 2 2" xfId="1879" xr:uid="{A827C88F-6709-4C60-BE97-F6DF1896109C}"/>
    <cellStyle name="40% - Accent1 8 2 3" xfId="1880" xr:uid="{6132337C-B6C8-4CAA-A633-06A9B1F4CC11}"/>
    <cellStyle name="40% - Accent1 8 3" xfId="1881" xr:uid="{E91B7A2C-0294-415E-BFCD-84744F59588B}"/>
    <cellStyle name="40% - Accent1 8 4" xfId="1882" xr:uid="{96321CFF-07F9-412B-A44F-080ABD24FF6F}"/>
    <cellStyle name="40% - Accent1 8 5" xfId="1883" xr:uid="{A9C5C35E-79BD-42F0-84F4-3ADAC8F5B153}"/>
    <cellStyle name="40% - Accent1 8 5 2" xfId="31908" xr:uid="{0E37E664-1702-42CF-AE27-8926682A500D}"/>
    <cellStyle name="40% - Accent1 8_Group Financials" xfId="1884" xr:uid="{33AC9E1A-AEC4-4258-90F4-E74BF77D09F8}"/>
    <cellStyle name="40% - Accent1 9" xfId="1885" xr:uid="{2340774D-35EA-4AB0-BD51-F9B0D782DEAF}"/>
    <cellStyle name="40% - Accent1 9 2" xfId="1886" xr:uid="{C95FAAD3-EE53-46E6-93A0-2066A4AECD8A}"/>
    <cellStyle name="40% - Accent1 9 2 2" xfId="1887" xr:uid="{ECBF32C5-8DF9-4679-9934-789D0787020C}"/>
    <cellStyle name="40% - Accent1 9 2 3" xfId="1888" xr:uid="{A93F0986-8008-4128-A8FC-1814BEF47E56}"/>
    <cellStyle name="40% - Accent1 9 3" xfId="1889" xr:uid="{F38AD689-4F45-4CDD-9E82-4E0BFCEEBB34}"/>
    <cellStyle name="40% - Accent1 9 4" xfId="1890" xr:uid="{AEC11741-010E-4BD8-A17E-79E416B241AF}"/>
    <cellStyle name="40% - Accent1 9 5" xfId="1891" xr:uid="{0A0F7B50-5619-4415-A57E-3CFF75C937DE}"/>
    <cellStyle name="40% - Accent1 9 5 2" xfId="31884" xr:uid="{29C987CA-A090-478E-8B24-91744012C698}"/>
    <cellStyle name="40% - Accent1 9_Group Financials" xfId="1892" xr:uid="{4D3CD75F-A4A8-4873-B680-896EFC85DC76}"/>
    <cellStyle name="40% - Accent2 10" xfId="1893" xr:uid="{E4112178-C014-4B8D-B696-01BA8E0B82B4}"/>
    <cellStyle name="40% - Accent2 10 2" xfId="1894" xr:uid="{1B113DCB-9EDC-4831-9926-2677C4F610F6}"/>
    <cellStyle name="40% - Accent2 10 3" xfId="1895" xr:uid="{249485A4-B275-4271-98F9-19D53903EBF1}"/>
    <cellStyle name="40% - Accent2 11" xfId="1896" xr:uid="{D2330470-6719-4AF9-8F91-E50F4E57B17D}"/>
    <cellStyle name="40% - Accent2 12" xfId="1897" xr:uid="{5E492CC0-2675-430C-97D2-73BA6667EDB7}"/>
    <cellStyle name="40% - Accent2 13" xfId="1898" xr:uid="{AF82BED4-F25C-45A3-AC2A-5C119DAE0A49}"/>
    <cellStyle name="40% - Accent2 13 2" xfId="30661" xr:uid="{AB42FAFA-186B-4319-A104-E36DE7C9D215}"/>
    <cellStyle name="40% - Accent2 2" xfId="1899" xr:uid="{3D7CFAC3-88FB-4501-B857-CCCAC32062F6}"/>
    <cellStyle name="40% - Accent2 2 2" xfId="1900" xr:uid="{28347B64-6CB6-4722-91EF-A9E6BB7DE958}"/>
    <cellStyle name="40% - Accent2 2 2 2" xfId="1901" xr:uid="{B065511E-A9B2-4644-B6AF-3BBCCBF6D70A}"/>
    <cellStyle name="40% - Accent2 2 2 2 2" xfId="1902" xr:uid="{580DB867-BCD6-4584-9835-D26D0B0C5D70}"/>
    <cellStyle name="40% - Accent2 2 2 2 2 2" xfId="1903" xr:uid="{7DDE7ACB-6BAA-42B2-A4C5-B493D4C3DE7A}"/>
    <cellStyle name="40% - Accent2 2 2 2 2 3" xfId="1904" xr:uid="{4585757E-532E-47B9-B388-F53BB026FDA3}"/>
    <cellStyle name="40% - Accent2 2 2 2 3" xfId="1905" xr:uid="{1412F777-2C29-4CE3-8EDC-ACFD0B7E432C}"/>
    <cellStyle name="40% - Accent2 2 2 2 4" xfId="1906" xr:uid="{C09FE1B4-EA58-416C-8E7D-91152E3BD6B3}"/>
    <cellStyle name="40% - Accent2 2 2 2 5" xfId="1907" xr:uid="{253A6392-CBC2-4125-8440-F5F05D692135}"/>
    <cellStyle name="40% - Accent2 2 2 2 5 2" xfId="31357" xr:uid="{D4BBE0E0-E1B2-4B87-AA33-BE32B360F2C7}"/>
    <cellStyle name="40% - Accent2 2 2 2_ACT_NIBD EQ" xfId="1908" xr:uid="{2AB388D2-3094-4DF4-A0B5-5C43907CC3BC}"/>
    <cellStyle name="40% - Accent2 2 2 3" xfId="1909" xr:uid="{9F573327-A98E-447F-B585-AE36C06DE496}"/>
    <cellStyle name="40% - Accent2 2 2 3 2" xfId="1910" xr:uid="{9D0B64E9-9E8A-4410-89EB-275B8F9132BE}"/>
    <cellStyle name="40% - Accent2 2 2 3 2 2" xfId="1911" xr:uid="{49826946-25C6-4E0E-A651-9B84D305D48E}"/>
    <cellStyle name="40% - Accent2 2 2 3 2 3" xfId="1912" xr:uid="{6CA108E9-163E-43EB-9E56-EAE69BA99A9A}"/>
    <cellStyle name="40% - Accent2 2 2 3 3" xfId="1913" xr:uid="{3CDE69F5-67EF-4B6B-8DC1-BC9C3F10DF99}"/>
    <cellStyle name="40% - Accent2 2 2 3 4" xfId="1914" xr:uid="{5B8A7CDC-CF62-480D-AC95-53DCEE353BC3}"/>
    <cellStyle name="40% - Accent2 2 2 3 5" xfId="1915" xr:uid="{47EE6E90-94BC-4CAE-B2A6-84E7BB2D7B20}"/>
    <cellStyle name="40% - Accent2 2 2 3 5 2" xfId="31750" xr:uid="{53C466A2-65BD-43C6-9C35-60DCBE3525E0}"/>
    <cellStyle name="40% - Accent2 2 2 3_ACT_NIBD EQ" xfId="1916" xr:uid="{E1CFDB7E-46CD-48E2-A974-F3500A5EF080}"/>
    <cellStyle name="40% - Accent2 2 2 4" xfId="1917" xr:uid="{D041132B-A623-4E79-911D-D777A2617FAC}"/>
    <cellStyle name="40% - Accent2 2 2 4 2" xfId="1918" xr:uid="{C99E25E1-CEA3-4635-B27C-CE049CEBF6BE}"/>
    <cellStyle name="40% - Accent2 2 2 4 3" xfId="1919" xr:uid="{416184F3-E879-4D42-AC19-A890729CBC8E}"/>
    <cellStyle name="40% - Accent2 2 2 5" xfId="1920" xr:uid="{916CABD3-12AD-44DE-8A72-78E5DE53E3DA}"/>
    <cellStyle name="40% - Accent2 2 2 6" xfId="1921" xr:uid="{A4E0C916-43F7-4F0B-903F-35497D525946}"/>
    <cellStyle name="40% - Accent2 2 2 7" xfId="1922" xr:uid="{504A3A2B-B78C-4412-93B5-DDC6F08D1A9A}"/>
    <cellStyle name="40% - Accent2 2 2 7 2" xfId="30958" xr:uid="{3D0FE41A-5959-4865-A57A-BDBD9F34A9C6}"/>
    <cellStyle name="40% - Accent2 2 2_ACT Segment adj EBITDA" xfId="1923" xr:uid="{4A7E7E7B-99F8-4141-A5B2-8C866A6FC276}"/>
    <cellStyle name="40% - Accent2 2 3" xfId="1924" xr:uid="{559A2A4F-B7F8-46E9-B56F-DC222B31C606}"/>
    <cellStyle name="40% - Accent2 2 3 2" xfId="1925" xr:uid="{C8788DD2-8571-4072-81DF-361F14FC1F18}"/>
    <cellStyle name="40% - Accent2 2 3 2 2" xfId="1926" xr:uid="{FC2B46CD-432C-4242-A715-EB1F997C46C0}"/>
    <cellStyle name="40% - Accent2 2 3 2 3" xfId="1927" xr:uid="{F38ACFB4-B5DA-4D1B-B54E-6021CFF5155D}"/>
    <cellStyle name="40% - Accent2 2 3 3" xfId="1928" xr:uid="{F2063ED4-930D-4B72-8565-86A9E199D6EF}"/>
    <cellStyle name="40% - Accent2 2 3 4" xfId="1929" xr:uid="{34C060CC-02F8-4007-84FB-F2AA3BB4DDA5}"/>
    <cellStyle name="40% - Accent2 2 3 5" xfId="1930" xr:uid="{14BF58AC-63E6-47CA-BAB8-8445381AD805}"/>
    <cellStyle name="40% - Accent2 2 3 5 2" xfId="31205" xr:uid="{747AEE10-3567-41F1-BA03-C6F26856B49B}"/>
    <cellStyle name="40% - Accent2 2 3_ACT_NIBD EQ" xfId="1931" xr:uid="{E7BBCA5F-3A9E-4719-8285-5822CE8D8CFB}"/>
    <cellStyle name="40% - Accent2 2 4" xfId="1932" xr:uid="{222DBC1E-E202-4E23-B83E-05A62E890F00}"/>
    <cellStyle name="40% - Accent2 2 4 2" xfId="1933" xr:uid="{F94FA6F6-D055-4A04-9D0F-50F49E4F2911}"/>
    <cellStyle name="40% - Accent2 2 4 2 2" xfId="1934" xr:uid="{98E0968F-8D10-42FD-84D7-4536C60ED9F2}"/>
    <cellStyle name="40% - Accent2 2 4 2 3" xfId="1935" xr:uid="{DDDD9128-61D4-4570-A23E-5D4ABBC534FD}"/>
    <cellStyle name="40% - Accent2 2 4 3" xfId="1936" xr:uid="{3233577D-A010-4378-A449-30C1532DF5D2}"/>
    <cellStyle name="40% - Accent2 2 4 4" xfId="1937" xr:uid="{E5EF19AF-81C4-4CE6-9DC7-A6C621D5F8AF}"/>
    <cellStyle name="40% - Accent2 2 4 5" xfId="1938" xr:uid="{307360F9-5AB6-4A13-9C2F-AA5BB39B41D4}"/>
    <cellStyle name="40% - Accent2 2 4 5 2" xfId="31601" xr:uid="{0832788E-A3F3-4133-A055-8314713C17F7}"/>
    <cellStyle name="40% - Accent2 2 4_ACT_NIBD EQ" xfId="1939" xr:uid="{D7AB7BFB-2F4F-4161-9840-49E12D2DB1B8}"/>
    <cellStyle name="40% - Accent2 2 5" xfId="1940" xr:uid="{77472D30-AC6A-4AAD-8AB3-61FDAF8807FA}"/>
    <cellStyle name="40% - Accent2 2 5 2" xfId="1941" xr:uid="{16739533-A105-4419-BA53-4127A13AA4EA}"/>
    <cellStyle name="40% - Accent2 2 5 3" xfId="1942" xr:uid="{7BA23A6E-866D-4454-B5E6-B685AEE9216F}"/>
    <cellStyle name="40% - Accent2 2 6" xfId="1943" xr:uid="{286ED546-8C65-43A0-AF64-596A61BC8A5C}"/>
    <cellStyle name="40% - Accent2 2 7" xfId="1944" xr:uid="{2274DA80-55A8-4D01-8B1E-AD95C234489B}"/>
    <cellStyle name="40% - Accent2 2 8" xfId="1945" xr:uid="{A2BAE074-F741-4807-A996-3BC3C94B7D84}"/>
    <cellStyle name="40% - Accent2 2 8 2" xfId="30742" xr:uid="{A09B1D22-2208-428A-BA67-418A0BE48E6A}"/>
    <cellStyle name="40% - Accent2 2 9" xfId="39923" xr:uid="{2631C5C6-D848-4964-868E-8BDB66107272}"/>
    <cellStyle name="40% - Accent2 2_ACT Segment adj EBITDA" xfId="1946" xr:uid="{79E82C15-9DB7-4AA2-B9DC-F2D48C4C064D}"/>
    <cellStyle name="40% - Accent2 3" xfId="1947" xr:uid="{A93C8752-4E9E-4F05-A9C1-3DC844A20FF7}"/>
    <cellStyle name="40% - Accent2 3 2" xfId="1948" xr:uid="{CCD008FA-CB91-47EA-9D7B-B22063608738}"/>
    <cellStyle name="40% - Accent2 3 2 2" xfId="1949" xr:uid="{3C5641C8-B135-471E-88C5-4FADF07C6833}"/>
    <cellStyle name="40% - Accent2 3 2 2 2" xfId="1950" xr:uid="{4C01D1EB-454A-455B-B3E1-5469DCF78BFF}"/>
    <cellStyle name="40% - Accent2 3 2 2 2 2" xfId="1951" xr:uid="{C3AB723E-4816-4B09-BDAE-D802F4741077}"/>
    <cellStyle name="40% - Accent2 3 2 2 2 3" xfId="1952" xr:uid="{DC32F0E5-9B46-4A9B-9D40-5A5C6D6895D1}"/>
    <cellStyle name="40% - Accent2 3 2 2 3" xfId="1953" xr:uid="{D34E94D6-6E43-4888-AA40-D95FE22CDEAD}"/>
    <cellStyle name="40% - Accent2 3 2 2 4" xfId="1954" xr:uid="{54BEB390-7372-4684-9589-2CA2033793EE}"/>
    <cellStyle name="40% - Accent2 3 2 2 5" xfId="1955" xr:uid="{877A327D-4558-4214-BD89-6C300D0739C6}"/>
    <cellStyle name="40% - Accent2 3 2 2 5 2" xfId="31377" xr:uid="{0AD79EE0-525E-4989-A14E-9E7E52750583}"/>
    <cellStyle name="40% - Accent2 3 2 2_ACT_NIBD EQ" xfId="1956" xr:uid="{2BC8D6C6-0E43-4815-9E96-9D1B05451C7D}"/>
    <cellStyle name="40% - Accent2 3 2 3" xfId="1957" xr:uid="{B95E2CB4-9155-4139-BFE4-823C76FA230B}"/>
    <cellStyle name="40% - Accent2 3 2 3 2" xfId="1958" xr:uid="{8455C380-652B-49C9-B76C-B3D2C7B55A0E}"/>
    <cellStyle name="40% - Accent2 3 2 3 2 2" xfId="1959" xr:uid="{7B1B345E-246F-44C1-A449-BE387F097137}"/>
    <cellStyle name="40% - Accent2 3 2 3 2 3" xfId="1960" xr:uid="{421FB9B4-BE1F-45D8-9C36-EEF173897476}"/>
    <cellStyle name="40% - Accent2 3 2 3 3" xfId="1961" xr:uid="{E41080BA-0B62-404B-9173-0A73ECE5CB2D}"/>
    <cellStyle name="40% - Accent2 3 2 3 4" xfId="1962" xr:uid="{B9E4BB9F-7692-4C2E-BA0B-025C3BF20B5F}"/>
    <cellStyle name="40% - Accent2 3 2 3 5" xfId="1963" xr:uid="{EF4CC073-CA82-47D3-BF03-10AB82B83FA7}"/>
    <cellStyle name="40% - Accent2 3 2 3 5 2" xfId="31770" xr:uid="{680F4CCA-ACF9-48B3-8484-78F9EC901F58}"/>
    <cellStyle name="40% - Accent2 3 2 3_ACT_NIBD EQ" xfId="1964" xr:uid="{2296A079-399E-416E-9BC8-F71236A7860D}"/>
    <cellStyle name="40% - Accent2 3 2 4" xfId="1965" xr:uid="{0EEC124E-DB96-443F-A156-71729621BE49}"/>
    <cellStyle name="40% - Accent2 3 2 4 2" xfId="1966" xr:uid="{C0D78758-7A54-4460-ADB8-90DE1007D0C2}"/>
    <cellStyle name="40% - Accent2 3 2 4 3" xfId="1967" xr:uid="{353E3AEB-B810-4815-872D-1489B26F5358}"/>
    <cellStyle name="40% - Accent2 3 2 5" xfId="1968" xr:uid="{7E70AC2E-7DE7-40E7-A044-DC7AFE9431C2}"/>
    <cellStyle name="40% - Accent2 3 2 6" xfId="1969" xr:uid="{5CB04500-1541-467B-9B8B-0EE9AC117DEC}"/>
    <cellStyle name="40% - Accent2 3 2 7" xfId="1970" xr:uid="{82070EC6-6659-4D53-BEA0-53E44E06770A}"/>
    <cellStyle name="40% - Accent2 3 2 7 2" xfId="30978" xr:uid="{D6BFBF24-3AC5-4F73-A25E-7CA73CE6986F}"/>
    <cellStyle name="40% - Accent2 3 2_ACT Segment adj EBITDA" xfId="1971" xr:uid="{EFF19DE8-3DF5-4634-B32B-D7D813C8F2A9}"/>
    <cellStyle name="40% - Accent2 3 3" xfId="1972" xr:uid="{CC5B9172-F612-4901-91A0-FF15EF204F1D}"/>
    <cellStyle name="40% - Accent2 3 3 2" xfId="1973" xr:uid="{4E742119-3AAD-41F9-9BA4-ED1572D30C7E}"/>
    <cellStyle name="40% - Accent2 3 3 2 2" xfId="1974" xr:uid="{D8F96DAD-970A-430F-A3D7-45DD701B25A5}"/>
    <cellStyle name="40% - Accent2 3 3 2 3" xfId="1975" xr:uid="{193B06CB-C425-41B1-9DC2-E49637A17370}"/>
    <cellStyle name="40% - Accent2 3 3 3" xfId="1976" xr:uid="{114ABF77-3A76-47F2-880A-DBA85790CA67}"/>
    <cellStyle name="40% - Accent2 3 3 4" xfId="1977" xr:uid="{E7245A7D-6394-48E4-88E7-2137C59941FB}"/>
    <cellStyle name="40% - Accent2 3 3 5" xfId="1978" xr:uid="{6DF43493-6E9E-4B66-A944-0C173059C855}"/>
    <cellStyle name="40% - Accent2 3 3 5 2" xfId="31226" xr:uid="{0931D972-B902-42ED-8523-FCA135CD5089}"/>
    <cellStyle name="40% - Accent2 3 3_ACT_NIBD EQ" xfId="1979" xr:uid="{C09A649C-A6D5-4062-91B6-419DF92EE9B3}"/>
    <cellStyle name="40% - Accent2 3 4" xfId="1980" xr:uid="{CD910579-DF9F-424C-A777-C10D7685A02C}"/>
    <cellStyle name="40% - Accent2 3 4 2" xfId="1981" xr:uid="{3BC8D565-A065-43B2-9BD3-F2C0DDEC5EC0}"/>
    <cellStyle name="40% - Accent2 3 4 2 2" xfId="1982" xr:uid="{F27EDF0A-42E3-438E-8304-595DFE90BED1}"/>
    <cellStyle name="40% - Accent2 3 4 2 3" xfId="1983" xr:uid="{30236942-1DA6-4B7D-983C-6B40090D9DBE}"/>
    <cellStyle name="40% - Accent2 3 4 3" xfId="1984" xr:uid="{7BDE07F4-372E-4DB9-9540-6D3B519D065A}"/>
    <cellStyle name="40% - Accent2 3 4 4" xfId="1985" xr:uid="{04841550-5318-4153-A9CB-21B0B9CD976A}"/>
    <cellStyle name="40% - Accent2 3 4 5" xfId="1986" xr:uid="{19B0A018-DDAE-4A8B-AAD9-210C85952126}"/>
    <cellStyle name="40% - Accent2 3 4 5 2" xfId="31621" xr:uid="{6E14B505-5E7D-47E4-95A7-DF4F742A81C7}"/>
    <cellStyle name="40% - Accent2 3 4_ACT_NIBD EQ" xfId="1987" xr:uid="{E8289BDE-B7D5-468A-9ECA-7928E8D998E8}"/>
    <cellStyle name="40% - Accent2 3 5" xfId="1988" xr:uid="{FE730294-A7E7-48A5-8AD6-C37C963E42CD}"/>
    <cellStyle name="40% - Accent2 3 5 2" xfId="1989" xr:uid="{25A726C2-3188-458E-A62B-4C3AB0702E8E}"/>
    <cellStyle name="40% - Accent2 3 5 3" xfId="1990" xr:uid="{96D4030C-8371-4B3E-BD94-5B48FA29ADB6}"/>
    <cellStyle name="40% - Accent2 3 6" xfId="1991" xr:uid="{B5FC778B-6505-4DEB-B6D7-032BF79A987D}"/>
    <cellStyle name="40% - Accent2 3 7" xfId="1992" xr:uid="{06DB63C5-3ACA-453E-A1DB-165695AF04B2}"/>
    <cellStyle name="40% - Accent2 3 8" xfId="1993" xr:uid="{D702E897-A3DF-444C-8BAF-F90939EFCE64}"/>
    <cellStyle name="40% - Accent2 3 8 2" xfId="30781" xr:uid="{3E9EFAB1-C5F9-4A10-A12E-6B9EF4BCEB13}"/>
    <cellStyle name="40% - Accent2 3_ACT Segment adj EBITDA" xfId="1994" xr:uid="{424116AC-BD85-49D5-B1BA-72398AFF5D77}"/>
    <cellStyle name="40% - Accent2 4" xfId="1995" xr:uid="{444B7F2B-8C50-45B5-B39E-0328CB854357}"/>
    <cellStyle name="40% - Accent2 4 2" xfId="1996" xr:uid="{8F9D23CB-C6EB-4E57-89ED-463C1A6C647D}"/>
    <cellStyle name="40% - Accent2 4 2 2" xfId="1997" xr:uid="{49A56CF9-9EBB-40CC-920D-C167CE8264FC}"/>
    <cellStyle name="40% - Accent2 4 2 2 2" xfId="1998" xr:uid="{0804257C-7FFE-44FC-A642-E7EA58992B4F}"/>
    <cellStyle name="40% - Accent2 4 2 2 3" xfId="1999" xr:uid="{F73D744C-6307-4B73-ABC5-CE68C8F5EC76}"/>
    <cellStyle name="40% - Accent2 4 2 3" xfId="2000" xr:uid="{3BF8DBB6-27D8-4DBE-BC12-05BA70A74F48}"/>
    <cellStyle name="40% - Accent2 4 2 4" xfId="2001" xr:uid="{B3A529F4-FA8D-417F-8188-4991BA91D808}"/>
    <cellStyle name="40% - Accent2 4 2 5" xfId="2002" xr:uid="{DD294EA8-4EA5-4202-8F3E-57CEAB1A7C20}"/>
    <cellStyle name="40% - Accent2 4 2 5 2" xfId="31304" xr:uid="{8C7756A2-FE58-4FE7-8F6D-A6E552600B44}"/>
    <cellStyle name="40% - Accent2 4 2_ACT_NIBD EQ" xfId="2003" xr:uid="{723C69AD-A115-4246-8676-886215383EB5}"/>
    <cellStyle name="40% - Accent2 4 3" xfId="2004" xr:uid="{20E52A9F-0245-4336-9012-A77939DDB6B6}"/>
    <cellStyle name="40% - Accent2 4 3 2" xfId="2005" xr:uid="{CF1A3833-A1D9-48D0-BC29-1F3A68325178}"/>
    <cellStyle name="40% - Accent2 4 3 2 2" xfId="2006" xr:uid="{9ED0BD01-98B5-4732-8F37-EC87979D030F}"/>
    <cellStyle name="40% - Accent2 4 3 2 3" xfId="2007" xr:uid="{D4209AA6-30A5-41A8-81CC-20EE678EF037}"/>
    <cellStyle name="40% - Accent2 4 3 3" xfId="2008" xr:uid="{AEF947D7-01CE-45EF-85B3-38A72582E5A5}"/>
    <cellStyle name="40% - Accent2 4 3 4" xfId="2009" xr:uid="{FF3CE869-0177-414E-A064-07B713B23B47}"/>
    <cellStyle name="40% - Accent2 4 3 5" xfId="2010" xr:uid="{1F9CD405-A6E5-4C6F-8F05-3580F9D0C6E8}"/>
    <cellStyle name="40% - Accent2 4 3 5 2" xfId="31697" xr:uid="{0BBDBAFD-2BFE-4567-A15B-D1198AD7A202}"/>
    <cellStyle name="40% - Accent2 4 3_ACT_NIBD EQ" xfId="2011" xr:uid="{86BB9DB1-C8EE-47C3-8FD8-CE0807A7A38D}"/>
    <cellStyle name="40% - Accent2 4 4" xfId="2012" xr:uid="{13794960-4419-498A-B339-5CFEC8DDC515}"/>
    <cellStyle name="40% - Accent2 4 4 2" xfId="2013" xr:uid="{FD3C99B6-5D45-4C16-AF8E-44B0750D2CCB}"/>
    <cellStyle name="40% - Accent2 4 4 3" xfId="2014" xr:uid="{FE2F741B-8741-45D4-9014-8B229FE21EE8}"/>
    <cellStyle name="40% - Accent2 4 5" xfId="2015" xr:uid="{CC27A6A6-6705-4686-856D-7845A3F30CDF}"/>
    <cellStyle name="40% - Accent2 4 6" xfId="2016" xr:uid="{7794AAF4-6A6E-4481-933F-7460EA004907}"/>
    <cellStyle name="40% - Accent2 4 7" xfId="2017" xr:uid="{B17F5429-8842-47C1-890F-379EADBD4DED}"/>
    <cellStyle name="40% - Accent2 4 7 2" xfId="30877" xr:uid="{48FBD12D-E8F5-466D-81FE-D81973ED75C3}"/>
    <cellStyle name="40% - Accent2 4_ACT Segment adj EBITDA" xfId="2018" xr:uid="{6BE7D0BF-6E9A-4B97-8E12-D5DA7DD7A789}"/>
    <cellStyle name="40% - Accent2 5" xfId="2019" xr:uid="{D0D7365A-E6D3-4C3F-9333-307008B174E1}"/>
    <cellStyle name="40% - Accent2 5 2" xfId="2020" xr:uid="{4452519A-D2F4-456C-89E2-1B4ACB29A646}"/>
    <cellStyle name="40% - Accent2 5 2 2" xfId="2021" xr:uid="{C7EAB31A-567B-4E86-83D2-9CD41DCDD44C}"/>
    <cellStyle name="40% - Accent2 5 2 3" xfId="2022" xr:uid="{4A1253C8-EB08-48C2-8D61-0BE01B2025D4}"/>
    <cellStyle name="40% - Accent2 5 3" xfId="2023" xr:uid="{34C51665-E346-443A-B8C8-516A3494ADCE}"/>
    <cellStyle name="40% - Accent2 5 4" xfId="2024" xr:uid="{5DA2C16C-D9BB-482F-A581-F7E428DE0A84}"/>
    <cellStyle name="40% - Accent2 5 5" xfId="2025" xr:uid="{0AA3EAA8-EC4E-4117-8398-FABCD819746B}"/>
    <cellStyle name="40% - Accent2 5 5 2" xfId="31124" xr:uid="{5C011647-44C9-4615-95B1-CA69C96C1BB1}"/>
    <cellStyle name="40% - Accent2 5_ACT Segment adj EBITDA" xfId="2026" xr:uid="{C71AE6D8-3DF2-4D60-BEA5-C69E71AD87A9}"/>
    <cellStyle name="40% - Accent2 6" xfId="2027" xr:uid="{8DAADEA9-3FC8-4FEB-B58A-EEED6F918595}"/>
    <cellStyle name="40% - Accent2 6 2" xfId="2028" xr:uid="{979B1C93-06EF-41DC-A249-1C4385C2E248}"/>
    <cellStyle name="40% - Accent2 6 2 2" xfId="2029" xr:uid="{14ACEF73-C493-4BE6-8DE7-ABCD2FF5A5F5}"/>
    <cellStyle name="40% - Accent2 6 2 3" xfId="2030" xr:uid="{5625F5C2-FFB7-4A60-A71A-2DCD0F909C90}"/>
    <cellStyle name="40% - Accent2 6 3" xfId="2031" xr:uid="{83A09B35-BC69-466B-B925-5E8D82043DC3}"/>
    <cellStyle name="40% - Accent2 6 4" xfId="2032" xr:uid="{33D037E7-ADFB-4BFB-9120-AD4E9CD72868}"/>
    <cellStyle name="40% - Accent2 6 5" xfId="2033" xr:uid="{5573100D-DED3-4F31-8A7E-A9508A7DE44B}"/>
    <cellStyle name="40% - Accent2 6 5 2" xfId="31548" xr:uid="{911ABFFB-646C-434F-AC15-53D29ED85DA4}"/>
    <cellStyle name="40% - Accent2 6_ACT_NIBD EQ" xfId="2034" xr:uid="{B11D6ED4-DFC5-43B8-8964-ECC4A29E0558}"/>
    <cellStyle name="40% - Accent2 7" xfId="2035" xr:uid="{49611EC3-2F4C-44DD-B3E4-81C62A893773}"/>
    <cellStyle name="40% - Accent2 7 2" xfId="2036" xr:uid="{96C95854-2E74-458E-8180-0B723B5146C2}"/>
    <cellStyle name="40% - Accent2 7 2 2" xfId="2037" xr:uid="{4DB7FBBF-86D2-4260-B377-B91B60A73AD1}"/>
    <cellStyle name="40% - Accent2 7 2 3" xfId="2038" xr:uid="{52D9C8C4-E2EE-432C-91B4-F411FB6A89DF}"/>
    <cellStyle name="40% - Accent2 7 3" xfId="2039" xr:uid="{2CF5EDCE-B5DB-4500-B2D1-C27857B9A8E2}"/>
    <cellStyle name="40% - Accent2 7 4" xfId="2040" xr:uid="{5F7F924C-572C-4955-AB7F-3A882DAB976F}"/>
    <cellStyle name="40% - Accent2 7 5" xfId="2041" xr:uid="{3E531D4E-8616-4F5D-B176-DDAFB7964A9B}"/>
    <cellStyle name="40% - Accent2 7 5 2" xfId="31861" xr:uid="{77D59671-F86B-449C-9B65-EBA33227D7E2}"/>
    <cellStyle name="40% - Accent2 7_ACT_NIBD EQ" xfId="2042" xr:uid="{1AEB8C52-8B27-4CB9-87F6-B94CFEE81A1C}"/>
    <cellStyle name="40% - Accent2 8" xfId="2043" xr:uid="{038EE275-A337-4EC8-AB91-E93328CC290E}"/>
    <cellStyle name="40% - Accent2 8 2" xfId="2044" xr:uid="{3FCC1862-81EE-4808-87F7-11BC9ECD88C7}"/>
    <cellStyle name="40% - Accent2 8 2 2" xfId="2045" xr:uid="{3A73AC59-8E58-4206-961D-35A6654C8C0E}"/>
    <cellStyle name="40% - Accent2 8 2 3" xfId="2046" xr:uid="{705C22A1-4EDA-4216-86D5-A5A736381464}"/>
    <cellStyle name="40% - Accent2 8 3" xfId="2047" xr:uid="{EEF371FF-EA49-4B11-A0FF-B8F3C82B8DC3}"/>
    <cellStyle name="40% - Accent2 8 4" xfId="2048" xr:uid="{89563E0F-EA8E-4634-9118-F32846D50D21}"/>
    <cellStyle name="40% - Accent2 8 5" xfId="2049" xr:uid="{DA0CE29E-CFCE-499B-B642-5F78BDE1E346}"/>
    <cellStyle name="40% - Accent2 8 5 2" xfId="31909" xr:uid="{5A8557AC-6DD8-42AA-AAE2-6D929A42A3A9}"/>
    <cellStyle name="40% - Accent2 8_ACT_NIBD EQ" xfId="2050" xr:uid="{A8A2F717-E7CC-4BB7-A6DC-F60400B9B244}"/>
    <cellStyle name="40% - Accent2 9" xfId="2051" xr:uid="{A7713783-C408-4128-BD38-B56251498278}"/>
    <cellStyle name="40% - Accent2 9 2" xfId="2052" xr:uid="{BAF3E19A-13EA-419E-959A-2AB72DA23174}"/>
    <cellStyle name="40% - Accent2 9 2 2" xfId="2053" xr:uid="{AA1FB9B5-A907-461D-B00C-A256FBCA2712}"/>
    <cellStyle name="40% - Accent2 9 2 3" xfId="2054" xr:uid="{BA0DCB3D-64D1-4B75-B995-06514654124D}"/>
    <cellStyle name="40% - Accent2 9 3" xfId="2055" xr:uid="{396E127B-BB62-4A80-A46B-3C7F80E48640}"/>
    <cellStyle name="40% - Accent2 9 4" xfId="2056" xr:uid="{42A2E6E4-E581-42A2-B5F2-C8AA8103AF56}"/>
    <cellStyle name="40% - Accent2 9 5" xfId="2057" xr:uid="{D1AD6775-1DDF-4B2F-A64E-54EB1EDD74AC}"/>
    <cellStyle name="40% - Accent2 9 5 2" xfId="31918" xr:uid="{23277616-4545-489C-A572-35412356F500}"/>
    <cellStyle name="40% - Accent2 9_ACT_NIBD EQ" xfId="2058" xr:uid="{480BAD0E-2CF4-4A3E-BC0D-A0A001F5CF7F}"/>
    <cellStyle name="40% - Accent3 10" xfId="2059" xr:uid="{93832354-421B-458C-82ED-69C43ECDEE4C}"/>
    <cellStyle name="40% - Accent3 10 2" xfId="2060" xr:uid="{735EE8CB-430B-429C-ABEB-3B84C448E745}"/>
    <cellStyle name="40% - Accent3 10 3" xfId="2061" xr:uid="{E3A97E9B-3367-49DC-BC92-3BCB84BD560C}"/>
    <cellStyle name="40% - Accent3 11" xfId="2062" xr:uid="{83C6E673-DC19-4EEF-976F-4E13968060EB}"/>
    <cellStyle name="40% - Accent3 12" xfId="2063" xr:uid="{182F1C03-1B70-458A-8A9B-4A30CBE19858}"/>
    <cellStyle name="40% - Accent3 13" xfId="2064" xr:uid="{16E7DF1E-05AE-40EF-9565-57B9A4F475A4}"/>
    <cellStyle name="40% - Accent3 13 2" xfId="30662" xr:uid="{66D29592-B6A6-4F07-A27C-B375F458E800}"/>
    <cellStyle name="40% - Accent3 2" xfId="2065" xr:uid="{0EF60B85-05A2-4820-B458-8E02A7AF39FC}"/>
    <cellStyle name="40% - Accent3 2 2" xfId="2066" xr:uid="{E8D8481D-0D35-48AA-A112-C8E37559AF62}"/>
    <cellStyle name="40% - Accent3 2 2 2" xfId="2067" xr:uid="{7DAB6242-63CE-457B-99B6-117FA41EB5D9}"/>
    <cellStyle name="40% - Accent3 2 2 2 2" xfId="2068" xr:uid="{E1DE77C1-B2E1-4FCC-B33F-E5B49FDFB8F9}"/>
    <cellStyle name="40% - Accent3 2 2 2 2 2" xfId="2069" xr:uid="{BEE24862-73C0-4E96-B2B1-201264A382F9}"/>
    <cellStyle name="40% - Accent3 2 2 2 2 3" xfId="2070" xr:uid="{F6D67EA1-C415-4915-814A-D52924D2A379}"/>
    <cellStyle name="40% - Accent3 2 2 2 3" xfId="2071" xr:uid="{C5D40696-ECAD-4068-91AC-BACBF8316DE9}"/>
    <cellStyle name="40% - Accent3 2 2 2 4" xfId="2072" xr:uid="{0B1B5429-3A51-4D6D-AF0E-DE711A8B6851}"/>
    <cellStyle name="40% - Accent3 2 2 2 5" xfId="2073" xr:uid="{929C8DC6-238C-4E45-8D31-8CD5501B8DE2}"/>
    <cellStyle name="40% - Accent3 2 2 2 5 2" xfId="31358" xr:uid="{CD37537C-B2FC-4EFC-AA4B-148F9AB3C379}"/>
    <cellStyle name="40% - Accent3 2 2 2_ACT_NIBD EQ" xfId="2074" xr:uid="{83015E9F-43D9-4C01-85A9-2317B13BEB43}"/>
    <cellStyle name="40% - Accent3 2 2 3" xfId="2075" xr:uid="{4D9DED78-80D8-416A-A075-BDA25D93423A}"/>
    <cellStyle name="40% - Accent3 2 2 3 2" xfId="2076" xr:uid="{FE0B63F8-49F4-41E9-9194-5644DA06FB6E}"/>
    <cellStyle name="40% - Accent3 2 2 3 2 2" xfId="2077" xr:uid="{0E15330F-628C-4A48-B6FF-77FB4395FB9D}"/>
    <cellStyle name="40% - Accent3 2 2 3 2 3" xfId="2078" xr:uid="{19E2870B-5D3D-4804-946C-D98CE2EAA124}"/>
    <cellStyle name="40% - Accent3 2 2 3 3" xfId="2079" xr:uid="{9393C778-B25D-45F1-A35A-9C9053E27180}"/>
    <cellStyle name="40% - Accent3 2 2 3 4" xfId="2080" xr:uid="{C72DD52C-9B1C-452C-B66A-57DF6E536D9D}"/>
    <cellStyle name="40% - Accent3 2 2 3 5" xfId="2081" xr:uid="{00E07807-7004-4556-B0EF-4516BE524612}"/>
    <cellStyle name="40% - Accent3 2 2 3 5 2" xfId="31751" xr:uid="{34468FB5-DD18-42C7-A86B-C2AF19DD035E}"/>
    <cellStyle name="40% - Accent3 2 2 3_ACT_NIBD EQ" xfId="2082" xr:uid="{263D01B2-EA87-4AE0-A45E-3B719195D009}"/>
    <cellStyle name="40% - Accent3 2 2 4" xfId="2083" xr:uid="{777F9141-8963-45E3-A724-E41D860FD0F3}"/>
    <cellStyle name="40% - Accent3 2 2 4 2" xfId="2084" xr:uid="{4350680E-41D5-452B-894B-880A53B5A07E}"/>
    <cellStyle name="40% - Accent3 2 2 4 3" xfId="2085" xr:uid="{1E55F21E-A1B3-4B53-876B-664DC290F703}"/>
    <cellStyle name="40% - Accent3 2 2 5" xfId="2086" xr:uid="{CD8E4BEE-5252-4034-B37D-1987E0A6B5C5}"/>
    <cellStyle name="40% - Accent3 2 2 6" xfId="2087" xr:uid="{B6140BE3-BE4A-4E69-8A41-95905B21E4A2}"/>
    <cellStyle name="40% - Accent3 2 2 7" xfId="2088" xr:uid="{329B149A-4170-4ED5-8CF3-C74A9812CE9A}"/>
    <cellStyle name="40% - Accent3 2 2 7 2" xfId="30959" xr:uid="{507436F2-CA49-4CED-A271-A912C3B8C803}"/>
    <cellStyle name="40% - Accent3 2 2_ACT Segment adj EBITDA" xfId="2089" xr:uid="{C8A48069-97EF-451C-8354-50505D0E66FB}"/>
    <cellStyle name="40% - Accent3 2 3" xfId="2090" xr:uid="{2654A275-3F9B-4AA8-B746-77E694132B38}"/>
    <cellStyle name="40% - Accent3 2 3 2" xfId="2091" xr:uid="{820AE5CB-E41E-4ADF-8B88-905C3286A1E5}"/>
    <cellStyle name="40% - Accent3 2 3 2 2" xfId="2092" xr:uid="{D92DD775-12A7-449A-88BC-101B0D5DFF5C}"/>
    <cellStyle name="40% - Accent3 2 3 2 3" xfId="2093" xr:uid="{FEA35D3F-BC45-456C-B0E4-2B28B4274D2B}"/>
    <cellStyle name="40% - Accent3 2 3 3" xfId="2094" xr:uid="{AC5D4AC4-5571-42F0-B992-5D17F4C3B484}"/>
    <cellStyle name="40% - Accent3 2 3 4" xfId="2095" xr:uid="{282E66BE-8121-479E-BDD8-CFF3FE09E68A}"/>
    <cellStyle name="40% - Accent3 2 3 5" xfId="2096" xr:uid="{11070263-48B6-4E1B-ACB6-545075E1E7C1}"/>
    <cellStyle name="40% - Accent3 2 3 5 2" xfId="31206" xr:uid="{4777DAB0-98D9-4B78-ACAE-55ADB309DED1}"/>
    <cellStyle name="40% - Accent3 2 3_ACT_NIBD EQ" xfId="2097" xr:uid="{7B8736D1-5230-45E2-801D-265119CECFD6}"/>
    <cellStyle name="40% - Accent3 2 4" xfId="2098" xr:uid="{09193C25-084A-4A2C-A570-0995ED71C2F4}"/>
    <cellStyle name="40% - Accent3 2 4 2" xfId="2099" xr:uid="{64E96410-11AC-4D3F-AAF3-56F7EA44B362}"/>
    <cellStyle name="40% - Accent3 2 4 2 2" xfId="2100" xr:uid="{B933D67A-AE23-4E12-89CA-EE065FFA0731}"/>
    <cellStyle name="40% - Accent3 2 4 2 3" xfId="2101" xr:uid="{8C439FD3-43D4-4D0A-A1DF-FB270E6E8414}"/>
    <cellStyle name="40% - Accent3 2 4 3" xfId="2102" xr:uid="{751E8CD9-776D-41F0-B94A-15CBA14BE955}"/>
    <cellStyle name="40% - Accent3 2 4 4" xfId="2103" xr:uid="{542DE3C0-12A6-4B3C-A77C-7F2FE666F5EE}"/>
    <cellStyle name="40% - Accent3 2 4 5" xfId="2104" xr:uid="{B115AADB-262D-4430-9F43-3C6B9BF75B9A}"/>
    <cellStyle name="40% - Accent3 2 4 5 2" xfId="31602" xr:uid="{284F99A3-C805-422E-94CA-9C041C33D22E}"/>
    <cellStyle name="40% - Accent3 2 4_ACT_NIBD EQ" xfId="2105" xr:uid="{88F1EF48-6FE8-42BB-8AF4-8FDC2C99A482}"/>
    <cellStyle name="40% - Accent3 2 5" xfId="2106" xr:uid="{ADD52D71-0E41-4ECD-AB19-BAB0889CD1D8}"/>
    <cellStyle name="40% - Accent3 2 5 2" xfId="2107" xr:uid="{5296EBE5-BA35-4A96-910B-6EA4CB4AE1C5}"/>
    <cellStyle name="40% - Accent3 2 5 3" xfId="2108" xr:uid="{C9045EC8-58DD-43DF-8370-F793AAE4BD08}"/>
    <cellStyle name="40% - Accent3 2 6" xfId="2109" xr:uid="{97733DD5-A027-45D1-A29C-8E24E3899852}"/>
    <cellStyle name="40% - Accent3 2 7" xfId="2110" xr:uid="{4043AC83-B6B8-4277-BA39-34F62BF00F75}"/>
    <cellStyle name="40% - Accent3 2 8" xfId="2111" xr:uid="{632D3AD8-937B-49B9-960D-A09F2610AB53}"/>
    <cellStyle name="40% - Accent3 2 8 2" xfId="30743" xr:uid="{7BD06E72-F28E-4962-97E2-074CC434428D}"/>
    <cellStyle name="40% - Accent3 2 9" xfId="39927" xr:uid="{DBF72F43-B97E-4831-8FF8-4334C3C5F186}"/>
    <cellStyle name="40% - Accent3 2_ACT Segment adj EBITDA" xfId="2112" xr:uid="{22916852-F220-4848-9A79-B6A902725E74}"/>
    <cellStyle name="40% - Accent3 3" xfId="2113" xr:uid="{E88043BB-F43E-4E62-9444-38C30510BE1E}"/>
    <cellStyle name="40% - Accent3 3 2" xfId="2114" xr:uid="{7FEC4471-BD40-4127-AC18-0C20DEBC08AB}"/>
    <cellStyle name="40% - Accent3 3 2 2" xfId="2115" xr:uid="{D03C8A35-F8B4-455D-B0A7-FB08B431240D}"/>
    <cellStyle name="40% - Accent3 3 2 2 2" xfId="2116" xr:uid="{FBE7C39C-8F85-46C4-BE4A-382C04CCF9FC}"/>
    <cellStyle name="40% - Accent3 3 2 2 2 2" xfId="2117" xr:uid="{0A804D6F-0E7B-49C2-B17C-D547CE9FD7FE}"/>
    <cellStyle name="40% - Accent3 3 2 2 2 3" xfId="2118" xr:uid="{DFC8E352-ECB2-4305-854C-3B753170E678}"/>
    <cellStyle name="40% - Accent3 3 2 2 3" xfId="2119" xr:uid="{3C235AFF-B1AA-48C1-9954-E73ADF0D2280}"/>
    <cellStyle name="40% - Accent3 3 2 2 4" xfId="2120" xr:uid="{DC5CE5FA-1774-4760-AAD3-81CC97775A05}"/>
    <cellStyle name="40% - Accent3 3 2 2 5" xfId="2121" xr:uid="{45E43BCC-1C9E-4EAA-A343-EE33A236BA20}"/>
    <cellStyle name="40% - Accent3 3 2 2 5 2" xfId="31379" xr:uid="{6306FC1E-6F22-4459-A45E-104F89666D80}"/>
    <cellStyle name="40% - Accent3 3 2 2_ACT_NIBD EQ" xfId="2122" xr:uid="{807A21FB-59A4-44BB-BA39-8BCE5CD16F40}"/>
    <cellStyle name="40% - Accent3 3 2 3" xfId="2123" xr:uid="{FDB34084-4138-422B-9BC4-552ADA6875BF}"/>
    <cellStyle name="40% - Accent3 3 2 3 2" xfId="2124" xr:uid="{D4A6CC0D-37C2-4ED2-A00A-F07907898FCA}"/>
    <cellStyle name="40% - Accent3 3 2 3 2 2" xfId="2125" xr:uid="{C4416E03-76B9-4948-B5A0-AF68643F2E96}"/>
    <cellStyle name="40% - Accent3 3 2 3 2 3" xfId="2126" xr:uid="{96908EC4-252B-4C9B-B1A3-E0BA0C1B23B4}"/>
    <cellStyle name="40% - Accent3 3 2 3 3" xfId="2127" xr:uid="{9454DD82-CD65-4E29-A3AF-C1E22A0B06CE}"/>
    <cellStyle name="40% - Accent3 3 2 3 4" xfId="2128" xr:uid="{0A4EF8EE-D450-4196-A9E9-527FF5E41699}"/>
    <cellStyle name="40% - Accent3 3 2 3 5" xfId="2129" xr:uid="{CAEE74C0-0F3C-444A-99C0-A50A8188A30A}"/>
    <cellStyle name="40% - Accent3 3 2 3 5 2" xfId="31772" xr:uid="{2B56CF3A-4B24-4EC7-B904-FE4108AFE1F0}"/>
    <cellStyle name="40% - Accent3 3 2 3_ACT_NIBD EQ" xfId="2130" xr:uid="{C141BF8E-949A-4F40-B446-0D57A2F36175}"/>
    <cellStyle name="40% - Accent3 3 2 4" xfId="2131" xr:uid="{0CF3A019-0CF9-45E1-BAA2-770115C5810B}"/>
    <cellStyle name="40% - Accent3 3 2 4 2" xfId="2132" xr:uid="{9B8D079A-8433-4DB0-9492-4C86FF2B7527}"/>
    <cellStyle name="40% - Accent3 3 2 4 3" xfId="2133" xr:uid="{00D950E0-B7BC-4EA9-A55E-FA0A1F4678AF}"/>
    <cellStyle name="40% - Accent3 3 2 5" xfId="2134" xr:uid="{0837A130-BFDD-44BD-9930-E4CD7B4CC677}"/>
    <cellStyle name="40% - Accent3 3 2 6" xfId="2135" xr:uid="{7564CC5F-0F64-4121-85B9-6C9CDEFC4726}"/>
    <cellStyle name="40% - Accent3 3 2 7" xfId="2136" xr:uid="{50138A32-BDE0-4A66-82E0-0351ACCC192D}"/>
    <cellStyle name="40% - Accent3 3 2 7 2" xfId="30980" xr:uid="{6170203F-7AF7-4FAD-9585-247EAC0E45B7}"/>
    <cellStyle name="40% - Accent3 3 2_ACT Segment adj EBITDA" xfId="2137" xr:uid="{97688D5D-D83B-4A66-8D5E-240A61100F43}"/>
    <cellStyle name="40% - Accent3 3 3" xfId="2138" xr:uid="{F67DB2E2-C1B6-4E80-A637-12A97A9D135D}"/>
    <cellStyle name="40% - Accent3 3 3 2" xfId="2139" xr:uid="{ACB007C3-901D-406C-AAFF-EB27D75F5AFA}"/>
    <cellStyle name="40% - Accent3 3 3 2 2" xfId="2140" xr:uid="{F221FB54-0170-407A-99D3-8A2B1D487FEA}"/>
    <cellStyle name="40% - Accent3 3 3 2 3" xfId="2141" xr:uid="{7A069C2A-4D6F-47D9-8BB1-549686BD5350}"/>
    <cellStyle name="40% - Accent3 3 3 3" xfId="2142" xr:uid="{F5544D9B-E0D6-449D-9A46-9168BBB0BF2A}"/>
    <cellStyle name="40% - Accent3 3 3 4" xfId="2143" xr:uid="{797C7B55-03D5-4FD8-8B41-1F24385AE340}"/>
    <cellStyle name="40% - Accent3 3 3 5" xfId="2144" xr:uid="{CC963598-A51B-4E06-8BCF-018F34BE9D05}"/>
    <cellStyle name="40% - Accent3 3 3 5 2" xfId="31228" xr:uid="{20E6720C-4F57-4E1D-B063-E76937D986F8}"/>
    <cellStyle name="40% - Accent3 3 3_ACT_NIBD EQ" xfId="2145" xr:uid="{F56427D0-7115-4A11-A160-043DD1A9B731}"/>
    <cellStyle name="40% - Accent3 3 4" xfId="2146" xr:uid="{25FB4AE6-1743-497C-8F7D-F67F06724CB5}"/>
    <cellStyle name="40% - Accent3 3 4 2" xfId="2147" xr:uid="{4E3C68AF-F904-48E2-92C0-94249439135F}"/>
    <cellStyle name="40% - Accent3 3 4 2 2" xfId="2148" xr:uid="{70A1B261-DC83-4957-A5EF-3DA6C64733DD}"/>
    <cellStyle name="40% - Accent3 3 4 2 3" xfId="2149" xr:uid="{DB7BCF6E-C620-40A7-9888-A537447D5FF3}"/>
    <cellStyle name="40% - Accent3 3 4 3" xfId="2150" xr:uid="{F4C37A64-CA78-4F6B-A427-54397BCBB617}"/>
    <cellStyle name="40% - Accent3 3 4 4" xfId="2151" xr:uid="{D67D9DB6-4339-4160-A2CF-0B984D4D8D08}"/>
    <cellStyle name="40% - Accent3 3 4 5" xfId="2152" xr:uid="{79FEF537-4770-449F-BD7C-4B30DD7693CE}"/>
    <cellStyle name="40% - Accent3 3 4 5 2" xfId="31623" xr:uid="{FD1AC176-DC1E-43AD-8196-22B7FE3E4C5F}"/>
    <cellStyle name="40% - Accent3 3 4_ACT_NIBD EQ" xfId="2153" xr:uid="{F19F1318-B65C-4B7C-A99B-7E0D2602F8B2}"/>
    <cellStyle name="40% - Accent3 3 5" xfId="2154" xr:uid="{2647D47D-D670-4C32-AD04-FA8D47A76003}"/>
    <cellStyle name="40% - Accent3 3 5 2" xfId="2155" xr:uid="{0C698553-79F6-4603-8B7E-054F835A427B}"/>
    <cellStyle name="40% - Accent3 3 5 3" xfId="2156" xr:uid="{7825F343-80F7-47A9-BCAA-4B160C4BFAE8}"/>
    <cellStyle name="40% - Accent3 3 6" xfId="2157" xr:uid="{DBDFD272-96AA-4A9B-9DAD-EA05151DB95C}"/>
    <cellStyle name="40% - Accent3 3 7" xfId="2158" xr:uid="{5F76F2A1-0B61-4BE9-89EA-86E11A243DCF}"/>
    <cellStyle name="40% - Accent3 3 8" xfId="2159" xr:uid="{34A0023D-1A36-4F67-98EC-34E3FF92306A}"/>
    <cellStyle name="40% - Accent3 3 8 2" xfId="30785" xr:uid="{EE928D2B-FB66-4021-B8D6-D3F75ED9B571}"/>
    <cellStyle name="40% - Accent3 3_ACT Segment adj EBITDA" xfId="2160" xr:uid="{5CEDBA7F-B139-4C2D-B263-E47C74FB0587}"/>
    <cellStyle name="40% - Accent3 4" xfId="2161" xr:uid="{F1DB8702-6124-4D41-B15E-CEC3A9F9334A}"/>
    <cellStyle name="40% - Accent3 4 2" xfId="2162" xr:uid="{40907F21-BED1-499F-ABEE-F69B96515A8F}"/>
    <cellStyle name="40% - Accent3 4 2 2" xfId="2163" xr:uid="{F8182AC8-F23D-4740-8E63-60099D4CBA5F}"/>
    <cellStyle name="40% - Accent3 4 2 2 2" xfId="2164" xr:uid="{383AB065-3B47-44E5-BEED-384D1FE929C6}"/>
    <cellStyle name="40% - Accent3 4 2 2 3" xfId="2165" xr:uid="{789C0074-3BCA-4967-AEF6-27E5F3F1AF46}"/>
    <cellStyle name="40% - Accent3 4 2 3" xfId="2166" xr:uid="{DF968227-E848-4488-8201-357195E9B6A3}"/>
    <cellStyle name="40% - Accent3 4 2 4" xfId="2167" xr:uid="{B468675F-70EA-42A5-BFF4-64074EB5A68E}"/>
    <cellStyle name="40% - Accent3 4 2 5" xfId="2168" xr:uid="{B2F978C8-C56C-4396-A4CC-6DA097CD6CEC}"/>
    <cellStyle name="40% - Accent3 4 2 5 2" xfId="31305" xr:uid="{961D9CD4-A724-43D6-AF0B-50EBA5D4A4A6}"/>
    <cellStyle name="40% - Accent3 4 2_ACT_NIBD EQ" xfId="2169" xr:uid="{C682928D-1498-43CD-9102-0C73B2534E88}"/>
    <cellStyle name="40% - Accent3 4 3" xfId="2170" xr:uid="{69B6CAD0-9353-4485-B846-37BDCE24655D}"/>
    <cellStyle name="40% - Accent3 4 3 2" xfId="2171" xr:uid="{10B39A6E-D817-4FBE-A9AA-506CB9FEFE15}"/>
    <cellStyle name="40% - Accent3 4 3 2 2" xfId="2172" xr:uid="{8D899D29-0FC9-4BA5-8D2B-78749ECCEC20}"/>
    <cellStyle name="40% - Accent3 4 3 2 3" xfId="2173" xr:uid="{F006BF3F-EFB3-47D5-A780-8DAC0395C33A}"/>
    <cellStyle name="40% - Accent3 4 3 3" xfId="2174" xr:uid="{8D937333-8181-4FEB-BCA9-48A74FB37A4F}"/>
    <cellStyle name="40% - Accent3 4 3 4" xfId="2175" xr:uid="{221AFB6A-5AF8-4B8E-87AA-0A4F193DB164}"/>
    <cellStyle name="40% - Accent3 4 3 5" xfId="2176" xr:uid="{D12F1D80-CE66-4C7F-B86D-7F707F809523}"/>
    <cellStyle name="40% - Accent3 4 3 5 2" xfId="31698" xr:uid="{B4D3F1AB-60E1-416C-9E1D-AC3AE27E62FC}"/>
    <cellStyle name="40% - Accent3 4 3_ACT_NIBD EQ" xfId="2177" xr:uid="{D099F3C7-68FF-46C5-9D0B-CDC1BBF805AA}"/>
    <cellStyle name="40% - Accent3 4 4" xfId="2178" xr:uid="{6FB844F6-D796-4C90-9045-CB368D5B7D05}"/>
    <cellStyle name="40% - Accent3 4 4 2" xfId="2179" xr:uid="{4CFD733E-E775-45D4-B25A-50473FE4ADD6}"/>
    <cellStyle name="40% - Accent3 4 4 3" xfId="2180" xr:uid="{4DEAF2CE-30EE-404E-BDE9-04D24905E3AA}"/>
    <cellStyle name="40% - Accent3 4 5" xfId="2181" xr:uid="{54C8F13C-DA60-4F80-89D2-43D155BBBB43}"/>
    <cellStyle name="40% - Accent3 4 6" xfId="2182" xr:uid="{05E73C03-9D3A-4CC6-9E59-0C119089EF15}"/>
    <cellStyle name="40% - Accent3 4 7" xfId="2183" xr:uid="{638DF2D5-B562-4652-957D-BE76E72728C4}"/>
    <cellStyle name="40% - Accent3 4 7 2" xfId="30878" xr:uid="{2A8AEE47-387B-4677-B44F-0EEA9DBDEEFF}"/>
    <cellStyle name="40% - Accent3 4_ACT Segment adj EBITDA" xfId="2184" xr:uid="{FAE1BFF7-9193-4231-9F4C-0FC3A0D9CF1E}"/>
    <cellStyle name="40% - Accent3 5" xfId="2185" xr:uid="{8D3CD23E-A5F8-462E-BFF6-08A304745BD4}"/>
    <cellStyle name="40% - Accent3 5 2" xfId="2186" xr:uid="{9BE2DC70-E404-4CBD-BE34-BF756FC2B3E2}"/>
    <cellStyle name="40% - Accent3 5 2 2" xfId="2187" xr:uid="{80B2C865-674F-4F36-A3C7-7C2459C52232}"/>
    <cellStyle name="40% - Accent3 5 2 3" xfId="2188" xr:uid="{1D2C4F19-01B4-4A81-9486-D16D5FC071D2}"/>
    <cellStyle name="40% - Accent3 5 3" xfId="2189" xr:uid="{D518E488-7A25-438E-B6DA-3DD4E594D718}"/>
    <cellStyle name="40% - Accent3 5 4" xfId="2190" xr:uid="{24D9899A-ED83-417E-A2A9-8D9BF2734EAC}"/>
    <cellStyle name="40% - Accent3 5 5" xfId="2191" xr:uid="{035BEF4C-707B-4AFF-B047-6E9A8674E669}"/>
    <cellStyle name="40% - Accent3 5 5 2" xfId="31125" xr:uid="{408128FD-DDBD-4C9C-8EDC-9AC6283E9E2B}"/>
    <cellStyle name="40% - Accent3 5_ACT Segment adj EBITDA" xfId="2192" xr:uid="{4C015A45-2E95-4E7C-8A7E-C9F5AD7B85CD}"/>
    <cellStyle name="40% - Accent3 6" xfId="2193" xr:uid="{D0E6E9A9-8CEE-476B-9D8B-D4A6273F9D4B}"/>
    <cellStyle name="40% - Accent3 6 2" xfId="2194" xr:uid="{8CD7ED84-B6EF-4547-9A12-35F972841460}"/>
    <cellStyle name="40% - Accent3 6 2 2" xfId="2195" xr:uid="{93740716-F326-4A24-8ED1-A0455A789E53}"/>
    <cellStyle name="40% - Accent3 6 2 3" xfId="2196" xr:uid="{37F05D84-CA8C-4D7F-B202-3AE908E50C99}"/>
    <cellStyle name="40% - Accent3 6 3" xfId="2197" xr:uid="{70D4685B-05F5-4B5B-97B0-93F45BD9F0B2}"/>
    <cellStyle name="40% - Accent3 6 4" xfId="2198" xr:uid="{36C0FA20-3786-42C7-9A19-3876196C3E06}"/>
    <cellStyle name="40% - Accent3 6 5" xfId="2199" xr:uid="{63C1DED7-62D9-4609-9977-BC62BDF2B2DB}"/>
    <cellStyle name="40% - Accent3 6 5 2" xfId="31549" xr:uid="{23365ED6-FBB2-408C-A9FA-951FBDF2C3FF}"/>
    <cellStyle name="40% - Accent3 6_ACT_NIBD EQ" xfId="2200" xr:uid="{BF54A915-E8AC-4ED9-A6C9-5E1533846CCC}"/>
    <cellStyle name="40% - Accent3 7" xfId="2201" xr:uid="{3D872639-9D13-4C0D-B367-C112DA463FC7}"/>
    <cellStyle name="40% - Accent3 7 2" xfId="2202" xr:uid="{72CBD509-00A8-4802-8784-B0A819BAA852}"/>
    <cellStyle name="40% - Accent3 7 2 2" xfId="2203" xr:uid="{A85B23B1-E332-4E6A-997E-DA303E744BC0}"/>
    <cellStyle name="40% - Accent3 7 2 3" xfId="2204" xr:uid="{E27A65C6-631B-4BD1-A40A-79A6F1261E89}"/>
    <cellStyle name="40% - Accent3 7 3" xfId="2205" xr:uid="{AB0FE232-57A4-4E7F-83E7-4590A08FEF5E}"/>
    <cellStyle name="40% - Accent3 7 4" xfId="2206" xr:uid="{34258565-CAAE-4D95-8E9C-8BB4AEAFA83B}"/>
    <cellStyle name="40% - Accent3 7 5" xfId="2207" xr:uid="{D184BF87-3BD4-40F0-95DA-4A7ED669A539}"/>
    <cellStyle name="40% - Accent3 7 5 2" xfId="31862" xr:uid="{539161DF-447B-4AA0-B879-5BA8D6E4E028}"/>
    <cellStyle name="40% - Accent3 7_ACT_NIBD EQ" xfId="2208" xr:uid="{EA0A420F-3095-4EF0-9BEA-607BDF33A887}"/>
    <cellStyle name="40% - Accent3 8" xfId="2209" xr:uid="{635C8342-B129-4F6C-A348-9B6E44C1CD25}"/>
    <cellStyle name="40% - Accent3 8 2" xfId="2210" xr:uid="{3A997782-83A5-4BCF-9ABE-A09DC5A013E2}"/>
    <cellStyle name="40% - Accent3 8 2 2" xfId="2211" xr:uid="{021E0F7E-313B-460F-B3FF-992A6DB61DB6}"/>
    <cellStyle name="40% - Accent3 8 2 3" xfId="2212" xr:uid="{AFAD8815-037C-47FF-9573-998E3535E433}"/>
    <cellStyle name="40% - Accent3 8 3" xfId="2213" xr:uid="{D932A5A9-DE3E-4055-A543-B20D92185C1E}"/>
    <cellStyle name="40% - Accent3 8 4" xfId="2214" xr:uid="{CACE3074-BC09-4006-B142-C1A81E5F0D0C}"/>
    <cellStyle name="40% - Accent3 8 5" xfId="2215" xr:uid="{93726580-1013-4EAE-B778-D708EA7D99D1}"/>
    <cellStyle name="40% - Accent3 8 5 2" xfId="31910" xr:uid="{D3A0CC39-0E41-4045-B8BC-A761821DCB38}"/>
    <cellStyle name="40% - Accent3 8_ACT_NIBD EQ" xfId="2216" xr:uid="{2435CFF9-08C3-431F-B0F5-81986151C402}"/>
    <cellStyle name="40% - Accent3 9" xfId="2217" xr:uid="{FE9F774C-E94A-4890-A0A2-ECA6B3756F5D}"/>
    <cellStyle name="40% - Accent3 9 2" xfId="2218" xr:uid="{457A3BC9-EB06-4CE3-A3F8-585649271EB6}"/>
    <cellStyle name="40% - Accent3 9 2 2" xfId="2219" xr:uid="{EB294B0F-0E1D-4477-9002-C12EE4E45CE8}"/>
    <cellStyle name="40% - Accent3 9 2 3" xfId="2220" xr:uid="{56B63D1E-BBA8-4F64-8DBE-28CCCF799983}"/>
    <cellStyle name="40% - Accent3 9 3" xfId="2221" xr:uid="{F53B5D1F-FA7A-4C37-AEE5-76478B12E313}"/>
    <cellStyle name="40% - Accent3 9 4" xfId="2222" xr:uid="{E197116A-0DCF-4C7F-8FE4-0625630F6B9B}"/>
    <cellStyle name="40% - Accent3 9 5" xfId="2223" xr:uid="{4968C98F-286C-4B23-9729-6FD990F1A7A3}"/>
    <cellStyle name="40% - Accent3 9 5 2" xfId="31917" xr:uid="{1997282B-F5E0-4FCF-8E5C-F0D3BEBB3423}"/>
    <cellStyle name="40% - Accent3 9_ACT_NIBD EQ" xfId="2224" xr:uid="{AE07EB02-3C5D-4423-83F9-E1FA0CEA6EE3}"/>
    <cellStyle name="40% - Accent4 10" xfId="2225" xr:uid="{AAC71AEA-4CCF-4CD1-8E01-76C11D841D9D}"/>
    <cellStyle name="40% - Accent4 10 2" xfId="2226" xr:uid="{2579A558-773C-4126-94FB-EC1D08EE8371}"/>
    <cellStyle name="40% - Accent4 10 3" xfId="2227" xr:uid="{077B3BAF-E644-45B3-8EFF-3387B2A113C6}"/>
    <cellStyle name="40% - Accent4 11" xfId="2228" xr:uid="{3975D08B-6681-486D-8D2D-01D0C7838C56}"/>
    <cellStyle name="40% - Accent4 12" xfId="2229" xr:uid="{85293720-343F-4564-A9FA-4EB43BD75C4D}"/>
    <cellStyle name="40% - Accent4 13" xfId="2230" xr:uid="{4EA3CB30-DEB2-482A-A038-BE0ECF9FCA95}"/>
    <cellStyle name="40% - Accent4 13 2" xfId="30663" xr:uid="{BDA53A85-591B-4AB7-B1BB-9BD4AA0498DB}"/>
    <cellStyle name="40% - Accent4 2" xfId="2231" xr:uid="{74AAB151-1BEF-431C-A401-F7D458C64E4F}"/>
    <cellStyle name="40% - Accent4 2 2" xfId="2232" xr:uid="{8960064D-EBD2-4216-97D3-9276B8402DAB}"/>
    <cellStyle name="40% - Accent4 2 2 2" xfId="2233" xr:uid="{5A2F6121-B11A-4BA4-96CA-AE3C03BA8AE3}"/>
    <cellStyle name="40% - Accent4 2 2 2 2" xfId="2234" xr:uid="{2F671C53-7968-4375-AD38-3FA9216A0F9E}"/>
    <cellStyle name="40% - Accent4 2 2 2 2 2" xfId="2235" xr:uid="{9E1F9A66-9933-46A0-84D3-024C440D1FE1}"/>
    <cellStyle name="40% - Accent4 2 2 2 2 3" xfId="2236" xr:uid="{92A4FB4F-D61C-4B83-89FA-1F4175AE0DBC}"/>
    <cellStyle name="40% - Accent4 2 2 2 3" xfId="2237" xr:uid="{15A85ABE-EBC1-46CA-8D8F-0B3391429A9E}"/>
    <cellStyle name="40% - Accent4 2 2 2 4" xfId="2238" xr:uid="{1C407924-1E41-48F8-BC3E-4C3E69F36DA9}"/>
    <cellStyle name="40% - Accent4 2 2 2 5" xfId="2239" xr:uid="{086C1C46-85A4-4320-BCCF-62C0C236F79E}"/>
    <cellStyle name="40% - Accent4 2 2 2 5 2" xfId="31359" xr:uid="{DD586A20-8E94-49F6-B3A1-DB65D92BA9A6}"/>
    <cellStyle name="40% - Accent4 2 2 2_ACT_NIBD EQ" xfId="2240" xr:uid="{C88DBFF7-EE42-47A9-B8A3-2FC4E95860B2}"/>
    <cellStyle name="40% - Accent4 2 2 3" xfId="2241" xr:uid="{23D28C4D-66D7-411F-B908-9255A9A08FEC}"/>
    <cellStyle name="40% - Accent4 2 2 3 2" xfId="2242" xr:uid="{FB3F82BC-75FD-4521-B717-0C2406180639}"/>
    <cellStyle name="40% - Accent4 2 2 3 2 2" xfId="2243" xr:uid="{CD711472-3A50-4323-9CE6-B45B40F9621A}"/>
    <cellStyle name="40% - Accent4 2 2 3 2 3" xfId="2244" xr:uid="{1EA25128-D52B-4BC6-83DC-2CD72B49B922}"/>
    <cellStyle name="40% - Accent4 2 2 3 3" xfId="2245" xr:uid="{29ADFBBE-06B5-41A3-9A57-4C7B6C02F1B5}"/>
    <cellStyle name="40% - Accent4 2 2 3 4" xfId="2246" xr:uid="{50DBDA58-0CCF-4B2D-95AC-54EE6BE1704B}"/>
    <cellStyle name="40% - Accent4 2 2 3 5" xfId="2247" xr:uid="{14FE1BE5-8019-4A1A-9878-BC2BB961D7B5}"/>
    <cellStyle name="40% - Accent4 2 2 3 5 2" xfId="31752" xr:uid="{8B80F0EC-D603-47E8-B939-F0713D0EA7F9}"/>
    <cellStyle name="40% - Accent4 2 2 3_ACT_NIBD EQ" xfId="2248" xr:uid="{3A472436-D764-45D2-9F4A-8BD05078E5BE}"/>
    <cellStyle name="40% - Accent4 2 2 4" xfId="2249" xr:uid="{4E35DA9E-2305-4D7E-AA41-5DE52B0AF3C5}"/>
    <cellStyle name="40% - Accent4 2 2 4 2" xfId="2250" xr:uid="{7DD670B9-9E57-47EB-931A-A5906E519310}"/>
    <cellStyle name="40% - Accent4 2 2 4 3" xfId="2251" xr:uid="{2CFAC015-9721-4B0B-ABA5-41CFC434DC41}"/>
    <cellStyle name="40% - Accent4 2 2 5" xfId="2252" xr:uid="{A3271CBB-E81A-4429-824A-DEFCC7D7707A}"/>
    <cellStyle name="40% - Accent4 2 2 6" xfId="2253" xr:uid="{303AF505-968E-4A88-933E-971B415AB0E1}"/>
    <cellStyle name="40% - Accent4 2 2 7" xfId="2254" xr:uid="{70707345-95CC-43F4-BDAE-0FA41FA3E0AF}"/>
    <cellStyle name="40% - Accent4 2 2 7 2" xfId="30960" xr:uid="{F35D9F42-B7AA-4EEC-B498-17FD5AB0A570}"/>
    <cellStyle name="40% - Accent4 2 2_ACT Segment adj EBITDA" xfId="2255" xr:uid="{FEAD8DD8-8B48-4D48-B25C-BC2C7AA0B468}"/>
    <cellStyle name="40% - Accent4 2 3" xfId="2256" xr:uid="{D865B928-CDB6-41A8-9CBC-B2E304B87E3C}"/>
    <cellStyle name="40% - Accent4 2 3 2" xfId="2257" xr:uid="{B9AA8224-C93C-414A-AF4B-9341AFDE99B4}"/>
    <cellStyle name="40% - Accent4 2 3 2 2" xfId="2258" xr:uid="{08467747-567E-4011-8096-74269CF4D243}"/>
    <cellStyle name="40% - Accent4 2 3 2 3" xfId="2259" xr:uid="{CA036100-4093-46B3-8C8C-34EA42A1458C}"/>
    <cellStyle name="40% - Accent4 2 3 3" xfId="2260" xr:uid="{E82405C5-5668-4F27-BCA0-2AD703127C6D}"/>
    <cellStyle name="40% - Accent4 2 3 4" xfId="2261" xr:uid="{04EDF8DD-46F6-4B63-B67D-E15CC25D535A}"/>
    <cellStyle name="40% - Accent4 2 3 5" xfId="2262" xr:uid="{B28FD142-C440-4E05-8D18-27002159779E}"/>
    <cellStyle name="40% - Accent4 2 3 5 2" xfId="31207" xr:uid="{0A99D8FA-6783-409E-881A-D11927385747}"/>
    <cellStyle name="40% - Accent4 2 3_ACT_NIBD EQ" xfId="2263" xr:uid="{F0D1681E-3854-49BC-ADFE-CC133FC0D885}"/>
    <cellStyle name="40% - Accent4 2 4" xfId="2264" xr:uid="{D38D6343-C904-44E8-B979-824F5F5344A3}"/>
    <cellStyle name="40% - Accent4 2 4 2" xfId="2265" xr:uid="{6ADFE3F1-F3A1-4EAC-91BC-1B4F85458462}"/>
    <cellStyle name="40% - Accent4 2 4 2 2" xfId="2266" xr:uid="{F52B020C-4CE6-4D1A-9A2A-D687C30955AD}"/>
    <cellStyle name="40% - Accent4 2 4 2 3" xfId="2267" xr:uid="{7082A16F-518B-4E36-BDA6-ADF0F01E21E7}"/>
    <cellStyle name="40% - Accent4 2 4 3" xfId="2268" xr:uid="{C4C2308F-A0E3-453A-B3C2-2E26EE28355C}"/>
    <cellStyle name="40% - Accent4 2 4 4" xfId="2269" xr:uid="{55E98BE6-9C22-4C33-B53E-C38E5FD8A66B}"/>
    <cellStyle name="40% - Accent4 2 4 5" xfId="2270" xr:uid="{BA8AFF91-5946-4319-B08F-DDD27987D7D1}"/>
    <cellStyle name="40% - Accent4 2 4 5 2" xfId="31603" xr:uid="{51602D1A-1DC1-44D4-82A0-7083376FAB97}"/>
    <cellStyle name="40% - Accent4 2 4_ACT_NIBD EQ" xfId="2271" xr:uid="{FD91A344-9A07-48FE-8C00-07FF106E6DF8}"/>
    <cellStyle name="40% - Accent4 2 5" xfId="2272" xr:uid="{EAF1586F-97A6-44FD-94DB-5D43E616159A}"/>
    <cellStyle name="40% - Accent4 2 5 2" xfId="2273" xr:uid="{3C320190-7423-455B-AEDA-E7F8601E981C}"/>
    <cellStyle name="40% - Accent4 2 5 3" xfId="2274" xr:uid="{32B34AEA-048D-46A8-BAEE-C5F73842A8B0}"/>
    <cellStyle name="40% - Accent4 2 6" xfId="2275" xr:uid="{43B02873-AD7F-4C75-9C0F-17EE18847029}"/>
    <cellStyle name="40% - Accent4 2 7" xfId="2276" xr:uid="{839FDCBE-B2A3-4EF2-9BFC-880FA9130D7E}"/>
    <cellStyle name="40% - Accent4 2 8" xfId="2277" xr:uid="{F236F172-8FC8-4387-ADFE-C27AEF5BF855}"/>
    <cellStyle name="40% - Accent4 2 8 2" xfId="30744" xr:uid="{EAC4DBFC-07E1-47E8-8358-98FDB83E2406}"/>
    <cellStyle name="40% - Accent4 2 9" xfId="39931" xr:uid="{EFC0358D-4B84-46D0-A8FE-2EC77E7E5FE5}"/>
    <cellStyle name="40% - Accent4 2_ACT Segment adj EBITDA" xfId="2278" xr:uid="{52AC0F97-5B12-41B6-956F-FFCA7D03DA61}"/>
    <cellStyle name="40% - Accent4 3" xfId="2279" xr:uid="{599CA6E8-80DE-4F13-B095-265E54C6825A}"/>
    <cellStyle name="40% - Accent4 3 2" xfId="2280" xr:uid="{D4155F56-2BA5-4F26-B61F-3D820C1C37B4}"/>
    <cellStyle name="40% - Accent4 3 2 2" xfId="2281" xr:uid="{A2E74C06-DDA5-4AA2-AF39-1473B48162B5}"/>
    <cellStyle name="40% - Accent4 3 2 2 2" xfId="2282" xr:uid="{B4092947-9CE6-4A48-919D-B3E15EF96FE6}"/>
    <cellStyle name="40% - Accent4 3 2 2 2 2" xfId="2283" xr:uid="{FCB918F9-702C-4CF2-8118-DA88AB42A488}"/>
    <cellStyle name="40% - Accent4 3 2 2 2 3" xfId="2284" xr:uid="{0AB5AAAE-692A-436F-95F0-9F48011E869F}"/>
    <cellStyle name="40% - Accent4 3 2 2 3" xfId="2285" xr:uid="{FC2E60DF-3316-4C5F-9557-A81D0722D022}"/>
    <cellStyle name="40% - Accent4 3 2 2 4" xfId="2286" xr:uid="{A1F63AA2-6072-469F-905B-F8FDD5875ED8}"/>
    <cellStyle name="40% - Accent4 3 2 2 5" xfId="2287" xr:uid="{7777A7C3-AC1A-450A-9961-4401B6403ADE}"/>
    <cellStyle name="40% - Accent4 3 2 2 5 2" xfId="31381" xr:uid="{EABA34F2-DEF1-48A3-B84A-A804516443BB}"/>
    <cellStyle name="40% - Accent4 3 2 2_ACT_NIBD EQ" xfId="2288" xr:uid="{DA5A8333-B812-4D69-9A30-D1E2598CF3DF}"/>
    <cellStyle name="40% - Accent4 3 2 3" xfId="2289" xr:uid="{83D05E7C-20E6-4C99-A28A-FEC0549B7210}"/>
    <cellStyle name="40% - Accent4 3 2 3 2" xfId="2290" xr:uid="{21726E87-0B73-4CDF-AA97-928398FCD03E}"/>
    <cellStyle name="40% - Accent4 3 2 3 2 2" xfId="2291" xr:uid="{C73C1CD5-2D73-45F8-A04C-6E252018AAF1}"/>
    <cellStyle name="40% - Accent4 3 2 3 2 3" xfId="2292" xr:uid="{E5E2CA63-46F7-460B-8A12-A4407624207A}"/>
    <cellStyle name="40% - Accent4 3 2 3 3" xfId="2293" xr:uid="{60B228AA-E0CC-4849-8F21-9A4249E9B91B}"/>
    <cellStyle name="40% - Accent4 3 2 3 4" xfId="2294" xr:uid="{F1E84BB7-1015-441B-A2E2-E15AECA9F6D4}"/>
    <cellStyle name="40% - Accent4 3 2 3 5" xfId="2295" xr:uid="{0986E305-F91A-4BA8-A9B7-78C1AA594599}"/>
    <cellStyle name="40% - Accent4 3 2 3 5 2" xfId="31774" xr:uid="{EE399E96-5B06-4FFC-A2CE-A5B725672EBD}"/>
    <cellStyle name="40% - Accent4 3 2 3_ACT_NIBD EQ" xfId="2296" xr:uid="{375A213A-9E73-4445-A3BB-F7987D26CBBD}"/>
    <cellStyle name="40% - Accent4 3 2 4" xfId="2297" xr:uid="{FE5DC728-063B-42CE-8BE3-ABD4E878FD26}"/>
    <cellStyle name="40% - Accent4 3 2 4 2" xfId="2298" xr:uid="{7A8A2CF1-0428-4E25-8F2D-712176A74CFC}"/>
    <cellStyle name="40% - Accent4 3 2 4 3" xfId="2299" xr:uid="{A37594A8-5727-46C4-BDB8-073589659378}"/>
    <cellStyle name="40% - Accent4 3 2 5" xfId="2300" xr:uid="{F58CD1BB-E6A5-4F07-820F-5FFF2B407541}"/>
    <cellStyle name="40% - Accent4 3 2 6" xfId="2301" xr:uid="{DDE3E91D-AC3B-427A-A9C2-F0D8042A8193}"/>
    <cellStyle name="40% - Accent4 3 2 7" xfId="2302" xr:uid="{7415B99E-53D5-4DFE-A977-ABDBE8A51106}"/>
    <cellStyle name="40% - Accent4 3 2 7 2" xfId="30982" xr:uid="{56AF8095-3F40-4818-8B37-1FB699EF8528}"/>
    <cellStyle name="40% - Accent4 3 2_ACT Segment adj EBITDA" xfId="2303" xr:uid="{B8A90CDE-0015-47C4-A75C-1B64F34E22A4}"/>
    <cellStyle name="40% - Accent4 3 3" xfId="2304" xr:uid="{2CFD7F41-FED6-4BC8-A74D-26A1914C7AD2}"/>
    <cellStyle name="40% - Accent4 3 3 2" xfId="2305" xr:uid="{3F975688-C3B2-4CDB-91A0-FB2D5CF84E1A}"/>
    <cellStyle name="40% - Accent4 3 3 2 2" xfId="2306" xr:uid="{03FE3B37-0993-40EE-827D-AB34530ED0BD}"/>
    <cellStyle name="40% - Accent4 3 3 2 3" xfId="2307" xr:uid="{35548DB4-05C3-4C40-B1B1-4FE6BA031FD5}"/>
    <cellStyle name="40% - Accent4 3 3 3" xfId="2308" xr:uid="{92D16C30-7907-442E-8871-3ECA71C50591}"/>
    <cellStyle name="40% - Accent4 3 3 4" xfId="2309" xr:uid="{30B53504-1DB3-40AC-9D4D-5E8F4E6C6290}"/>
    <cellStyle name="40% - Accent4 3 3 5" xfId="2310" xr:uid="{A3F2295F-935E-4B92-AEFD-53B0BF2CAD1B}"/>
    <cellStyle name="40% - Accent4 3 3 5 2" xfId="31230" xr:uid="{34B76C56-8226-48C4-A467-225BD23FC5DD}"/>
    <cellStyle name="40% - Accent4 3 3_ACT_NIBD EQ" xfId="2311" xr:uid="{1B7F7652-E09D-43A6-8024-D18230049411}"/>
    <cellStyle name="40% - Accent4 3 4" xfId="2312" xr:uid="{1E01F1C6-F874-46D8-BF3D-5FCD796ED89D}"/>
    <cellStyle name="40% - Accent4 3 4 2" xfId="2313" xr:uid="{4136A04E-7837-4D7D-B8C1-9A535B69ECF5}"/>
    <cellStyle name="40% - Accent4 3 4 2 2" xfId="2314" xr:uid="{73D96F25-B486-41CB-846D-73DC5C542417}"/>
    <cellStyle name="40% - Accent4 3 4 2 3" xfId="2315" xr:uid="{2ADE4B5F-1ADF-4315-9ADC-F2F8E6CBF60E}"/>
    <cellStyle name="40% - Accent4 3 4 3" xfId="2316" xr:uid="{DCE4714F-6E89-41A5-87E8-419483C6BA04}"/>
    <cellStyle name="40% - Accent4 3 4 4" xfId="2317" xr:uid="{AC1ED5D5-8F51-46A5-9952-0B1A59551A60}"/>
    <cellStyle name="40% - Accent4 3 4 5" xfId="2318" xr:uid="{5B76D7D9-9281-4CE6-82EE-CB5869C31389}"/>
    <cellStyle name="40% - Accent4 3 4 5 2" xfId="31625" xr:uid="{D5E7895B-0F8C-4FBA-BB3C-46B1B23F5B9F}"/>
    <cellStyle name="40% - Accent4 3 4_ACT_NIBD EQ" xfId="2319" xr:uid="{501A9B88-A33A-48AC-9B98-E9175634E48F}"/>
    <cellStyle name="40% - Accent4 3 5" xfId="2320" xr:uid="{4A005F5A-5C2F-4933-A7C6-00CC95358F40}"/>
    <cellStyle name="40% - Accent4 3 5 2" xfId="2321" xr:uid="{7E589C49-498E-451C-AB48-1FF718AA29DE}"/>
    <cellStyle name="40% - Accent4 3 5 3" xfId="2322" xr:uid="{7F79791D-3E30-42C4-93A1-AF872428C1EC}"/>
    <cellStyle name="40% - Accent4 3 6" xfId="2323" xr:uid="{4C62D464-2BAE-40D5-9C48-70E102FE731A}"/>
    <cellStyle name="40% - Accent4 3 7" xfId="2324" xr:uid="{A4F366CA-C058-4D84-A509-B94C4AC3C03D}"/>
    <cellStyle name="40% - Accent4 3 8" xfId="2325" xr:uid="{8D5115E7-4A77-47E5-9E8B-464C880F3FFD}"/>
    <cellStyle name="40% - Accent4 3 8 2" xfId="30789" xr:uid="{C2F6C919-1357-42CD-B8A9-145B941FBC6E}"/>
    <cellStyle name="40% - Accent4 3_ACT Segment adj EBITDA" xfId="2326" xr:uid="{B9895675-CDEF-421A-A7AD-354A87ED61C6}"/>
    <cellStyle name="40% - Accent4 4" xfId="2327" xr:uid="{3FCD3176-8D11-4BF0-BB9B-D84799787E55}"/>
    <cellStyle name="40% - Accent4 4 2" xfId="2328" xr:uid="{F43A7507-C0D8-4B99-866A-16DC810F9900}"/>
    <cellStyle name="40% - Accent4 4 2 2" xfId="2329" xr:uid="{C2E207CE-0D89-4EF3-A0C7-E5785AF1F7F5}"/>
    <cellStyle name="40% - Accent4 4 2 2 2" xfId="2330" xr:uid="{8A1596C0-ACAC-40B4-B547-0E60600AE9BC}"/>
    <cellStyle name="40% - Accent4 4 2 2 3" xfId="2331" xr:uid="{A9C24826-EE4C-4279-B5F4-BB38DDA8C77E}"/>
    <cellStyle name="40% - Accent4 4 2 3" xfId="2332" xr:uid="{CD438A5E-9453-4E3B-9BD0-CAF46DDFE894}"/>
    <cellStyle name="40% - Accent4 4 2 4" xfId="2333" xr:uid="{CFACD04F-1562-41D8-9C86-F5FC85BCE548}"/>
    <cellStyle name="40% - Accent4 4 2 5" xfId="2334" xr:uid="{35674242-63B6-4ADD-B1D5-8572E522428E}"/>
    <cellStyle name="40% - Accent4 4 2 5 2" xfId="31306" xr:uid="{29749694-7188-475B-AB60-BC78D1E69D46}"/>
    <cellStyle name="40% - Accent4 4 2_ACT_NIBD EQ" xfId="2335" xr:uid="{82C694A8-3691-420A-B4C5-E634A395701A}"/>
    <cellStyle name="40% - Accent4 4 3" xfId="2336" xr:uid="{0506CABE-BBC9-4075-A0F1-602F7EF39910}"/>
    <cellStyle name="40% - Accent4 4 3 2" xfId="2337" xr:uid="{AE2C3613-2A90-4A04-801A-7D93B5259E09}"/>
    <cellStyle name="40% - Accent4 4 3 2 2" xfId="2338" xr:uid="{A035F090-272B-4A9D-9D1B-76A634C7C3AE}"/>
    <cellStyle name="40% - Accent4 4 3 2 3" xfId="2339" xr:uid="{1568F5FF-AE52-43CB-8918-4D59A010AAEA}"/>
    <cellStyle name="40% - Accent4 4 3 3" xfId="2340" xr:uid="{2AEA50C9-3107-4FD1-81BC-5B92120C31D2}"/>
    <cellStyle name="40% - Accent4 4 3 4" xfId="2341" xr:uid="{F4C8B3FA-D5C7-40C5-A8EC-0E0A583930BF}"/>
    <cellStyle name="40% - Accent4 4 3 5" xfId="2342" xr:uid="{4877909E-05CB-4866-A38E-D08CA4E3B6D3}"/>
    <cellStyle name="40% - Accent4 4 3 5 2" xfId="31699" xr:uid="{8304CE4D-44DE-4630-B029-C7B622EEE036}"/>
    <cellStyle name="40% - Accent4 4 3_ACT_NIBD EQ" xfId="2343" xr:uid="{0424C8A9-22C4-4BFA-8F65-ECAE4937080E}"/>
    <cellStyle name="40% - Accent4 4 4" xfId="2344" xr:uid="{CA418F77-4E9A-4A98-9B51-E4CCE329F72B}"/>
    <cellStyle name="40% - Accent4 4 4 2" xfId="2345" xr:uid="{CBCB6EBE-DE5D-4253-81F9-8CB4BB25B7E5}"/>
    <cellStyle name="40% - Accent4 4 4 3" xfId="2346" xr:uid="{D643A8E1-895D-48F5-B5E0-833DE2D9068C}"/>
    <cellStyle name="40% - Accent4 4 5" xfId="2347" xr:uid="{58D71747-7ED5-4326-8A62-964E0FC2DD10}"/>
    <cellStyle name="40% - Accent4 4 6" xfId="2348" xr:uid="{BB2A613E-FACE-476B-9B8D-DCF11E93D54F}"/>
    <cellStyle name="40% - Accent4 4 7" xfId="2349" xr:uid="{65949B07-F45F-4D8A-A9A4-9BEDFA872650}"/>
    <cellStyle name="40% - Accent4 4 7 2" xfId="30879" xr:uid="{3A6B328B-7152-4CE2-A002-E3D9B3D942AF}"/>
    <cellStyle name="40% - Accent4 4_ACT Segment adj EBITDA" xfId="2350" xr:uid="{00DD599B-2B17-4E02-9456-A818068523B9}"/>
    <cellStyle name="40% - Accent4 5" xfId="2351" xr:uid="{5038AA54-E7AA-4007-AF05-355FB97F7174}"/>
    <cellStyle name="40% - Accent4 5 2" xfId="2352" xr:uid="{9F62242C-EB9A-423A-97C2-2D27F6850600}"/>
    <cellStyle name="40% - Accent4 5 2 2" xfId="2353" xr:uid="{960A80FC-C55D-49DE-B88A-BBF3A3211732}"/>
    <cellStyle name="40% - Accent4 5 2 3" xfId="2354" xr:uid="{CBF00FBF-969E-4052-8693-C6524F46B3F4}"/>
    <cellStyle name="40% - Accent4 5 3" xfId="2355" xr:uid="{B60ACBF8-0780-4040-9977-7E58F9002CEE}"/>
    <cellStyle name="40% - Accent4 5 4" xfId="2356" xr:uid="{2C5671F6-E037-4CDC-A1CC-DD0EF2ECAD44}"/>
    <cellStyle name="40% - Accent4 5 5" xfId="2357" xr:uid="{68BBC764-578E-4E72-AE64-9D7957F9B2B3}"/>
    <cellStyle name="40% - Accent4 5 5 2" xfId="31126" xr:uid="{901BFB79-3C25-4742-B2BE-6401CDE5ED36}"/>
    <cellStyle name="40% - Accent4 5_ACT Segment adj EBITDA" xfId="2358" xr:uid="{8CAC2096-B797-4EAC-9968-E6AEC4D73A17}"/>
    <cellStyle name="40% - Accent4 6" xfId="2359" xr:uid="{408FBC83-8F5B-405E-9A28-E8DA66CA6F5B}"/>
    <cellStyle name="40% - Accent4 6 2" xfId="2360" xr:uid="{6681E16A-2CBF-44EB-BBA1-29507995AA49}"/>
    <cellStyle name="40% - Accent4 6 2 2" xfId="2361" xr:uid="{E6591255-0012-426E-8139-376A30025F83}"/>
    <cellStyle name="40% - Accent4 6 2 3" xfId="2362" xr:uid="{8A50ACB2-3398-47F1-8F43-9F42FD45FB3F}"/>
    <cellStyle name="40% - Accent4 6 3" xfId="2363" xr:uid="{58A829C2-257C-4EA4-A75F-E34BED3298E9}"/>
    <cellStyle name="40% - Accent4 6 4" xfId="2364" xr:uid="{DE620A9B-9467-4549-979D-7F4300E02056}"/>
    <cellStyle name="40% - Accent4 6 5" xfId="2365" xr:uid="{9D8D2E4F-859C-408A-B3A8-5656B212A870}"/>
    <cellStyle name="40% - Accent4 6 5 2" xfId="31550" xr:uid="{6EFBD9C8-8CA6-4E88-BD52-4780E1F6E11F}"/>
    <cellStyle name="40% - Accent4 6_ACT_NIBD EQ" xfId="2366" xr:uid="{8C0DBB14-6258-43FA-863D-FDF46138D342}"/>
    <cellStyle name="40% - Accent4 7" xfId="2367" xr:uid="{44BEE8C3-0BB1-44E1-8737-170534048295}"/>
    <cellStyle name="40% - Accent4 7 2" xfId="2368" xr:uid="{D0B68DF8-AB3D-4A53-A38D-AD2CAE4DCCC8}"/>
    <cellStyle name="40% - Accent4 7 2 2" xfId="2369" xr:uid="{FD1D420E-81E6-42AE-B9EB-B01869EDE579}"/>
    <cellStyle name="40% - Accent4 7 2 3" xfId="2370" xr:uid="{2500E07E-7834-4F3A-B1BE-8A1DF7D381BE}"/>
    <cellStyle name="40% - Accent4 7 3" xfId="2371" xr:uid="{4C04DDAC-3E78-41BF-9E9E-BB5C73F657FC}"/>
    <cellStyle name="40% - Accent4 7 4" xfId="2372" xr:uid="{0AE3063B-2E7D-4DD1-AC76-A8D2B8A66EF9}"/>
    <cellStyle name="40% - Accent4 7 5" xfId="2373" xr:uid="{C221DC08-9F96-4099-A2A3-711CA37BA7FF}"/>
    <cellStyle name="40% - Accent4 7 5 2" xfId="31863" xr:uid="{E2080A9B-34CB-47E4-BA06-BA60F82C4D5F}"/>
    <cellStyle name="40% - Accent4 7_ACT_NIBD EQ" xfId="2374" xr:uid="{634D1ED5-D660-4FC3-9EB5-983130B9ACA9}"/>
    <cellStyle name="40% - Accent4 8" xfId="2375" xr:uid="{50D28BF1-FD64-4119-BC2D-7B3EEC25677A}"/>
    <cellStyle name="40% - Accent4 8 2" xfId="2376" xr:uid="{DC7AB9AA-53BF-4E2B-9555-1353D418B9FB}"/>
    <cellStyle name="40% - Accent4 8 2 2" xfId="2377" xr:uid="{D2D7BEA5-BFC7-446C-9649-EC6CACC7E5C7}"/>
    <cellStyle name="40% - Accent4 8 2 3" xfId="2378" xr:uid="{04723822-1B93-4E65-A00A-29637F862AE6}"/>
    <cellStyle name="40% - Accent4 8 3" xfId="2379" xr:uid="{F9B2D855-2200-4BA4-B1DC-01EB5DAAA0B2}"/>
    <cellStyle name="40% - Accent4 8 4" xfId="2380" xr:uid="{C9C8D830-6871-4296-9A4E-85764297E7A6}"/>
    <cellStyle name="40% - Accent4 8 5" xfId="2381" xr:uid="{9F010894-C934-4478-8EA7-32830F787399}"/>
    <cellStyle name="40% - Accent4 8 5 2" xfId="31911" xr:uid="{ACF29094-2433-4216-9152-9D7C42EA54AB}"/>
    <cellStyle name="40% - Accent4 8_ACT_NIBD EQ" xfId="2382" xr:uid="{02A34ACD-3047-461B-8DB6-C4BB87F0F07B}"/>
    <cellStyle name="40% - Accent4 9" xfId="2383" xr:uid="{7103C8AA-93C3-40B5-8ED9-F0C2F3D9403D}"/>
    <cellStyle name="40% - Accent4 9 2" xfId="2384" xr:uid="{BC5555BE-4655-4E81-904A-CDD627AFEC3C}"/>
    <cellStyle name="40% - Accent4 9 2 2" xfId="2385" xr:uid="{32557645-15E2-450E-BE7D-43B0AA00767F}"/>
    <cellStyle name="40% - Accent4 9 2 3" xfId="2386" xr:uid="{30256CD6-B685-4A55-B239-66C04027603A}"/>
    <cellStyle name="40% - Accent4 9 3" xfId="2387" xr:uid="{D035A14F-A91C-4DD5-B12C-A786C7EDE9E1}"/>
    <cellStyle name="40% - Accent4 9 4" xfId="2388" xr:uid="{5532096A-53FD-41D5-ABC3-370CED868069}"/>
    <cellStyle name="40% - Accent4 9 5" xfId="2389" xr:uid="{EF394BB6-7E99-4F0A-8274-EC85B18AFAE7}"/>
    <cellStyle name="40% - Accent4 9 5 2" xfId="31916" xr:uid="{6FA7461A-A2D5-46DB-8621-36E30A76F831}"/>
    <cellStyle name="40% - Accent4 9_ACT_NIBD EQ" xfId="2390" xr:uid="{EBABD461-F250-4EA7-A2F2-62D954BDEFCE}"/>
    <cellStyle name="40% - Accent5 10" xfId="2391" xr:uid="{BC8FAF00-3F06-4004-BDCA-89A57292900B}"/>
    <cellStyle name="40% - Accent5 10 2" xfId="2392" xr:uid="{91C45FEB-AA62-4518-8839-1F93541F5B15}"/>
    <cellStyle name="40% - Accent5 10 3" xfId="2393" xr:uid="{A54AF0D9-D9BF-48D2-8BB2-352BDC1A9630}"/>
    <cellStyle name="40% - Accent5 11" xfId="2394" xr:uid="{8A7A8941-D665-458E-8A33-A4FB244AD589}"/>
    <cellStyle name="40% - Accent5 12" xfId="2395" xr:uid="{1A968892-9018-498B-87E5-6F1482172672}"/>
    <cellStyle name="40% - Accent5 13" xfId="2396" xr:uid="{38000FF6-E3A4-462F-9E7D-6C81460CA8C0}"/>
    <cellStyle name="40% - Accent5 13 2" xfId="30664" xr:uid="{E2A8C186-628C-463A-8E9D-E6E4AF966D4C}"/>
    <cellStyle name="40% - Accent5 2" xfId="2397" xr:uid="{5D451DE0-A98C-4974-A05E-6DD9817576D6}"/>
    <cellStyle name="40% - Accent5 2 2" xfId="2398" xr:uid="{EE1A717C-ECE4-4E14-98F4-7AD8EA87D41D}"/>
    <cellStyle name="40% - Accent5 2 2 2" xfId="2399" xr:uid="{6073A20C-13C9-4A95-9512-3AF33E1AA0AB}"/>
    <cellStyle name="40% - Accent5 2 2 2 2" xfId="2400" xr:uid="{6FA99DC8-BC41-457A-B012-4811C2028E62}"/>
    <cellStyle name="40% - Accent5 2 2 2 2 2" xfId="2401" xr:uid="{64428A55-F39A-4FBF-9FA6-313188ABB3E7}"/>
    <cellStyle name="40% - Accent5 2 2 2 2 3" xfId="2402" xr:uid="{7BE812CD-AFAC-4DC8-B3DA-1E85546DEA7B}"/>
    <cellStyle name="40% - Accent5 2 2 2 3" xfId="2403" xr:uid="{8F860697-0137-43A5-91D6-B944167391C6}"/>
    <cellStyle name="40% - Accent5 2 2 2 4" xfId="2404" xr:uid="{8E862ED0-D657-409E-873A-B94F8C7A742C}"/>
    <cellStyle name="40% - Accent5 2 2 2 5" xfId="2405" xr:uid="{428C4909-FBCB-490F-A4AB-F1A0CEF5F327}"/>
    <cellStyle name="40% - Accent5 2 2 2 5 2" xfId="31360" xr:uid="{4965D172-8C71-41A4-BDA8-41CB1C1500DC}"/>
    <cellStyle name="40% - Accent5 2 2 2_Group Financials" xfId="2406" xr:uid="{147EA907-2F27-4E58-8F7F-0AD1928B840C}"/>
    <cellStyle name="40% - Accent5 2 2 3" xfId="2407" xr:uid="{812E4636-26FF-4060-97D7-0AB985D8989C}"/>
    <cellStyle name="40% - Accent5 2 2 3 2" xfId="2408" xr:uid="{345170AF-CB57-4912-A4E7-3A92F395542A}"/>
    <cellStyle name="40% - Accent5 2 2 3 2 2" xfId="2409" xr:uid="{0568B122-C86D-4414-A58E-62D18968953D}"/>
    <cellStyle name="40% - Accent5 2 2 3 2 3" xfId="2410" xr:uid="{E4CA9F98-93DE-4E10-9256-FF4E65FD49BF}"/>
    <cellStyle name="40% - Accent5 2 2 3 3" xfId="2411" xr:uid="{352D5D50-C883-4CC7-ACC8-B8E4CE694DEE}"/>
    <cellStyle name="40% - Accent5 2 2 3 4" xfId="2412" xr:uid="{05D37376-3652-4F83-8483-34BED35850F4}"/>
    <cellStyle name="40% - Accent5 2 2 3 5" xfId="2413" xr:uid="{E02D910D-D0B9-4549-995D-12C5A0355C2D}"/>
    <cellStyle name="40% - Accent5 2 2 3 5 2" xfId="31753" xr:uid="{F8FB23F7-401F-4B5F-A957-BCDF2B9880B3}"/>
    <cellStyle name="40% - Accent5 2 2 3_Group Financials" xfId="2414" xr:uid="{C985EA2D-F595-4789-80F5-FC1D9E9EAE81}"/>
    <cellStyle name="40% - Accent5 2 2 4" xfId="2415" xr:uid="{75769CC2-5DCA-4DF8-BFF4-12A45BA732B1}"/>
    <cellStyle name="40% - Accent5 2 2 4 2" xfId="2416" xr:uid="{DD47F9C5-1485-4A1D-B2B1-E6A1FB7AAAD5}"/>
    <cellStyle name="40% - Accent5 2 2 4 3" xfId="2417" xr:uid="{3F897281-AB5C-4A63-9983-63ADA34518E1}"/>
    <cellStyle name="40% - Accent5 2 2 5" xfId="2418" xr:uid="{C8455544-EAAD-49DA-8F1B-931A56C634EF}"/>
    <cellStyle name="40% - Accent5 2 2 6" xfId="2419" xr:uid="{3014B397-8B7E-4785-B7E1-BACAC027AF01}"/>
    <cellStyle name="40% - Accent5 2 2 7" xfId="2420" xr:uid="{8C785EF3-8590-4FC8-8D79-50AD4FCF4C44}"/>
    <cellStyle name="40% - Accent5 2 2 7 2" xfId="30961" xr:uid="{67C6A838-EAC4-4001-853E-8DA878FF3603}"/>
    <cellStyle name="40% - Accent5 2 2_Actuals YTD" xfId="2421" xr:uid="{D682D12C-1219-4985-9BB3-F24DAB99ADEB}"/>
    <cellStyle name="40% - Accent5 2 3" xfId="2422" xr:uid="{B6CF2EC3-2FBA-46FA-AA89-9C2F66D47080}"/>
    <cellStyle name="40% - Accent5 2 3 2" xfId="2423" xr:uid="{78DFBDD2-E736-4E96-A00C-97E28357BE1A}"/>
    <cellStyle name="40% - Accent5 2 3 2 2" xfId="2424" xr:uid="{1DF53AEB-8444-4719-AB8A-5AF925E892E5}"/>
    <cellStyle name="40% - Accent5 2 3 2 3" xfId="2425" xr:uid="{94310EA5-466F-4BAD-998A-5C7C3BD3B364}"/>
    <cellStyle name="40% - Accent5 2 3 3" xfId="2426" xr:uid="{F06EFDE9-8146-4CB8-ABA3-1E584CF8414E}"/>
    <cellStyle name="40% - Accent5 2 3 4" xfId="2427" xr:uid="{6667C2FD-A35D-4185-8462-AE37CA87B766}"/>
    <cellStyle name="40% - Accent5 2 3 5" xfId="2428" xr:uid="{6E4EDF0E-F022-4D2B-9475-97F77AEEF46C}"/>
    <cellStyle name="40% - Accent5 2 3 5 2" xfId="31208" xr:uid="{A4B92076-098F-43E5-9244-3A1AADC79599}"/>
    <cellStyle name="40% - Accent5 2 3_Group Financials" xfId="2429" xr:uid="{313F1600-68C2-405D-A50B-B53EE41F8D94}"/>
    <cellStyle name="40% - Accent5 2 4" xfId="2430" xr:uid="{45A10DEB-CE68-4410-82B1-2F117679B2BD}"/>
    <cellStyle name="40% - Accent5 2 4 2" xfId="2431" xr:uid="{E8E05A77-377E-4106-A9DE-1BDADA2D9DA0}"/>
    <cellStyle name="40% - Accent5 2 4 2 2" xfId="2432" xr:uid="{FB3FBF8C-1D33-4333-915F-FB8936746807}"/>
    <cellStyle name="40% - Accent5 2 4 2 3" xfId="2433" xr:uid="{3D6BE85A-0DE9-4E51-88BC-C8BA46699E57}"/>
    <cellStyle name="40% - Accent5 2 4 3" xfId="2434" xr:uid="{61235F0A-5A5F-4229-9A6F-912876E641AC}"/>
    <cellStyle name="40% - Accent5 2 4 4" xfId="2435" xr:uid="{1A33E119-D64C-42CB-9E8B-4C326DEE77D6}"/>
    <cellStyle name="40% - Accent5 2 4 5" xfId="2436" xr:uid="{D33D32E0-AAF0-453B-8A94-27C2521400E4}"/>
    <cellStyle name="40% - Accent5 2 4 5 2" xfId="31604" xr:uid="{EB331893-9A40-4E79-9969-AE332F1E8E44}"/>
    <cellStyle name="40% - Accent5 2 4_Group Financials" xfId="2437" xr:uid="{441F5E34-0E67-4419-91DE-B2B15B409402}"/>
    <cellStyle name="40% - Accent5 2 5" xfId="2438" xr:uid="{E7C4AF02-36A8-4600-8090-6AB9B7F7DD92}"/>
    <cellStyle name="40% - Accent5 2 5 2" xfId="2439" xr:uid="{76547ADF-B1A7-41E7-87B7-ED10970E2336}"/>
    <cellStyle name="40% - Accent5 2 5 3" xfId="2440" xr:uid="{CCE4CF2C-06A4-4251-B583-09465AD1C716}"/>
    <cellStyle name="40% - Accent5 2 6" xfId="2441" xr:uid="{F34FBA6C-8C48-431E-9A6E-CBE3AE1E99CB}"/>
    <cellStyle name="40% - Accent5 2 7" xfId="2442" xr:uid="{A413B184-FB13-4C67-AB3D-126E2CEA62E8}"/>
    <cellStyle name="40% - Accent5 2 8" xfId="2443" xr:uid="{F68F4608-B18D-4631-894C-547C2439B79B}"/>
    <cellStyle name="40% - Accent5 2 8 2" xfId="30745" xr:uid="{B8CC6E38-8673-459B-83B9-7F6C62EBC4B7}"/>
    <cellStyle name="40% - Accent5 2 9" xfId="39935" xr:uid="{09D18F7B-2436-460F-AB1D-6C5FBB31BB79}"/>
    <cellStyle name="40% - Accent5 2_Actuals YTD" xfId="2444" xr:uid="{C515E3DB-53A6-4F77-A8D3-91EFDC7B3C09}"/>
    <cellStyle name="40% - Accent5 3" xfId="2445" xr:uid="{E1C6D28D-B88B-4E84-98AB-EF1396620411}"/>
    <cellStyle name="40% - Accent5 3 2" xfId="2446" xr:uid="{38C76223-24CE-45FA-9A14-B43C50B7127C}"/>
    <cellStyle name="40% - Accent5 3 2 2" xfId="2447" xr:uid="{A5A41504-739A-4BE9-8A47-DBA9ED2F56CA}"/>
    <cellStyle name="40% - Accent5 3 2 2 2" xfId="2448" xr:uid="{EC2D4733-AFCE-4D79-8054-9AE684CE91FE}"/>
    <cellStyle name="40% - Accent5 3 2 2 2 2" xfId="2449" xr:uid="{C0149284-38B9-4C3A-B711-D7C05594F27B}"/>
    <cellStyle name="40% - Accent5 3 2 2 2 3" xfId="2450" xr:uid="{03A232F8-81F4-490C-B7DA-38815F58DF9B}"/>
    <cellStyle name="40% - Accent5 3 2 2 3" xfId="2451" xr:uid="{A8A07EA7-0D6B-492E-949E-9477962A32BB}"/>
    <cellStyle name="40% - Accent5 3 2 2 4" xfId="2452" xr:uid="{6E260E11-35FA-4FAF-8450-63F4010C6CD9}"/>
    <cellStyle name="40% - Accent5 3 2 2 5" xfId="2453" xr:uid="{5A7008BA-7A13-4A8F-872D-689513594409}"/>
    <cellStyle name="40% - Accent5 3 2 2 5 2" xfId="31383" xr:uid="{04FF77B1-5EB2-4610-A3F5-87DBC258CA12}"/>
    <cellStyle name="40% - Accent5 3 2 2_Group Financials" xfId="2454" xr:uid="{2F1332D5-CFEA-4759-9943-94C3D856B051}"/>
    <cellStyle name="40% - Accent5 3 2 3" xfId="2455" xr:uid="{9DB02E4E-22FC-4556-9B63-677F859BE536}"/>
    <cellStyle name="40% - Accent5 3 2 3 2" xfId="2456" xr:uid="{206E8C3D-10E0-4542-8FA0-2D30A99239B8}"/>
    <cellStyle name="40% - Accent5 3 2 3 2 2" xfId="2457" xr:uid="{A2D33861-43CE-4A4E-BF66-9D8B01110855}"/>
    <cellStyle name="40% - Accent5 3 2 3 2 3" xfId="2458" xr:uid="{12B75C22-6770-4F4B-B5BB-89D750D11725}"/>
    <cellStyle name="40% - Accent5 3 2 3 3" xfId="2459" xr:uid="{920B8E7D-4CC8-4C05-9441-99AD965632A4}"/>
    <cellStyle name="40% - Accent5 3 2 3 4" xfId="2460" xr:uid="{52207368-FEDA-4F8B-B6D8-EE0463F1B2C7}"/>
    <cellStyle name="40% - Accent5 3 2 3 5" xfId="2461" xr:uid="{A6EFBC8A-965C-472E-8CD3-D0083B2912BA}"/>
    <cellStyle name="40% - Accent5 3 2 3 5 2" xfId="31776" xr:uid="{B95F123F-AF64-45ED-A502-1587B7F04583}"/>
    <cellStyle name="40% - Accent5 3 2 3_Group Financials" xfId="2462" xr:uid="{4693A6D3-2466-4207-90FD-A8A424D6FC14}"/>
    <cellStyle name="40% - Accent5 3 2 4" xfId="2463" xr:uid="{F08C3BDA-A2D1-42CB-8B45-DEC11F444369}"/>
    <cellStyle name="40% - Accent5 3 2 4 2" xfId="2464" xr:uid="{80220A49-0D6B-4F23-A78B-E8319B7EB0AD}"/>
    <cellStyle name="40% - Accent5 3 2 4 3" xfId="2465" xr:uid="{6ADFA588-8043-4A0E-81C8-55D8B64577E8}"/>
    <cellStyle name="40% - Accent5 3 2 5" xfId="2466" xr:uid="{593D5A06-955E-436A-8A57-1D5BC0D00A07}"/>
    <cellStyle name="40% - Accent5 3 2 6" xfId="2467" xr:uid="{A434CEEB-A8D1-403C-952A-A28276A79B0E}"/>
    <cellStyle name="40% - Accent5 3 2 7" xfId="2468" xr:uid="{2F769057-8576-451F-B392-CD03E8CD2F50}"/>
    <cellStyle name="40% - Accent5 3 2 7 2" xfId="30984" xr:uid="{EB52AB63-AB15-4AD3-A9E6-F2CB9D4D9B5F}"/>
    <cellStyle name="40% - Accent5 3 2_Actuals YTD" xfId="2469" xr:uid="{CA0D406D-2474-432B-9531-D811DAAA9669}"/>
    <cellStyle name="40% - Accent5 3 3" xfId="2470" xr:uid="{D9005FD1-56BE-48E3-A961-6C77A8B8A17F}"/>
    <cellStyle name="40% - Accent5 3 3 2" xfId="2471" xr:uid="{CF1141D9-9C0B-4726-ABD8-8C675F77290A}"/>
    <cellStyle name="40% - Accent5 3 3 2 2" xfId="2472" xr:uid="{546C2C6F-2D85-4D53-9341-CDDB541B1E21}"/>
    <cellStyle name="40% - Accent5 3 3 2 3" xfId="2473" xr:uid="{02F3F613-4BB7-44CB-92D4-7CAA70B3C65C}"/>
    <cellStyle name="40% - Accent5 3 3 3" xfId="2474" xr:uid="{9506543F-D19D-4282-8DE6-17CDD1B1355E}"/>
    <cellStyle name="40% - Accent5 3 3 4" xfId="2475" xr:uid="{4F68DC0F-6728-48C2-8E30-2E07917D51F9}"/>
    <cellStyle name="40% - Accent5 3 3 5" xfId="2476" xr:uid="{959629D0-BF79-404D-A1DB-45A64B4A8198}"/>
    <cellStyle name="40% - Accent5 3 3 5 2" xfId="31232" xr:uid="{119DE581-6414-4075-8B67-D80A407C6C8A}"/>
    <cellStyle name="40% - Accent5 3 3_Group Financials" xfId="2477" xr:uid="{AB70E674-9B99-4E2E-85EC-9698800D8712}"/>
    <cellStyle name="40% - Accent5 3 4" xfId="2478" xr:uid="{A8349670-76D6-4FE0-9E6D-A52BF6D6915E}"/>
    <cellStyle name="40% - Accent5 3 4 2" xfId="2479" xr:uid="{9FAF7BEC-B787-414C-A084-D0AAEB5B91DE}"/>
    <cellStyle name="40% - Accent5 3 4 2 2" xfId="2480" xr:uid="{6C1FC772-825C-4948-BA5C-2E36D51ADA8D}"/>
    <cellStyle name="40% - Accent5 3 4 2 3" xfId="2481" xr:uid="{4CBA8D52-7EE6-43D7-A553-98B4A8CD35A4}"/>
    <cellStyle name="40% - Accent5 3 4 3" xfId="2482" xr:uid="{1FC0B0D3-2870-4C45-BC60-4DCA791D8168}"/>
    <cellStyle name="40% - Accent5 3 4 4" xfId="2483" xr:uid="{E79FE574-75E6-483E-B5CE-C5BE81B8945B}"/>
    <cellStyle name="40% - Accent5 3 4 5" xfId="2484" xr:uid="{24615A98-1DA3-449F-82C3-B31F4404C7FC}"/>
    <cellStyle name="40% - Accent5 3 4 5 2" xfId="31627" xr:uid="{C538D5F6-B63D-46EC-806B-1B246A994996}"/>
    <cellStyle name="40% - Accent5 3 4_Group Financials" xfId="2485" xr:uid="{28C7741A-7E2C-429D-A96B-5D15664F72AC}"/>
    <cellStyle name="40% - Accent5 3 5" xfId="2486" xr:uid="{E72B1604-9546-43A0-B4EC-9884804BE2D1}"/>
    <cellStyle name="40% - Accent5 3 5 2" xfId="2487" xr:uid="{9432320F-1C9E-47DB-A51A-05041648838A}"/>
    <cellStyle name="40% - Accent5 3 5 3" xfId="2488" xr:uid="{2A805652-1679-4A5F-9B1B-F41BE66CB96B}"/>
    <cellStyle name="40% - Accent5 3 6" xfId="2489" xr:uid="{5C6D4A04-26FA-43C5-8FB1-71A10D020974}"/>
    <cellStyle name="40% - Accent5 3 7" xfId="2490" xr:uid="{DB44D7C5-C72C-4775-8729-53E8803E7545}"/>
    <cellStyle name="40% - Accent5 3 8" xfId="2491" xr:uid="{4E870B06-3F2F-4227-B8CB-7A11F3FC35EC}"/>
    <cellStyle name="40% - Accent5 3 8 2" xfId="30793" xr:uid="{622FDA0C-15C4-48FB-AA4A-5FF76DEC96B4}"/>
    <cellStyle name="40% - Accent5 3_Actuals YTD" xfId="2492" xr:uid="{6ABBD9C8-F5F9-426A-9DFF-CD9B0625E75A}"/>
    <cellStyle name="40% - Accent5 4" xfId="2493" xr:uid="{73E8AAC5-5F84-4C45-9373-B6E499C1E3B4}"/>
    <cellStyle name="40% - Accent5 4 2" xfId="2494" xr:uid="{A2BF6B6E-FCC5-4DF3-87A5-B26BEC672FA9}"/>
    <cellStyle name="40% - Accent5 4 2 2" xfId="2495" xr:uid="{9619DBE3-3E29-4B08-A775-AFE50C6DC055}"/>
    <cellStyle name="40% - Accent5 4 2 2 2" xfId="2496" xr:uid="{62A18BF4-1886-40B3-AADE-365A6D4CC2D0}"/>
    <cellStyle name="40% - Accent5 4 2 2 3" xfId="2497" xr:uid="{72A0B90E-3B9E-4237-B754-659949B94DCA}"/>
    <cellStyle name="40% - Accent5 4 2 3" xfId="2498" xr:uid="{C2FD0875-59AF-4591-87D4-861D2CE0FB6F}"/>
    <cellStyle name="40% - Accent5 4 2 4" xfId="2499" xr:uid="{82BD5994-9197-4B3F-9C8A-9ECA2800A690}"/>
    <cellStyle name="40% - Accent5 4 2 5" xfId="2500" xr:uid="{05687F07-3507-463B-8119-E8A14E224A0D}"/>
    <cellStyle name="40% - Accent5 4 2 5 2" xfId="31307" xr:uid="{E5F9EDF5-0004-4B86-B7D2-DC9C58417B30}"/>
    <cellStyle name="40% - Accent5 4 2_Group Financials" xfId="2501" xr:uid="{0092A495-280A-4745-8935-3246629A14A6}"/>
    <cellStyle name="40% - Accent5 4 3" xfId="2502" xr:uid="{F3F766FA-0E3C-4F94-807F-A542333455DC}"/>
    <cellStyle name="40% - Accent5 4 3 2" xfId="2503" xr:uid="{EE56B81F-DBDC-42CC-9237-E5A5F4EC73F5}"/>
    <cellStyle name="40% - Accent5 4 3 2 2" xfId="2504" xr:uid="{E5D086F4-A87C-465C-8222-220DAD75BC4C}"/>
    <cellStyle name="40% - Accent5 4 3 2 3" xfId="2505" xr:uid="{02C49860-9A9C-4507-B10B-C993E6F5968A}"/>
    <cellStyle name="40% - Accent5 4 3 3" xfId="2506" xr:uid="{B54F500D-9587-4784-9118-C3DE322F2BCE}"/>
    <cellStyle name="40% - Accent5 4 3 4" xfId="2507" xr:uid="{B9984529-EACB-4C5E-B2E8-87E52F668F75}"/>
    <cellStyle name="40% - Accent5 4 3 5" xfId="2508" xr:uid="{EB838D61-8805-4E50-888B-8CAAB6287BB9}"/>
    <cellStyle name="40% - Accent5 4 3 5 2" xfId="31700" xr:uid="{EF294A67-8B8C-446A-9A63-D10D6CB833A3}"/>
    <cellStyle name="40% - Accent5 4 3_Group Financials" xfId="2509" xr:uid="{F3F99DBE-D998-4261-A7E7-65C73D90435D}"/>
    <cellStyle name="40% - Accent5 4 4" xfId="2510" xr:uid="{7CED81CF-BA45-40F0-9E29-73F9F55E10A6}"/>
    <cellStyle name="40% - Accent5 4 4 2" xfId="2511" xr:uid="{EA47D102-5465-4829-96D8-7591615F8D57}"/>
    <cellStyle name="40% - Accent5 4 4 3" xfId="2512" xr:uid="{2166E5C2-F708-4CBE-A341-655877FCFC6A}"/>
    <cellStyle name="40% - Accent5 4 5" xfId="2513" xr:uid="{A90342A8-E632-4C6C-BBFE-F72A42ED8094}"/>
    <cellStyle name="40% - Accent5 4 6" xfId="2514" xr:uid="{3DD94E77-7D5D-4DEC-910C-48C2F0310504}"/>
    <cellStyle name="40% - Accent5 4 7" xfId="2515" xr:uid="{373373AC-E36B-4293-A937-9A20DC558024}"/>
    <cellStyle name="40% - Accent5 4 7 2" xfId="30880" xr:uid="{B94DBE33-C383-4FC8-B49F-DD1B9FCFD5F5}"/>
    <cellStyle name="40% - Accent5 4_Actuals YTD" xfId="2516" xr:uid="{032E30CD-1C10-4BBD-B5FB-55935C3EDA46}"/>
    <cellStyle name="40% - Accent5 5" xfId="2517" xr:uid="{B8B907FC-0B1A-481F-8D0B-E904990CDC73}"/>
    <cellStyle name="40% - Accent5 5 2" xfId="2518" xr:uid="{316A75DD-BC11-4572-91E5-2F8A78B2520F}"/>
    <cellStyle name="40% - Accent5 5 2 2" xfId="2519" xr:uid="{3411570E-D250-4378-9B9C-DE4E5F2C6E57}"/>
    <cellStyle name="40% - Accent5 5 2 3" xfId="2520" xr:uid="{731D42A5-C0C1-4C27-8B0E-B50485B98DD6}"/>
    <cellStyle name="40% - Accent5 5 3" xfId="2521" xr:uid="{2C9EFE55-9A8B-4939-B3F9-7A8058B09775}"/>
    <cellStyle name="40% - Accent5 5 4" xfId="2522" xr:uid="{AFA4A66C-7D5B-4EEC-9FA5-C483AF260DE3}"/>
    <cellStyle name="40% - Accent5 5 5" xfId="2523" xr:uid="{B20741D1-2644-4B75-A360-CBCC8F800110}"/>
    <cellStyle name="40% - Accent5 5 5 2" xfId="31127" xr:uid="{E871D5B6-DB2E-46B4-B02A-F4524CBCF9C0}"/>
    <cellStyle name="40% - Accent5 5_Group Financials" xfId="2524" xr:uid="{F5F8728D-1983-4AE0-B564-F68FAC9B4C33}"/>
    <cellStyle name="40% - Accent5 6" xfId="2525" xr:uid="{8F8D907E-899E-4DD3-9E2B-3533BDC6B603}"/>
    <cellStyle name="40% - Accent5 6 2" xfId="2526" xr:uid="{493ED664-4C9D-43AC-BBB0-5872AF03608C}"/>
    <cellStyle name="40% - Accent5 6 2 2" xfId="2527" xr:uid="{A6BB1DEF-BD9C-4008-8321-2DAD517F5F97}"/>
    <cellStyle name="40% - Accent5 6 2 3" xfId="2528" xr:uid="{3471FFC2-FA6D-4987-BDCE-DD8624437442}"/>
    <cellStyle name="40% - Accent5 6 3" xfId="2529" xr:uid="{944A780A-FA07-4AC1-B3AA-8928A8FB8B0D}"/>
    <cellStyle name="40% - Accent5 6 4" xfId="2530" xr:uid="{12722475-20D2-45B0-8618-0ABC0D3DDE94}"/>
    <cellStyle name="40% - Accent5 6 5" xfId="2531" xr:uid="{D4648620-02A2-4E3E-A236-DE94B6D55A45}"/>
    <cellStyle name="40% - Accent5 6 5 2" xfId="31551" xr:uid="{5B20FFE1-876F-4DA2-ACB8-185A0FC935F9}"/>
    <cellStyle name="40% - Accent5 6_Group Financials" xfId="2532" xr:uid="{985FF318-811A-4B79-9E26-B390FCB73BAB}"/>
    <cellStyle name="40% - Accent5 7" xfId="2533" xr:uid="{89D36E5B-7140-4EEF-A726-1D0490062528}"/>
    <cellStyle name="40% - Accent5 7 2" xfId="2534" xr:uid="{B457ED79-AE68-4FD5-80F5-6AF452D5EB9F}"/>
    <cellStyle name="40% - Accent5 7 2 2" xfId="2535" xr:uid="{EFB9BC57-5EDA-48E4-8D2E-EF3C0646D0D5}"/>
    <cellStyle name="40% - Accent5 7 2 3" xfId="2536" xr:uid="{B559A51E-3A2B-4E28-8E4D-474458016BA3}"/>
    <cellStyle name="40% - Accent5 7 3" xfId="2537" xr:uid="{203C3051-92C4-4B2A-8063-0F74E10279F6}"/>
    <cellStyle name="40% - Accent5 7 4" xfId="2538" xr:uid="{3DC44A24-9EE2-44B5-BC70-701FFA9CDDEA}"/>
    <cellStyle name="40% - Accent5 7 5" xfId="2539" xr:uid="{03A880AA-E45D-4CF9-AF11-6F565AF74FB0}"/>
    <cellStyle name="40% - Accent5 7 5 2" xfId="31864" xr:uid="{420F2416-296C-44F2-A595-C09522B442FF}"/>
    <cellStyle name="40% - Accent5 7_Group Financials" xfId="2540" xr:uid="{F9771B29-142F-481B-B940-9B263CB1C073}"/>
    <cellStyle name="40% - Accent5 8" xfId="2541" xr:uid="{B43CCF0F-F0E9-4A99-BEA0-38631786721E}"/>
    <cellStyle name="40% - Accent5 8 2" xfId="2542" xr:uid="{7833C7F8-DA31-4A07-9A00-A997B417DCD9}"/>
    <cellStyle name="40% - Accent5 8 2 2" xfId="2543" xr:uid="{2DF38693-5E0E-4165-88F9-06247A9509CA}"/>
    <cellStyle name="40% - Accent5 8 2 3" xfId="2544" xr:uid="{641892EA-A9B2-40D0-92E8-BD1A37B31433}"/>
    <cellStyle name="40% - Accent5 8 3" xfId="2545" xr:uid="{5296FE83-8A97-4193-B209-12195B2ACF19}"/>
    <cellStyle name="40% - Accent5 8 4" xfId="2546" xr:uid="{AEF52945-70D2-4644-B56D-365E7895B23D}"/>
    <cellStyle name="40% - Accent5 8 5" xfId="2547" xr:uid="{9DF54361-7A9E-4D43-B392-DFBC14281EAF}"/>
    <cellStyle name="40% - Accent5 8 5 2" xfId="31912" xr:uid="{13D47293-81CC-46DB-877C-26C8E3C3FC4A}"/>
    <cellStyle name="40% - Accent5 8_Group Financials" xfId="2548" xr:uid="{8D68EC6A-D416-4388-A668-928F26511FDF}"/>
    <cellStyle name="40% - Accent5 9" xfId="2549" xr:uid="{5FE0D046-CCD0-4B5C-9FA5-C8A20334ECBA}"/>
    <cellStyle name="40% - Accent5 9 2" xfId="2550" xr:uid="{0672188C-5766-4AEE-A995-EF6C470278D1}"/>
    <cellStyle name="40% - Accent5 9 2 2" xfId="2551" xr:uid="{2443AD8B-031E-4A40-B641-9C52F0A3CAAD}"/>
    <cellStyle name="40% - Accent5 9 2 3" xfId="2552" xr:uid="{084FC54B-8B5D-477B-839D-46A776B3BDA8}"/>
    <cellStyle name="40% - Accent5 9 3" xfId="2553" xr:uid="{B8E3B4B6-5628-427B-9FAB-AE70019DE4F3}"/>
    <cellStyle name="40% - Accent5 9 4" xfId="2554" xr:uid="{B11DA1F4-93AE-47BB-B884-DBD9F296393C}"/>
    <cellStyle name="40% - Accent5 9 5" xfId="2555" xr:uid="{E201882F-AB32-4D63-ACF6-09A643E152D6}"/>
    <cellStyle name="40% - Accent5 9 5 2" xfId="31915" xr:uid="{2B51CFC9-D87E-49B8-8701-425053EA4669}"/>
    <cellStyle name="40% - Accent5 9_Group Financials" xfId="2556" xr:uid="{521DCFCE-28A3-401C-A7F8-5E031541EBD9}"/>
    <cellStyle name="40% - Accent6 10" xfId="2557" xr:uid="{48DD4971-FB86-4C80-9AC8-C8C46E689FDA}"/>
    <cellStyle name="40% - Accent6 10 2" xfId="2558" xr:uid="{E2FDF435-18BF-4EDA-B684-0977CBBAB11A}"/>
    <cellStyle name="40% - Accent6 10 3" xfId="2559" xr:uid="{3B4B9B24-2852-4425-B590-6E7B7A8DAD1E}"/>
    <cellStyle name="40% - Accent6 11" xfId="2560" xr:uid="{C7EF7668-6B74-418F-8A10-B19B52CE25DA}"/>
    <cellStyle name="40% - Accent6 12" xfId="2561" xr:uid="{A72DF88D-7975-4F58-BBD5-6980E5EB52E2}"/>
    <cellStyle name="40% - Accent6 13" xfId="2562" xr:uid="{151746ED-93B1-4792-A25B-439071D77C06}"/>
    <cellStyle name="40% - Accent6 13 2" xfId="30665" xr:uid="{F0B03956-7113-42C8-B9D5-75F1870FE684}"/>
    <cellStyle name="40% - Accent6 2" xfId="2563" xr:uid="{7779AB64-BE70-4E94-A685-D0F75D4EDAC5}"/>
    <cellStyle name="40% - Accent6 2 2" xfId="2564" xr:uid="{BC40650F-7F5A-4146-A55F-41B3E1EB2EFB}"/>
    <cellStyle name="40% - Accent6 2 2 2" xfId="2565" xr:uid="{5C1BDA1A-2C3E-488F-9DD5-B3B1A2D0245A}"/>
    <cellStyle name="40% - Accent6 2 2 2 2" xfId="2566" xr:uid="{067D2D81-1D31-49C1-8D26-42C1B5E26EA2}"/>
    <cellStyle name="40% - Accent6 2 2 2 2 2" xfId="2567" xr:uid="{8F23F274-E7E0-4C02-A6C1-6EF15841A8AC}"/>
    <cellStyle name="40% - Accent6 2 2 2 2 3" xfId="2568" xr:uid="{9552A813-2948-4EF6-A9F9-3A22A5458E73}"/>
    <cellStyle name="40% - Accent6 2 2 2 3" xfId="2569" xr:uid="{D2BFAB98-CE60-4BFB-836F-0577C9E35EE9}"/>
    <cellStyle name="40% - Accent6 2 2 2 4" xfId="2570" xr:uid="{422D9669-23AC-4576-855A-ED6CA8A4CDBB}"/>
    <cellStyle name="40% - Accent6 2 2 2 5" xfId="2571" xr:uid="{0846960D-AD6C-4144-A90D-DF008AACE7F9}"/>
    <cellStyle name="40% - Accent6 2 2 2 5 2" xfId="31361" xr:uid="{2761B094-6F71-4385-A2D4-BCD1635D0FA2}"/>
    <cellStyle name="40% - Accent6 2 2 2_ACT_NIBD EQ" xfId="2572" xr:uid="{6193C149-FD14-4C44-9853-3ECD647E2A3E}"/>
    <cellStyle name="40% - Accent6 2 2 3" xfId="2573" xr:uid="{2FBA28A4-8519-4D13-852C-62E5353EA319}"/>
    <cellStyle name="40% - Accent6 2 2 3 2" xfId="2574" xr:uid="{3C0D0B37-0435-4725-8599-AA4DCDFD456F}"/>
    <cellStyle name="40% - Accent6 2 2 3 2 2" xfId="2575" xr:uid="{54F8F18D-F21E-45E7-AB8D-5C633497B3E3}"/>
    <cellStyle name="40% - Accent6 2 2 3 2 3" xfId="2576" xr:uid="{5284F3A1-A9C1-41A9-AFF2-DF68133B3977}"/>
    <cellStyle name="40% - Accent6 2 2 3 3" xfId="2577" xr:uid="{3943C009-927F-4015-BCD3-A49C3F847B6A}"/>
    <cellStyle name="40% - Accent6 2 2 3 4" xfId="2578" xr:uid="{C44029D3-3FFD-413F-874F-FC4432B75BF6}"/>
    <cellStyle name="40% - Accent6 2 2 3 5" xfId="2579" xr:uid="{694A8C97-6BB3-4065-94B2-8A4358068C84}"/>
    <cellStyle name="40% - Accent6 2 2 3 5 2" xfId="31754" xr:uid="{58230B66-8B46-4D2A-B292-47DE140BFF0E}"/>
    <cellStyle name="40% - Accent6 2 2 3_ACT_NIBD EQ" xfId="2580" xr:uid="{028401FE-AC44-4108-8F7E-CEF78AD39E13}"/>
    <cellStyle name="40% - Accent6 2 2 4" xfId="2581" xr:uid="{0D28B56A-1FCC-432A-9AA8-64E3AECA007F}"/>
    <cellStyle name="40% - Accent6 2 2 4 2" xfId="2582" xr:uid="{A6793EA0-AA96-4C57-8555-7CEE01C5F281}"/>
    <cellStyle name="40% - Accent6 2 2 4 3" xfId="2583" xr:uid="{810B2088-F0C2-4217-B175-390D18C68767}"/>
    <cellStyle name="40% - Accent6 2 2 5" xfId="2584" xr:uid="{EE3F04E0-8838-4D25-9DD5-8F9014B48A46}"/>
    <cellStyle name="40% - Accent6 2 2 6" xfId="2585" xr:uid="{56FC4054-4884-4429-B7C7-52565D91AEF5}"/>
    <cellStyle name="40% - Accent6 2 2 7" xfId="2586" xr:uid="{EABF6BEF-1D4D-4086-A074-17318C9D3473}"/>
    <cellStyle name="40% - Accent6 2 2 7 2" xfId="30962" xr:uid="{47A2625D-E423-4CAB-AA6A-B3F6B7EB63E8}"/>
    <cellStyle name="40% - Accent6 2 2_ACT Segment adj EBITDA" xfId="2587" xr:uid="{DB84ECB3-1FB6-4DC9-8859-586FD895EAEE}"/>
    <cellStyle name="40% - Accent6 2 3" xfId="2588" xr:uid="{F5FC7054-4778-4599-BE34-51EF45ACAEA9}"/>
    <cellStyle name="40% - Accent6 2 3 2" xfId="2589" xr:uid="{D6C5F457-5E60-4DBD-A3B7-184DED5DF0DF}"/>
    <cellStyle name="40% - Accent6 2 3 2 2" xfId="2590" xr:uid="{C4CF7733-5B0B-4858-8E2D-AB5BB8D3F1B3}"/>
    <cellStyle name="40% - Accent6 2 3 2 3" xfId="2591" xr:uid="{60CBB8E6-2563-42A0-A834-4E58441B02B3}"/>
    <cellStyle name="40% - Accent6 2 3 3" xfId="2592" xr:uid="{80B1112A-8B8F-4F95-91AB-8DFF1F8F850A}"/>
    <cellStyle name="40% - Accent6 2 3 4" xfId="2593" xr:uid="{C795F531-8677-45B3-BC4C-8638667F0DA5}"/>
    <cellStyle name="40% - Accent6 2 3 5" xfId="2594" xr:uid="{C1BD1BD2-B2C9-4168-BC00-8A3A056A3EAC}"/>
    <cellStyle name="40% - Accent6 2 3 5 2" xfId="31209" xr:uid="{02404DF5-98E2-49EC-A550-406CD68FD22E}"/>
    <cellStyle name="40% - Accent6 2 3_ACT_NIBD EQ" xfId="2595" xr:uid="{7A9D2B1E-6762-4CF5-B944-A5DF48734669}"/>
    <cellStyle name="40% - Accent6 2 4" xfId="2596" xr:uid="{EC3632E4-2120-4B5A-987E-BAD7F422B204}"/>
    <cellStyle name="40% - Accent6 2 4 2" xfId="2597" xr:uid="{87CEC4F9-B83E-4771-94EC-B7EC495FEBE7}"/>
    <cellStyle name="40% - Accent6 2 4 2 2" xfId="2598" xr:uid="{5DABD218-0AAC-4E5E-ABA0-E8BE6E0E416A}"/>
    <cellStyle name="40% - Accent6 2 4 2 3" xfId="2599" xr:uid="{5476E703-7548-45BB-9515-22BBE39343B6}"/>
    <cellStyle name="40% - Accent6 2 4 3" xfId="2600" xr:uid="{60C1ABAF-85EA-4465-A3D5-9B5B5CF56B3B}"/>
    <cellStyle name="40% - Accent6 2 4 4" xfId="2601" xr:uid="{2A525879-9E1B-4DE3-99D9-694D83B65C71}"/>
    <cellStyle name="40% - Accent6 2 4 5" xfId="2602" xr:uid="{F1B89D39-D828-4EFB-82E0-3C0C0BD923E7}"/>
    <cellStyle name="40% - Accent6 2 4 5 2" xfId="31605" xr:uid="{8FC7A9A9-EFB3-46E6-980E-21CC952289B3}"/>
    <cellStyle name="40% - Accent6 2 4_ACT_NIBD EQ" xfId="2603" xr:uid="{3CC7A1D1-BAED-49F9-A386-0CDE0AEAFEF9}"/>
    <cellStyle name="40% - Accent6 2 5" xfId="2604" xr:uid="{3AE11A9C-A8CB-4AE7-939B-1609E75F2050}"/>
    <cellStyle name="40% - Accent6 2 5 2" xfId="2605" xr:uid="{EB3FE614-252C-460D-8264-72F736261200}"/>
    <cellStyle name="40% - Accent6 2 5 3" xfId="2606" xr:uid="{B2C49A61-297F-42D3-A9AD-6853DA7B687C}"/>
    <cellStyle name="40% - Accent6 2 6" xfId="2607" xr:uid="{FE7FFFAB-C8EF-45A2-9C52-1B96B8410D1B}"/>
    <cellStyle name="40% - Accent6 2 7" xfId="2608" xr:uid="{C512E12E-9F65-4177-9519-B5DB6D4FE48D}"/>
    <cellStyle name="40% - Accent6 2 8" xfId="2609" xr:uid="{C5D734DE-F350-42E2-977F-0162E765F472}"/>
    <cellStyle name="40% - Accent6 2 8 2" xfId="30746" xr:uid="{C92F004C-047C-4E57-ADEC-7002AD62CDBA}"/>
    <cellStyle name="40% - Accent6 2 9" xfId="39939" xr:uid="{266D54B0-DBD1-4821-A1E9-DA7631C936C5}"/>
    <cellStyle name="40% - Accent6 2_ACT Segment adj EBITDA" xfId="2610" xr:uid="{968E4A91-8400-4427-9777-99CE3794AF38}"/>
    <cellStyle name="40% - Accent6 3" xfId="2611" xr:uid="{9503BC1B-C4ED-4E5E-994E-D7A6978134A1}"/>
    <cellStyle name="40% - Accent6 3 2" xfId="2612" xr:uid="{6E820A41-5799-4A38-B8D7-10AEE0918D53}"/>
    <cellStyle name="40% - Accent6 3 2 2" xfId="2613" xr:uid="{A258416D-AB7E-43A6-A7E4-45A33852AB9F}"/>
    <cellStyle name="40% - Accent6 3 2 2 2" xfId="2614" xr:uid="{9BEC07F5-BA52-4117-8F9D-75F470FBA94E}"/>
    <cellStyle name="40% - Accent6 3 2 2 2 2" xfId="2615" xr:uid="{168BE882-4E70-4838-9AB1-A3915A3888A7}"/>
    <cellStyle name="40% - Accent6 3 2 2 2 3" xfId="2616" xr:uid="{E5981034-4649-4F85-AC23-6CB2A2E08435}"/>
    <cellStyle name="40% - Accent6 3 2 2 3" xfId="2617" xr:uid="{71394192-F143-4129-903F-6DB21993211F}"/>
    <cellStyle name="40% - Accent6 3 2 2 4" xfId="2618" xr:uid="{CED3D313-8651-4699-8172-EEE10284D400}"/>
    <cellStyle name="40% - Accent6 3 2 2 5" xfId="2619" xr:uid="{726FE2AB-081C-4DC8-B529-844B3276771D}"/>
    <cellStyle name="40% - Accent6 3 2 2 5 2" xfId="31385" xr:uid="{6176EAF3-C174-4E67-9A63-8EC5E935914B}"/>
    <cellStyle name="40% - Accent6 3 2 2_ACT_NIBD EQ" xfId="2620" xr:uid="{DCCF1C56-2E9B-4961-AC19-CA6C9B8C337F}"/>
    <cellStyle name="40% - Accent6 3 2 3" xfId="2621" xr:uid="{D9FC7695-3D9F-4F31-86E4-B47222415E65}"/>
    <cellStyle name="40% - Accent6 3 2 3 2" xfId="2622" xr:uid="{8A9349D4-DF31-467C-818D-E49ED496129E}"/>
    <cellStyle name="40% - Accent6 3 2 3 2 2" xfId="2623" xr:uid="{9D5DAE7A-4DA4-422B-9DA6-6F640A64923D}"/>
    <cellStyle name="40% - Accent6 3 2 3 2 3" xfId="2624" xr:uid="{3F8EAD57-517F-4E72-94B1-CA0CF2FAA153}"/>
    <cellStyle name="40% - Accent6 3 2 3 3" xfId="2625" xr:uid="{1059304B-04F9-47F6-8282-F1AF3E2B6C28}"/>
    <cellStyle name="40% - Accent6 3 2 3 4" xfId="2626" xr:uid="{AF1AA1B9-2AD2-4881-898B-8645A5951617}"/>
    <cellStyle name="40% - Accent6 3 2 3 5" xfId="2627" xr:uid="{92C5156C-AF51-4D64-B709-B375E0CF887A}"/>
    <cellStyle name="40% - Accent6 3 2 3 5 2" xfId="31778" xr:uid="{9952F818-723C-4E2A-95FB-7C2C035700E5}"/>
    <cellStyle name="40% - Accent6 3 2 3_ACT_NIBD EQ" xfId="2628" xr:uid="{EFEDE2E5-5C10-46B4-A35B-BE0CE2FD6464}"/>
    <cellStyle name="40% - Accent6 3 2 4" xfId="2629" xr:uid="{7C6D5D63-6F87-4BFD-95EE-923D0783AD66}"/>
    <cellStyle name="40% - Accent6 3 2 4 2" xfId="2630" xr:uid="{0990B29E-DD77-4960-8FC5-33DEA16ABEEF}"/>
    <cellStyle name="40% - Accent6 3 2 4 3" xfId="2631" xr:uid="{4E62689B-F80F-424B-9B06-C08F1C13AA48}"/>
    <cellStyle name="40% - Accent6 3 2 5" xfId="2632" xr:uid="{2BD296BB-387B-4817-B6E2-964ED40CFE84}"/>
    <cellStyle name="40% - Accent6 3 2 6" xfId="2633" xr:uid="{F4E2B2F7-F63E-47FB-B49E-40B8093710D1}"/>
    <cellStyle name="40% - Accent6 3 2 7" xfId="2634" xr:uid="{27445BFF-8087-4911-8B65-C20458EC716E}"/>
    <cellStyle name="40% - Accent6 3 2 7 2" xfId="30986" xr:uid="{81EF8DD3-6B82-4282-BC32-5FD62E180F59}"/>
    <cellStyle name="40% - Accent6 3 2_ACT Segment adj EBITDA" xfId="2635" xr:uid="{7AAE5868-2028-41B9-9659-81E5D886E510}"/>
    <cellStyle name="40% - Accent6 3 3" xfId="2636" xr:uid="{7B99722E-4168-4D30-955F-DCEED972A4D5}"/>
    <cellStyle name="40% - Accent6 3 3 2" xfId="2637" xr:uid="{F0873F8E-0AE3-40D8-8153-3C188232B54D}"/>
    <cellStyle name="40% - Accent6 3 3 2 2" xfId="2638" xr:uid="{FB681758-1D64-485E-834B-E4DADCEB3BC5}"/>
    <cellStyle name="40% - Accent6 3 3 2 3" xfId="2639" xr:uid="{CC0B15BF-82C2-4236-B01F-92C981FBB084}"/>
    <cellStyle name="40% - Accent6 3 3 3" xfId="2640" xr:uid="{CD50ED88-44BB-4588-8DAA-0F851781BB59}"/>
    <cellStyle name="40% - Accent6 3 3 4" xfId="2641" xr:uid="{B4F99628-7EB7-4039-A2BC-97E04D9AD701}"/>
    <cellStyle name="40% - Accent6 3 3 5" xfId="2642" xr:uid="{563C433D-EDFB-440E-B4A5-52AAAE515B3E}"/>
    <cellStyle name="40% - Accent6 3 3 5 2" xfId="31234" xr:uid="{BCBC20B8-83BF-4664-B463-C6BB8AF092BB}"/>
    <cellStyle name="40% - Accent6 3 3_ACT_NIBD EQ" xfId="2643" xr:uid="{77BA2ACD-E80E-46B6-8FE4-0EC4BFF787FE}"/>
    <cellStyle name="40% - Accent6 3 4" xfId="2644" xr:uid="{87165AA7-AA28-4531-A5E5-98164871D1FE}"/>
    <cellStyle name="40% - Accent6 3 4 2" xfId="2645" xr:uid="{692F9F7E-4F33-4FEE-8D01-F900EF4A91EB}"/>
    <cellStyle name="40% - Accent6 3 4 2 2" xfId="2646" xr:uid="{11FC76CB-A9A8-48FB-B022-192F0888AD6C}"/>
    <cellStyle name="40% - Accent6 3 4 2 3" xfId="2647" xr:uid="{5C2253FA-D13D-4BB5-BF72-56DD395F0F95}"/>
    <cellStyle name="40% - Accent6 3 4 3" xfId="2648" xr:uid="{235A0639-F854-46B7-B2E2-B6492964CCB7}"/>
    <cellStyle name="40% - Accent6 3 4 4" xfId="2649" xr:uid="{0CAEF2E3-90D1-49BD-B5A7-0C203ADE256E}"/>
    <cellStyle name="40% - Accent6 3 4 5" xfId="2650" xr:uid="{D530B023-C62F-47BD-934C-175272498477}"/>
    <cellStyle name="40% - Accent6 3 4 5 2" xfId="31629" xr:uid="{BCBD8CCD-F6B0-4F8B-AC90-134D9F5E268E}"/>
    <cellStyle name="40% - Accent6 3 4_ACT_NIBD EQ" xfId="2651" xr:uid="{0B291EE1-350F-407D-8360-3255C7D41720}"/>
    <cellStyle name="40% - Accent6 3 5" xfId="2652" xr:uid="{FACB25B2-3844-4A9B-9EE8-1B82B3CF9E80}"/>
    <cellStyle name="40% - Accent6 3 5 2" xfId="2653" xr:uid="{AADDA39B-2B95-487A-9FFD-86D543F2FF24}"/>
    <cellStyle name="40% - Accent6 3 5 3" xfId="2654" xr:uid="{2521C108-5B70-4FDC-BD6B-0941D82614AD}"/>
    <cellStyle name="40% - Accent6 3 6" xfId="2655" xr:uid="{1F320F9C-5B0D-4D4B-B6A5-5499F17E0B6E}"/>
    <cellStyle name="40% - Accent6 3 7" xfId="2656" xr:uid="{0DF48AC8-631B-43D6-AE2E-0849B35939FD}"/>
    <cellStyle name="40% - Accent6 3 8" xfId="2657" xr:uid="{0A68B433-BA99-4997-9567-A1179DCE9F5C}"/>
    <cellStyle name="40% - Accent6 3 8 2" xfId="30797" xr:uid="{33140BE9-82A0-44F3-83D0-5408775D24A7}"/>
    <cellStyle name="40% - Accent6 3_ACT Segment adj EBITDA" xfId="2658" xr:uid="{B78CB100-3FBC-4DBF-B350-45BE3A432D8E}"/>
    <cellStyle name="40% - Accent6 4" xfId="2659" xr:uid="{FC77EB70-7668-4770-AD3B-C5EF66800B31}"/>
    <cellStyle name="40% - Accent6 4 2" xfId="2660" xr:uid="{D7B0C0D9-2EEE-4760-A517-6A91404BE0A9}"/>
    <cellStyle name="40% - Accent6 4 2 2" xfId="2661" xr:uid="{0881612D-B0AD-47E5-B4C1-53A745E1E414}"/>
    <cellStyle name="40% - Accent6 4 2 2 2" xfId="2662" xr:uid="{4F604236-1E95-420E-8505-556FE0202304}"/>
    <cellStyle name="40% - Accent6 4 2 2 3" xfId="2663" xr:uid="{F407F2C0-47B2-40DA-AA43-3ADC5D03D6FD}"/>
    <cellStyle name="40% - Accent6 4 2 3" xfId="2664" xr:uid="{DAB75D5D-C14C-4AA6-9A83-5BCB2219A271}"/>
    <cellStyle name="40% - Accent6 4 2 4" xfId="2665" xr:uid="{0E80E316-5CF2-49E6-971B-7D549938B2B0}"/>
    <cellStyle name="40% - Accent6 4 2 5" xfId="2666" xr:uid="{CF319BA5-A23A-4DF6-9088-4C9077C35F3D}"/>
    <cellStyle name="40% - Accent6 4 2 5 2" xfId="31308" xr:uid="{BF350C86-D1A7-47FE-AFAC-7128F82EE5AD}"/>
    <cellStyle name="40% - Accent6 4 2_ACT_NIBD EQ" xfId="2667" xr:uid="{4C8D8E35-1878-421E-A1A0-D615FA8101CA}"/>
    <cellStyle name="40% - Accent6 4 3" xfId="2668" xr:uid="{359B7C6F-B32F-411C-BC42-E8EA09A9519B}"/>
    <cellStyle name="40% - Accent6 4 3 2" xfId="2669" xr:uid="{15E5D1A8-67EE-46D3-A540-F7A4049E72D9}"/>
    <cellStyle name="40% - Accent6 4 3 2 2" xfId="2670" xr:uid="{01ACC852-A4C6-417F-AA01-169875E6ED5D}"/>
    <cellStyle name="40% - Accent6 4 3 2 3" xfId="2671" xr:uid="{0832E1A8-D4F3-460C-BC5A-CF1B8EC6215D}"/>
    <cellStyle name="40% - Accent6 4 3 3" xfId="2672" xr:uid="{EBEF12DF-7DDD-4047-B780-92C4B2B5BF4B}"/>
    <cellStyle name="40% - Accent6 4 3 4" xfId="2673" xr:uid="{B671668F-E9BB-44A6-82E7-E4F878E3C430}"/>
    <cellStyle name="40% - Accent6 4 3 5" xfId="2674" xr:uid="{F582FDB7-FD61-4760-BD8B-0668A90CE515}"/>
    <cellStyle name="40% - Accent6 4 3 5 2" xfId="31701" xr:uid="{85B7EF4F-6800-4591-BF95-B594EF5E81F6}"/>
    <cellStyle name="40% - Accent6 4 3_ACT_NIBD EQ" xfId="2675" xr:uid="{6A2BD6E5-194E-4402-B64B-9D25AE1561C4}"/>
    <cellStyle name="40% - Accent6 4 4" xfId="2676" xr:uid="{1C5996BA-B6BA-444E-A936-049BEC1D349E}"/>
    <cellStyle name="40% - Accent6 4 4 2" xfId="2677" xr:uid="{1A962AED-51B3-4CFD-80E6-415E3E259DD8}"/>
    <cellStyle name="40% - Accent6 4 4 3" xfId="2678" xr:uid="{0A0624F1-5917-468B-B1C5-19492314656D}"/>
    <cellStyle name="40% - Accent6 4 5" xfId="2679" xr:uid="{A556604E-1F01-482B-AEFA-01DDCC3643A5}"/>
    <cellStyle name="40% - Accent6 4 6" xfId="2680" xr:uid="{A7D3AE27-6E9B-404F-B7CF-4D6D64242032}"/>
    <cellStyle name="40% - Accent6 4 7" xfId="2681" xr:uid="{6A7C70C7-B0FD-4581-AF28-3DB138924BF1}"/>
    <cellStyle name="40% - Accent6 4 7 2" xfId="30881" xr:uid="{97BC33F1-6B3E-4665-ADB1-FE4F0A43034B}"/>
    <cellStyle name="40% - Accent6 4_ACT Segment adj EBITDA" xfId="2682" xr:uid="{99364CFC-E36B-4534-B357-523A53ED6E39}"/>
    <cellStyle name="40% - Accent6 5" xfId="2683" xr:uid="{A3F20F09-BA60-4E98-858C-86FE11D342F8}"/>
    <cellStyle name="40% - Accent6 5 2" xfId="2684" xr:uid="{2E49B61B-CCA0-4AB9-BC05-27A24CF25342}"/>
    <cellStyle name="40% - Accent6 5 2 2" xfId="2685" xr:uid="{AA9DAA81-3277-4292-A362-BC7579180F06}"/>
    <cellStyle name="40% - Accent6 5 2 3" xfId="2686" xr:uid="{4CFE3BC5-8A12-4BF0-BC4F-A9D83CF9451A}"/>
    <cellStyle name="40% - Accent6 5 3" xfId="2687" xr:uid="{5A7D7122-B721-4F24-8BE8-03436EC61F46}"/>
    <cellStyle name="40% - Accent6 5 4" xfId="2688" xr:uid="{6CB965FD-6598-4171-8125-A69E53777968}"/>
    <cellStyle name="40% - Accent6 5 5" xfId="2689" xr:uid="{C9AF336D-EAC8-4AB0-97EC-8830AF7ED630}"/>
    <cellStyle name="40% - Accent6 5 5 2" xfId="31128" xr:uid="{C07B5E66-DAC5-4A54-BEC1-E6593D9C0FC7}"/>
    <cellStyle name="40% - Accent6 5_ACT Segment adj EBITDA" xfId="2690" xr:uid="{94C0A14A-7B9A-45FE-829D-FF911D700441}"/>
    <cellStyle name="40% - Accent6 6" xfId="2691" xr:uid="{AC68D58E-C7A1-43F5-9ED2-C5579F737B54}"/>
    <cellStyle name="40% - Accent6 6 2" xfId="2692" xr:uid="{B7A1945D-9C84-4EC6-8C25-ABB628231718}"/>
    <cellStyle name="40% - Accent6 6 2 2" xfId="2693" xr:uid="{63AC80CF-1463-41F5-A091-4354DBFF8D19}"/>
    <cellStyle name="40% - Accent6 6 2 3" xfId="2694" xr:uid="{E88FA217-2FA5-454F-9DF4-D2CB99021147}"/>
    <cellStyle name="40% - Accent6 6 3" xfId="2695" xr:uid="{4E61F2A7-491A-4DB8-AFD5-0827FFA3AA61}"/>
    <cellStyle name="40% - Accent6 6 4" xfId="2696" xr:uid="{C5B66D77-ED79-4C17-9A67-74F88503CC62}"/>
    <cellStyle name="40% - Accent6 6 5" xfId="2697" xr:uid="{591EC872-2199-43F3-9AAA-F2DCB2AAFC5B}"/>
    <cellStyle name="40% - Accent6 6 5 2" xfId="31552" xr:uid="{566DFC45-C871-460A-9508-CA351B51511F}"/>
    <cellStyle name="40% - Accent6 6_ACT_NIBD EQ" xfId="2698" xr:uid="{66AFC39B-9A14-4FF0-AB73-502C8B20BD8A}"/>
    <cellStyle name="40% - Accent6 7" xfId="2699" xr:uid="{A7392061-FFEE-4716-B30B-84BC29CA9857}"/>
    <cellStyle name="40% - Accent6 7 2" xfId="2700" xr:uid="{A79C5BE4-CC97-4D17-ACAD-3EF3F60B8861}"/>
    <cellStyle name="40% - Accent6 7 2 2" xfId="2701" xr:uid="{3362D9E5-BEE6-4721-8C79-5A1BCA331E33}"/>
    <cellStyle name="40% - Accent6 7 2 3" xfId="2702" xr:uid="{41D8DB99-CDDF-4908-BCFC-AD4F46F514DC}"/>
    <cellStyle name="40% - Accent6 7 3" xfId="2703" xr:uid="{BFBE1473-6A41-4D79-B9EF-FC51ED366CFA}"/>
    <cellStyle name="40% - Accent6 7 4" xfId="2704" xr:uid="{1B08C74D-923C-4230-9BBB-14C1FCABD172}"/>
    <cellStyle name="40% - Accent6 7 5" xfId="2705" xr:uid="{680C522A-48A6-44F7-BDB0-39EA92C0C300}"/>
    <cellStyle name="40% - Accent6 7 5 2" xfId="31865" xr:uid="{D215666B-2064-4A72-A5AB-08C361492A8B}"/>
    <cellStyle name="40% - Accent6 7_ACT_NIBD EQ" xfId="2706" xr:uid="{4C639710-39A5-4C5A-ABF8-D00CE208D5E4}"/>
    <cellStyle name="40% - Accent6 8" xfId="2707" xr:uid="{F586B29F-8CE4-43B4-8DE4-7401533EC27B}"/>
    <cellStyle name="40% - Accent6 8 2" xfId="2708" xr:uid="{50A742CC-65CD-4F43-B876-20D7F7C6FAFA}"/>
    <cellStyle name="40% - Accent6 8 2 2" xfId="2709" xr:uid="{37BA996C-805F-426C-9A39-D9AF458922D4}"/>
    <cellStyle name="40% - Accent6 8 2 3" xfId="2710" xr:uid="{0C19CCAF-46F1-43CE-B543-8522A89CC768}"/>
    <cellStyle name="40% - Accent6 8 3" xfId="2711" xr:uid="{3A622D19-49C2-4303-BFA0-13ED1A3FCAFC}"/>
    <cellStyle name="40% - Accent6 8 4" xfId="2712" xr:uid="{B7165B55-FF12-4EBD-A8D6-4E1DFEF4B76C}"/>
    <cellStyle name="40% - Accent6 8 5" xfId="2713" xr:uid="{747C2057-0208-4A3D-885D-8411ACC361AD}"/>
    <cellStyle name="40% - Accent6 8 5 2" xfId="31913" xr:uid="{4889AB20-2333-469A-BDEE-53B4247F82A5}"/>
    <cellStyle name="40% - Accent6 8_ACT_NIBD EQ" xfId="2714" xr:uid="{EF5DB65D-30A7-4297-9810-0ED19B63A5BD}"/>
    <cellStyle name="40% - Accent6 9" xfId="2715" xr:uid="{B17D3A8C-F53F-4B89-B520-97FA8675C8EC}"/>
    <cellStyle name="40% - Accent6 9 2" xfId="2716" xr:uid="{7FCCB85B-0D69-4F80-9E13-2FACDE9FC856}"/>
    <cellStyle name="40% - Accent6 9 2 2" xfId="2717" xr:uid="{EBD70698-2B6F-494F-903E-15DC71F104F7}"/>
    <cellStyle name="40% - Accent6 9 2 3" xfId="2718" xr:uid="{F3577B94-05BE-492F-BC23-EF1A847029F7}"/>
    <cellStyle name="40% - Accent6 9 3" xfId="2719" xr:uid="{A10A2F8C-434E-432B-A7E7-C16D1FACAE62}"/>
    <cellStyle name="40% - Accent6 9 4" xfId="2720" xr:uid="{873F5C83-966B-4B5D-B06B-CAB8356BC50C}"/>
    <cellStyle name="40% - Accent6 9 5" xfId="2721" xr:uid="{455E8042-A809-4E72-91B2-DD43E2A24B85}"/>
    <cellStyle name="40% - Accent6 9 5 2" xfId="31914" xr:uid="{2884BC56-FE3D-4CE1-BE19-8470D3BF476E}"/>
    <cellStyle name="40% - Accent6 9_ACT_NIBD EQ" xfId="2722" xr:uid="{805BCDB4-A730-4992-B704-92A3F31CF634}"/>
    <cellStyle name="40% - Dekorfärg1" xfId="2723" xr:uid="{374CF7C6-9338-4E40-9F28-41F06CF4307F}"/>
    <cellStyle name="40% - Dekorfärg1 2" xfId="36167" xr:uid="{9840905D-F0A1-44A4-9BEF-8C74AE0A2C13}"/>
    <cellStyle name="40% - Dekorfärg2" xfId="2724" xr:uid="{D2D5538B-484E-4160-9FE9-DA259CABAC59}"/>
    <cellStyle name="40% - Dekorfärg2 2" xfId="36168" xr:uid="{E284A559-9D2A-45C8-82A4-FD5D39CCEE04}"/>
    <cellStyle name="40% - Dekorfärg3" xfId="2725" xr:uid="{74D1C60C-DC27-4219-A5A3-67E913BE8991}"/>
    <cellStyle name="40% - Dekorfärg3 2" xfId="36169" xr:uid="{17940EE0-A625-48AE-BA70-A63C5C7259A5}"/>
    <cellStyle name="40% - Dekorfärg4" xfId="2726" xr:uid="{34EC498F-17F5-4BD5-A0C8-80B07DAB5D2D}"/>
    <cellStyle name="40% - Dekorfärg4 2" xfId="36170" xr:uid="{F40C7CCD-E2FF-4660-9D37-530DB5394D1A}"/>
    <cellStyle name="40% - Dekorfärg5" xfId="2727" xr:uid="{04B8A167-9DF0-4562-86A9-1E9D86F7E99A}"/>
    <cellStyle name="40% - Dekorfärg5 2" xfId="36171" xr:uid="{2045F21C-B697-4244-BAB9-C68AFBBA7155}"/>
    <cellStyle name="40% - Dekorfärg6" xfId="2728" xr:uid="{E6A6575D-41CC-460C-9ED8-ECCF65EAB359}"/>
    <cellStyle name="40% - Dekorfärg6 2" xfId="36172" xr:uid="{CBDA448C-38E1-4D74-970C-37392BFC5796}"/>
    <cellStyle name="40% - uthevingsfarge 1" xfId="2729" xr:uid="{5FBB58FF-23F2-491F-AED0-34561CB080AE}"/>
    <cellStyle name="40% - uthevingsfarge 1 10" xfId="2730" xr:uid="{9E247C00-8E4A-43FF-B9FC-C49423D25F57}"/>
    <cellStyle name="40% - uthevingsfarge 1 11" xfId="2731" xr:uid="{47A2F17F-6616-42FE-8879-97238700EB08}"/>
    <cellStyle name="40% - uthevingsfarge 1 12" xfId="2732" xr:uid="{75123E9D-4627-4736-83D6-5518157A95AC}"/>
    <cellStyle name="40% - uthevingsfarge 1 12 2" xfId="30615" xr:uid="{7710F037-D610-4174-B950-C40B54E0DC73}"/>
    <cellStyle name="40% - uthevingsfarge 1 2" xfId="2733" xr:uid="{FDE94A6D-ED04-4E51-A967-99E46EF30980}"/>
    <cellStyle name="40% - uthevingsfarge 1 2 2" xfId="2734" xr:uid="{74630A85-E652-4A02-8CFC-F836A9B93174}"/>
    <cellStyle name="40% - uthevingsfarge 1 2 2 2" xfId="2735" xr:uid="{6701B0A3-A859-4043-A3A1-0CD6173DA317}"/>
    <cellStyle name="40% - uthevingsfarge 1 2 2 2 2" xfId="2736" xr:uid="{F01E9B28-BA8D-4FE0-B554-686C8002EE2C}"/>
    <cellStyle name="40% - uthevingsfarge 1 2 2 2 2 2" xfId="2737" xr:uid="{CF961FA4-83A4-448C-BCD8-912291AA2154}"/>
    <cellStyle name="40% - uthevingsfarge 1 2 2 2 2 3" xfId="2738" xr:uid="{8FD0FB32-B85A-4A3F-B38A-6C561D48A0A0}"/>
    <cellStyle name="40% - uthevingsfarge 1 2 2 2 3" xfId="2739" xr:uid="{0671FF6C-134B-4010-8CF0-E4F26AF5CD85}"/>
    <cellStyle name="40% - uthevingsfarge 1 2 2 2 4" xfId="2740" xr:uid="{AAE9E9D2-F868-4485-AF9A-9FE0CAC820CE}"/>
    <cellStyle name="40% - uthevingsfarge 1 2 2 2 5" xfId="2741" xr:uid="{EFA6A23B-1B13-49C2-A4C3-BFDF82348697}"/>
    <cellStyle name="40% - uthevingsfarge 1 2 2 2 5 2" xfId="31341" xr:uid="{1DE8C8DF-52C4-4AAC-8B33-D626623C78D9}"/>
    <cellStyle name="40% - uthevingsfarge 1 2 2 2_Group Financials" xfId="2742" xr:uid="{059D30AF-1C19-43F9-A162-963E2006C0E7}"/>
    <cellStyle name="40% - uthevingsfarge 1 2 2 3" xfId="2743" xr:uid="{BFE0F537-8472-4529-A5E6-7AFE40D4AEA8}"/>
    <cellStyle name="40% - uthevingsfarge 1 2 2 3 2" xfId="2744" xr:uid="{56C20BA4-29F0-4A1B-A46E-C4E1D345F9CD}"/>
    <cellStyle name="40% - uthevingsfarge 1 2 2 3 2 2" xfId="2745" xr:uid="{DF92D744-5E6A-44F0-A1D8-0DF22CB04069}"/>
    <cellStyle name="40% - uthevingsfarge 1 2 2 3 2 3" xfId="2746" xr:uid="{9815F855-012D-449F-BB90-923245A0AD14}"/>
    <cellStyle name="40% - uthevingsfarge 1 2 2 3 3" xfId="2747" xr:uid="{AEEC30E8-63CD-4C02-8B27-E74F5454521D}"/>
    <cellStyle name="40% - uthevingsfarge 1 2 2 3 4" xfId="2748" xr:uid="{25A8302B-86E9-4BFE-8FF0-2272DC7A3B96}"/>
    <cellStyle name="40% - uthevingsfarge 1 2 2 3 5" xfId="2749" xr:uid="{B755BB8C-8CF9-4C57-853E-6D951F34BEB3}"/>
    <cellStyle name="40% - uthevingsfarge 1 2 2 3 5 2" xfId="31734" xr:uid="{4EA49A8A-F758-488C-9C57-E81305AAEF8E}"/>
    <cellStyle name="40% - uthevingsfarge 1 2 2 3_Group Financials" xfId="2750" xr:uid="{1C8D063A-948C-4EE1-8649-4AB5A72E2918}"/>
    <cellStyle name="40% - uthevingsfarge 1 2 2 4" xfId="2751" xr:uid="{A9A308A8-D481-42F2-89AB-52B15236977C}"/>
    <cellStyle name="40% - uthevingsfarge 1 2 2 4 2" xfId="2752" xr:uid="{85A197F5-CDF9-434B-8983-D40BB6590DF0}"/>
    <cellStyle name="40% - uthevingsfarge 1 2 2 4 3" xfId="2753" xr:uid="{3729AA13-5117-4DED-A7C6-EC1E6CB761DA}"/>
    <cellStyle name="40% - uthevingsfarge 1 2 2 5" xfId="2754" xr:uid="{EBF52543-8B7E-454C-8A92-377D6C545B4C}"/>
    <cellStyle name="40% - uthevingsfarge 1 2 2 6" xfId="2755" xr:uid="{A36EE38B-E955-4400-BAB7-2A0847A632EE}"/>
    <cellStyle name="40% - uthevingsfarge 1 2 2 7" xfId="2756" xr:uid="{4B0AFC70-EEFD-48DD-A1AF-D313ABE34F6B}"/>
    <cellStyle name="40% - uthevingsfarge 1 2 2 7 2" xfId="30942" xr:uid="{DA781799-2A8A-4C84-A046-DE1FE16EEAD6}"/>
    <cellStyle name="40% - uthevingsfarge 1 2 2_Actuals YTD" xfId="2757" xr:uid="{11047FFC-7B0F-431D-8F4C-22AD8C19393F}"/>
    <cellStyle name="40% - uthevingsfarge 1 2 3" xfId="2758" xr:uid="{833E4555-EB7B-479A-9566-771F4F3A8411}"/>
    <cellStyle name="40% - uthevingsfarge 1 2 3 2" xfId="2759" xr:uid="{1016CD57-B6D3-4B40-BCBF-7167C89B90B4}"/>
    <cellStyle name="40% - uthevingsfarge 1 2 3 2 2" xfId="2760" xr:uid="{19C5667F-39B8-401B-B60A-857137D3EEB3}"/>
    <cellStyle name="40% - uthevingsfarge 1 2 3 2 3" xfId="2761" xr:uid="{9F00B4E2-B752-432C-AE97-2EF92BBF5B96}"/>
    <cellStyle name="40% - uthevingsfarge 1 2 3 3" xfId="2762" xr:uid="{C98F8607-8D4E-42C1-9D95-6A7F31EA5AEE}"/>
    <cellStyle name="40% - uthevingsfarge 1 2 3 4" xfId="2763" xr:uid="{A85299C3-CB34-4479-A826-F2BA958EB6C8}"/>
    <cellStyle name="40% - uthevingsfarge 1 2 3 5" xfId="2764" xr:uid="{FB41E2A8-3B1D-40FC-8AF1-C255DF745361}"/>
    <cellStyle name="40% - uthevingsfarge 1 2 3 5 2" xfId="31189" xr:uid="{550B7B61-35A6-4DDB-B03C-AD9C10D11000}"/>
    <cellStyle name="40% - uthevingsfarge 1 2 3_Group Financials" xfId="2765" xr:uid="{25F28423-6702-4790-8A02-5A2755F774EA}"/>
    <cellStyle name="40% - uthevingsfarge 1 2 4" xfId="2766" xr:uid="{81F7F6E1-8FC4-4E1F-8023-103857CAEDF4}"/>
    <cellStyle name="40% - uthevingsfarge 1 2 4 2" xfId="2767" xr:uid="{65BD9D90-B6E4-4F5C-BB9F-6E59D297D5E1}"/>
    <cellStyle name="40% - uthevingsfarge 1 2 4 2 2" xfId="2768" xr:uid="{BF6A7757-A0D7-4152-8F23-EFDA7132BB53}"/>
    <cellStyle name="40% - uthevingsfarge 1 2 4 2 3" xfId="2769" xr:uid="{E3244D2B-CC78-4109-8AE5-3D9E9FC8ECB7}"/>
    <cellStyle name="40% - uthevingsfarge 1 2 4 3" xfId="2770" xr:uid="{2368E70A-64EF-41A5-8F00-9DADBB99D71B}"/>
    <cellStyle name="40% - uthevingsfarge 1 2 4 4" xfId="2771" xr:uid="{14DC5896-EF5D-4978-AE25-95AF38B87009}"/>
    <cellStyle name="40% - uthevingsfarge 1 2 4 5" xfId="2772" xr:uid="{49B993A4-256A-4CD1-80A8-ECFE1C7A6703}"/>
    <cellStyle name="40% - uthevingsfarge 1 2 4 5 2" xfId="31585" xr:uid="{F3279DCE-8E32-45B1-AE90-0AE7675C31FA}"/>
    <cellStyle name="40% - uthevingsfarge 1 2 4_Group Financials" xfId="2773" xr:uid="{2EDC4434-6179-4FB3-8CA0-38EB8C761B55}"/>
    <cellStyle name="40% - uthevingsfarge 1 2 5" xfId="2774" xr:uid="{544B9B92-CD03-47A6-8EDE-69E950170F35}"/>
    <cellStyle name="40% - uthevingsfarge 1 2 5 2" xfId="2775" xr:uid="{E24E75FF-C9FA-475D-9B82-22B518F51005}"/>
    <cellStyle name="40% - uthevingsfarge 1 2 5 3" xfId="2776" xr:uid="{74DAD4C7-B016-40FA-AB2E-E2FDCB479631}"/>
    <cellStyle name="40% - uthevingsfarge 1 2 6" xfId="2777" xr:uid="{54439C53-3ABA-47B5-8EAC-08056904AE1A}"/>
    <cellStyle name="40% - uthevingsfarge 1 2 7" xfId="2778" xr:uid="{BA4ADD0E-9B1C-4EBE-91E5-20EFD4D2A115}"/>
    <cellStyle name="40% - uthevingsfarge 1 2 8" xfId="2779" xr:uid="{9BA6C84E-89A6-435E-8EBE-6BAA9CC911FF}"/>
    <cellStyle name="40% - uthevingsfarge 1 2 8 2" xfId="30726" xr:uid="{F3E5BAC7-AAEF-41FE-A328-839B7477ABAD}"/>
    <cellStyle name="40% - uthevingsfarge 1 2_Actuals YTD" xfId="2780" xr:uid="{93C9E9C6-53EE-4716-A466-33411512E848}"/>
    <cellStyle name="40% - uthevingsfarge 1 3" xfId="2781" xr:uid="{BC2E9966-122C-419E-9BC4-F35D45126302}"/>
    <cellStyle name="40% - uthevingsfarge 1 3 2" xfId="2782" xr:uid="{EA916B72-5047-46D3-9632-D43CF3EAA6E2}"/>
    <cellStyle name="40% - uthevingsfarge 1 3 2 2" xfId="2783" xr:uid="{78017A65-5D88-4FD3-B85C-3706BA1658B9}"/>
    <cellStyle name="40% - uthevingsfarge 1 3 2 2 2" xfId="2784" xr:uid="{1A6311A6-0360-4D0F-ACBC-D52CCC5BDC45}"/>
    <cellStyle name="40% - uthevingsfarge 1 3 2 2 3" xfId="2785" xr:uid="{1C85E44D-934C-4CBD-B6AE-58E917BC6240}"/>
    <cellStyle name="40% - uthevingsfarge 1 3 2 3" xfId="2786" xr:uid="{DC3ADA4E-FD5F-4A87-A9F2-9B73E8B28DDC}"/>
    <cellStyle name="40% - uthevingsfarge 1 3 2 4" xfId="2787" xr:uid="{12360771-ECF3-45BF-8BCF-818CD7B9E9C0}"/>
    <cellStyle name="40% - uthevingsfarge 1 3 2 5" xfId="2788" xr:uid="{90487A54-5268-4EEC-9975-5A401EA3ADA9}"/>
    <cellStyle name="40% - uthevingsfarge 1 3 2 5 2" xfId="31289" xr:uid="{C972BDA0-4573-46F3-B68B-F5728A5CCD20}"/>
    <cellStyle name="40% - uthevingsfarge 1 3 2_Group Financials" xfId="2789" xr:uid="{217EFFF5-EFC3-4B4A-91CF-3E697D6B5632}"/>
    <cellStyle name="40% - uthevingsfarge 1 3 3" xfId="2790" xr:uid="{39404AEB-E8E1-48A7-9AE1-608647D2FA2F}"/>
    <cellStyle name="40% - uthevingsfarge 1 3 3 2" xfId="2791" xr:uid="{053611AE-7105-4281-BFB5-75EB18E204B7}"/>
    <cellStyle name="40% - uthevingsfarge 1 3 3 2 2" xfId="2792" xr:uid="{66E02C38-622B-4E42-B82D-03C9A99D1A3D}"/>
    <cellStyle name="40% - uthevingsfarge 1 3 3 2 3" xfId="2793" xr:uid="{31D0084E-B662-49C0-B9A1-1C22D856D645}"/>
    <cellStyle name="40% - uthevingsfarge 1 3 3 3" xfId="2794" xr:uid="{1C773299-9560-4A21-BD11-4A109A825FE5}"/>
    <cellStyle name="40% - uthevingsfarge 1 3 3 4" xfId="2795" xr:uid="{B4932123-7B2F-46F6-BBF6-DB2B1088DF2C}"/>
    <cellStyle name="40% - uthevingsfarge 1 3 3 5" xfId="2796" xr:uid="{C21BB499-8F04-4FE8-885D-2B99D6A9FC17}"/>
    <cellStyle name="40% - uthevingsfarge 1 3 3 5 2" xfId="31682" xr:uid="{EBA1A8A8-441F-48E1-85D9-CCAC4B2FB049}"/>
    <cellStyle name="40% - uthevingsfarge 1 3 3_Group Financials" xfId="2797" xr:uid="{033611C6-2EA8-4844-9369-C265F8B6773B}"/>
    <cellStyle name="40% - uthevingsfarge 1 3 4" xfId="2798" xr:uid="{A1D968CC-E152-433F-AB46-48B2A2694A12}"/>
    <cellStyle name="40% - uthevingsfarge 1 3 4 2" xfId="2799" xr:uid="{31AA2F36-B2AD-4CA2-943B-66A24567B9B4}"/>
    <cellStyle name="40% - uthevingsfarge 1 3 4 3" xfId="2800" xr:uid="{4F0B79B7-9E9F-451A-B3A2-5B7D2E09EF61}"/>
    <cellStyle name="40% - uthevingsfarge 1 3 5" xfId="2801" xr:uid="{0477444D-1BD5-440E-BBD8-3D80BA9987AE}"/>
    <cellStyle name="40% - uthevingsfarge 1 3 6" xfId="2802" xr:uid="{D145CE74-935B-44D1-A773-BB57708AFEF5}"/>
    <cellStyle name="40% - uthevingsfarge 1 3 7" xfId="2803" xr:uid="{19AC974B-9468-40B2-8428-F12840922675}"/>
    <cellStyle name="40% - uthevingsfarge 1 3 7 2" xfId="30862" xr:uid="{BBB3EDF5-7710-402F-ACD2-E11A257BB09E}"/>
    <cellStyle name="40% - uthevingsfarge 1 3_Actuals YTD" xfId="2804" xr:uid="{30CDB38D-1639-400C-B427-225FFF55BE2C}"/>
    <cellStyle name="40% - uthevingsfarge 1 4" xfId="2805" xr:uid="{94C2E433-5E7B-470B-8F99-7FA336CA1BF4}"/>
    <cellStyle name="40% - uthevingsfarge 1 4 2" xfId="2806" xr:uid="{A569920E-23BE-47D6-B4AB-B20AF44C4CF4}"/>
    <cellStyle name="40% - uthevingsfarge 1 4 2 2" xfId="2807" xr:uid="{2A78D94E-619D-4922-A102-0AC27B0959B7}"/>
    <cellStyle name="40% - uthevingsfarge 1 4 2 3" xfId="2808" xr:uid="{B2A9E208-0E50-4BAF-B914-7ABC3E9A5106}"/>
    <cellStyle name="40% - uthevingsfarge 1 4 3" xfId="2809" xr:uid="{6E0F459C-F5CA-4FC0-9D60-98C94875769D}"/>
    <cellStyle name="40% - uthevingsfarge 1 4 4" xfId="2810" xr:uid="{795EDF9D-CD6E-4E4B-8B1D-733BD0924877}"/>
    <cellStyle name="40% - uthevingsfarge 1 4 5" xfId="2811" xr:uid="{C0F4E649-0467-4164-A28E-6F9AA867EC35}"/>
    <cellStyle name="40% - uthevingsfarge 1 4 5 2" xfId="31107" xr:uid="{44E99C0F-5870-4D55-9CCE-28F40DDFDAEA}"/>
    <cellStyle name="40% - uthevingsfarge 1 4_Group Financials" xfId="2812" xr:uid="{13DC70C6-15C7-41BD-9D8C-4001AA3EAB97}"/>
    <cellStyle name="40% - uthevingsfarge 1 5" xfId="2813" xr:uid="{225462A3-74F6-4B6A-8A16-F2975364EE55}"/>
    <cellStyle name="40% - uthevingsfarge 1 5 2" xfId="2814" xr:uid="{C4AC2A38-5C46-43E7-A5E5-19E9E80ADFAA}"/>
    <cellStyle name="40% - uthevingsfarge 1 5 2 2" xfId="2815" xr:uid="{726B295D-9357-4846-9B54-38CD03824A6E}"/>
    <cellStyle name="40% - uthevingsfarge 1 5 2 3" xfId="2816" xr:uid="{81BC5808-9905-41D3-8008-5C03C8EA44B2}"/>
    <cellStyle name="40% - uthevingsfarge 1 5 3" xfId="2817" xr:uid="{960803E9-D33B-430D-AC8F-FCE03AC87C2D}"/>
    <cellStyle name="40% - uthevingsfarge 1 5 4" xfId="2818" xr:uid="{936D2543-EFFF-445F-91F4-873D4B174D62}"/>
    <cellStyle name="40% - uthevingsfarge 1 5 5" xfId="2819" xr:uid="{8F4CDF30-31CD-4B61-9C60-31C7339C266B}"/>
    <cellStyle name="40% - uthevingsfarge 1 5 5 2" xfId="31533" xr:uid="{EB40E3C1-DFF4-41D8-A539-CD7901984A46}"/>
    <cellStyle name="40% - uthevingsfarge 1 5_Group Financials" xfId="2820" xr:uid="{00FF9741-5410-4B79-9462-D8684FDAC3DB}"/>
    <cellStyle name="40% - uthevingsfarge 1 6" xfId="2821" xr:uid="{08B5C76F-A897-47D2-9501-EB023F5C1B4D}"/>
    <cellStyle name="40% - uthevingsfarge 1 6 2" xfId="2822" xr:uid="{798F93E8-84F9-4E29-B628-E0B1982011AA}"/>
    <cellStyle name="40% - uthevingsfarge 1 6 2 2" xfId="2823" xr:uid="{CE0F30B3-4CFB-4C43-AF5E-031743643FC0}"/>
    <cellStyle name="40% - uthevingsfarge 1 6 2 3" xfId="2824" xr:uid="{F6AC3509-C73B-4A1C-91C3-E9FF971335AC}"/>
    <cellStyle name="40% - uthevingsfarge 1 6 3" xfId="2825" xr:uid="{D453877B-DB4C-4C88-8409-D30A5D9B66A1}"/>
    <cellStyle name="40% - uthevingsfarge 1 6 4" xfId="2826" xr:uid="{D38B79FE-EC9D-4D1D-8ADD-9C0F34B7E672}"/>
    <cellStyle name="40% - uthevingsfarge 1 6 5" xfId="2827" xr:uid="{E9F0FD5D-07B4-43E6-A0C1-0520F1B20F3D}"/>
    <cellStyle name="40% - uthevingsfarge 1 6 5 2" xfId="31846" xr:uid="{82B978FA-F2FB-4F39-BD27-36292ECA647D}"/>
    <cellStyle name="40% - uthevingsfarge 1 6_Group Financials" xfId="2828" xr:uid="{DFAF860E-409B-4F58-A79A-CE2232EE257B}"/>
    <cellStyle name="40% - uthevingsfarge 1 7" xfId="2829" xr:uid="{DFCA4F25-A824-4CDE-BA34-66727A5B2CA2}"/>
    <cellStyle name="40% - uthevingsfarge 1 7 2" xfId="2830" xr:uid="{A4AA93AC-8037-4500-B617-656F4AB91183}"/>
    <cellStyle name="40% - uthevingsfarge 1 7 2 2" xfId="2831" xr:uid="{06BA7674-77C2-454C-8E37-ECD581BAD377}"/>
    <cellStyle name="40% - uthevingsfarge 1 7 2 3" xfId="2832" xr:uid="{885175DA-C75A-4C49-AD95-49F39110EE06}"/>
    <cellStyle name="40% - uthevingsfarge 1 7 3" xfId="2833" xr:uid="{076E8333-D662-4883-AFDA-5F27956AEC5F}"/>
    <cellStyle name="40% - uthevingsfarge 1 7 4" xfId="2834" xr:uid="{62FC202D-47D9-4DFB-A705-4A799B9A0484}"/>
    <cellStyle name="40% - uthevingsfarge 1 7 5" xfId="2835" xr:uid="{9CE55C35-7620-410E-A704-E122AD2456D1}"/>
    <cellStyle name="40% - uthevingsfarge 1 7 5 2" xfId="31878" xr:uid="{28A7FE3E-7520-43DF-A8BD-FC016F2E7E28}"/>
    <cellStyle name="40% - uthevingsfarge 1 7_Group Financials" xfId="2836" xr:uid="{9F9A7D2E-EDE9-4842-91C6-D53563EA3845}"/>
    <cellStyle name="40% - uthevingsfarge 1 8" xfId="2837" xr:uid="{B0719C78-4FE2-45A8-80ED-7D31C66773C6}"/>
    <cellStyle name="40% - uthevingsfarge 1 8 2" xfId="2838" xr:uid="{8833D11C-2843-45EF-A60F-CF39795731AE}"/>
    <cellStyle name="40% - uthevingsfarge 1 8 2 2" xfId="2839" xr:uid="{DC3BC09A-3D49-45DB-9368-AE9CAA1CCED4}"/>
    <cellStyle name="40% - uthevingsfarge 1 8 2 3" xfId="2840" xr:uid="{04898314-5590-4F5F-9008-8FB5CC80B72E}"/>
    <cellStyle name="40% - uthevingsfarge 1 8 3" xfId="2841" xr:uid="{DE0A8277-40C0-4799-BC37-7B0A278B7C66}"/>
    <cellStyle name="40% - uthevingsfarge 1 8 4" xfId="2842" xr:uid="{03245148-34E2-4AC8-954E-AE4F5C8FF14B}"/>
    <cellStyle name="40% - uthevingsfarge 1 8 5" xfId="2843" xr:uid="{34622664-3F6A-49FE-B132-93A0B9C40A80}"/>
    <cellStyle name="40% - uthevingsfarge 1 8 5 2" xfId="31894" xr:uid="{43966E94-D7A7-44FF-A4EB-D486EDAB021F}"/>
    <cellStyle name="40% - uthevingsfarge 1 8_Group Financials" xfId="2844" xr:uid="{475F8868-5E37-4606-8E1C-8DA6DE75B761}"/>
    <cellStyle name="40% - uthevingsfarge 1 9" xfId="2845" xr:uid="{E396402B-2FCA-43EE-B416-6824A8218FFB}"/>
    <cellStyle name="40% - uthevingsfarge 1 9 2" xfId="2846" xr:uid="{05AA20C8-B86C-47AB-A12C-A6B36385D10A}"/>
    <cellStyle name="40% - uthevingsfarge 1 9 3" xfId="2847" xr:uid="{D263D51D-A7B8-4071-BB9F-BA115FEAEE26}"/>
    <cellStyle name="40% - uthevingsfarge 1_Actuals YTD" xfId="2848" xr:uid="{8D543E67-77AD-4F3A-AB05-A244C188436F}"/>
    <cellStyle name="40% - uthevingsfarge 2" xfId="2849" xr:uid="{3B5C171E-9677-4B34-BB06-A441F6063269}"/>
    <cellStyle name="40% - uthevingsfarge 2 10" xfId="2850" xr:uid="{B61E21B2-CBDC-44AD-9BE5-9D79DAB15A7B}"/>
    <cellStyle name="40% - uthevingsfarge 2 11" xfId="2851" xr:uid="{C7260EFA-9FD3-4F7E-80FA-24942E5A04F4}"/>
    <cellStyle name="40% - uthevingsfarge 2 12" xfId="2852" xr:uid="{CD54D1D0-D138-410A-ADD8-ADF11B0D5F5A}"/>
    <cellStyle name="40% - uthevingsfarge 2 12 2" xfId="30616" xr:uid="{B3EBF45D-FFD1-465F-AA33-BF579A5C1370}"/>
    <cellStyle name="40% - uthevingsfarge 2 2" xfId="2853" xr:uid="{96FFA6E5-B568-4655-B3D5-3B68754EB7E3}"/>
    <cellStyle name="40% - uthevingsfarge 2 2 2" xfId="2854" xr:uid="{4E44CFCD-053C-436E-A430-C5C959351C3C}"/>
    <cellStyle name="40% - uthevingsfarge 2 2 2 2" xfId="2855" xr:uid="{AF105D1C-455F-4A21-A0FF-F104DDDAB65B}"/>
    <cellStyle name="40% - uthevingsfarge 2 2 2 2 2" xfId="2856" xr:uid="{1C485B86-C765-45BD-85C0-52163C26BC42}"/>
    <cellStyle name="40% - uthevingsfarge 2 2 2 2 2 2" xfId="2857" xr:uid="{730B3734-4136-4621-BB07-462EF0A83EBC}"/>
    <cellStyle name="40% - uthevingsfarge 2 2 2 2 2 3" xfId="2858" xr:uid="{EEA02695-5A82-4977-B2BF-2C9901C8A98F}"/>
    <cellStyle name="40% - uthevingsfarge 2 2 2 2 3" xfId="2859" xr:uid="{F146F48D-5C5C-47E7-950A-CF7CAA5D57EC}"/>
    <cellStyle name="40% - uthevingsfarge 2 2 2 2 4" xfId="2860" xr:uid="{AB21ACE0-5008-4630-A2C5-DB394A95F254}"/>
    <cellStyle name="40% - uthevingsfarge 2 2 2 2 5" xfId="2861" xr:uid="{6FDEF899-B269-46C1-8587-0CA751E09D19}"/>
    <cellStyle name="40% - uthevingsfarge 2 2 2 2 5 2" xfId="31342" xr:uid="{25C11922-6945-4772-A5F7-948BDDDBE8A3}"/>
    <cellStyle name="40% - uthevingsfarge 2 2 2 2_ACT_NIBD EQ" xfId="2862" xr:uid="{CE6FCF41-308F-4816-A1CA-1DDCF532B09C}"/>
    <cellStyle name="40% - uthevingsfarge 2 2 2 3" xfId="2863" xr:uid="{3A5E7E50-4F37-43B9-AA4B-D5FD6A86B2C5}"/>
    <cellStyle name="40% - uthevingsfarge 2 2 2 3 2" xfId="2864" xr:uid="{A85DF0F6-5AAA-45D9-B647-BD3C6CFFB786}"/>
    <cellStyle name="40% - uthevingsfarge 2 2 2 3 2 2" xfId="2865" xr:uid="{A8F373BD-E188-4740-843F-AA6AFD16463C}"/>
    <cellStyle name="40% - uthevingsfarge 2 2 2 3 2 3" xfId="2866" xr:uid="{82F238FA-B9D3-4BEE-8F4B-5A79584696A7}"/>
    <cellStyle name="40% - uthevingsfarge 2 2 2 3 3" xfId="2867" xr:uid="{64071166-A12A-422A-B792-5819A61BF275}"/>
    <cellStyle name="40% - uthevingsfarge 2 2 2 3 4" xfId="2868" xr:uid="{5E013ED0-32E8-40ED-93E5-B0BD153AF093}"/>
    <cellStyle name="40% - uthevingsfarge 2 2 2 3 5" xfId="2869" xr:uid="{8DFE2008-587A-40CD-B7C4-CD453B344A7F}"/>
    <cellStyle name="40% - uthevingsfarge 2 2 2 3 5 2" xfId="31735" xr:uid="{EF0ED8C0-0B1E-41B5-A5CE-DD3217EF6A13}"/>
    <cellStyle name="40% - uthevingsfarge 2 2 2 3_ACT_NIBD EQ" xfId="2870" xr:uid="{C9B4D9EA-0D84-40DA-8DC9-4A47590F9A80}"/>
    <cellStyle name="40% - uthevingsfarge 2 2 2 4" xfId="2871" xr:uid="{8E8BFA8F-EB77-4BBF-9E34-AF31C9C9A180}"/>
    <cellStyle name="40% - uthevingsfarge 2 2 2 4 2" xfId="2872" xr:uid="{4BEDFF52-BF2D-45AC-9EC8-9284BA2884C4}"/>
    <cellStyle name="40% - uthevingsfarge 2 2 2 4 3" xfId="2873" xr:uid="{898D831C-ED6F-4845-9214-1AB1C5F5D61C}"/>
    <cellStyle name="40% - uthevingsfarge 2 2 2 5" xfId="2874" xr:uid="{BF04F994-F6F3-439D-ADAD-85A35CF7EA8C}"/>
    <cellStyle name="40% - uthevingsfarge 2 2 2 6" xfId="2875" xr:uid="{83A8B583-613D-4392-8597-7891E3985831}"/>
    <cellStyle name="40% - uthevingsfarge 2 2 2 7" xfId="2876" xr:uid="{B1DAD977-819E-4978-B53B-D3AB409F289C}"/>
    <cellStyle name="40% - uthevingsfarge 2 2 2 7 2" xfId="30943" xr:uid="{3F7B445B-7995-4466-9713-8F51C10E3BD8}"/>
    <cellStyle name="40% - uthevingsfarge 2 2 2_ACT Segment adj EBITDA" xfId="2877" xr:uid="{6009A628-47E4-4B04-B42F-A3A6A0E10920}"/>
    <cellStyle name="40% - uthevingsfarge 2 2 3" xfId="2878" xr:uid="{5AA87A48-4286-48F3-AD12-1DDE99AC89EA}"/>
    <cellStyle name="40% - uthevingsfarge 2 2 3 2" xfId="2879" xr:uid="{D2D694BF-261D-4752-BB9D-FA404D7282B3}"/>
    <cellStyle name="40% - uthevingsfarge 2 2 3 2 2" xfId="2880" xr:uid="{8CFCB525-4795-4433-9FC7-E0EEB99B18F3}"/>
    <cellStyle name="40% - uthevingsfarge 2 2 3 2 3" xfId="2881" xr:uid="{7C5594D7-9F26-4862-947C-6C8F317A5098}"/>
    <cellStyle name="40% - uthevingsfarge 2 2 3 3" xfId="2882" xr:uid="{02BB7FB4-79A3-495E-89AE-FB0789F23E36}"/>
    <cellStyle name="40% - uthevingsfarge 2 2 3 4" xfId="2883" xr:uid="{F7E4CE90-33CA-4EEA-864E-83E70EA3A88A}"/>
    <cellStyle name="40% - uthevingsfarge 2 2 3 5" xfId="2884" xr:uid="{0E6C55A8-3521-4B5A-AEE7-09C924C494ED}"/>
    <cellStyle name="40% - uthevingsfarge 2 2 3 5 2" xfId="31190" xr:uid="{352DB6B5-5978-4C32-969A-936D494C4D52}"/>
    <cellStyle name="40% - uthevingsfarge 2 2 3_ACT_NIBD EQ" xfId="2885" xr:uid="{909ED404-AE6C-41E9-BB6B-A24EC83457A6}"/>
    <cellStyle name="40% - uthevingsfarge 2 2 4" xfId="2886" xr:uid="{8B8C8FDA-C8D4-4E7F-80AF-BF2AA44384B6}"/>
    <cellStyle name="40% - uthevingsfarge 2 2 4 2" xfId="2887" xr:uid="{35C65090-F7B9-4F7C-B19B-32FFA055F228}"/>
    <cellStyle name="40% - uthevingsfarge 2 2 4 2 2" xfId="2888" xr:uid="{42D4AC99-D127-4466-AE13-75AFEA8078A0}"/>
    <cellStyle name="40% - uthevingsfarge 2 2 4 2 3" xfId="2889" xr:uid="{B1906499-2B88-42FF-8A84-22155076367E}"/>
    <cellStyle name="40% - uthevingsfarge 2 2 4 3" xfId="2890" xr:uid="{3BAD299B-BE06-4537-918F-76928A3040E0}"/>
    <cellStyle name="40% - uthevingsfarge 2 2 4 4" xfId="2891" xr:uid="{DFAF4F8D-52B5-499D-A071-CA960BA00C2E}"/>
    <cellStyle name="40% - uthevingsfarge 2 2 4 5" xfId="2892" xr:uid="{A44FAD55-F662-44C2-A8C9-FF7080BA5085}"/>
    <cellStyle name="40% - uthevingsfarge 2 2 4 5 2" xfId="31586" xr:uid="{49740325-FBEC-4E6D-9E0C-7136059EA295}"/>
    <cellStyle name="40% - uthevingsfarge 2 2 4_ACT_NIBD EQ" xfId="2893" xr:uid="{A7949AFC-C29C-4EF9-8AA3-ECC7DF034556}"/>
    <cellStyle name="40% - uthevingsfarge 2 2 5" xfId="2894" xr:uid="{5ADF0DD3-7B59-40AD-80BE-29AB37132D42}"/>
    <cellStyle name="40% - uthevingsfarge 2 2 5 2" xfId="2895" xr:uid="{87E3B15A-E85C-4540-9E6A-31BA0DFF4AAD}"/>
    <cellStyle name="40% - uthevingsfarge 2 2 5 3" xfId="2896" xr:uid="{BEB11F72-F167-4DD8-8F2F-51443EB522D7}"/>
    <cellStyle name="40% - uthevingsfarge 2 2 6" xfId="2897" xr:uid="{81DB7D78-61CF-429A-B536-8130599376B4}"/>
    <cellStyle name="40% - uthevingsfarge 2 2 7" xfId="2898" xr:uid="{21D70530-AD43-4EF2-B8FE-AEF00DD67EC4}"/>
    <cellStyle name="40% - uthevingsfarge 2 2 8" xfId="2899" xr:uid="{A8E45BC4-692D-4323-9A11-3004620EA1FD}"/>
    <cellStyle name="40% - uthevingsfarge 2 2 8 2" xfId="30727" xr:uid="{58F4BD11-DEBE-4ACA-87EB-4F6B68A2D560}"/>
    <cellStyle name="40% - uthevingsfarge 2 2_ACT Segment adj EBITDA" xfId="2900" xr:uid="{A235EE8F-EA79-4390-9848-5A21AA8D204C}"/>
    <cellStyle name="40% - uthevingsfarge 2 3" xfId="2901" xr:uid="{2CA1BAAD-DAD9-447C-B919-6C77CCEDEDD2}"/>
    <cellStyle name="40% - uthevingsfarge 2 3 2" xfId="2902" xr:uid="{05EEEE6C-B114-46EC-89D7-568A34CECBFD}"/>
    <cellStyle name="40% - uthevingsfarge 2 3 2 2" xfId="2903" xr:uid="{F809D07B-4CBD-4321-A7F8-0BB416E2FFC0}"/>
    <cellStyle name="40% - uthevingsfarge 2 3 2 2 2" xfId="2904" xr:uid="{4FA87DD4-B885-4A96-87D7-73D384F69769}"/>
    <cellStyle name="40% - uthevingsfarge 2 3 2 2 3" xfId="2905" xr:uid="{AAFC54FC-78AD-4C70-A241-0925035335F7}"/>
    <cellStyle name="40% - uthevingsfarge 2 3 2 3" xfId="2906" xr:uid="{988F0967-6345-4C4B-B8FC-8430BBE6BD0A}"/>
    <cellStyle name="40% - uthevingsfarge 2 3 2 4" xfId="2907" xr:uid="{7B685EE4-7615-4150-A972-605C11C7B168}"/>
    <cellStyle name="40% - uthevingsfarge 2 3 2 5" xfId="2908" xr:uid="{6C7EE90D-FF82-43CE-B737-018CFBD52AD5}"/>
    <cellStyle name="40% - uthevingsfarge 2 3 2 5 2" xfId="31290" xr:uid="{01D7E4C7-2C31-4710-B409-F4AB152A13F1}"/>
    <cellStyle name="40% - uthevingsfarge 2 3 2_ACT_NIBD EQ" xfId="2909" xr:uid="{C9E21546-8047-456B-983D-4F936C1F1EAA}"/>
    <cellStyle name="40% - uthevingsfarge 2 3 3" xfId="2910" xr:uid="{5CD1E252-1DAF-4B42-8989-4B40C9338943}"/>
    <cellStyle name="40% - uthevingsfarge 2 3 3 2" xfId="2911" xr:uid="{3E689C75-D230-481E-8068-19B8846D335C}"/>
    <cellStyle name="40% - uthevingsfarge 2 3 3 2 2" xfId="2912" xr:uid="{56FCD427-6DB1-4D87-8F0F-C3897D1EA49F}"/>
    <cellStyle name="40% - uthevingsfarge 2 3 3 2 3" xfId="2913" xr:uid="{D006B7A4-FCEB-4385-A9F4-C89A09149C99}"/>
    <cellStyle name="40% - uthevingsfarge 2 3 3 3" xfId="2914" xr:uid="{3F247B7B-77C8-485E-832C-A18156E44B9A}"/>
    <cellStyle name="40% - uthevingsfarge 2 3 3 4" xfId="2915" xr:uid="{A4FA3696-A852-479E-B14A-96D36BFB15E1}"/>
    <cellStyle name="40% - uthevingsfarge 2 3 3 5" xfId="2916" xr:uid="{BBBC28D4-5D89-4D10-925C-6A3490F2EC12}"/>
    <cellStyle name="40% - uthevingsfarge 2 3 3 5 2" xfId="31683" xr:uid="{DA408FF9-F6FE-4B20-BD6B-EEDB911881EC}"/>
    <cellStyle name="40% - uthevingsfarge 2 3 3_ACT_NIBD EQ" xfId="2917" xr:uid="{436DAD10-D2C1-4D6D-868D-80DB87CBE22A}"/>
    <cellStyle name="40% - uthevingsfarge 2 3 4" xfId="2918" xr:uid="{8F681619-8CE5-41B9-BA8D-2B6CD4E9135C}"/>
    <cellStyle name="40% - uthevingsfarge 2 3 4 2" xfId="2919" xr:uid="{22570B91-E522-44B4-8F3E-740D0E7EB119}"/>
    <cellStyle name="40% - uthevingsfarge 2 3 4 3" xfId="2920" xr:uid="{1C99B71F-5ECB-41D0-A296-CC159E757D65}"/>
    <cellStyle name="40% - uthevingsfarge 2 3 5" xfId="2921" xr:uid="{C58CB9D3-BED8-49A1-B8D3-108AB622E3C9}"/>
    <cellStyle name="40% - uthevingsfarge 2 3 6" xfId="2922" xr:uid="{E84C40A7-F59C-4644-8396-10925AE95684}"/>
    <cellStyle name="40% - uthevingsfarge 2 3 7" xfId="2923" xr:uid="{F45528DB-1E5E-49F4-8A36-32CD6BF1EF99}"/>
    <cellStyle name="40% - uthevingsfarge 2 3 7 2" xfId="30863" xr:uid="{FDA3B8D7-57DC-4B85-B8A2-3CB1930AD3AD}"/>
    <cellStyle name="40% - uthevingsfarge 2 3_ACT Segment adj EBITDA" xfId="2924" xr:uid="{2DF22EF8-65B7-4CB5-97C5-404DD9FBC3CF}"/>
    <cellStyle name="40% - uthevingsfarge 2 4" xfId="2925" xr:uid="{76C3F49F-82E6-4AA5-850E-84D5A2EF4501}"/>
    <cellStyle name="40% - uthevingsfarge 2 4 2" xfId="2926" xr:uid="{445F7E21-18D2-4E66-9563-A325CD22DB71}"/>
    <cellStyle name="40% - uthevingsfarge 2 4 2 2" xfId="2927" xr:uid="{122FCBAD-E8D1-4842-9850-886998F77705}"/>
    <cellStyle name="40% - uthevingsfarge 2 4 2 3" xfId="2928" xr:uid="{B054C00E-901F-4913-8690-110209A203CD}"/>
    <cellStyle name="40% - uthevingsfarge 2 4 3" xfId="2929" xr:uid="{5A317D4F-192F-44DA-8C0A-90484D885740}"/>
    <cellStyle name="40% - uthevingsfarge 2 4 4" xfId="2930" xr:uid="{17DDECF4-C967-4D3E-9DFA-1EF9C6CCBCE0}"/>
    <cellStyle name="40% - uthevingsfarge 2 4 5" xfId="2931" xr:uid="{3659A324-3172-41B6-BBA1-939F2A709E3C}"/>
    <cellStyle name="40% - uthevingsfarge 2 4 5 2" xfId="31108" xr:uid="{3E62D407-A194-43FD-97E3-E52339248915}"/>
    <cellStyle name="40% - uthevingsfarge 2 4_ACT_NIBD EQ" xfId="2932" xr:uid="{298823E4-B104-465E-AB7F-9E8E0CC4873D}"/>
    <cellStyle name="40% - uthevingsfarge 2 5" xfId="2933" xr:uid="{A7FC3B17-32B8-4841-87F1-77DC67833ED4}"/>
    <cellStyle name="40% - uthevingsfarge 2 5 2" xfId="2934" xr:uid="{047AAF7D-71AE-4C6D-916C-6BCAFAA37CC8}"/>
    <cellStyle name="40% - uthevingsfarge 2 5 2 2" xfId="2935" xr:uid="{8C028855-7EDE-4534-BF87-67C863999D6E}"/>
    <cellStyle name="40% - uthevingsfarge 2 5 2 3" xfId="2936" xr:uid="{DF125C14-0E5C-47DF-9F80-24AE9B179D40}"/>
    <cellStyle name="40% - uthevingsfarge 2 5 3" xfId="2937" xr:uid="{5E71945D-39B1-42FC-95C2-8A3C450F69E3}"/>
    <cellStyle name="40% - uthevingsfarge 2 5 4" xfId="2938" xr:uid="{2071CCD4-B547-4A9D-BDD1-A4A086350C33}"/>
    <cellStyle name="40% - uthevingsfarge 2 5 5" xfId="2939" xr:uid="{5B038BC6-0E55-4064-A58A-E27476055C6A}"/>
    <cellStyle name="40% - uthevingsfarge 2 5 5 2" xfId="31534" xr:uid="{524579C1-1C58-4E1B-952E-B310CD901D24}"/>
    <cellStyle name="40% - uthevingsfarge 2 5_ACT_NIBD EQ" xfId="2940" xr:uid="{ACDE0C31-B520-496C-94E0-DDCC3AFEA19D}"/>
    <cellStyle name="40% - uthevingsfarge 2 6" xfId="2941" xr:uid="{CD1CDF42-5DB0-47C1-B544-9473A634FC14}"/>
    <cellStyle name="40% - uthevingsfarge 2 6 2" xfId="2942" xr:uid="{E987A036-2FE9-4343-A9DD-3060514051EF}"/>
    <cellStyle name="40% - uthevingsfarge 2 6 2 2" xfId="2943" xr:uid="{C645ADF8-4CD3-486C-9A13-9703014BB1DA}"/>
    <cellStyle name="40% - uthevingsfarge 2 6 2 3" xfId="2944" xr:uid="{913C8C67-7C5B-47B8-BB73-4BA2710B4DCC}"/>
    <cellStyle name="40% - uthevingsfarge 2 6 3" xfId="2945" xr:uid="{1C4592CC-F5B6-4F8F-A828-37F5D0C44F8F}"/>
    <cellStyle name="40% - uthevingsfarge 2 6 4" xfId="2946" xr:uid="{4C8D2B67-7FA8-4FC1-A96C-15B215A6F487}"/>
    <cellStyle name="40% - uthevingsfarge 2 6 5" xfId="2947" xr:uid="{9F0B1F8C-99D1-4BAC-AAAE-57652AF1407A}"/>
    <cellStyle name="40% - uthevingsfarge 2 6 5 2" xfId="31847" xr:uid="{EC6D8866-BEBB-4C2A-9886-A6EFD6688D01}"/>
    <cellStyle name="40% - uthevingsfarge 2 6_ACT_NIBD EQ" xfId="2948" xr:uid="{FC63BCFC-2225-411B-AD76-E250C2E5935F}"/>
    <cellStyle name="40% - uthevingsfarge 2 7" xfId="2949" xr:uid="{C85DF6E5-4B2E-4096-8CC5-C74B6AA6868D}"/>
    <cellStyle name="40% - uthevingsfarge 2 7 2" xfId="2950" xr:uid="{E6219160-9F0C-40B8-8A4E-82E7D750D988}"/>
    <cellStyle name="40% - uthevingsfarge 2 7 2 2" xfId="2951" xr:uid="{5C24DA12-C743-412B-86CD-75C65B4CD591}"/>
    <cellStyle name="40% - uthevingsfarge 2 7 2 3" xfId="2952" xr:uid="{DAED1EBD-BDD7-4125-8FAA-D4D69890EA13}"/>
    <cellStyle name="40% - uthevingsfarge 2 7 3" xfId="2953" xr:uid="{A45293D4-46ED-4153-B2DF-9099C0291BC2}"/>
    <cellStyle name="40% - uthevingsfarge 2 7 4" xfId="2954" xr:uid="{BF1AEEE8-3075-4693-83D9-FFD4596406C0}"/>
    <cellStyle name="40% - uthevingsfarge 2 7 5" xfId="2955" xr:uid="{FB3FBA8F-7AE8-4520-A7C1-3F4C80538A78}"/>
    <cellStyle name="40% - uthevingsfarge 2 7 5 2" xfId="31879" xr:uid="{0EC5DBB2-0295-4B07-A237-CB00F24E374E}"/>
    <cellStyle name="40% - uthevingsfarge 2 7_ACT_NIBD EQ" xfId="2956" xr:uid="{2CA3DE32-818E-43C7-B46E-903D9772E927}"/>
    <cellStyle name="40% - uthevingsfarge 2 8" xfId="2957" xr:uid="{816821A0-9D58-4383-BCB3-DA4A51A709D7}"/>
    <cellStyle name="40% - uthevingsfarge 2 8 2" xfId="2958" xr:uid="{529A507D-5BEF-4D7A-A5F8-93DC39787F23}"/>
    <cellStyle name="40% - uthevingsfarge 2 8 2 2" xfId="2959" xr:uid="{74332ED8-E461-4269-946F-FF79AB5EB6EC}"/>
    <cellStyle name="40% - uthevingsfarge 2 8 2 3" xfId="2960" xr:uid="{A5B4B4CF-AAE3-44AF-B1B3-D024E3E54DD9}"/>
    <cellStyle name="40% - uthevingsfarge 2 8 3" xfId="2961" xr:uid="{975C1176-D803-49C8-8B33-624E7B331995}"/>
    <cellStyle name="40% - uthevingsfarge 2 8 4" xfId="2962" xr:uid="{B69B818F-2F68-4E95-90AD-B4ACB0E9901B}"/>
    <cellStyle name="40% - uthevingsfarge 2 8 5" xfId="2963" xr:uid="{B6B9976E-7209-4510-9912-EEC6BB2DD88D}"/>
    <cellStyle name="40% - uthevingsfarge 2 8 5 2" xfId="31893" xr:uid="{16EC240F-E780-42F9-9A75-0BA4C758A993}"/>
    <cellStyle name="40% - uthevingsfarge 2 8_ACT_NIBD EQ" xfId="2964" xr:uid="{CAE727EE-1907-4407-AE62-43F9161E7A9F}"/>
    <cellStyle name="40% - uthevingsfarge 2 9" xfId="2965" xr:uid="{7FD9D6B3-E7F1-4AE0-9566-1E0011991C76}"/>
    <cellStyle name="40% - uthevingsfarge 2 9 2" xfId="2966" xr:uid="{1084ACF8-649C-4DA4-A66B-6477C8A14B72}"/>
    <cellStyle name="40% - uthevingsfarge 2 9 3" xfId="2967" xr:uid="{20730B65-4FDE-4EFB-AB8A-5FE75D3E4530}"/>
    <cellStyle name="40% - uthevingsfarge 2_ACT Segment adj EBITDA" xfId="2968" xr:uid="{F1E61FB9-AEE6-4BBD-B36A-CF9777737296}"/>
    <cellStyle name="40% - uthevingsfarge 3" xfId="2969" xr:uid="{FD70E497-B7BB-48AA-AB77-278F74229737}"/>
    <cellStyle name="40% - uthevingsfarge 3 10" xfId="2970" xr:uid="{5030E438-1526-4530-B1C2-C5E329330CE8}"/>
    <cellStyle name="40% - uthevingsfarge 3 11" xfId="2971" xr:uid="{46186629-B8BA-4601-B2A1-D82F7B69DB7B}"/>
    <cellStyle name="40% - uthevingsfarge 3 12" xfId="2972" xr:uid="{515D2ECC-15D8-4854-A9D8-874898893650}"/>
    <cellStyle name="40% - uthevingsfarge 3 12 2" xfId="30617" xr:uid="{02390384-F3C8-4201-A8A6-E60969516DDB}"/>
    <cellStyle name="40% - uthevingsfarge 3 2" xfId="2973" xr:uid="{6E947353-CE61-4208-851F-B7ABE871EBEA}"/>
    <cellStyle name="40% - uthevingsfarge 3 2 2" xfId="2974" xr:uid="{010C4EE1-5133-44C8-91D6-04D30B2E0AB6}"/>
    <cellStyle name="40% - uthevingsfarge 3 2 2 2" xfId="2975" xr:uid="{269FAD2F-2FDA-4E17-864B-CC35E9D92A99}"/>
    <cellStyle name="40% - uthevingsfarge 3 2 2 2 2" xfId="2976" xr:uid="{A28D1781-35B6-405F-B5E3-3AB4839D7474}"/>
    <cellStyle name="40% - uthevingsfarge 3 2 2 2 2 2" xfId="2977" xr:uid="{DE08B671-701D-4E60-BC55-D0995DAED845}"/>
    <cellStyle name="40% - uthevingsfarge 3 2 2 2 2 3" xfId="2978" xr:uid="{9D3733D9-9449-4CBB-936F-E08415B055F0}"/>
    <cellStyle name="40% - uthevingsfarge 3 2 2 2 3" xfId="2979" xr:uid="{C3BDAE62-17A7-450A-A983-508AAA677D30}"/>
    <cellStyle name="40% - uthevingsfarge 3 2 2 2 4" xfId="2980" xr:uid="{17CB23E9-63CF-4635-8355-7F7D2F6D34B4}"/>
    <cellStyle name="40% - uthevingsfarge 3 2 2 2 5" xfId="2981" xr:uid="{D1E863E2-C867-4224-A3A5-C08E93DB5D2D}"/>
    <cellStyle name="40% - uthevingsfarge 3 2 2 2 5 2" xfId="31343" xr:uid="{69E30BE9-84BA-46A8-B8FE-1BF95729BEC2}"/>
    <cellStyle name="40% - uthevingsfarge 3 2 2 2_ACT_NIBD EQ" xfId="2982" xr:uid="{CBABD17E-A855-4546-A856-E55EEC3A84B5}"/>
    <cellStyle name="40% - uthevingsfarge 3 2 2 3" xfId="2983" xr:uid="{7B8D6798-1662-422E-A121-149400A75D1E}"/>
    <cellStyle name="40% - uthevingsfarge 3 2 2 3 2" xfId="2984" xr:uid="{080E4B12-14C7-4572-80D8-BDF2EF211B07}"/>
    <cellStyle name="40% - uthevingsfarge 3 2 2 3 2 2" xfId="2985" xr:uid="{71F11EFB-C5E6-403C-8EBC-5C2476FDD367}"/>
    <cellStyle name="40% - uthevingsfarge 3 2 2 3 2 3" xfId="2986" xr:uid="{E429A6B8-99EE-4CE4-9E87-EFB68FF9A8EB}"/>
    <cellStyle name="40% - uthevingsfarge 3 2 2 3 3" xfId="2987" xr:uid="{90E3CC5F-4D47-413A-8531-2E73380894C8}"/>
    <cellStyle name="40% - uthevingsfarge 3 2 2 3 4" xfId="2988" xr:uid="{0E21675B-8009-4BF3-B0DD-789C11DE8D57}"/>
    <cellStyle name="40% - uthevingsfarge 3 2 2 3 5" xfId="2989" xr:uid="{401420AB-1F3D-48E4-BDE8-366CBF9D471D}"/>
    <cellStyle name="40% - uthevingsfarge 3 2 2 3 5 2" xfId="31736" xr:uid="{1B33AD89-E9F1-4CB8-84E0-D372AE1C80D6}"/>
    <cellStyle name="40% - uthevingsfarge 3 2 2 3_ACT_NIBD EQ" xfId="2990" xr:uid="{FDCB4D34-1E59-41C3-B797-32E98502B0A9}"/>
    <cellStyle name="40% - uthevingsfarge 3 2 2 4" xfId="2991" xr:uid="{3AA0943D-54C2-4272-9439-8048AE4D6891}"/>
    <cellStyle name="40% - uthevingsfarge 3 2 2 4 2" xfId="2992" xr:uid="{E65F8D35-1D23-40E2-8D6A-E1AE43C3CA08}"/>
    <cellStyle name="40% - uthevingsfarge 3 2 2 4 3" xfId="2993" xr:uid="{9EB729C3-9A96-4856-BBC1-9C52C54CA8DF}"/>
    <cellStyle name="40% - uthevingsfarge 3 2 2 5" xfId="2994" xr:uid="{31867217-9CC2-476D-9273-FA75C0A41DCF}"/>
    <cellStyle name="40% - uthevingsfarge 3 2 2 6" xfId="2995" xr:uid="{64D58F4E-6328-4BA5-8BC7-991C64A325E4}"/>
    <cellStyle name="40% - uthevingsfarge 3 2 2 7" xfId="2996" xr:uid="{80D7A74E-56EF-4479-860A-1550F52CE33D}"/>
    <cellStyle name="40% - uthevingsfarge 3 2 2 7 2" xfId="30944" xr:uid="{FAB04676-5B1B-4D06-B1C5-B661A8C4D95F}"/>
    <cellStyle name="40% - uthevingsfarge 3 2 2_ACT Segment adj EBITDA" xfId="2997" xr:uid="{55B94732-EEE1-4909-B85B-43AC0CE4C183}"/>
    <cellStyle name="40% - uthevingsfarge 3 2 3" xfId="2998" xr:uid="{6BA3B744-B628-41A6-8732-338D2893C6FD}"/>
    <cellStyle name="40% - uthevingsfarge 3 2 3 2" xfId="2999" xr:uid="{0D243CED-256E-4CE9-B32E-1368E47EECE3}"/>
    <cellStyle name="40% - uthevingsfarge 3 2 3 2 2" xfId="3000" xr:uid="{EE634A86-B17A-4EA7-9004-0FE92C6416A4}"/>
    <cellStyle name="40% - uthevingsfarge 3 2 3 2 3" xfId="3001" xr:uid="{BD45920D-124D-4ABF-B31F-121573F2D070}"/>
    <cellStyle name="40% - uthevingsfarge 3 2 3 3" xfId="3002" xr:uid="{304502CA-D8ED-4656-9BE3-5FAF43775CEF}"/>
    <cellStyle name="40% - uthevingsfarge 3 2 3 4" xfId="3003" xr:uid="{55ED1687-FA76-4183-95C9-FCC7947AF180}"/>
    <cellStyle name="40% - uthevingsfarge 3 2 3 5" xfId="3004" xr:uid="{31A1A1BA-DAAF-4171-92EB-6EFF6AB6F740}"/>
    <cellStyle name="40% - uthevingsfarge 3 2 3 5 2" xfId="31191" xr:uid="{46B05724-F07B-44D4-9D55-41CC16EB2C41}"/>
    <cellStyle name="40% - uthevingsfarge 3 2 3_ACT_NIBD EQ" xfId="3005" xr:uid="{E25759A0-4137-4C49-9C20-DC40B7B2F113}"/>
    <cellStyle name="40% - uthevingsfarge 3 2 4" xfId="3006" xr:uid="{F5AA6C27-9BFE-4B67-8C73-082937945E25}"/>
    <cellStyle name="40% - uthevingsfarge 3 2 4 2" xfId="3007" xr:uid="{720A24DC-209C-4B92-9823-58CE4C4410A5}"/>
    <cellStyle name="40% - uthevingsfarge 3 2 4 2 2" xfId="3008" xr:uid="{5A4FC9BD-5366-47B2-BEC8-EBD92B4472DA}"/>
    <cellStyle name="40% - uthevingsfarge 3 2 4 2 3" xfId="3009" xr:uid="{EBA33DB8-C7D3-49F9-86CD-243147C7CD0B}"/>
    <cellStyle name="40% - uthevingsfarge 3 2 4 3" xfId="3010" xr:uid="{F9AD71B7-4759-4080-8A77-B5A422227453}"/>
    <cellStyle name="40% - uthevingsfarge 3 2 4 4" xfId="3011" xr:uid="{F3F89312-3E13-46A9-B1B9-074B0527DB09}"/>
    <cellStyle name="40% - uthevingsfarge 3 2 4 5" xfId="3012" xr:uid="{1F1BE11A-6904-46DD-9F41-1369D4EF56F3}"/>
    <cellStyle name="40% - uthevingsfarge 3 2 4 5 2" xfId="31587" xr:uid="{2EF16737-FE44-429B-99E4-38205C2526C2}"/>
    <cellStyle name="40% - uthevingsfarge 3 2 4_ACT_NIBD EQ" xfId="3013" xr:uid="{529A9B40-D1C5-4A67-9D03-C08CE575F9FD}"/>
    <cellStyle name="40% - uthevingsfarge 3 2 5" xfId="3014" xr:uid="{21D649FD-F70B-4EAF-97C0-B8CB7006A682}"/>
    <cellStyle name="40% - uthevingsfarge 3 2 5 2" xfId="3015" xr:uid="{B99BA130-E894-4A25-AE84-187E75DA9B87}"/>
    <cellStyle name="40% - uthevingsfarge 3 2 5 3" xfId="3016" xr:uid="{1BA92B5D-A4F7-4D79-BC5E-B57C8B7BE628}"/>
    <cellStyle name="40% - uthevingsfarge 3 2 6" xfId="3017" xr:uid="{5173AC9F-379B-48C9-89DD-F88FCB07D5EA}"/>
    <cellStyle name="40% - uthevingsfarge 3 2 7" xfId="3018" xr:uid="{631D3C89-B920-4FFD-A740-92B9EAB203BE}"/>
    <cellStyle name="40% - uthevingsfarge 3 2 8" xfId="3019" xr:uid="{15CCD604-2FED-4D65-9375-75B5AC6D9DA2}"/>
    <cellStyle name="40% - uthevingsfarge 3 2 8 2" xfId="30728" xr:uid="{C46CE66A-DE63-4A7A-A2F4-9C6662951A05}"/>
    <cellStyle name="40% - uthevingsfarge 3 2_ACT Segment adj EBITDA" xfId="3020" xr:uid="{70224CF3-F0FD-4A16-8FEA-ABAF9B3E5943}"/>
    <cellStyle name="40% - uthevingsfarge 3 3" xfId="3021" xr:uid="{03F8A9DC-F815-447C-8304-81EE9451D722}"/>
    <cellStyle name="40% - uthevingsfarge 3 3 2" xfId="3022" xr:uid="{375A535C-011E-4B78-85E8-4D6D4BF6529C}"/>
    <cellStyle name="40% - uthevingsfarge 3 3 2 2" xfId="3023" xr:uid="{69CC466B-7F06-44E1-B035-148B4854BFCD}"/>
    <cellStyle name="40% - uthevingsfarge 3 3 2 2 2" xfId="3024" xr:uid="{B881E35D-128B-4A6F-B697-39B81F42DB14}"/>
    <cellStyle name="40% - uthevingsfarge 3 3 2 2 3" xfId="3025" xr:uid="{E4CFD26C-2A8F-4FAC-9542-F5EBAEB99FF7}"/>
    <cellStyle name="40% - uthevingsfarge 3 3 2 3" xfId="3026" xr:uid="{C8BEE6D9-9FA9-4B8A-BA45-B6125EB2139D}"/>
    <cellStyle name="40% - uthevingsfarge 3 3 2 4" xfId="3027" xr:uid="{D5A3DCBD-49D6-4F1E-936C-DD043D756B02}"/>
    <cellStyle name="40% - uthevingsfarge 3 3 2 5" xfId="3028" xr:uid="{5C4FB65A-5C75-4B37-A64D-25CFED3F0DB8}"/>
    <cellStyle name="40% - uthevingsfarge 3 3 2 5 2" xfId="31291" xr:uid="{D6D443E0-AB9C-4637-965F-FA3F5FF8A1EA}"/>
    <cellStyle name="40% - uthevingsfarge 3 3 2_ACT_NIBD EQ" xfId="3029" xr:uid="{2CFBBBA4-BDFF-4669-BE06-ED3660B1BEB1}"/>
    <cellStyle name="40% - uthevingsfarge 3 3 3" xfId="3030" xr:uid="{FF9D271C-919D-4789-89E5-7678BD06D14A}"/>
    <cellStyle name="40% - uthevingsfarge 3 3 3 2" xfId="3031" xr:uid="{923AAB47-3240-46F4-933D-D24972DFE7DD}"/>
    <cellStyle name="40% - uthevingsfarge 3 3 3 2 2" xfId="3032" xr:uid="{A542632A-4452-4DA7-ACA3-4CE110F95FDA}"/>
    <cellStyle name="40% - uthevingsfarge 3 3 3 2 3" xfId="3033" xr:uid="{3417CBCE-7C31-47AD-86C4-6BD3C01AAEB5}"/>
    <cellStyle name="40% - uthevingsfarge 3 3 3 3" xfId="3034" xr:uid="{E3300A9D-B500-4BC0-BBDF-C57566FD94CC}"/>
    <cellStyle name="40% - uthevingsfarge 3 3 3 4" xfId="3035" xr:uid="{ABD945CA-5BC5-4487-B484-C5517EB92ABE}"/>
    <cellStyle name="40% - uthevingsfarge 3 3 3 5" xfId="3036" xr:uid="{82143E34-34C6-4B7D-B697-8A973F43DC95}"/>
    <cellStyle name="40% - uthevingsfarge 3 3 3 5 2" xfId="31684" xr:uid="{CC6BCE9A-339C-4A81-BBBD-43E057E26724}"/>
    <cellStyle name="40% - uthevingsfarge 3 3 3_ACT_NIBD EQ" xfId="3037" xr:uid="{FEC11A64-E51C-49B4-B429-D26E4BAA340B}"/>
    <cellStyle name="40% - uthevingsfarge 3 3 4" xfId="3038" xr:uid="{E8518773-ED70-4C28-8616-C56533AFD840}"/>
    <cellStyle name="40% - uthevingsfarge 3 3 4 2" xfId="3039" xr:uid="{C53C05DA-9A07-4756-B257-90568A3AFE29}"/>
    <cellStyle name="40% - uthevingsfarge 3 3 4 3" xfId="3040" xr:uid="{9E9436B6-45D4-4B0F-884F-0DAB3BC6A9CC}"/>
    <cellStyle name="40% - uthevingsfarge 3 3 5" xfId="3041" xr:uid="{BB4E5271-C5D2-4B77-8B71-A2193D953576}"/>
    <cellStyle name="40% - uthevingsfarge 3 3 6" xfId="3042" xr:uid="{A9C012BD-5EC1-4F58-A079-1912E1D73BCF}"/>
    <cellStyle name="40% - uthevingsfarge 3 3 7" xfId="3043" xr:uid="{0EFB2C7A-7115-4120-998E-FCC652225618}"/>
    <cellStyle name="40% - uthevingsfarge 3 3 7 2" xfId="30864" xr:uid="{11903207-507D-46AB-B8BC-E2DB025B21B4}"/>
    <cellStyle name="40% - uthevingsfarge 3 3_ACT Segment adj EBITDA" xfId="3044" xr:uid="{43DDB250-A461-4FF3-8C6B-9B5AE20416CA}"/>
    <cellStyle name="40% - uthevingsfarge 3 4" xfId="3045" xr:uid="{0E83695B-2244-4FA6-9B75-3325F3A140F5}"/>
    <cellStyle name="40% - uthevingsfarge 3 4 2" xfId="3046" xr:uid="{97AE6FD3-AF10-4FAC-9831-0F2B97A43C58}"/>
    <cellStyle name="40% - uthevingsfarge 3 4 2 2" xfId="3047" xr:uid="{833B03B8-3994-432E-AC74-1A9AF8F4F5DE}"/>
    <cellStyle name="40% - uthevingsfarge 3 4 2 3" xfId="3048" xr:uid="{14A97AA2-1E50-457F-982C-2768D97EA67C}"/>
    <cellStyle name="40% - uthevingsfarge 3 4 3" xfId="3049" xr:uid="{DB2654E8-C35D-4A33-AA74-45B15DF87E96}"/>
    <cellStyle name="40% - uthevingsfarge 3 4 4" xfId="3050" xr:uid="{685C6F0D-177C-4B7E-B1D7-B21ACC558E64}"/>
    <cellStyle name="40% - uthevingsfarge 3 4 5" xfId="3051" xr:uid="{D972AADE-071B-41D3-83BB-3BAE3344DEEB}"/>
    <cellStyle name="40% - uthevingsfarge 3 4 5 2" xfId="31109" xr:uid="{3C6D2E6C-BD56-4372-9D1A-A267F901DFAD}"/>
    <cellStyle name="40% - uthevingsfarge 3 4_ACT_NIBD EQ" xfId="3052" xr:uid="{98556100-C1D1-4ADD-8274-A796EFEDC293}"/>
    <cellStyle name="40% - uthevingsfarge 3 5" xfId="3053" xr:uid="{A9FAC577-5B52-4519-BA43-28FA1CA02878}"/>
    <cellStyle name="40% - uthevingsfarge 3 5 2" xfId="3054" xr:uid="{99570CD9-5B21-449F-AD81-9988068AA1D9}"/>
    <cellStyle name="40% - uthevingsfarge 3 5 2 2" xfId="3055" xr:uid="{EE033F05-923E-4D3F-AA07-3DF973293042}"/>
    <cellStyle name="40% - uthevingsfarge 3 5 2 3" xfId="3056" xr:uid="{09F81CAC-7296-4035-9EFC-819F37C36578}"/>
    <cellStyle name="40% - uthevingsfarge 3 5 3" xfId="3057" xr:uid="{3D49E387-C71C-4D84-9559-366A574B8FAF}"/>
    <cellStyle name="40% - uthevingsfarge 3 5 4" xfId="3058" xr:uid="{57FD1362-6373-46F6-A2A5-115E6DEBA447}"/>
    <cellStyle name="40% - uthevingsfarge 3 5 5" xfId="3059" xr:uid="{AD25B898-6DE6-42A6-873D-C9293F0BB96A}"/>
    <cellStyle name="40% - uthevingsfarge 3 5 5 2" xfId="31535" xr:uid="{8AF2EE5F-F1F4-4EEE-9D00-E7E07E604D75}"/>
    <cellStyle name="40% - uthevingsfarge 3 5_ACT_NIBD EQ" xfId="3060" xr:uid="{0CDD2DBA-42E8-4463-AC00-D60AD4D918EF}"/>
    <cellStyle name="40% - uthevingsfarge 3 6" xfId="3061" xr:uid="{95261841-EA02-4F1D-AE7F-3C47714FE9AB}"/>
    <cellStyle name="40% - uthevingsfarge 3 6 2" xfId="3062" xr:uid="{43C2E8E1-01E3-40E7-8C53-4FC6B07EC1CE}"/>
    <cellStyle name="40% - uthevingsfarge 3 6 2 2" xfId="3063" xr:uid="{DD73EE74-05E8-4B61-9272-9E11741EA6BC}"/>
    <cellStyle name="40% - uthevingsfarge 3 6 2 3" xfId="3064" xr:uid="{EAD603B9-009E-47FD-A80E-6AC350170B28}"/>
    <cellStyle name="40% - uthevingsfarge 3 6 3" xfId="3065" xr:uid="{6E202953-3C9E-4DC3-9DC8-EB6B0FEA392F}"/>
    <cellStyle name="40% - uthevingsfarge 3 6 4" xfId="3066" xr:uid="{CE2857BD-42F3-4A3C-87C4-91EAA35C3F8D}"/>
    <cellStyle name="40% - uthevingsfarge 3 6 5" xfId="3067" xr:uid="{4557F0F1-795E-4E4D-A86A-20D2813DB4DD}"/>
    <cellStyle name="40% - uthevingsfarge 3 6 5 2" xfId="31848" xr:uid="{92F9CA5D-7053-4A12-B0E9-A0999142EBC0}"/>
    <cellStyle name="40% - uthevingsfarge 3 6_ACT_NIBD EQ" xfId="3068" xr:uid="{34550C7A-6DE7-40E6-A5E6-096FAFBBCA17}"/>
    <cellStyle name="40% - uthevingsfarge 3 7" xfId="3069" xr:uid="{33D8FBC9-1A2C-43D9-8B88-1805D01B1447}"/>
    <cellStyle name="40% - uthevingsfarge 3 7 2" xfId="3070" xr:uid="{AF5B0226-928D-4860-BE44-761DF55E538E}"/>
    <cellStyle name="40% - uthevingsfarge 3 7 2 2" xfId="3071" xr:uid="{03D29C96-7B7D-4DC8-AD80-BE6BC06B2414}"/>
    <cellStyle name="40% - uthevingsfarge 3 7 2 3" xfId="3072" xr:uid="{9F14A8EC-3387-421D-9DD0-5E963991743F}"/>
    <cellStyle name="40% - uthevingsfarge 3 7 3" xfId="3073" xr:uid="{0D7B7E75-C612-44D4-A647-15E71EE3776B}"/>
    <cellStyle name="40% - uthevingsfarge 3 7 4" xfId="3074" xr:uid="{6FF38519-5A53-4D41-B63B-61C60B948617}"/>
    <cellStyle name="40% - uthevingsfarge 3 7 5" xfId="3075" xr:uid="{B49E866B-6B2D-4816-880C-DC9B3C2FAB83}"/>
    <cellStyle name="40% - uthevingsfarge 3 7 5 2" xfId="31880" xr:uid="{A90CA2C8-B2E3-4D9A-A511-EC0482CDA588}"/>
    <cellStyle name="40% - uthevingsfarge 3 7_ACT_NIBD EQ" xfId="3076" xr:uid="{3C8ED5C3-B3BF-4EFF-9B84-A9F95140A9AC}"/>
    <cellStyle name="40% - uthevingsfarge 3 8" xfId="3077" xr:uid="{2B2F0A2C-6B97-42C3-B6AB-575F39EC70CD}"/>
    <cellStyle name="40% - uthevingsfarge 3 8 2" xfId="3078" xr:uid="{1F9169D7-EDDF-4D7E-BE1A-C26167B96DA1}"/>
    <cellStyle name="40% - uthevingsfarge 3 8 2 2" xfId="3079" xr:uid="{4245C3E3-9CB0-40EB-91B2-482A1BC5E5AA}"/>
    <cellStyle name="40% - uthevingsfarge 3 8 2 3" xfId="3080" xr:uid="{164A1232-3470-4319-8C3E-BC9D6461C05D}"/>
    <cellStyle name="40% - uthevingsfarge 3 8 3" xfId="3081" xr:uid="{F51CDDBB-A7C6-46F8-9F09-EDBBA23B4D17}"/>
    <cellStyle name="40% - uthevingsfarge 3 8 4" xfId="3082" xr:uid="{E45C3A42-7538-4267-AEC3-53845AEC6597}"/>
    <cellStyle name="40% - uthevingsfarge 3 8 5" xfId="3083" xr:uid="{7A46DE43-B0B0-4871-B43A-11C52EDBEE92}"/>
    <cellStyle name="40% - uthevingsfarge 3 8 5 2" xfId="31923" xr:uid="{47EDEE2E-08E0-4D95-BD66-EB2674869951}"/>
    <cellStyle name="40% - uthevingsfarge 3 8_ACT_NIBD EQ" xfId="3084" xr:uid="{B5BFFA54-ACD0-4C26-8458-7C7C3A6C6A59}"/>
    <cellStyle name="40% - uthevingsfarge 3 9" xfId="3085" xr:uid="{41443510-0436-4900-B736-0BAACD7C8209}"/>
    <cellStyle name="40% - uthevingsfarge 3 9 2" xfId="3086" xr:uid="{CED75846-7849-40FC-8F37-9E34555723D5}"/>
    <cellStyle name="40% - uthevingsfarge 3 9 3" xfId="3087" xr:uid="{54B300B0-A504-4AB1-9252-8E1D6FE7D952}"/>
    <cellStyle name="40% - uthevingsfarge 3_ACT Segment adj EBITDA" xfId="3088" xr:uid="{98D867AB-CD9A-4E38-8A66-5EABE4D2AF50}"/>
    <cellStyle name="40% - uthevingsfarge 4" xfId="3089" xr:uid="{6BF054DF-7517-4004-B551-3C355CAE4564}"/>
    <cellStyle name="40% - uthevingsfarge 4 10" xfId="3090" xr:uid="{2507433C-184E-4954-976F-E940FAEF653F}"/>
    <cellStyle name="40% - uthevingsfarge 4 11" xfId="3091" xr:uid="{CFFA525B-4D26-4681-ADE0-EE856F5ED041}"/>
    <cellStyle name="40% - uthevingsfarge 4 12" xfId="3092" xr:uid="{A9B6567C-25C1-4A56-B61C-17A095518D6F}"/>
    <cellStyle name="40% - uthevingsfarge 4 12 2" xfId="30618" xr:uid="{C21C9503-243F-43E4-B702-2F53AE1CEB10}"/>
    <cellStyle name="40% - uthevingsfarge 4 2" xfId="3093" xr:uid="{D0EF0BC7-6570-4DE0-BB6C-BAFBCF9D1701}"/>
    <cellStyle name="40% - uthevingsfarge 4 2 2" xfId="3094" xr:uid="{90C9A29E-2355-4321-8ADF-FDD2ACB5E2AF}"/>
    <cellStyle name="40% - uthevingsfarge 4 2 2 2" xfId="3095" xr:uid="{B490A13F-BE77-4526-9910-F0FBAD3A9261}"/>
    <cellStyle name="40% - uthevingsfarge 4 2 2 2 2" xfId="3096" xr:uid="{FA4E9223-8790-423C-AA54-76F4F9F0A153}"/>
    <cellStyle name="40% - uthevingsfarge 4 2 2 2 2 2" xfId="3097" xr:uid="{AF249BF6-3DA1-45E4-9FE3-96A70E44C158}"/>
    <cellStyle name="40% - uthevingsfarge 4 2 2 2 2 3" xfId="3098" xr:uid="{9E275BC9-7742-439D-8B6E-3BE14AE7CB1D}"/>
    <cellStyle name="40% - uthevingsfarge 4 2 2 2 3" xfId="3099" xr:uid="{FB01EF8B-1E6D-4433-A1CA-413BD18C2533}"/>
    <cellStyle name="40% - uthevingsfarge 4 2 2 2 4" xfId="3100" xr:uid="{53939058-94C7-4FEF-AADB-6D602ACD468D}"/>
    <cellStyle name="40% - uthevingsfarge 4 2 2 2 5" xfId="3101" xr:uid="{4B9BF71C-C91D-403B-9BC6-E96BF07E9ECB}"/>
    <cellStyle name="40% - uthevingsfarge 4 2 2 2 5 2" xfId="31344" xr:uid="{7072E95D-2453-41E3-B34B-EA0777BDA66A}"/>
    <cellStyle name="40% - uthevingsfarge 4 2 2 2_ACT_NIBD EQ" xfId="3102" xr:uid="{E997E2C2-29D8-4128-BF87-257DD9223C00}"/>
    <cellStyle name="40% - uthevingsfarge 4 2 2 3" xfId="3103" xr:uid="{5918D16A-5F54-4D29-9ECC-7146DE9B45BF}"/>
    <cellStyle name="40% - uthevingsfarge 4 2 2 3 2" xfId="3104" xr:uid="{CA32F4B7-E904-4A3C-A16B-DFF37ABE02E2}"/>
    <cellStyle name="40% - uthevingsfarge 4 2 2 3 2 2" xfId="3105" xr:uid="{8FABB207-526E-40D1-8F71-CD328496CC5E}"/>
    <cellStyle name="40% - uthevingsfarge 4 2 2 3 2 3" xfId="3106" xr:uid="{80F89DDF-D4A5-4E52-A828-53AA5D976850}"/>
    <cellStyle name="40% - uthevingsfarge 4 2 2 3 3" xfId="3107" xr:uid="{AB0901EF-7A42-4891-848C-7D77459FC9BC}"/>
    <cellStyle name="40% - uthevingsfarge 4 2 2 3 4" xfId="3108" xr:uid="{C59ABE35-3CEB-4832-B7F1-9F7E676D9F60}"/>
    <cellStyle name="40% - uthevingsfarge 4 2 2 3 5" xfId="3109" xr:uid="{1BA360AC-3BE9-4824-BC94-FBB7755A9772}"/>
    <cellStyle name="40% - uthevingsfarge 4 2 2 3 5 2" xfId="31737" xr:uid="{9E0436E2-58ED-4FC6-BA14-80E70BCBFE76}"/>
    <cellStyle name="40% - uthevingsfarge 4 2 2 3_ACT_NIBD EQ" xfId="3110" xr:uid="{FC598D8D-8E1E-493B-AA60-39A1015642F4}"/>
    <cellStyle name="40% - uthevingsfarge 4 2 2 4" xfId="3111" xr:uid="{CB8A3E93-C806-4C8C-8759-C0D0D3AA905E}"/>
    <cellStyle name="40% - uthevingsfarge 4 2 2 4 2" xfId="3112" xr:uid="{00DDACB0-D2B5-4746-BC2F-03C42A00E256}"/>
    <cellStyle name="40% - uthevingsfarge 4 2 2 4 3" xfId="3113" xr:uid="{306E8D76-93D6-4324-9C67-4CC1E4ACDD39}"/>
    <cellStyle name="40% - uthevingsfarge 4 2 2 5" xfId="3114" xr:uid="{31BE33F4-34F0-4C9D-81FB-BE3BAA1ECC84}"/>
    <cellStyle name="40% - uthevingsfarge 4 2 2 6" xfId="3115" xr:uid="{8F5E34DD-C96F-4B16-90FF-1127D87B69B3}"/>
    <cellStyle name="40% - uthevingsfarge 4 2 2 7" xfId="3116" xr:uid="{3512F99C-D96B-4F06-A94F-577FC2CCF8B2}"/>
    <cellStyle name="40% - uthevingsfarge 4 2 2 7 2" xfId="30945" xr:uid="{9791A8DD-C35B-41D1-97B1-3453DED62A54}"/>
    <cellStyle name="40% - uthevingsfarge 4 2 2_ACT Segment adj EBITDA" xfId="3117" xr:uid="{394067C0-8838-43AA-A504-C30747E0E62E}"/>
    <cellStyle name="40% - uthevingsfarge 4 2 3" xfId="3118" xr:uid="{03681B6F-F905-4E58-B514-9AD06B1BEE58}"/>
    <cellStyle name="40% - uthevingsfarge 4 2 3 2" xfId="3119" xr:uid="{8A1E31EF-CF08-4F12-9A0E-579334C836B8}"/>
    <cellStyle name="40% - uthevingsfarge 4 2 3 2 2" xfId="3120" xr:uid="{F7B11F01-8270-447B-A542-4A3296B77D32}"/>
    <cellStyle name="40% - uthevingsfarge 4 2 3 2 3" xfId="3121" xr:uid="{A59BFB9D-43D5-415F-9ECD-E035AFCFAF5F}"/>
    <cellStyle name="40% - uthevingsfarge 4 2 3 3" xfId="3122" xr:uid="{AF699E7C-91F4-4C11-98CE-66A8F243AF83}"/>
    <cellStyle name="40% - uthevingsfarge 4 2 3 4" xfId="3123" xr:uid="{8A12320B-A9DA-4C43-B88C-40281CFD7BEF}"/>
    <cellStyle name="40% - uthevingsfarge 4 2 3 5" xfId="3124" xr:uid="{4F055737-35FC-4937-9D13-1D82C878C013}"/>
    <cellStyle name="40% - uthevingsfarge 4 2 3 5 2" xfId="31192" xr:uid="{02F44255-302B-478F-877D-42EEACA355E3}"/>
    <cellStyle name="40% - uthevingsfarge 4 2 3_ACT_NIBD EQ" xfId="3125" xr:uid="{BC56EBBF-11E3-4D42-B910-706E217AF18F}"/>
    <cellStyle name="40% - uthevingsfarge 4 2 4" xfId="3126" xr:uid="{3085265D-26BC-40DB-A2C0-4BDE4032E1A4}"/>
    <cellStyle name="40% - uthevingsfarge 4 2 4 2" xfId="3127" xr:uid="{EB66A911-A0B4-4C3C-A368-46B6FB93D286}"/>
    <cellStyle name="40% - uthevingsfarge 4 2 4 2 2" xfId="3128" xr:uid="{E844CD2E-4AD9-4A66-877B-805AB5B1EEBE}"/>
    <cellStyle name="40% - uthevingsfarge 4 2 4 2 3" xfId="3129" xr:uid="{6C59CE41-DAA7-4257-9B90-8A37081A914C}"/>
    <cellStyle name="40% - uthevingsfarge 4 2 4 3" xfId="3130" xr:uid="{5D603448-E0C6-44BA-A947-99C4588B249B}"/>
    <cellStyle name="40% - uthevingsfarge 4 2 4 4" xfId="3131" xr:uid="{BE97FB94-4C38-4E60-9768-9633058BB63B}"/>
    <cellStyle name="40% - uthevingsfarge 4 2 4 5" xfId="3132" xr:uid="{BF5794AF-309A-46C5-ABFF-32370AD5D2AA}"/>
    <cellStyle name="40% - uthevingsfarge 4 2 4 5 2" xfId="31588" xr:uid="{734943DC-2C4B-422A-9352-54D62AC86DDE}"/>
    <cellStyle name="40% - uthevingsfarge 4 2 4_ACT_NIBD EQ" xfId="3133" xr:uid="{6699AA4A-9FB2-4BE1-95FD-170D8B59625F}"/>
    <cellStyle name="40% - uthevingsfarge 4 2 5" xfId="3134" xr:uid="{93932C77-8F20-4DC3-B273-A12289DE97FB}"/>
    <cellStyle name="40% - uthevingsfarge 4 2 5 2" xfId="3135" xr:uid="{3A8F5789-69C0-40F2-8CD5-340F77DA2067}"/>
    <cellStyle name="40% - uthevingsfarge 4 2 5 3" xfId="3136" xr:uid="{119884B8-3C0C-485D-8CFC-826FA1E37E7E}"/>
    <cellStyle name="40% - uthevingsfarge 4 2 6" xfId="3137" xr:uid="{FDCDE878-AFAB-44A5-A308-29D021AA0F89}"/>
    <cellStyle name="40% - uthevingsfarge 4 2 7" xfId="3138" xr:uid="{F1CC8766-EC44-4C1C-AACE-2080076BB0E7}"/>
    <cellStyle name="40% - uthevingsfarge 4 2 8" xfId="3139" xr:uid="{8D37C01A-5E63-46ED-99D0-22FEF67EC31F}"/>
    <cellStyle name="40% - uthevingsfarge 4 2 8 2" xfId="30729" xr:uid="{5F7EDF92-C997-440C-9253-E7CE61AD40E3}"/>
    <cellStyle name="40% - uthevingsfarge 4 2_ACT Segment adj EBITDA" xfId="3140" xr:uid="{3D4E135A-DCAC-4BB3-B6E0-79C73936B630}"/>
    <cellStyle name="40% - uthevingsfarge 4 3" xfId="3141" xr:uid="{4D01587A-0D1A-436C-8697-4A4B060F0455}"/>
    <cellStyle name="40% - uthevingsfarge 4 3 2" xfId="3142" xr:uid="{5F1BFB17-33B5-430C-B376-AFD3C8A53536}"/>
    <cellStyle name="40% - uthevingsfarge 4 3 2 2" xfId="3143" xr:uid="{B4C8DFEF-6FE9-45A5-AC3B-8152EDF68A78}"/>
    <cellStyle name="40% - uthevingsfarge 4 3 2 2 2" xfId="3144" xr:uid="{95537DB0-13E4-48F1-8E0F-99DC57C4909E}"/>
    <cellStyle name="40% - uthevingsfarge 4 3 2 2 3" xfId="3145" xr:uid="{6B71DE15-9024-43D5-8FEB-57FA07533549}"/>
    <cellStyle name="40% - uthevingsfarge 4 3 2 3" xfId="3146" xr:uid="{9E6B0B6E-197A-4CDB-A1E3-E1DE04DEF47F}"/>
    <cellStyle name="40% - uthevingsfarge 4 3 2 4" xfId="3147" xr:uid="{09AD3DAB-7A2D-4B48-BF7E-7FCC33A1D651}"/>
    <cellStyle name="40% - uthevingsfarge 4 3 2 5" xfId="3148" xr:uid="{8EEC67E3-62D9-4233-B008-984AC8B8B21D}"/>
    <cellStyle name="40% - uthevingsfarge 4 3 2 5 2" xfId="31292" xr:uid="{FB5B9920-2169-4739-9207-A9832FEAA81B}"/>
    <cellStyle name="40% - uthevingsfarge 4 3 2_ACT_NIBD EQ" xfId="3149" xr:uid="{A6A377EA-7852-4723-84DF-E103E9181516}"/>
    <cellStyle name="40% - uthevingsfarge 4 3 3" xfId="3150" xr:uid="{B52462DA-9703-4252-B548-2F7F2104A833}"/>
    <cellStyle name="40% - uthevingsfarge 4 3 3 2" xfId="3151" xr:uid="{27716E04-CEDC-45C3-93A6-CC3257F9D0CD}"/>
    <cellStyle name="40% - uthevingsfarge 4 3 3 2 2" xfId="3152" xr:uid="{73B08E2B-AF5A-48E1-A34D-E85F93A1D484}"/>
    <cellStyle name="40% - uthevingsfarge 4 3 3 2 3" xfId="3153" xr:uid="{C28479CA-9BBB-494F-979E-712762C199B2}"/>
    <cellStyle name="40% - uthevingsfarge 4 3 3 3" xfId="3154" xr:uid="{28F345F8-2352-43C6-ACC3-BAA25A4AB463}"/>
    <cellStyle name="40% - uthevingsfarge 4 3 3 4" xfId="3155" xr:uid="{5F14EADF-1D6A-4043-88CA-32EAFFCE9C3B}"/>
    <cellStyle name="40% - uthevingsfarge 4 3 3 5" xfId="3156" xr:uid="{F6C42D43-E590-4AC7-A65E-F829946EE922}"/>
    <cellStyle name="40% - uthevingsfarge 4 3 3 5 2" xfId="31685" xr:uid="{26C6CA7C-73F7-4465-9752-373013998C6A}"/>
    <cellStyle name="40% - uthevingsfarge 4 3 3_ACT_NIBD EQ" xfId="3157" xr:uid="{EA44BB48-95C7-4DCA-80A6-3C04DD850D12}"/>
    <cellStyle name="40% - uthevingsfarge 4 3 4" xfId="3158" xr:uid="{8CFEA175-CE31-4807-A8E2-D2A2367C1F81}"/>
    <cellStyle name="40% - uthevingsfarge 4 3 4 2" xfId="3159" xr:uid="{5246B0AA-D9A0-47B9-8864-278033380091}"/>
    <cellStyle name="40% - uthevingsfarge 4 3 4 3" xfId="3160" xr:uid="{D373EFFA-57A7-4FF5-BB24-1219DAD6809B}"/>
    <cellStyle name="40% - uthevingsfarge 4 3 5" xfId="3161" xr:uid="{5016CE0C-2E80-4AB0-AC59-B01EF35FB332}"/>
    <cellStyle name="40% - uthevingsfarge 4 3 6" xfId="3162" xr:uid="{846EA704-7BE4-4A00-ACF2-9F82ABAAEDE1}"/>
    <cellStyle name="40% - uthevingsfarge 4 3 7" xfId="3163" xr:uid="{3E6744DF-BF65-4640-BB7A-B7B02BACE44D}"/>
    <cellStyle name="40% - uthevingsfarge 4 3 7 2" xfId="30865" xr:uid="{CDD57180-D2B4-47A1-A2F5-8BB5AC9FF495}"/>
    <cellStyle name="40% - uthevingsfarge 4 3_ACT Segment adj EBITDA" xfId="3164" xr:uid="{938E5D8B-F449-4CEE-9DF2-1CEDE49D5B7B}"/>
    <cellStyle name="40% - uthevingsfarge 4 4" xfId="3165" xr:uid="{A2DC50CB-53F4-4FAC-B3B6-1156E8FE3679}"/>
    <cellStyle name="40% - uthevingsfarge 4 4 2" xfId="3166" xr:uid="{C7501882-075C-4752-9116-C5A312A17F08}"/>
    <cellStyle name="40% - uthevingsfarge 4 4 2 2" xfId="3167" xr:uid="{7453BA76-ED39-43F3-AC14-944427890060}"/>
    <cellStyle name="40% - uthevingsfarge 4 4 2 3" xfId="3168" xr:uid="{72BEECCE-B549-4545-9C10-84BB33CC8B76}"/>
    <cellStyle name="40% - uthevingsfarge 4 4 3" xfId="3169" xr:uid="{A2354F6C-625C-4C17-8AC8-578AD963603E}"/>
    <cellStyle name="40% - uthevingsfarge 4 4 4" xfId="3170" xr:uid="{B1FECCFD-653D-45CA-BBCF-7CCFF5C3B22C}"/>
    <cellStyle name="40% - uthevingsfarge 4 4 5" xfId="3171" xr:uid="{22726B43-09D3-43E9-A1F1-6802FBB74FAC}"/>
    <cellStyle name="40% - uthevingsfarge 4 4 5 2" xfId="31110" xr:uid="{077070BA-3DB8-4109-91B4-6AD3C7744030}"/>
    <cellStyle name="40% - uthevingsfarge 4 4_ACT_NIBD EQ" xfId="3172" xr:uid="{C810864D-E53B-4DAA-B1B8-3C81561F94D4}"/>
    <cellStyle name="40% - uthevingsfarge 4 5" xfId="3173" xr:uid="{78FA9553-70D2-481E-AD2E-3C0C5638AA1A}"/>
    <cellStyle name="40% - uthevingsfarge 4 5 2" xfId="3174" xr:uid="{E39724F6-5409-4080-8B76-61A7F7F8BDB6}"/>
    <cellStyle name="40% - uthevingsfarge 4 5 2 2" xfId="3175" xr:uid="{A56968AD-453A-422F-9B11-098847A8F915}"/>
    <cellStyle name="40% - uthevingsfarge 4 5 2 3" xfId="3176" xr:uid="{A91F6649-972C-4E22-9C52-7B9C7447E6F7}"/>
    <cellStyle name="40% - uthevingsfarge 4 5 3" xfId="3177" xr:uid="{5DCF56AE-0EC5-4C69-A892-C46CA3BBAD57}"/>
    <cellStyle name="40% - uthevingsfarge 4 5 4" xfId="3178" xr:uid="{321E9C1E-AA9E-46B4-978C-47030E91BF05}"/>
    <cellStyle name="40% - uthevingsfarge 4 5 5" xfId="3179" xr:uid="{43391E88-A1F1-48DD-A37B-00CC90BF5D5E}"/>
    <cellStyle name="40% - uthevingsfarge 4 5 5 2" xfId="31536" xr:uid="{CF57BB5A-1EDD-4846-8E97-8EBB58C54A0F}"/>
    <cellStyle name="40% - uthevingsfarge 4 5_ACT_NIBD EQ" xfId="3180" xr:uid="{8219DC5D-D526-4E42-B868-98BD0B853B0F}"/>
    <cellStyle name="40% - uthevingsfarge 4 6" xfId="3181" xr:uid="{BCE02953-D5A7-4511-9BF6-382769ED1534}"/>
    <cellStyle name="40% - uthevingsfarge 4 6 2" xfId="3182" xr:uid="{B6CE3619-9D44-4A47-AEF2-FBABEB35F2F0}"/>
    <cellStyle name="40% - uthevingsfarge 4 6 2 2" xfId="3183" xr:uid="{94AE22F9-699D-4164-8F2F-0B91607C829B}"/>
    <cellStyle name="40% - uthevingsfarge 4 6 2 3" xfId="3184" xr:uid="{B6DD4E45-A1C9-406C-BEFE-0B5F7D33DB8B}"/>
    <cellStyle name="40% - uthevingsfarge 4 6 3" xfId="3185" xr:uid="{6E39B93E-FFB1-4764-8B35-4C8A9B6E2085}"/>
    <cellStyle name="40% - uthevingsfarge 4 6 4" xfId="3186" xr:uid="{7CB4264A-FED0-4D53-90C2-2BCE38C2BFB4}"/>
    <cellStyle name="40% - uthevingsfarge 4 6 5" xfId="3187" xr:uid="{7B89BC8A-2E76-4E04-8B20-5EC45ABD895D}"/>
    <cellStyle name="40% - uthevingsfarge 4 6 5 2" xfId="31849" xr:uid="{011C33C8-BC39-466F-97F7-144D92E103BC}"/>
    <cellStyle name="40% - uthevingsfarge 4 6_ACT_NIBD EQ" xfId="3188" xr:uid="{B1399360-EC36-40B3-95E9-610F7092058D}"/>
    <cellStyle name="40% - uthevingsfarge 4 7" xfId="3189" xr:uid="{DD9892AF-C64B-4B49-BAA6-51E1A6847CD3}"/>
    <cellStyle name="40% - uthevingsfarge 4 7 2" xfId="3190" xr:uid="{09AC514E-CFAF-41B6-862D-5DF1CC2D0239}"/>
    <cellStyle name="40% - uthevingsfarge 4 7 2 2" xfId="3191" xr:uid="{58428343-E010-4F04-ABB9-B397C35629D4}"/>
    <cellStyle name="40% - uthevingsfarge 4 7 2 3" xfId="3192" xr:uid="{40E7B0A1-DB3A-4501-874C-AEAAD6CAA662}"/>
    <cellStyle name="40% - uthevingsfarge 4 7 3" xfId="3193" xr:uid="{27823651-1D3B-46EC-AD6A-2245FCD9426A}"/>
    <cellStyle name="40% - uthevingsfarge 4 7 4" xfId="3194" xr:uid="{34F557D3-14D0-490A-878F-59A52628C8D8}"/>
    <cellStyle name="40% - uthevingsfarge 4 7 5" xfId="3195" xr:uid="{DA732F8E-5C01-42BF-AF14-76A5D57B390D}"/>
    <cellStyle name="40% - uthevingsfarge 4 7 5 2" xfId="31881" xr:uid="{8F910F2F-E688-4A9F-ABA7-E78AC7A3F91A}"/>
    <cellStyle name="40% - uthevingsfarge 4 7_ACT_NIBD EQ" xfId="3196" xr:uid="{DAD7FB02-C900-41E1-924A-AB4A67BED08F}"/>
    <cellStyle name="40% - uthevingsfarge 4 8" xfId="3197" xr:uid="{567CB12A-3DEE-487D-9FDF-B578A66DAA80}"/>
    <cellStyle name="40% - uthevingsfarge 4 8 2" xfId="3198" xr:uid="{20403631-8FD5-4BA1-9822-77DB0C402883}"/>
    <cellStyle name="40% - uthevingsfarge 4 8 2 2" xfId="3199" xr:uid="{2BFCEB8D-161C-49EF-94F9-383CE1D1CE08}"/>
    <cellStyle name="40% - uthevingsfarge 4 8 2 3" xfId="3200" xr:uid="{C48D524A-F73A-4FC2-B3DF-E48E5A19B534}"/>
    <cellStyle name="40% - uthevingsfarge 4 8 3" xfId="3201" xr:uid="{F0C7BC48-9E15-413F-BB73-91852D665FC2}"/>
    <cellStyle name="40% - uthevingsfarge 4 8 4" xfId="3202" xr:uid="{86D9179C-B485-4530-A321-23DF667B5474}"/>
    <cellStyle name="40% - uthevingsfarge 4 8 5" xfId="3203" xr:uid="{EF01709B-4C9F-4FB4-AFE3-DF7400E709E9}"/>
    <cellStyle name="40% - uthevingsfarge 4 8 5 2" xfId="31892" xr:uid="{86188CD4-5BA5-4F55-9729-91017E3403D2}"/>
    <cellStyle name="40% - uthevingsfarge 4 8_ACT_NIBD EQ" xfId="3204" xr:uid="{F6DF8F5B-1E25-42D1-ABD6-439A9C4E6F5B}"/>
    <cellStyle name="40% - uthevingsfarge 4 9" xfId="3205" xr:uid="{C06499A9-E961-40EF-BF5D-A887A92E3ECC}"/>
    <cellStyle name="40% - uthevingsfarge 4 9 2" xfId="3206" xr:uid="{97633B22-D4BE-44B6-90D1-46C062D44123}"/>
    <cellStyle name="40% - uthevingsfarge 4 9 3" xfId="3207" xr:uid="{8D72EA7D-037F-4687-88A0-5D18A27DCAC0}"/>
    <cellStyle name="40% - uthevingsfarge 4_ACT Segment adj EBITDA" xfId="3208" xr:uid="{F235C69D-B0FE-4F80-AE3D-CCCB93587BA0}"/>
    <cellStyle name="40% - uthevingsfarge 5" xfId="3209" xr:uid="{346B8D47-9BB4-4935-87A8-3E593464533A}"/>
    <cellStyle name="40% - uthevingsfarge 5 10" xfId="3210" xr:uid="{0ABDD421-AE72-4723-A149-3C302B36609A}"/>
    <cellStyle name="40% - uthevingsfarge 5 11" xfId="3211" xr:uid="{FECC5D92-5C0B-4E39-B846-8A7B6315688E}"/>
    <cellStyle name="40% - uthevingsfarge 5 12" xfId="3212" xr:uid="{5429C4A6-1874-474A-B072-3A8293E01960}"/>
    <cellStyle name="40% - uthevingsfarge 5 12 2" xfId="30619" xr:uid="{CCB25F0D-259C-4C4F-A71A-F06810A7C93C}"/>
    <cellStyle name="40% - uthevingsfarge 5 2" xfId="3213" xr:uid="{C9169A9D-D9BC-448F-9712-75DFCF6C1847}"/>
    <cellStyle name="40% - uthevingsfarge 5 2 2" xfId="3214" xr:uid="{2173A8B0-E5AB-4ABB-AAB5-97904BB7DCBF}"/>
    <cellStyle name="40% - uthevingsfarge 5 2 2 2" xfId="3215" xr:uid="{ADE3262C-4C66-4106-B871-F41005FC7922}"/>
    <cellStyle name="40% - uthevingsfarge 5 2 2 2 2" xfId="3216" xr:uid="{5DE4B9A2-D247-44D4-949A-AB809997C604}"/>
    <cellStyle name="40% - uthevingsfarge 5 2 2 2 2 2" xfId="3217" xr:uid="{A2258269-937A-408E-B70A-CDA314BD6258}"/>
    <cellStyle name="40% - uthevingsfarge 5 2 2 2 2 3" xfId="3218" xr:uid="{0F677148-5B23-4CB9-855C-DBE9B0C67CFB}"/>
    <cellStyle name="40% - uthevingsfarge 5 2 2 2 3" xfId="3219" xr:uid="{33A767A7-5A4F-4152-9C28-3E6FA47E124D}"/>
    <cellStyle name="40% - uthevingsfarge 5 2 2 2 4" xfId="3220" xr:uid="{A4700E2A-1F20-4F36-AD9B-FCC30B2C93D7}"/>
    <cellStyle name="40% - uthevingsfarge 5 2 2 2 5" xfId="3221" xr:uid="{57BD1F29-5F40-44B1-B50E-D96B49640183}"/>
    <cellStyle name="40% - uthevingsfarge 5 2 2 2 5 2" xfId="31345" xr:uid="{169B9196-05BC-424F-9222-D8D903CC5FEA}"/>
    <cellStyle name="40% - uthevingsfarge 5 2 2 2_Group Financials" xfId="3222" xr:uid="{F11B18BE-C801-4B32-97FD-B45DFE07F1D7}"/>
    <cellStyle name="40% - uthevingsfarge 5 2 2 3" xfId="3223" xr:uid="{561B166E-81F8-4820-A3E4-36D848F116B8}"/>
    <cellStyle name="40% - uthevingsfarge 5 2 2 3 2" xfId="3224" xr:uid="{AA130929-9DEF-4762-8D35-FE9B53ACDBF3}"/>
    <cellStyle name="40% - uthevingsfarge 5 2 2 3 2 2" xfId="3225" xr:uid="{87106DB3-40C8-4FB3-98AE-493A73AEE1AF}"/>
    <cellStyle name="40% - uthevingsfarge 5 2 2 3 2 3" xfId="3226" xr:uid="{15E0BCE1-CE88-493E-9F89-8124CBF533CC}"/>
    <cellStyle name="40% - uthevingsfarge 5 2 2 3 3" xfId="3227" xr:uid="{38076FDC-59FC-48F6-9CBE-DD44B248A9D5}"/>
    <cellStyle name="40% - uthevingsfarge 5 2 2 3 4" xfId="3228" xr:uid="{493EED00-562B-4772-B364-B2E37CE0B802}"/>
    <cellStyle name="40% - uthevingsfarge 5 2 2 3 5" xfId="3229" xr:uid="{575EC18D-4B19-4383-805F-2864DB2C76C0}"/>
    <cellStyle name="40% - uthevingsfarge 5 2 2 3 5 2" xfId="31738" xr:uid="{519FAE88-38DF-4B4F-86AF-5F64B144B9FF}"/>
    <cellStyle name="40% - uthevingsfarge 5 2 2 3_Group Financials" xfId="3230" xr:uid="{D52D83C4-26A5-43BB-A868-B24E2B08CDEB}"/>
    <cellStyle name="40% - uthevingsfarge 5 2 2 4" xfId="3231" xr:uid="{6CE69521-9832-41E5-8939-981054F1A671}"/>
    <cellStyle name="40% - uthevingsfarge 5 2 2 4 2" xfId="3232" xr:uid="{0FC49F0D-DD0C-42BB-9055-76814D9DD6B7}"/>
    <cellStyle name="40% - uthevingsfarge 5 2 2 4 3" xfId="3233" xr:uid="{C8D18B35-8BA0-43EC-886C-0380BEC4F359}"/>
    <cellStyle name="40% - uthevingsfarge 5 2 2 5" xfId="3234" xr:uid="{50881CF2-1148-46C6-A7F8-EEA4C4C0147D}"/>
    <cellStyle name="40% - uthevingsfarge 5 2 2 6" xfId="3235" xr:uid="{66E64EC4-EF41-4E38-AD16-4FB490B9290A}"/>
    <cellStyle name="40% - uthevingsfarge 5 2 2 7" xfId="3236" xr:uid="{B6169E91-027C-4DE2-97C9-AED1869A468E}"/>
    <cellStyle name="40% - uthevingsfarge 5 2 2 7 2" xfId="30946" xr:uid="{D1AA850B-51DB-4621-9B66-94FBED64B8B5}"/>
    <cellStyle name="40% - uthevingsfarge 5 2 2_Actuals YTD" xfId="3237" xr:uid="{B1D009BE-7169-4449-B8D4-9DCA6956DE51}"/>
    <cellStyle name="40% - uthevingsfarge 5 2 3" xfId="3238" xr:uid="{CE20259D-200B-4103-9C35-0D5C3C195908}"/>
    <cellStyle name="40% - uthevingsfarge 5 2 3 2" xfId="3239" xr:uid="{F47F375C-E8BF-452D-9912-D64480B8BFF4}"/>
    <cellStyle name="40% - uthevingsfarge 5 2 3 2 2" xfId="3240" xr:uid="{46D6E8E8-0CBA-4A81-BAE2-1624C01E1EC7}"/>
    <cellStyle name="40% - uthevingsfarge 5 2 3 2 3" xfId="3241" xr:uid="{ECED230D-5AC5-48D0-8002-2E5E314FA0E6}"/>
    <cellStyle name="40% - uthevingsfarge 5 2 3 3" xfId="3242" xr:uid="{9D8AE186-2064-4BF8-B67E-10DC96536565}"/>
    <cellStyle name="40% - uthevingsfarge 5 2 3 4" xfId="3243" xr:uid="{79874A19-DC2B-4522-82D6-6282A70565D1}"/>
    <cellStyle name="40% - uthevingsfarge 5 2 3 5" xfId="3244" xr:uid="{40DD20EE-23CA-4FDC-ABA6-7CAB814C8DA7}"/>
    <cellStyle name="40% - uthevingsfarge 5 2 3 5 2" xfId="31193" xr:uid="{45B92CB4-256E-41AE-80B8-A6CD1F7D40D7}"/>
    <cellStyle name="40% - uthevingsfarge 5 2 3_Group Financials" xfId="3245" xr:uid="{A6866946-122A-4F68-AF22-3CE81DDDC04D}"/>
    <cellStyle name="40% - uthevingsfarge 5 2 4" xfId="3246" xr:uid="{B27FD60E-F984-41E6-8EBE-7EFC5684AC7E}"/>
    <cellStyle name="40% - uthevingsfarge 5 2 4 2" xfId="3247" xr:uid="{6A7DAA7B-565E-42B9-962C-F3B209082834}"/>
    <cellStyle name="40% - uthevingsfarge 5 2 4 2 2" xfId="3248" xr:uid="{654F72EF-EE91-47DF-B69B-01B4709AF194}"/>
    <cellStyle name="40% - uthevingsfarge 5 2 4 2 3" xfId="3249" xr:uid="{542B232E-854F-4570-B7A9-2EC9E2A581EE}"/>
    <cellStyle name="40% - uthevingsfarge 5 2 4 3" xfId="3250" xr:uid="{CCEC2293-75BE-4C3E-93E5-592910462460}"/>
    <cellStyle name="40% - uthevingsfarge 5 2 4 4" xfId="3251" xr:uid="{5315282B-DDB9-4A34-812F-0D31E0923B88}"/>
    <cellStyle name="40% - uthevingsfarge 5 2 4 5" xfId="3252" xr:uid="{7E6DBE45-AF3F-44A7-BBE2-AD44F02CFDC3}"/>
    <cellStyle name="40% - uthevingsfarge 5 2 4 5 2" xfId="31589" xr:uid="{6ED45F71-39AB-4F1A-B890-67104860953A}"/>
    <cellStyle name="40% - uthevingsfarge 5 2 4_Group Financials" xfId="3253" xr:uid="{C34DF620-3A59-45C7-A5D3-2A854FAEEE85}"/>
    <cellStyle name="40% - uthevingsfarge 5 2 5" xfId="3254" xr:uid="{3230236F-C68D-4B6D-A510-212B21BF9F5D}"/>
    <cellStyle name="40% - uthevingsfarge 5 2 5 2" xfId="3255" xr:uid="{C6387220-BF90-421E-AADE-D5D435845D4D}"/>
    <cellStyle name="40% - uthevingsfarge 5 2 5 3" xfId="3256" xr:uid="{90EA07E6-06FB-4175-8F13-AC759B55F589}"/>
    <cellStyle name="40% - uthevingsfarge 5 2 6" xfId="3257" xr:uid="{5FE6B112-860D-4EEE-B24B-0BE0FF1A6DD2}"/>
    <cellStyle name="40% - uthevingsfarge 5 2 7" xfId="3258" xr:uid="{22141536-06AB-4EEC-AAC5-4232EE5C1D7A}"/>
    <cellStyle name="40% - uthevingsfarge 5 2 8" xfId="3259" xr:uid="{0ADCE231-E2CB-42EF-BCEE-32EDBF4254BB}"/>
    <cellStyle name="40% - uthevingsfarge 5 2 8 2" xfId="30730" xr:uid="{74D52084-169B-4876-B945-C6393BE65CAD}"/>
    <cellStyle name="40% - uthevingsfarge 5 2_Actuals YTD" xfId="3260" xr:uid="{D9B73507-D0EA-4A46-B056-5FFF037931F0}"/>
    <cellStyle name="40% - uthevingsfarge 5 3" xfId="3261" xr:uid="{8C72477E-6B78-4969-9E7D-F690B7949EE7}"/>
    <cellStyle name="40% - uthevingsfarge 5 3 2" xfId="3262" xr:uid="{71351B1B-F776-415C-B0E5-128D2AD5AC1A}"/>
    <cellStyle name="40% - uthevingsfarge 5 3 2 2" xfId="3263" xr:uid="{F36E0580-6DD8-43B9-B031-1A4F28E1B0A1}"/>
    <cellStyle name="40% - uthevingsfarge 5 3 2 2 2" xfId="3264" xr:uid="{D62F1141-4426-45C5-9212-B52D1EC399B9}"/>
    <cellStyle name="40% - uthevingsfarge 5 3 2 2 3" xfId="3265" xr:uid="{3357B48A-B91C-42BC-A4B1-1F62BD72036C}"/>
    <cellStyle name="40% - uthevingsfarge 5 3 2 3" xfId="3266" xr:uid="{081276AA-AF12-4723-AFA7-300DEE297959}"/>
    <cellStyle name="40% - uthevingsfarge 5 3 2 4" xfId="3267" xr:uid="{A44D6586-6074-4D07-8823-A632DF539D28}"/>
    <cellStyle name="40% - uthevingsfarge 5 3 2 5" xfId="3268" xr:uid="{4AE186C7-4ABE-4CB4-BEA1-FCD8A0FD706B}"/>
    <cellStyle name="40% - uthevingsfarge 5 3 2 5 2" xfId="31293" xr:uid="{F6614389-486D-45B7-9B6C-B9AD02A0E78D}"/>
    <cellStyle name="40% - uthevingsfarge 5 3 2_Group Financials" xfId="3269" xr:uid="{ED6EBDEA-A23B-42AF-A14B-11E9945191A9}"/>
    <cellStyle name="40% - uthevingsfarge 5 3 3" xfId="3270" xr:uid="{206C7ABD-AE5A-46BD-B690-0390A98BF05B}"/>
    <cellStyle name="40% - uthevingsfarge 5 3 3 2" xfId="3271" xr:uid="{9C6732CC-C275-4FEA-A8F7-99509F3E86BC}"/>
    <cellStyle name="40% - uthevingsfarge 5 3 3 2 2" xfId="3272" xr:uid="{190D6C65-8FA3-4693-8F38-CB207672159F}"/>
    <cellStyle name="40% - uthevingsfarge 5 3 3 2 3" xfId="3273" xr:uid="{158F1D1F-6B70-49DA-A696-DDE8DE4EC1DC}"/>
    <cellStyle name="40% - uthevingsfarge 5 3 3 3" xfId="3274" xr:uid="{08AA2043-9F50-46A2-AD54-3D0BA219236D}"/>
    <cellStyle name="40% - uthevingsfarge 5 3 3 4" xfId="3275" xr:uid="{2A9DFD14-775D-40E2-AFF5-A671AD7541BF}"/>
    <cellStyle name="40% - uthevingsfarge 5 3 3 5" xfId="3276" xr:uid="{123C584F-AFC0-4DA2-9737-9AD89196FBC4}"/>
    <cellStyle name="40% - uthevingsfarge 5 3 3 5 2" xfId="31686" xr:uid="{DD26D601-A447-4D44-8494-28883005B1E1}"/>
    <cellStyle name="40% - uthevingsfarge 5 3 3_Group Financials" xfId="3277" xr:uid="{F45DC100-F7BB-4C04-A2BC-5F8D6CC6408D}"/>
    <cellStyle name="40% - uthevingsfarge 5 3 4" xfId="3278" xr:uid="{A5B57381-0C58-4B6B-81B3-3C3CCDA6000A}"/>
    <cellStyle name="40% - uthevingsfarge 5 3 4 2" xfId="3279" xr:uid="{79160069-C859-4C1A-B508-6705E6413A2F}"/>
    <cellStyle name="40% - uthevingsfarge 5 3 4 3" xfId="3280" xr:uid="{5C643554-BCB0-4448-B2A3-36DDBEF48B4C}"/>
    <cellStyle name="40% - uthevingsfarge 5 3 5" xfId="3281" xr:uid="{38BCB2CC-D3CE-4919-86D8-27A3D8BECFF3}"/>
    <cellStyle name="40% - uthevingsfarge 5 3 6" xfId="3282" xr:uid="{133DF418-6BA1-4566-B05F-1F045918D420}"/>
    <cellStyle name="40% - uthevingsfarge 5 3 7" xfId="3283" xr:uid="{ABD6007E-3FFC-4D6D-A0E2-B26B73170C23}"/>
    <cellStyle name="40% - uthevingsfarge 5 3 7 2" xfId="30866" xr:uid="{1C7CF237-9604-40C0-B67A-82A967426015}"/>
    <cellStyle name="40% - uthevingsfarge 5 3_Actuals YTD" xfId="3284" xr:uid="{09E4D612-D661-44A5-A103-AB1ABC24E90D}"/>
    <cellStyle name="40% - uthevingsfarge 5 4" xfId="3285" xr:uid="{FD4AB5A4-7491-452E-8570-042AD06F593B}"/>
    <cellStyle name="40% - uthevingsfarge 5 4 2" xfId="3286" xr:uid="{493A7E94-0AE6-4390-AD54-192D16BFF7FF}"/>
    <cellStyle name="40% - uthevingsfarge 5 4 2 2" xfId="3287" xr:uid="{DDF267DE-DB7B-4ED6-9EEA-E183C4FAF849}"/>
    <cellStyle name="40% - uthevingsfarge 5 4 2 3" xfId="3288" xr:uid="{6789B70D-BD12-41A8-833F-62EFAB892DA0}"/>
    <cellStyle name="40% - uthevingsfarge 5 4 3" xfId="3289" xr:uid="{BA134DF7-0860-452E-B045-D853F91ECBEA}"/>
    <cellStyle name="40% - uthevingsfarge 5 4 4" xfId="3290" xr:uid="{E47F0E82-2AEF-4426-8DE9-9FBDBF36CD95}"/>
    <cellStyle name="40% - uthevingsfarge 5 4 5" xfId="3291" xr:uid="{6CA6DDDB-4139-4F92-B3D2-C950037A4DBC}"/>
    <cellStyle name="40% - uthevingsfarge 5 4 5 2" xfId="31111" xr:uid="{1E28252D-E9EA-4F34-96AC-DCD0A68F0F63}"/>
    <cellStyle name="40% - uthevingsfarge 5 4_Group Financials" xfId="3292" xr:uid="{0200D614-5FA0-477E-8F20-BD0D0574B44C}"/>
    <cellStyle name="40% - uthevingsfarge 5 5" xfId="3293" xr:uid="{1F196B84-DA0A-4FB2-ABB0-1FDF529BBFFE}"/>
    <cellStyle name="40% - uthevingsfarge 5 5 2" xfId="3294" xr:uid="{10518528-2E8F-4157-AB88-E85D256FB53F}"/>
    <cellStyle name="40% - uthevingsfarge 5 5 2 2" xfId="3295" xr:uid="{18DC39DB-FCE3-42BE-92D3-189245790105}"/>
    <cellStyle name="40% - uthevingsfarge 5 5 2 3" xfId="3296" xr:uid="{3920ECEB-FC2E-4E28-9D48-8E31B319A6B3}"/>
    <cellStyle name="40% - uthevingsfarge 5 5 3" xfId="3297" xr:uid="{0A1E17AF-0784-46D0-B25F-CEAEDEA9699D}"/>
    <cellStyle name="40% - uthevingsfarge 5 5 4" xfId="3298" xr:uid="{BC068918-53B3-4863-9E0D-0239C376DF56}"/>
    <cellStyle name="40% - uthevingsfarge 5 5 5" xfId="3299" xr:uid="{FDC88C69-B788-4771-8821-AB8180FBED5D}"/>
    <cellStyle name="40% - uthevingsfarge 5 5 5 2" xfId="31537" xr:uid="{59565898-0F50-4820-96D6-8CA99315EC15}"/>
    <cellStyle name="40% - uthevingsfarge 5 5_Group Financials" xfId="3300" xr:uid="{33DB6BB4-E9C3-4E6F-B6E7-3E1CD96A76D2}"/>
    <cellStyle name="40% - uthevingsfarge 5 6" xfId="3301" xr:uid="{F4CC734B-B46D-4DA1-BE30-61D5897C1B83}"/>
    <cellStyle name="40% - uthevingsfarge 5 6 2" xfId="3302" xr:uid="{BFDC3D52-7356-427D-ABA5-A9CC9A8D59E7}"/>
    <cellStyle name="40% - uthevingsfarge 5 6 2 2" xfId="3303" xr:uid="{D675F9D4-60F3-4561-9676-E158D1B3CECF}"/>
    <cellStyle name="40% - uthevingsfarge 5 6 2 3" xfId="3304" xr:uid="{E96E5C26-C162-4EE4-A1CA-E8D876A64453}"/>
    <cellStyle name="40% - uthevingsfarge 5 6 3" xfId="3305" xr:uid="{AA16DAEC-7F74-4A53-9AF4-95EB29862215}"/>
    <cellStyle name="40% - uthevingsfarge 5 6 4" xfId="3306" xr:uid="{B6F663D4-7A7F-4995-81FB-6DA417210A17}"/>
    <cellStyle name="40% - uthevingsfarge 5 6 5" xfId="3307" xr:uid="{7B095A95-71AD-420E-ADE4-A809446413F9}"/>
    <cellStyle name="40% - uthevingsfarge 5 6 5 2" xfId="31850" xr:uid="{F4AC2D7C-2D3A-4FC2-9108-1081A95EDEFE}"/>
    <cellStyle name="40% - uthevingsfarge 5 6_Group Financials" xfId="3308" xr:uid="{BE22E2B8-E406-4F41-8B73-C41C389AA461}"/>
    <cellStyle name="40% - uthevingsfarge 5 7" xfId="3309" xr:uid="{B38773B5-9B05-433F-B9B3-9BF94C411192}"/>
    <cellStyle name="40% - uthevingsfarge 5 7 2" xfId="3310" xr:uid="{ED921446-D547-460E-A9B1-80DFB8203DEB}"/>
    <cellStyle name="40% - uthevingsfarge 5 7 2 2" xfId="3311" xr:uid="{00D744C1-5B3A-424B-B6F1-9508458976E9}"/>
    <cellStyle name="40% - uthevingsfarge 5 7 2 3" xfId="3312" xr:uid="{A01D9B66-D490-4024-B47E-27006C54E1F0}"/>
    <cellStyle name="40% - uthevingsfarge 5 7 3" xfId="3313" xr:uid="{610F614F-86F3-41FA-A312-1D468A6CD3B9}"/>
    <cellStyle name="40% - uthevingsfarge 5 7 4" xfId="3314" xr:uid="{D4977680-6495-407F-BAE0-F0EBC71775DA}"/>
    <cellStyle name="40% - uthevingsfarge 5 7 5" xfId="3315" xr:uid="{7073B921-F50B-4F41-A679-9899ADB5A7F8}"/>
    <cellStyle name="40% - uthevingsfarge 5 7 5 2" xfId="31882" xr:uid="{BC9DA737-B138-457C-A557-658E6FF39A3F}"/>
    <cellStyle name="40% - uthevingsfarge 5 7_Group Financials" xfId="3316" xr:uid="{D4052FA0-8295-40FF-AF74-28C311B80E67}"/>
    <cellStyle name="40% - uthevingsfarge 5 8" xfId="3317" xr:uid="{1D7474EB-B882-485F-ADB7-5794967EE59C}"/>
    <cellStyle name="40% - uthevingsfarge 5 8 2" xfId="3318" xr:uid="{37806825-18EF-40B3-97CA-5821AA4B36D6}"/>
    <cellStyle name="40% - uthevingsfarge 5 8 2 2" xfId="3319" xr:uid="{E87D8188-49FA-41C7-9AE6-E5F3C705E3AA}"/>
    <cellStyle name="40% - uthevingsfarge 5 8 2 3" xfId="3320" xr:uid="{DC548A1A-C71D-48C1-B922-EDA09972C914}"/>
    <cellStyle name="40% - uthevingsfarge 5 8 3" xfId="3321" xr:uid="{4E9E561C-0CA2-4DA2-9090-8A1B70FED646}"/>
    <cellStyle name="40% - uthevingsfarge 5 8 4" xfId="3322" xr:uid="{688078BE-39BF-4649-A91F-FC3B1382A9DB}"/>
    <cellStyle name="40% - uthevingsfarge 5 8 5" xfId="3323" xr:uid="{D64D8348-6E88-41E3-8901-4A85C32556E4}"/>
    <cellStyle name="40% - uthevingsfarge 5 8 5 2" xfId="31922" xr:uid="{BF76975D-3817-4588-8192-43FF0CAB2605}"/>
    <cellStyle name="40% - uthevingsfarge 5 8_Group Financials" xfId="3324" xr:uid="{C3F78364-127D-4DA9-B8F6-4FDE49491C28}"/>
    <cellStyle name="40% - uthevingsfarge 5 9" xfId="3325" xr:uid="{B6267EE4-3D02-465F-AFB4-1F700A01B130}"/>
    <cellStyle name="40% - uthevingsfarge 5 9 2" xfId="3326" xr:uid="{154E271F-718A-46AD-9C50-A4986FF25723}"/>
    <cellStyle name="40% - uthevingsfarge 5 9 3" xfId="3327" xr:uid="{6795C99C-92B4-41EC-9EBD-11369DE76827}"/>
    <cellStyle name="40% - uthevingsfarge 5_Actuals YTD" xfId="3328" xr:uid="{DAFBC72B-33E9-4E74-9625-5E6CB1E1E733}"/>
    <cellStyle name="40% - uthevingsfarge 6" xfId="3329" xr:uid="{F5BC4684-D4AD-4359-B861-D78BBD053AE0}"/>
    <cellStyle name="40% - uthevingsfarge 6 10" xfId="3330" xr:uid="{703EFC12-F1F2-49C4-A676-136EA73D68E3}"/>
    <cellStyle name="40% - uthevingsfarge 6 11" xfId="3331" xr:uid="{6B6B75FF-F03A-4A55-9A7A-31B6671C194D}"/>
    <cellStyle name="40% - uthevingsfarge 6 12" xfId="3332" xr:uid="{262E4BDC-872D-4144-B741-C8A656A2C611}"/>
    <cellStyle name="40% - uthevingsfarge 6 12 2" xfId="30620" xr:uid="{16FF2332-A3A8-41CE-85A3-AA554D92797B}"/>
    <cellStyle name="40% - uthevingsfarge 6 2" xfId="3333" xr:uid="{52ECA467-5138-4063-B3C6-34FAAB31A8AC}"/>
    <cellStyle name="40% - uthevingsfarge 6 2 2" xfId="3334" xr:uid="{36B10633-70B1-4573-869A-39CB2F4A46DB}"/>
    <cellStyle name="40% - uthevingsfarge 6 2 2 2" xfId="3335" xr:uid="{275D056C-F1B6-44CB-B35F-B70B20F833F0}"/>
    <cellStyle name="40% - uthevingsfarge 6 2 2 2 2" xfId="3336" xr:uid="{E2403FA5-F9E1-450C-A31A-5274B2D20107}"/>
    <cellStyle name="40% - uthevingsfarge 6 2 2 2 2 2" xfId="3337" xr:uid="{319982DD-997E-4F8E-AFEC-F6A877DD8CFA}"/>
    <cellStyle name="40% - uthevingsfarge 6 2 2 2 2 3" xfId="3338" xr:uid="{92339549-CC8D-462A-A400-0FA3CFBE5FAE}"/>
    <cellStyle name="40% - uthevingsfarge 6 2 2 2 3" xfId="3339" xr:uid="{342DBF1E-9BF0-4DC5-8D80-90E716AE5740}"/>
    <cellStyle name="40% - uthevingsfarge 6 2 2 2 4" xfId="3340" xr:uid="{66CB4043-7723-490D-8953-03F7BF76A8F8}"/>
    <cellStyle name="40% - uthevingsfarge 6 2 2 2 5" xfId="3341" xr:uid="{B5DD35D1-47AC-4E24-BB41-47346969FEE2}"/>
    <cellStyle name="40% - uthevingsfarge 6 2 2 2 5 2" xfId="31346" xr:uid="{B93510BE-0CB7-48E7-BDC0-582EADC24134}"/>
    <cellStyle name="40% - uthevingsfarge 6 2 2 2_ACT_NIBD EQ" xfId="3342" xr:uid="{2C0258EB-1763-4D66-A769-403DB281B062}"/>
    <cellStyle name="40% - uthevingsfarge 6 2 2 3" xfId="3343" xr:uid="{6EF38B2C-5667-4DFE-8F40-280D0B5CBF40}"/>
    <cellStyle name="40% - uthevingsfarge 6 2 2 3 2" xfId="3344" xr:uid="{49E68587-EC5C-42CE-BCCF-22B724D669D6}"/>
    <cellStyle name="40% - uthevingsfarge 6 2 2 3 2 2" xfId="3345" xr:uid="{69E4E1DD-0D66-4179-8919-C797312A0F1F}"/>
    <cellStyle name="40% - uthevingsfarge 6 2 2 3 2 3" xfId="3346" xr:uid="{A6B4DFE9-0FD6-4ACC-8B84-B62108295188}"/>
    <cellStyle name="40% - uthevingsfarge 6 2 2 3 3" xfId="3347" xr:uid="{432D535A-2F28-48C5-8E0F-333C1BEF5B1F}"/>
    <cellStyle name="40% - uthevingsfarge 6 2 2 3 4" xfId="3348" xr:uid="{203F01FB-819C-4978-AE87-506F11A7F90A}"/>
    <cellStyle name="40% - uthevingsfarge 6 2 2 3 5" xfId="3349" xr:uid="{6C5738A4-06E7-4E5C-81D3-B91305EFB790}"/>
    <cellStyle name="40% - uthevingsfarge 6 2 2 3 5 2" xfId="31739" xr:uid="{A946340A-E680-4F2D-9701-F1B381710D34}"/>
    <cellStyle name="40% - uthevingsfarge 6 2 2 3_ACT_NIBD EQ" xfId="3350" xr:uid="{BE8E6AE2-BEAF-4C83-AFFD-88F507C3846C}"/>
    <cellStyle name="40% - uthevingsfarge 6 2 2 4" xfId="3351" xr:uid="{437309C6-6DFE-4113-99E6-3AECB4E4C123}"/>
    <cellStyle name="40% - uthevingsfarge 6 2 2 4 2" xfId="3352" xr:uid="{4F2E1CFC-1E95-4717-95BA-B58CDA80D26F}"/>
    <cellStyle name="40% - uthevingsfarge 6 2 2 4 3" xfId="3353" xr:uid="{B8368DFD-8E98-4FE6-AA93-E6232BFE44A2}"/>
    <cellStyle name="40% - uthevingsfarge 6 2 2 5" xfId="3354" xr:uid="{214082A3-4B7D-47A3-B65B-4E40DA0C5A28}"/>
    <cellStyle name="40% - uthevingsfarge 6 2 2 6" xfId="3355" xr:uid="{8C2E79E5-A2FD-4E0A-B140-E81E76D13E65}"/>
    <cellStyle name="40% - uthevingsfarge 6 2 2 7" xfId="3356" xr:uid="{A9C87FD1-ABB6-4B9F-BABF-9370A13F5080}"/>
    <cellStyle name="40% - uthevingsfarge 6 2 2 7 2" xfId="30947" xr:uid="{DD648897-60B0-43F3-B4AA-2E1D87331460}"/>
    <cellStyle name="40% - uthevingsfarge 6 2 2_ACT Segment adj EBITDA" xfId="3357" xr:uid="{559CBCBA-9929-46D2-A70D-26B6365D092D}"/>
    <cellStyle name="40% - uthevingsfarge 6 2 3" xfId="3358" xr:uid="{6D775F4B-89AC-4AE4-A3DD-9DD3170F860E}"/>
    <cellStyle name="40% - uthevingsfarge 6 2 3 2" xfId="3359" xr:uid="{6332689F-5402-46B9-A52A-3CA4D79DDFF4}"/>
    <cellStyle name="40% - uthevingsfarge 6 2 3 2 2" xfId="3360" xr:uid="{81DB6D47-0D2D-4A66-9ED1-E3441BA853E1}"/>
    <cellStyle name="40% - uthevingsfarge 6 2 3 2 3" xfId="3361" xr:uid="{805DB77A-683B-40D7-8EB0-A7DB60CCB954}"/>
    <cellStyle name="40% - uthevingsfarge 6 2 3 3" xfId="3362" xr:uid="{2402093A-C9C3-43C4-A38E-3B0059C899D9}"/>
    <cellStyle name="40% - uthevingsfarge 6 2 3 4" xfId="3363" xr:uid="{452B7696-2575-42C4-AD59-46E1BA380171}"/>
    <cellStyle name="40% - uthevingsfarge 6 2 3 5" xfId="3364" xr:uid="{DA305388-3A55-46EF-8184-1FAAE2F00EC6}"/>
    <cellStyle name="40% - uthevingsfarge 6 2 3 5 2" xfId="31194" xr:uid="{44E32DD6-1238-4DA4-8C1C-1B678C76487F}"/>
    <cellStyle name="40% - uthevingsfarge 6 2 3_ACT_NIBD EQ" xfId="3365" xr:uid="{38485A9B-F587-4301-BD1C-3DAA43D3052C}"/>
    <cellStyle name="40% - uthevingsfarge 6 2 4" xfId="3366" xr:uid="{33DDD684-EC05-4536-9C07-1C936EF95AC6}"/>
    <cellStyle name="40% - uthevingsfarge 6 2 4 2" xfId="3367" xr:uid="{113CA51F-655F-49CE-96E1-5F564646BB6C}"/>
    <cellStyle name="40% - uthevingsfarge 6 2 4 2 2" xfId="3368" xr:uid="{ADBD4D21-2289-4601-BB1D-8C92149176D2}"/>
    <cellStyle name="40% - uthevingsfarge 6 2 4 2 3" xfId="3369" xr:uid="{3CA98FB4-426F-4D1F-A515-DC04EFF9F16C}"/>
    <cellStyle name="40% - uthevingsfarge 6 2 4 3" xfId="3370" xr:uid="{FF786B2F-3754-4859-BED2-9A999F9D62E8}"/>
    <cellStyle name="40% - uthevingsfarge 6 2 4 4" xfId="3371" xr:uid="{11C52871-7711-43CF-B217-A118F9D6FAA2}"/>
    <cellStyle name="40% - uthevingsfarge 6 2 4 5" xfId="3372" xr:uid="{47ADF160-5A60-44F8-90A7-A8E9EAB16FB5}"/>
    <cellStyle name="40% - uthevingsfarge 6 2 4 5 2" xfId="31590" xr:uid="{488671D7-56A5-4E47-889C-2ACC493F9854}"/>
    <cellStyle name="40% - uthevingsfarge 6 2 4_ACT_NIBD EQ" xfId="3373" xr:uid="{9D554F41-F062-4EF6-B545-704A01A325AF}"/>
    <cellStyle name="40% - uthevingsfarge 6 2 5" xfId="3374" xr:uid="{406ED2FC-FA75-439B-8661-5592C564F89B}"/>
    <cellStyle name="40% - uthevingsfarge 6 2 5 2" xfId="3375" xr:uid="{30981F82-2880-4576-B4F9-12421ECB73A8}"/>
    <cellStyle name="40% - uthevingsfarge 6 2 5 3" xfId="3376" xr:uid="{CFD87B60-8B18-4B83-9932-29146E63FC7D}"/>
    <cellStyle name="40% - uthevingsfarge 6 2 6" xfId="3377" xr:uid="{A5B26685-926E-470B-B296-7F636A860CC1}"/>
    <cellStyle name="40% - uthevingsfarge 6 2 7" xfId="3378" xr:uid="{88F259E7-E307-4B9B-9F53-CECDC434998F}"/>
    <cellStyle name="40% - uthevingsfarge 6 2 8" xfId="3379" xr:uid="{DFB883FE-494B-45C7-A5AF-364E40E33E46}"/>
    <cellStyle name="40% - uthevingsfarge 6 2 8 2" xfId="30731" xr:uid="{7F147B2F-F122-46AC-8F81-794865B3E68B}"/>
    <cellStyle name="40% - uthevingsfarge 6 2_ACT Segment adj EBITDA" xfId="3380" xr:uid="{C1964731-EDF5-4AE2-9A70-35426951D6D5}"/>
    <cellStyle name="40% - uthevingsfarge 6 3" xfId="3381" xr:uid="{BFDA25BD-B9E8-4B26-A9A0-3943B7C6094F}"/>
    <cellStyle name="40% - uthevingsfarge 6 3 2" xfId="3382" xr:uid="{F4819CF0-8257-4BE8-BD6C-17EADD775F49}"/>
    <cellStyle name="40% - uthevingsfarge 6 3 2 2" xfId="3383" xr:uid="{349D4967-D828-41CA-85D0-69AA38268501}"/>
    <cellStyle name="40% - uthevingsfarge 6 3 2 2 2" xfId="3384" xr:uid="{BE57CD1A-EC34-47A1-BF36-26352A36FA6C}"/>
    <cellStyle name="40% - uthevingsfarge 6 3 2 2 3" xfId="3385" xr:uid="{6A7A8394-E9A9-401E-8B20-B2BB0C76B1C5}"/>
    <cellStyle name="40% - uthevingsfarge 6 3 2 3" xfId="3386" xr:uid="{AA961608-2CDC-419C-BC9A-2F4855A2E58B}"/>
    <cellStyle name="40% - uthevingsfarge 6 3 2 4" xfId="3387" xr:uid="{DB27D596-AE37-45B4-BF88-73738AF431FE}"/>
    <cellStyle name="40% - uthevingsfarge 6 3 2 5" xfId="3388" xr:uid="{BC015496-D723-4D2C-BAB6-7A908FDE6F0A}"/>
    <cellStyle name="40% - uthevingsfarge 6 3 2 5 2" xfId="31294" xr:uid="{71F774B9-F35A-4743-9C47-39B20E66F491}"/>
    <cellStyle name="40% - uthevingsfarge 6 3 2_ACT_NIBD EQ" xfId="3389" xr:uid="{76672D3E-EC64-43E8-B086-B9EEFFB9BB22}"/>
    <cellStyle name="40% - uthevingsfarge 6 3 3" xfId="3390" xr:uid="{B58AE9AA-05D8-415C-8C33-C868C18C9D65}"/>
    <cellStyle name="40% - uthevingsfarge 6 3 3 2" xfId="3391" xr:uid="{67B592BA-0DBF-4D79-B2DB-7CF160680699}"/>
    <cellStyle name="40% - uthevingsfarge 6 3 3 2 2" xfId="3392" xr:uid="{98E796B6-5D0E-4B1C-84D5-983DB103412F}"/>
    <cellStyle name="40% - uthevingsfarge 6 3 3 2 3" xfId="3393" xr:uid="{0BAB8DB5-EDFB-42E8-A532-5138386DD842}"/>
    <cellStyle name="40% - uthevingsfarge 6 3 3 3" xfId="3394" xr:uid="{936C898A-AC27-496E-A6B3-39425F0BC987}"/>
    <cellStyle name="40% - uthevingsfarge 6 3 3 4" xfId="3395" xr:uid="{39DF232D-3530-46A7-80CD-4197BC5B9C30}"/>
    <cellStyle name="40% - uthevingsfarge 6 3 3 5" xfId="3396" xr:uid="{7FFCC1C7-FC16-40C9-8580-842D6E92B162}"/>
    <cellStyle name="40% - uthevingsfarge 6 3 3 5 2" xfId="31687" xr:uid="{7C5D1F8A-7AF5-427B-8899-127D5C776625}"/>
    <cellStyle name="40% - uthevingsfarge 6 3 3_ACT_NIBD EQ" xfId="3397" xr:uid="{A3C3AF15-58EB-4B03-8493-2FAC00FDCB66}"/>
    <cellStyle name="40% - uthevingsfarge 6 3 4" xfId="3398" xr:uid="{CFE63E02-66A3-42E9-A8DC-C4651B1543ED}"/>
    <cellStyle name="40% - uthevingsfarge 6 3 4 2" xfId="3399" xr:uid="{D1820AC7-FFD7-47B4-B387-89A5DEAD3F62}"/>
    <cellStyle name="40% - uthevingsfarge 6 3 4 3" xfId="3400" xr:uid="{471C6E5D-A5D4-40D3-8DF5-47915B19BE0F}"/>
    <cellStyle name="40% - uthevingsfarge 6 3 5" xfId="3401" xr:uid="{2A72EABB-A2E7-4637-A4FB-12B3959BE91D}"/>
    <cellStyle name="40% - uthevingsfarge 6 3 6" xfId="3402" xr:uid="{4BFA823B-0D4C-490F-A3FC-F24C46F98546}"/>
    <cellStyle name="40% - uthevingsfarge 6 3 7" xfId="3403" xr:uid="{32331853-6F28-45C2-B839-3014804950A8}"/>
    <cellStyle name="40% - uthevingsfarge 6 3 7 2" xfId="30867" xr:uid="{16A29F99-C0CB-440D-B5FB-57910CF148FC}"/>
    <cellStyle name="40% - uthevingsfarge 6 3_ACT Segment adj EBITDA" xfId="3404" xr:uid="{354A7CCF-5BED-432D-B1C1-FB116FCDE1C9}"/>
    <cellStyle name="40% - uthevingsfarge 6 4" xfId="3405" xr:uid="{A4484E12-2670-4887-B4DC-C511E7C1C30D}"/>
    <cellStyle name="40% - uthevingsfarge 6 4 2" xfId="3406" xr:uid="{3DCAEBF0-B930-455A-911C-4174B7E6D216}"/>
    <cellStyle name="40% - uthevingsfarge 6 4 2 2" xfId="3407" xr:uid="{31F3FCD0-67CB-4430-B24C-EB34E2F70EF6}"/>
    <cellStyle name="40% - uthevingsfarge 6 4 2 3" xfId="3408" xr:uid="{384C4DFB-FA15-4434-95B8-9953F8619C34}"/>
    <cellStyle name="40% - uthevingsfarge 6 4 3" xfId="3409" xr:uid="{D092D3DF-2B34-492C-BC0C-840E70D1C51A}"/>
    <cellStyle name="40% - uthevingsfarge 6 4 4" xfId="3410" xr:uid="{8B4E4031-13B0-411A-8CC1-74F56627181D}"/>
    <cellStyle name="40% - uthevingsfarge 6 4 5" xfId="3411" xr:uid="{E4704129-E22B-4DF8-A24C-2AB1D7CC496F}"/>
    <cellStyle name="40% - uthevingsfarge 6 4 5 2" xfId="31112" xr:uid="{7D060FAB-D528-4D3E-86E5-41383784DD7F}"/>
    <cellStyle name="40% - uthevingsfarge 6 4_ACT_NIBD EQ" xfId="3412" xr:uid="{3D3F943E-AE8F-4276-97D2-7AAA0892A11B}"/>
    <cellStyle name="40% - uthevingsfarge 6 5" xfId="3413" xr:uid="{A19F4EA0-4440-4DF6-A762-8AECBF46C00B}"/>
    <cellStyle name="40% - uthevingsfarge 6 5 2" xfId="3414" xr:uid="{75BA9EC9-7F72-476D-8199-D4196B63FA90}"/>
    <cellStyle name="40% - uthevingsfarge 6 5 2 2" xfId="3415" xr:uid="{93978041-E838-42D9-912C-276AE915F4EF}"/>
    <cellStyle name="40% - uthevingsfarge 6 5 2 3" xfId="3416" xr:uid="{9B9DF0EC-DEE3-4167-9975-F816250B52A1}"/>
    <cellStyle name="40% - uthevingsfarge 6 5 3" xfId="3417" xr:uid="{A76BFB02-A061-4C1A-A30E-7C39B5226B7F}"/>
    <cellStyle name="40% - uthevingsfarge 6 5 4" xfId="3418" xr:uid="{4727F27E-043B-4E26-99EC-8B953B6832CD}"/>
    <cellStyle name="40% - uthevingsfarge 6 5 5" xfId="3419" xr:uid="{B45C2ADF-F372-428B-8E3B-5618AD946C88}"/>
    <cellStyle name="40% - uthevingsfarge 6 5 5 2" xfId="31538" xr:uid="{D8C7DA04-CCE2-4AF0-856E-BC78298D4174}"/>
    <cellStyle name="40% - uthevingsfarge 6 5_ACT_NIBD EQ" xfId="3420" xr:uid="{F5252FF0-541E-4B30-85EF-45D2BFB0E2DB}"/>
    <cellStyle name="40% - uthevingsfarge 6 6" xfId="3421" xr:uid="{B8CAFBF0-4DAB-4FFF-8F43-37FAE630448B}"/>
    <cellStyle name="40% - uthevingsfarge 6 6 2" xfId="3422" xr:uid="{66754C94-1FD8-46A1-BAFC-DBC1D2C2C096}"/>
    <cellStyle name="40% - uthevingsfarge 6 6 2 2" xfId="3423" xr:uid="{50934879-7439-438E-9C6D-2BB1CE07B560}"/>
    <cellStyle name="40% - uthevingsfarge 6 6 2 3" xfId="3424" xr:uid="{0E733004-6C2C-491D-AAF5-CE1AC7A6CB6A}"/>
    <cellStyle name="40% - uthevingsfarge 6 6 3" xfId="3425" xr:uid="{CFB71D8C-D896-4AD9-A2D4-C3FB51EBB390}"/>
    <cellStyle name="40% - uthevingsfarge 6 6 4" xfId="3426" xr:uid="{D6004EEF-0B10-44BF-8D22-3CF122DC538E}"/>
    <cellStyle name="40% - uthevingsfarge 6 6 5" xfId="3427" xr:uid="{83B20F34-0558-4717-9D90-FBE2E12B6A54}"/>
    <cellStyle name="40% - uthevingsfarge 6 6 5 2" xfId="31851" xr:uid="{2948CFB4-0144-4203-BAA8-6BDFC68DC525}"/>
    <cellStyle name="40% - uthevingsfarge 6 6_ACT_NIBD EQ" xfId="3428" xr:uid="{75A782C7-443C-4842-830F-D0700F55100E}"/>
    <cellStyle name="40% - uthevingsfarge 6 7" xfId="3429" xr:uid="{CCFB1664-A8BA-45E5-8C23-65F3BED27155}"/>
    <cellStyle name="40% - uthevingsfarge 6 7 2" xfId="3430" xr:uid="{8DFA2BB8-6631-48D0-B099-42D3AE9C526A}"/>
    <cellStyle name="40% - uthevingsfarge 6 7 2 2" xfId="3431" xr:uid="{29E27895-EA66-40B6-8335-BA4312D956D2}"/>
    <cellStyle name="40% - uthevingsfarge 6 7 2 3" xfId="3432" xr:uid="{AB25F45D-B204-44C2-9A46-C167DD43E0DF}"/>
    <cellStyle name="40% - uthevingsfarge 6 7 3" xfId="3433" xr:uid="{BDE31101-76A5-4199-B618-CCEA4354BD66}"/>
    <cellStyle name="40% - uthevingsfarge 6 7 4" xfId="3434" xr:uid="{C13E2363-E7D8-4A97-BFDB-99CE99A64C98}"/>
    <cellStyle name="40% - uthevingsfarge 6 7 5" xfId="3435" xr:uid="{7CA7D4D8-898D-4491-8464-F89619B17EB5}"/>
    <cellStyle name="40% - uthevingsfarge 6 7 5 2" xfId="31883" xr:uid="{EC064564-6EEF-4AA3-B8C7-B22E55C4539B}"/>
    <cellStyle name="40% - uthevingsfarge 6 7_ACT_NIBD EQ" xfId="3436" xr:uid="{930CB24F-9F85-452E-91FA-64C3FC371CA5}"/>
    <cellStyle name="40% - uthevingsfarge 6 8" xfId="3437" xr:uid="{114A94E4-5310-4F15-93FD-D5EBF94E9A07}"/>
    <cellStyle name="40% - uthevingsfarge 6 8 2" xfId="3438" xr:uid="{2894E448-2342-422E-9BC9-0E3BF2ED40C8}"/>
    <cellStyle name="40% - uthevingsfarge 6 8 2 2" xfId="3439" xr:uid="{C0DE9EB5-6262-4B11-96D1-A079E28A9D6C}"/>
    <cellStyle name="40% - uthevingsfarge 6 8 2 3" xfId="3440" xr:uid="{752ED5A5-4C99-42DB-BBDB-623B6924D981}"/>
    <cellStyle name="40% - uthevingsfarge 6 8 3" xfId="3441" xr:uid="{76821699-D7A5-46BE-BCF8-7FDB7E88BB9D}"/>
    <cellStyle name="40% - uthevingsfarge 6 8 4" xfId="3442" xr:uid="{D6327D9D-FA9A-45FD-890B-9C7011AA72EF}"/>
    <cellStyle name="40% - uthevingsfarge 6 8 5" xfId="3443" xr:uid="{FA5361F9-1B41-467E-BC9F-2751D95AB195}"/>
    <cellStyle name="40% - uthevingsfarge 6 8 5 2" xfId="31891" xr:uid="{DB4E3BE3-C1E5-46EA-8454-A896A4EB62A0}"/>
    <cellStyle name="40% - uthevingsfarge 6 8_ACT_NIBD EQ" xfId="3444" xr:uid="{5BE2EB44-1834-45BE-B098-EBE5BC48CAC9}"/>
    <cellStyle name="40% - uthevingsfarge 6 9" xfId="3445" xr:uid="{08E46662-6E96-4776-9A40-348A1AD4AD17}"/>
    <cellStyle name="40% - uthevingsfarge 6 9 2" xfId="3446" xr:uid="{2E948F74-1CE4-4273-9712-F45EE1513830}"/>
    <cellStyle name="40% - uthevingsfarge 6 9 3" xfId="3447" xr:uid="{B60F3242-FA4F-4488-9648-7136985C5120}"/>
    <cellStyle name="40% - uthevingsfarge 6_ACT Segment adj EBITDA" xfId="3448" xr:uid="{33DFDEC4-2F91-4736-8E82-6AD758F1686D}"/>
    <cellStyle name="60% - Accent1 2" xfId="3449" xr:uid="{08463ABF-D088-49D8-BFF1-3FFCCB61910F}"/>
    <cellStyle name="60% - Accent1 2 2" xfId="3450" xr:uid="{7DB0BB23-CBBF-45E0-8017-8AF5EAC75D2F}"/>
    <cellStyle name="60% - Accent1 2 2 2" xfId="30778" xr:uid="{2B72ACFF-9144-4BDC-867D-6BE03BE22822}"/>
    <cellStyle name="60% - Accent1 2 3" xfId="39920" xr:uid="{C8DCDF8C-5E0E-4E25-9038-49B34C0B575B}"/>
    <cellStyle name="60% - Accent1 2_ACT Segment adj EBITDA" xfId="3451" xr:uid="{FCAC74AA-3534-4185-B2F8-5A70E8347745}"/>
    <cellStyle name="60% - Accent1 3" xfId="3452" xr:uid="{3762B8D9-FDFA-429A-9368-E676EB753AA5}"/>
    <cellStyle name="60% - Accent1 3 2" xfId="3453" xr:uid="{C291D776-1055-4A9B-8533-17FAE1585474}"/>
    <cellStyle name="60% - Accent1 3 2 2" xfId="30882" xr:uid="{D99935CC-437A-4C7B-8C6A-038B66082757}"/>
    <cellStyle name="60% - Accent1 3 3" xfId="33059" xr:uid="{01933888-7F1C-4800-8558-9DFBBDA256AA}"/>
    <cellStyle name="60% - Accent1 3_ACT Segment adj EBITDA" xfId="3454" xr:uid="{FCBFCEE0-24A5-43C7-A94A-0D0C76CB3398}"/>
    <cellStyle name="60% - Accent1 4" xfId="3455" xr:uid="{D453EB8B-7FA6-4664-AD77-1A4F3E58FC2B}"/>
    <cellStyle name="60% - Accent1 4 2" xfId="3456" xr:uid="{EB784D6B-0BCF-402D-8E5A-61D6824D12E7}"/>
    <cellStyle name="60% - Accent1 4 2 2" xfId="31129" xr:uid="{F468558B-09CC-4A3D-81FB-C3B564D4114A}"/>
    <cellStyle name="60% - Accent1 4_ACT Segment adj EBITDA" xfId="3457" xr:uid="{3EE8BBB3-7C26-4309-B65B-2E42E37202D9}"/>
    <cellStyle name="60% - Accent1 5" xfId="3458" xr:uid="{DE6FC514-028D-4A7E-803D-B48AC4EBAB80}"/>
    <cellStyle name="60% - Accent1 5 2" xfId="30666" xr:uid="{376629F7-3D40-45F4-BC64-B3A7EC9D0B10}"/>
    <cellStyle name="60% - Accent2 2" xfId="3459" xr:uid="{6B750649-D737-446C-ACEA-ADFF5792A2F5}"/>
    <cellStyle name="60% - Accent2 2 2" xfId="3460" xr:uid="{164944F1-5B90-4164-933E-DB17977B1069}"/>
    <cellStyle name="60% - Accent2 2 2 2" xfId="30782" xr:uid="{93F82DDD-AFBB-4D6C-AC2C-960AD6DC0BA2}"/>
    <cellStyle name="60% - Accent2 2 3" xfId="39924" xr:uid="{2C3807CC-93A0-4445-BC73-AEE4DAEB328D}"/>
    <cellStyle name="60% - Accent2 2_ACT Segment adj EBITDA" xfId="3461" xr:uid="{49BCDC37-F59F-44AA-AC32-35498638525A}"/>
    <cellStyle name="60% - Accent2 3" xfId="3462" xr:uid="{A37BFF95-9D58-4E94-A45F-ABC08086D9CD}"/>
    <cellStyle name="60% - Accent2 3 2" xfId="3463" xr:uid="{CB853DA9-C933-4CC7-AB48-2AB02AF44012}"/>
    <cellStyle name="60% - Accent2 3 2 2" xfId="30883" xr:uid="{8E12BA22-BCE1-4426-A7AD-050E5C94834B}"/>
    <cellStyle name="60% - Accent2 3 3" xfId="33060" xr:uid="{750EEF0E-0ABF-4F9B-BBF1-21AA89E54FE8}"/>
    <cellStyle name="60% - Accent2 3_ACT Segment adj EBITDA" xfId="3464" xr:uid="{58790B54-2804-4707-BC64-39BECAA9FA3B}"/>
    <cellStyle name="60% - Accent2 4" xfId="3465" xr:uid="{EAF826F9-DE66-4AE2-9FEC-CF109CDCA41B}"/>
    <cellStyle name="60% - Accent2 4 2" xfId="3466" xr:uid="{7F7B3035-463B-4AA9-AF1D-C3CB4B8DDBD4}"/>
    <cellStyle name="60% - Accent2 4 2 2" xfId="31130" xr:uid="{AB83D518-6C3F-4780-AB2D-522E51B2BDFC}"/>
    <cellStyle name="60% - Accent2 4_ACT Segment adj EBITDA" xfId="3467" xr:uid="{7AD1E2BE-0139-4722-B515-8B26C2161452}"/>
    <cellStyle name="60% - Accent2 5" xfId="3468" xr:uid="{4EF85A5A-EE89-43D4-BD54-039DBF63166C}"/>
    <cellStyle name="60% - Accent2 5 2" xfId="30667" xr:uid="{0B3C6311-CF8B-4D6C-8B33-0800DEE2741B}"/>
    <cellStyle name="60% - Accent3 2" xfId="3469" xr:uid="{E89479F7-5B50-4645-ADF5-2A716E0B44F2}"/>
    <cellStyle name="60% - Accent3 2 2" xfId="3470" xr:uid="{F9B61D43-94FD-46A8-B042-377129D09F22}"/>
    <cellStyle name="60% - Accent3 2 2 2" xfId="30786" xr:uid="{2BAC52EC-D91F-4D3A-A037-5F41CA48691A}"/>
    <cellStyle name="60% - Accent3 2 3" xfId="39928" xr:uid="{1F676380-4F92-4225-A747-59FD5FFA2D38}"/>
    <cellStyle name="60% - Accent3 2_ACT Segment adj EBITDA" xfId="3471" xr:uid="{E6ECDBE0-E982-48E8-88A7-53F8011B408F}"/>
    <cellStyle name="60% - Accent3 3" xfId="3472" xr:uid="{2682722D-6D55-4841-957B-033DCEADB0D9}"/>
    <cellStyle name="60% - Accent3 3 2" xfId="3473" xr:uid="{758F55E3-FF38-4BB7-87A3-81633E80712D}"/>
    <cellStyle name="60% - Accent3 3 2 2" xfId="30884" xr:uid="{76FA8FA3-BDAA-4D26-BBCC-2805014DDF90}"/>
    <cellStyle name="60% - Accent3 3 3" xfId="33061" xr:uid="{4AA07CAD-BF12-4C98-A3E7-292B4626C4B4}"/>
    <cellStyle name="60% - Accent3 3_ACT Segment adj EBITDA" xfId="3474" xr:uid="{56D038FA-6892-45DC-89F4-284D4656119D}"/>
    <cellStyle name="60% - Accent3 4" xfId="3475" xr:uid="{25B6C60D-0FB9-40F4-9834-9BBAACF574E9}"/>
    <cellStyle name="60% - Accent3 4 2" xfId="3476" xr:uid="{A270ECE4-1356-4F1E-8A86-AD1853B6C620}"/>
    <cellStyle name="60% - Accent3 4 2 2" xfId="31131" xr:uid="{DE0ACD27-883E-4955-8D68-49215B54A8E5}"/>
    <cellStyle name="60% - Accent3 4_ACT Segment adj EBITDA" xfId="3477" xr:uid="{9B963F73-038B-4217-9BFD-1E6D31C6D7BC}"/>
    <cellStyle name="60% - Accent3 5" xfId="3478" xr:uid="{0FA019B6-5692-4CE8-9044-1A5FE52A2206}"/>
    <cellStyle name="60% - Accent3 5 2" xfId="30668" xr:uid="{35EB7407-73E3-4EE2-83EF-4B5976D43368}"/>
    <cellStyle name="60% - Accent4 2" xfId="3479" xr:uid="{9EB7799A-44DC-4D3F-A246-56BE0BEB0240}"/>
    <cellStyle name="60% - Accent4 2 2" xfId="3480" xr:uid="{47DD6A2D-9D1E-4D89-8A8C-9E47BB2CFD44}"/>
    <cellStyle name="60% - Accent4 2 2 2" xfId="30790" xr:uid="{9D6D90A2-B223-4148-B90D-18D7FE0102FF}"/>
    <cellStyle name="60% - Accent4 2 3" xfId="39932" xr:uid="{2643222F-8375-4361-8A3A-372B8A42C9D2}"/>
    <cellStyle name="60% - Accent4 2_ACT Segment adj EBITDA" xfId="3481" xr:uid="{08E155E0-C11F-4601-B507-E05C7730A07B}"/>
    <cellStyle name="60% - Accent4 3" xfId="3482" xr:uid="{38E18E56-9248-43FA-9C6F-E29B16ACC881}"/>
    <cellStyle name="60% - Accent4 3 2" xfId="3483" xr:uid="{794EE4D4-DA45-4E18-BC48-AD2098C3F5C8}"/>
    <cellStyle name="60% - Accent4 3 2 2" xfId="30885" xr:uid="{2C7F126A-8C01-4251-ABC5-A40A273A762B}"/>
    <cellStyle name="60% - Accent4 3 3" xfId="33062" xr:uid="{7942C39B-DF20-4DB4-AC44-2642E6657D2C}"/>
    <cellStyle name="60% - Accent4 3_ACT Segment adj EBITDA" xfId="3484" xr:uid="{E2EA9D09-26C3-4AD3-BF8D-91C120CC7341}"/>
    <cellStyle name="60% - Accent4 4" xfId="3485" xr:uid="{DC0E66F9-2F3A-4F35-A501-FD9837190BDC}"/>
    <cellStyle name="60% - Accent4 4 2" xfId="3486" xr:uid="{5EDFB056-837A-4B24-A794-621D7F41568A}"/>
    <cellStyle name="60% - Accent4 4 2 2" xfId="31132" xr:uid="{E663071E-8520-4912-ABEA-D6C7A43C3FFD}"/>
    <cellStyle name="60% - Accent4 4_ACT Segment adj EBITDA" xfId="3487" xr:uid="{FD549005-45BA-417C-9660-4C128997E40B}"/>
    <cellStyle name="60% - Accent4 5" xfId="3488" xr:uid="{A24B94D8-AFB2-4352-A3DD-247CE6171136}"/>
    <cellStyle name="60% - Accent4 5 2" xfId="30669" xr:uid="{1B37498F-597E-4E0C-9F2D-95CF1A0649A3}"/>
    <cellStyle name="60% - Accent5 2" xfId="3489" xr:uid="{95983B2B-5DD1-4CDB-BDD1-DB05652118DC}"/>
    <cellStyle name="60% - Accent5 2 2" xfId="3490" xr:uid="{33665E9F-8A4A-40A6-AB29-C5EF66E61481}"/>
    <cellStyle name="60% - Accent5 2 2 2" xfId="30794" xr:uid="{82395A89-0FFF-412A-AEFC-798B75F862F5}"/>
    <cellStyle name="60% - Accent5 2 3" xfId="39936" xr:uid="{6B1ADAE1-3A82-4F66-89F7-ACFEA7CF9BC2}"/>
    <cellStyle name="60% - Accent5 2_Presentation format" xfId="3491" xr:uid="{4C17C2F5-E2AC-4812-93BA-3566AB26FF60}"/>
    <cellStyle name="60% - Accent5 3" xfId="3492" xr:uid="{6A068400-8F8E-4469-9294-AD55B9715262}"/>
    <cellStyle name="60% - Accent5 3 2" xfId="3493" xr:uid="{F11E970D-2D8A-47C0-BC3C-6FEF172BAFDD}"/>
    <cellStyle name="60% - Accent5 3 2 2" xfId="30886" xr:uid="{B7DC9D9A-D01B-4D75-A244-D761D504CB09}"/>
    <cellStyle name="60% - Accent5 3 3" xfId="33063" xr:uid="{9B426850-96C9-4671-95B0-840F519A0359}"/>
    <cellStyle name="60% - Accent5 3_ACT Segment adj EBITDA" xfId="3494" xr:uid="{FC20D035-D53A-475A-888D-42236B951592}"/>
    <cellStyle name="60% - Accent5 4" xfId="3495" xr:uid="{35A7D66B-9E89-4821-B89F-2DDC7FF4CCAF}"/>
    <cellStyle name="60% - Accent5 4 2" xfId="3496" xr:uid="{CE89FE6D-47AE-4A88-99F7-E355A24520B3}"/>
    <cellStyle name="60% - Accent5 4 2 2" xfId="31133" xr:uid="{26F26039-727F-4F5F-A6ED-A0D8B11AC2C1}"/>
    <cellStyle name="60% - Accent5 4_Presentation format" xfId="3497" xr:uid="{62F07534-69F2-429E-842E-0F9055F072BD}"/>
    <cellStyle name="60% - Accent5 5" xfId="3498" xr:uid="{F7DD7A7C-EDA9-4C9D-ACDF-57D79C419820}"/>
    <cellStyle name="60% - Accent5 5 2" xfId="30670" xr:uid="{AA65DE36-ED70-419F-97CB-4CAA4D43A3D4}"/>
    <cellStyle name="60% - Accent6 2" xfId="3499" xr:uid="{8CEE5C4C-CF18-4890-BBA0-2198AB99AF56}"/>
    <cellStyle name="60% - Accent6 2 2" xfId="3500" xr:uid="{1E76223C-A344-4597-B83C-9E81F16C14B9}"/>
    <cellStyle name="60% - Accent6 2 2 2" xfId="30798" xr:uid="{6035E477-1480-4BE0-BC4E-C6498B0B221F}"/>
    <cellStyle name="60% - Accent6 2 3" xfId="39940" xr:uid="{A7DBE6FE-1127-4FAE-A4FB-214AA64A8CA8}"/>
    <cellStyle name="60% - Accent6 2_ACT Segment adj EBITDA" xfId="3501" xr:uid="{DF8CD333-EEB8-4980-8BAF-81DE515B7C41}"/>
    <cellStyle name="60% - Accent6 3" xfId="3502" xr:uid="{61B3A06B-8257-4439-99DC-E706EA112A4E}"/>
    <cellStyle name="60% - Accent6 3 2" xfId="3503" xr:uid="{5B3A8147-726C-47EC-BE55-3215EDFAD545}"/>
    <cellStyle name="60% - Accent6 3 2 2" xfId="30887" xr:uid="{2A41D295-497E-4954-8CCD-65910B8A5678}"/>
    <cellStyle name="60% - Accent6 3 3" xfId="33064" xr:uid="{70CCFF93-8804-4BA5-AF44-9933B305D331}"/>
    <cellStyle name="60% - Accent6 3_ACT Segment adj EBITDA" xfId="3504" xr:uid="{F9BCCC2E-076B-4E42-9098-E891D060084D}"/>
    <cellStyle name="60% - Accent6 4" xfId="3505" xr:uid="{D8341B61-4619-421A-9744-BE316EC7E018}"/>
    <cellStyle name="60% - Accent6 4 2" xfId="3506" xr:uid="{3BE63AD6-DAE2-49E8-9351-0FDCDC314D09}"/>
    <cellStyle name="60% - Accent6 4 2 2" xfId="31134" xr:uid="{F5D7BC1F-DCE0-41F1-86BB-810094B8C616}"/>
    <cellStyle name="60% - Accent6 4_ACT Segment adj EBITDA" xfId="3507" xr:uid="{195A6014-CA1A-4893-80B8-57434B9440C6}"/>
    <cellStyle name="60% - Accent6 5" xfId="3508" xr:uid="{840C8DDC-6F64-4858-8830-E3714E6EC50E}"/>
    <cellStyle name="60% - Accent6 5 2" xfId="30671" xr:uid="{7FAE5221-92B2-4F23-974C-F31BF448E0CD}"/>
    <cellStyle name="60% - Dekorfärg1" xfId="3509" xr:uid="{D734CC26-5B10-460E-A5C6-B8F48F084A35}"/>
    <cellStyle name="60% - Dekorfärg1 2" xfId="36173" xr:uid="{EA0FF996-901A-4AB0-8000-05BFDACF6C12}"/>
    <cellStyle name="60% - Dekorfärg2" xfId="3510" xr:uid="{26ADA21E-7F8F-4A02-BB26-855AF38AD32D}"/>
    <cellStyle name="60% - Dekorfärg2 2" xfId="36174" xr:uid="{6BE9D39B-6805-42B6-947F-83CA2455C597}"/>
    <cellStyle name="60% - Dekorfärg3" xfId="3511" xr:uid="{60A51C0F-4077-4378-A3C0-814AE93977FE}"/>
    <cellStyle name="60% - Dekorfärg3 2" xfId="36175" xr:uid="{FB876547-BB69-4B15-9EA1-63CECAA5C3D4}"/>
    <cellStyle name="60% - Dekorfärg4" xfId="3512" xr:uid="{6C624F47-606B-4019-AA86-96ABEB1EDA7C}"/>
    <cellStyle name="60% - Dekorfärg4 2" xfId="36176" xr:uid="{364B0D73-12C8-40A2-B194-F44443A64A01}"/>
    <cellStyle name="60% - Dekorfärg5" xfId="3513" xr:uid="{4013672B-C0FC-400A-95D0-5F7D9006E734}"/>
    <cellStyle name="60% - Dekorfärg5 2" xfId="36177" xr:uid="{A153BA90-616C-49DD-AD4C-24009DB4D760}"/>
    <cellStyle name="60% - Dekorfärg6" xfId="3514" xr:uid="{0E01A7DF-98F0-4D5A-90A6-E6D7D43C0FE7}"/>
    <cellStyle name="60% - Dekorfärg6 2" xfId="36178" xr:uid="{DE553098-C282-42BB-8A48-F76AE02467BC}"/>
    <cellStyle name="60% - uthevingsfarge 1" xfId="3515" xr:uid="{31D6F295-A0B2-47CE-B0DD-FE6E737774F1}"/>
    <cellStyle name="60% - uthevingsfarge 1 2" xfId="3516" xr:uid="{31B86355-44B2-4A02-AB98-8871B6AD7981}"/>
    <cellStyle name="60% - uthevingsfarge 1 2 2" xfId="30621" xr:uid="{57252F72-BFEA-4B43-BB16-E764F649B2B2}"/>
    <cellStyle name="60% - uthevingsfarge 1_ACT Segment adj EBITDA" xfId="3517" xr:uid="{14AF774D-3289-4F40-8066-6FA7CBC3B647}"/>
    <cellStyle name="60% - uthevingsfarge 2" xfId="3518" xr:uid="{80E000AA-2C15-400B-99DD-94DA5B5BA959}"/>
    <cellStyle name="60% - uthevingsfarge 2 2" xfId="3519" xr:uid="{8412447D-D9F7-4882-8076-9BAD0DC1919C}"/>
    <cellStyle name="60% - uthevingsfarge 2 2 2" xfId="30622" xr:uid="{58C0F894-FF83-42BC-87A4-27C8B32E7EA6}"/>
    <cellStyle name="60% - uthevingsfarge 2_ACT Segment adj EBITDA" xfId="3520" xr:uid="{FD46C9B1-A7E9-4CAD-A8B7-E5F9805EE4D1}"/>
    <cellStyle name="60% - uthevingsfarge 3" xfId="3521" xr:uid="{9E594B32-8A7A-4F5B-A036-060B81FD049B}"/>
    <cellStyle name="60% - uthevingsfarge 3 2" xfId="3522" xr:uid="{2D0D13FB-A774-4691-BEF7-F03BB9398174}"/>
    <cellStyle name="60% - uthevingsfarge 3 2 2" xfId="30623" xr:uid="{00803DFE-4BAA-47CD-B90F-912B56921221}"/>
    <cellStyle name="60% - uthevingsfarge 3_ACT Segment adj EBITDA" xfId="3523" xr:uid="{96BDF2AC-F5A8-4ED2-88F4-B8A9AFF6AEE0}"/>
    <cellStyle name="60% - uthevingsfarge 4" xfId="3524" xr:uid="{5BB2193B-FE3D-41F1-AA5A-8012EBB31327}"/>
    <cellStyle name="60% - uthevingsfarge 4 2" xfId="3525" xr:uid="{A0EFF8FA-BF0D-4EA7-9EF9-49890102F0B7}"/>
    <cellStyle name="60% - uthevingsfarge 4 2 2" xfId="30624" xr:uid="{6F6398D6-9161-4A21-B05C-B9BDAD0C28A7}"/>
    <cellStyle name="60% - uthevingsfarge 4_ACT Segment adj EBITDA" xfId="3526" xr:uid="{2C5EC635-CB3B-4E20-812C-5B504644278C}"/>
    <cellStyle name="60% - uthevingsfarge 5" xfId="3527" xr:uid="{968242B7-F563-4513-8F04-CAB3EE73DE49}"/>
    <cellStyle name="60% - uthevingsfarge 5 2" xfId="3528" xr:uid="{6783AB0D-0C78-429B-AD03-E4EC72EB2310}"/>
    <cellStyle name="60% - uthevingsfarge 5 2 2" xfId="30625" xr:uid="{8845A05B-0EBF-424B-AB8D-1D3CE7E56B88}"/>
    <cellStyle name="60% - uthevingsfarge 5_Presentation format" xfId="3529" xr:uid="{B7DBE860-77BA-47A5-9A0A-21EB3E64BDC1}"/>
    <cellStyle name="60% - uthevingsfarge 6" xfId="3530" xr:uid="{FC537450-14D9-4A70-9A32-B9222BE302A5}"/>
    <cellStyle name="60% - uthevingsfarge 6 2" xfId="3531" xr:uid="{D3E0B830-68A5-40D4-95E7-87A7CF7A994F}"/>
    <cellStyle name="60% - uthevingsfarge 6 2 2" xfId="30626" xr:uid="{28696088-8DF5-43BE-B043-DC13E8C22790}"/>
    <cellStyle name="60% - uthevingsfarge 6_ACT Segment adj EBITDA" xfId="3532" xr:uid="{DEC166AE-E096-4D45-B6BA-D91E7FC13F79}"/>
    <cellStyle name="Accent1 2" xfId="3533" xr:uid="{6861F815-EFD5-47A9-B1CB-3CD484A0E1DA}"/>
    <cellStyle name="Accent1 2 2" xfId="3534" xr:uid="{606AF6C3-85E8-4BC1-95D7-CA7743E50B59}"/>
    <cellStyle name="Accent1 2 2 2" xfId="30775" xr:uid="{86955DF9-34B7-458E-B1B6-5AB3BF0AC309}"/>
    <cellStyle name="Accent1 2 3" xfId="39917" xr:uid="{F9011129-5F8B-428F-AAE8-38136D0EBD22}"/>
    <cellStyle name="Accent1 2_ACT Segment adj EBITDA" xfId="3535" xr:uid="{DA0E67D5-23E0-4DC3-B65E-64D1D728913E}"/>
    <cellStyle name="Accent1 3" xfId="3536" xr:uid="{99C5BD4C-E3CC-4693-991B-E66FE7C772F1}"/>
    <cellStyle name="Accent1 3 2" xfId="3537" xr:uid="{8F721C58-B8AA-4DDE-9347-4628ACD02442}"/>
    <cellStyle name="Accent1 3 2 2" xfId="30888" xr:uid="{10FD9CC1-C6F6-435D-AC01-545B2DDDCFC8}"/>
    <cellStyle name="Accent1 3_ACT Segment adj EBITDA" xfId="3538" xr:uid="{58411340-76E0-4F1F-9E27-6876E3204452}"/>
    <cellStyle name="Accent1 4" xfId="3539" xr:uid="{91AADCB3-0925-4F17-A571-5800101484C8}"/>
    <cellStyle name="Accent1 4 2" xfId="3540" xr:uid="{09ACA646-8CA5-4AA2-93AE-BADBAE5EDD98}"/>
    <cellStyle name="Accent1 4 2 2" xfId="31135" xr:uid="{32AFF165-6951-4930-B110-799BEC383FCF}"/>
    <cellStyle name="Accent1 4_ACT Segment adj EBITDA" xfId="3541" xr:uid="{EAD0C37A-9445-4A84-A5A6-B52E682E08F4}"/>
    <cellStyle name="Accent1 5" xfId="3542" xr:uid="{59E7ECA6-4D4E-4B57-9D53-431124CF3276}"/>
    <cellStyle name="Accent1 5 2" xfId="30672" xr:uid="{42235AEA-F295-4321-A0D0-A0501C074570}"/>
    <cellStyle name="Accent2 2" xfId="3543" xr:uid="{2765AD4F-AC1F-4298-8FA1-F1F6BEC72354}"/>
    <cellStyle name="Accent2 2 2" xfId="3544" xr:uid="{1C75FAD5-2111-4DE2-9D8F-1481BBB8774B}"/>
    <cellStyle name="Accent2 2 2 2" xfId="30779" xr:uid="{3E2B7E63-06CD-4E1C-BEBC-2BC3459C7230}"/>
    <cellStyle name="Accent2 2 3" xfId="39921" xr:uid="{3F092F48-E4E9-430B-AF7D-9D86F3013850}"/>
    <cellStyle name="Accent2 2_ACT Segment adj EBITDA" xfId="3545" xr:uid="{3E6BA4DC-0CB7-407B-A98B-A333BBA22EF9}"/>
    <cellStyle name="Accent2 3" xfId="3546" xr:uid="{8D011967-CBCA-451F-81E8-A8E8F4F1BCC9}"/>
    <cellStyle name="Accent2 3 2" xfId="3547" xr:uid="{D8AAAC1E-C801-4C55-888A-AAFD4801D6E9}"/>
    <cellStyle name="Accent2 3 2 2" xfId="30889" xr:uid="{09DA26C8-2E39-411D-8B24-CD648D2C34DE}"/>
    <cellStyle name="Accent2 3_ACT Segment adj EBITDA" xfId="3548" xr:uid="{180C8EA8-2E82-4597-A40E-0FF878A5E7A8}"/>
    <cellStyle name="Accent2 4" xfId="3549" xr:uid="{1E26A189-D63E-45B7-81D0-DF67A47CCE46}"/>
    <cellStyle name="Accent2 4 2" xfId="3550" xr:uid="{98673909-7B5C-4307-8414-C4950E7416F3}"/>
    <cellStyle name="Accent2 4 2 2" xfId="31136" xr:uid="{A3AFF7AB-F59D-44E7-B77C-58682637A2C8}"/>
    <cellStyle name="Accent2 4_ACT Segment adj EBITDA" xfId="3551" xr:uid="{ECDB68DF-5302-4500-B780-3151DAFADA73}"/>
    <cellStyle name="Accent2 5" xfId="3552" xr:uid="{75ACC8A1-31C3-4BC8-8571-9E5BC8EAC31E}"/>
    <cellStyle name="Accent2 5 2" xfId="30673" xr:uid="{6E37EC26-1132-4D20-B863-F9C7B3EA1D6D}"/>
    <cellStyle name="Accent3 2" xfId="3553" xr:uid="{EB30BFE2-8E73-4D59-8B9F-A5C4CC65B8BE}"/>
    <cellStyle name="Accent3 2 2" xfId="3554" xr:uid="{876A5288-808F-4781-A340-07B268213A5A}"/>
    <cellStyle name="Accent3 2 2 2" xfId="30783" xr:uid="{AC7145B0-07D5-493C-8B21-B002F98EF482}"/>
    <cellStyle name="Accent3 2 3" xfId="39925" xr:uid="{69E27FBA-57F2-4828-AD58-AB1794FF4B26}"/>
    <cellStyle name="Accent3 2_ACT Segment adj EBITDA" xfId="3555" xr:uid="{BB879229-921D-4F77-BC99-4C919E7230A7}"/>
    <cellStyle name="Accent3 3" xfId="3556" xr:uid="{4D381BF3-4903-4E5C-9DEA-8CBAB8E5ADFE}"/>
    <cellStyle name="Accent3 3 2" xfId="3557" xr:uid="{D802DA3E-380B-466D-B5CA-F12496627304}"/>
    <cellStyle name="Accent3 3 2 2" xfId="30890" xr:uid="{F7DC5C91-09C3-456E-8E44-6ABDC3437BDA}"/>
    <cellStyle name="Accent3 3_ACT Segment adj EBITDA" xfId="3558" xr:uid="{29775892-BDA2-4F20-AFAE-2C8E75C4CF12}"/>
    <cellStyle name="Accent3 4" xfId="3559" xr:uid="{CB167B73-75E5-4424-942E-8E05906384B7}"/>
    <cellStyle name="Accent3 4 2" xfId="3560" xr:uid="{B8CDA953-669A-48BE-94D2-4F8DBB5BE1E4}"/>
    <cellStyle name="Accent3 4 2 2" xfId="31137" xr:uid="{471AA589-FE1E-4B52-982F-341CA65EEEA1}"/>
    <cellStyle name="Accent3 4_ACT Segment adj EBITDA" xfId="3561" xr:uid="{6AD54DD5-2EA3-4C6D-86C2-126083D649BB}"/>
    <cellStyle name="Accent3 5" xfId="3562" xr:uid="{E3E91236-753A-42A0-BCF5-34CF8456C222}"/>
    <cellStyle name="Accent3 5 2" xfId="30674" xr:uid="{6D816B5C-F510-4495-9991-FDAF72F05DF7}"/>
    <cellStyle name="Accent4 2" xfId="3563" xr:uid="{D0DBFEF5-F236-4CF9-A13A-593B6065ACF8}"/>
    <cellStyle name="Accent4 2 2" xfId="3564" xr:uid="{D26BCD21-D634-4AAD-90A7-EC9550EBBDEB}"/>
    <cellStyle name="Accent4 2 2 2" xfId="30787" xr:uid="{1F738724-591C-48B6-B8A2-5C4D199FE95D}"/>
    <cellStyle name="Accent4 2 3" xfId="39929" xr:uid="{6C093919-39E1-4457-9361-00763C00EC30}"/>
    <cellStyle name="Accent4 2_ACT Segment adj EBITDA" xfId="3565" xr:uid="{5F3FF1F9-E2EA-4B4E-9E0D-1C9181A216D2}"/>
    <cellStyle name="Accent4 3" xfId="3566" xr:uid="{1CEF050B-5DCD-495E-97CC-CF3D900985C9}"/>
    <cellStyle name="Accent4 3 2" xfId="3567" xr:uid="{7DC4436C-8F13-497C-9447-2B61959ABEEE}"/>
    <cellStyle name="Accent4 3 2 2" xfId="30891" xr:uid="{AA6D1F95-CE88-427E-B610-20785B8A15EE}"/>
    <cellStyle name="Accent4 3_ACT Segment adj EBITDA" xfId="3568" xr:uid="{38C90B04-02B0-451D-B83E-664C26110C76}"/>
    <cellStyle name="Accent4 4" xfId="3569" xr:uid="{9EA44BCA-AD8B-4741-B51E-F07317CE93C9}"/>
    <cellStyle name="Accent4 4 2" xfId="3570" xr:uid="{40DE7D7F-ABF9-49C2-A7A7-7D824319DC99}"/>
    <cellStyle name="Accent4 4 2 2" xfId="31138" xr:uid="{3199BF95-B29A-49A6-9D13-115D78184B11}"/>
    <cellStyle name="Accent4 4_ACT Segment adj EBITDA" xfId="3571" xr:uid="{5FA17E30-CC56-4A17-8DB2-CF5948EE5BF7}"/>
    <cellStyle name="Accent4 5" xfId="3572" xr:uid="{2143FAAE-F49B-4A5D-BCD4-454392F6A399}"/>
    <cellStyle name="Accent4 5 2" xfId="30675" xr:uid="{CC0F6767-50EB-4193-B465-260C0F365391}"/>
    <cellStyle name="Accent5 2" xfId="3573" xr:uid="{9AE0DD0E-5D72-4AAB-BC37-3B960B2621D3}"/>
    <cellStyle name="Accent5 2 2" xfId="3574" xr:uid="{C0A06B3A-D31C-4106-A6C7-878DEC3CFE61}"/>
    <cellStyle name="Accent5 2 2 2" xfId="30791" xr:uid="{357F6106-3C32-49E8-8A77-46324F689BC0}"/>
    <cellStyle name="Accent5 2 3" xfId="39933" xr:uid="{B77060DE-15C1-44DD-8F8A-E7B334852863}"/>
    <cellStyle name="Accent5 2_ACT Segment adj EBITDA" xfId="3575" xr:uid="{97CFDE59-A25C-457D-A68E-70FC7AEF1053}"/>
    <cellStyle name="Accent5 3" xfId="3576" xr:uid="{253A561D-22D4-4F2F-BD11-6F7D4EF9D0A0}"/>
    <cellStyle name="Accent5 3 2" xfId="3577" xr:uid="{B7EEF1E4-149F-41B1-AB7E-C408495319B6}"/>
    <cellStyle name="Accent5 3 2 2" xfId="30892" xr:uid="{FDF438E6-0C35-4F76-80A9-2CD4722F8A5C}"/>
    <cellStyle name="Accent5 3_ACT Segment adj EBITDA" xfId="3578" xr:uid="{F4386C1B-6373-4B37-879D-BF35A2ED3FBA}"/>
    <cellStyle name="Accent5 4" xfId="3579" xr:uid="{89DF9AEF-167A-4F44-B496-1D46124358E3}"/>
    <cellStyle name="Accent5 4 2" xfId="3580" xr:uid="{333B6CBB-9F92-4FFC-B51E-41CB4CFC2CA9}"/>
    <cellStyle name="Accent5 4 2 2" xfId="31139" xr:uid="{B9C6E1F8-C81A-483F-82F0-58B0E76FACE2}"/>
    <cellStyle name="Accent5 4_ACT Segment adj EBITDA" xfId="3581" xr:uid="{BB0A919F-D88B-4AFD-85E2-594E3ECBAF0E}"/>
    <cellStyle name="Accent5 5" xfId="3582" xr:uid="{82A14D36-2269-477B-B7E0-9FD0EC7910B4}"/>
    <cellStyle name="Accent5 5 2" xfId="30676" xr:uid="{CF8B8A30-7C05-49EF-9193-77041DD03E01}"/>
    <cellStyle name="Accent6 2" xfId="3583" xr:uid="{1F778FE2-8956-4293-8745-0DF1B23D9A64}"/>
    <cellStyle name="Accent6 2 2" xfId="3584" xr:uid="{CEFE09C1-BC07-4BA9-952A-5DFD68A31731}"/>
    <cellStyle name="Accent6 2 2 2" xfId="30795" xr:uid="{4ABAC97F-70E0-4EDA-B7E3-07EF810A6EC2}"/>
    <cellStyle name="Accent6 2 3" xfId="39937" xr:uid="{1C2B6EF2-A3C4-4C7F-922C-638C19068B54}"/>
    <cellStyle name="Accent6 2_ACT Segment adj EBITDA" xfId="3585" xr:uid="{871EFCCB-D6F3-4F80-8F60-B36EBE8B14D8}"/>
    <cellStyle name="Accent6 3" xfId="3586" xr:uid="{37A144F6-07AC-4079-9DA4-C1D412E6FEBE}"/>
    <cellStyle name="Accent6 3 2" xfId="3587" xr:uid="{B0068423-E896-44ED-8BB6-3609402A8FB7}"/>
    <cellStyle name="Accent6 3 2 2" xfId="30893" xr:uid="{EF6E39CC-449E-4EE0-B11B-53B593354F37}"/>
    <cellStyle name="Accent6 3_ACT Segment adj EBITDA" xfId="3588" xr:uid="{8E3907FE-063C-456F-A440-6F23CA1CBA4D}"/>
    <cellStyle name="Accent6 4" xfId="3589" xr:uid="{17BBC44C-A35A-4CC9-81AC-3528BDA39B23}"/>
    <cellStyle name="Accent6 4 2" xfId="3590" xr:uid="{38D7DA92-5FE0-4EFB-B5A3-09AF494856A3}"/>
    <cellStyle name="Accent6 4 2 2" xfId="31140" xr:uid="{43FD94E8-2A25-49A6-A794-8F732C5AB060}"/>
    <cellStyle name="Accent6 4_ACT Segment adj EBITDA" xfId="3591" xr:uid="{1379F145-CF57-4B96-8213-B8676280C635}"/>
    <cellStyle name="Accent6 5" xfId="3592" xr:uid="{B2ED4FF9-F82C-4E06-941D-84C38EF580A1}"/>
    <cellStyle name="Accent6 5 2" xfId="30677" xr:uid="{01C1D761-26BE-48C9-AE43-3ED363131181}"/>
    <cellStyle name="Anteckning" xfId="3593" xr:uid="{7E0874D2-9CF9-4273-B002-17D34885F627}"/>
    <cellStyle name="Anteckning 2" xfId="36179" xr:uid="{8C2C134E-EB0E-4DEF-A6C5-D2F89EB929FA}"/>
    <cellStyle name="Anteckning 3" xfId="32721" xr:uid="{FA3E002F-AC63-4B89-A5E9-BEE469B416FE}"/>
    <cellStyle name="Arreg" xfId="3594" xr:uid="{A4FF83BB-2F2D-4337-9D6F-F5CB41A7329B}"/>
    <cellStyle name="Bad 2" xfId="3595" xr:uid="{8049996F-6975-4F6B-9C1A-2718DE8F1093}"/>
    <cellStyle name="Bad 2 2" xfId="3596" xr:uid="{33AAA253-76D7-427D-9BBB-4B3C731FC151}"/>
    <cellStyle name="Bad 2 2 2" xfId="30764" xr:uid="{F9D46D51-CF11-4D0F-AC73-1CBC28A1BAB8}"/>
    <cellStyle name="Bad 2 3" xfId="39906" xr:uid="{12705815-474B-48E9-B444-22CC969426FC}"/>
    <cellStyle name="Bad 2_Presentation format" xfId="3597" xr:uid="{B2378513-C5FF-4AF5-A7E5-324129B0A325}"/>
    <cellStyle name="Bad 3" xfId="3598" xr:uid="{AA2831E4-CE99-4855-BBBA-95910EBFB8A9}"/>
    <cellStyle name="Bad 3 2" xfId="3599" xr:uid="{A61F289A-3E91-48A7-ADC0-CE6EE216DF5C}"/>
    <cellStyle name="Bad 3 2 2" xfId="30894" xr:uid="{01341D8F-DB9A-4D00-A506-F9AB55F60C12}"/>
    <cellStyle name="Bad 3_Presentation format" xfId="3600" xr:uid="{6932F6ED-D6BC-4304-9D6B-F6FEBE073C7A}"/>
    <cellStyle name="Bad 4" xfId="3601" xr:uid="{4B0DCB53-49FA-47EE-B05D-28B6D70623EB}"/>
    <cellStyle name="Bad 4 2" xfId="3602" xr:uid="{4770686C-1850-442C-8BD8-90B5D4DCE3AF}"/>
    <cellStyle name="Bad 4 2 2" xfId="31141" xr:uid="{03CDE8B2-6E47-400E-AD97-27AB14A43889}"/>
    <cellStyle name="Bad 4_Presentation format" xfId="3603" xr:uid="{3B7CE8D6-18CC-4831-9E0C-08267B69231C}"/>
    <cellStyle name="Bad 5" xfId="3604" xr:uid="{03E1145A-2E54-4DB6-878C-07C7A254640E}"/>
    <cellStyle name="Bad 5 2" xfId="30678" xr:uid="{710DB278-7003-4E68-933B-B801DC4A4B01}"/>
    <cellStyle name="Beregning" xfId="21895" xr:uid="{0525933B-4A03-4E31-A2C9-7ECB1E43DC14}"/>
    <cellStyle name="Beregning 2" xfId="3605" xr:uid="{399D0FEB-B8A7-4B39-AD17-DF6407F51CC1}"/>
    <cellStyle name="Beregning 2 2" xfId="30627" xr:uid="{4753EE3D-BE24-4960-A5B8-8CB0CA4116A6}"/>
    <cellStyle name="Beregning 3" xfId="21929" xr:uid="{68D24124-B263-45DA-B62B-5805DCE8590E}"/>
    <cellStyle name="Beregning_Presentation format" xfId="3606" xr:uid="{CA461052-E71E-4A90-AE9E-ABE09A0218CF}"/>
    <cellStyle name="Beräkning" xfId="3607" xr:uid="{B8F5156B-DE49-40E8-9D90-1B27C606B5AE}"/>
    <cellStyle name="Beräkning 2" xfId="36180" xr:uid="{5570BAD5-0B96-428D-AC75-5E731686F730}"/>
    <cellStyle name="Beräkning 3" xfId="32722" xr:uid="{03B2B949-1CDE-4DB4-A2DD-26D325C91136}"/>
    <cellStyle name="Bra" xfId="3608" xr:uid="{A3C80F0A-35F5-4B41-AF16-17D4796F8BFD}"/>
    <cellStyle name="Bra 2" xfId="36181" xr:uid="{D1AE76E2-AD85-4D13-A87E-C92B4079488F}"/>
    <cellStyle name="Calculation 2" xfId="3609" xr:uid="{A2881749-52A5-42CF-AFD0-F776AC08798C}"/>
    <cellStyle name="Calculation 2 2" xfId="3610" xr:uid="{96EC63B7-41E8-497F-9944-5CA08AC2F13A}"/>
    <cellStyle name="Calculation 2 2 2" xfId="30768" xr:uid="{4C02EDB2-7948-45DD-B960-704E3504121C}"/>
    <cellStyle name="Calculation 2 3" xfId="39910" xr:uid="{78423200-563D-4008-809D-D93433B73F0F}"/>
    <cellStyle name="Calculation 2 4" xfId="21930" xr:uid="{F4131745-8B61-4C0B-9FAD-98408581D33E}"/>
    <cellStyle name="Calculation 2_Presentation format" xfId="3611" xr:uid="{5D266A83-F997-457D-908C-B388392156D3}"/>
    <cellStyle name="Calculation 3" xfId="3612" xr:uid="{B733D30D-6298-4E2C-B90C-7B2899A18209}"/>
    <cellStyle name="Calculation 3 2" xfId="3613" xr:uid="{816A6811-1725-44E3-8830-1D233C7745A3}"/>
    <cellStyle name="Calculation 3 2 2" xfId="30895" xr:uid="{0ECF8B97-9708-44CB-94CB-3709103C8861}"/>
    <cellStyle name="Calculation 3 3" xfId="21931" xr:uid="{360F35A8-4981-4305-A0AA-4C2308938429}"/>
    <cellStyle name="Calculation 3_Presentation format" xfId="3614" xr:uid="{F62D665B-A9A8-4D04-AFD4-D45735661F46}"/>
    <cellStyle name="Calculation 4" xfId="3615" xr:uid="{766FE98E-85BE-496A-A10E-89DF5C791823}"/>
    <cellStyle name="Calculation 4 2" xfId="3616" xr:uid="{5CF00800-6708-4E25-B80F-C72C6A46492E}"/>
    <cellStyle name="Calculation 4 2 2" xfId="31142" xr:uid="{EF713334-1A90-4A0D-88CB-F332C87D5473}"/>
    <cellStyle name="Calculation 4 3" xfId="21932" xr:uid="{5AC00850-C1DF-4B01-AD46-13740749D05D}"/>
    <cellStyle name="Calculation 4_Presentation format" xfId="3617" xr:uid="{315C42C4-C6FD-4BD9-AF4A-BF628D309D23}"/>
    <cellStyle name="Calculation 5" xfId="3618" xr:uid="{4F68FAEC-7105-4E5E-8B9B-4A24810871EE}"/>
    <cellStyle name="Calculation 5 2" xfId="30679" xr:uid="{C7B1D52D-D81B-4681-A98D-0CB01E62C655}"/>
    <cellStyle name="Check Cell 2" xfId="3619" xr:uid="{77BF1F8A-F25C-45A5-920A-51C576B41B61}"/>
    <cellStyle name="Check Cell 2 2" xfId="3620" xr:uid="{666F596A-623F-4665-8F30-E0F75D930690}"/>
    <cellStyle name="Check Cell 2 2 2" xfId="30770" xr:uid="{01C341D3-1EB1-4E8A-9607-351617BE1B5F}"/>
    <cellStyle name="Check Cell 2 3" xfId="39912" xr:uid="{8CF44267-EF79-4D3C-AA6E-3957BB901201}"/>
    <cellStyle name="Check Cell 2_Presentation format" xfId="3621" xr:uid="{1BA05458-43F0-4DFB-B19C-01F2FD3088E7}"/>
    <cellStyle name="Check Cell 3" xfId="3622" xr:uid="{4ED75D0C-019D-4EA1-B592-8F8561BA4A9E}"/>
    <cellStyle name="Check Cell 3 2" xfId="3623" xr:uid="{7DCE31A3-57B2-42FC-8A18-866BA7E7E4AD}"/>
    <cellStyle name="Check Cell 3 2 2" xfId="30896" xr:uid="{5414B440-4FF2-4E0A-A208-AA355D00B38F}"/>
    <cellStyle name="Check Cell 3_Presentation format" xfId="3624" xr:uid="{0B38D85D-0A19-4011-B66F-F1F35B7B0482}"/>
    <cellStyle name="Check Cell 4" xfId="3625" xr:uid="{DA066795-0895-4C28-B896-F0B7FA8A0740}"/>
    <cellStyle name="Check Cell 4 2" xfId="3626" xr:uid="{27F8542D-0CB6-47FF-B513-87ED85EC45C3}"/>
    <cellStyle name="Check Cell 4 2 2" xfId="31143" xr:uid="{716E936F-CF28-404D-B9F7-553F6732C615}"/>
    <cellStyle name="Check Cell 4_Presentation format" xfId="3627" xr:uid="{FB147147-A3D4-4E52-A9DB-2CCAB6722043}"/>
    <cellStyle name="Check Cell 5" xfId="3628" xr:uid="{817AFEC4-6E2F-414A-8D61-C39E79CBFC35}"/>
    <cellStyle name="Check Cell 5 2" xfId="30680" xr:uid="{BB2E1AF9-9E9F-4CA2-B12E-9202AC938C4D}"/>
    <cellStyle name="Comma 10" xfId="3629" xr:uid="{A0A7D189-B490-4BD9-A458-3956CB381D3D}"/>
    <cellStyle name="Comma 10 10" xfId="39117" xr:uid="{2ECE0C3E-9BE2-4A8F-A7BB-08519F8AA2EF}"/>
    <cellStyle name="Comma 10 10 2" xfId="42876" xr:uid="{1BF7AEB6-133F-4C22-99CF-27EC794B4864}"/>
    <cellStyle name="Comma 10 10 2 2" xfId="21892" xr:uid="{7747B40A-7A6C-4B77-B8C4-D822628E9E1C}"/>
    <cellStyle name="Comma 10 10 3" xfId="43408" xr:uid="{9D8B4B2E-0696-4C58-93C4-0B3F56E5E6B1}"/>
    <cellStyle name="Comma 10 11" xfId="39945" xr:uid="{47802DFA-E67B-43DE-9ADD-601FA29CF29D}"/>
    <cellStyle name="Comma 10 12" xfId="21933" xr:uid="{CD9B986D-54AE-445D-97A8-4668A58109D1}"/>
    <cellStyle name="Comma 10 2" xfId="3630" xr:uid="{7F7993F0-23CE-41BF-8AD6-F893332C6FFD}"/>
    <cellStyle name="Comma 10 2 2" xfId="3631" xr:uid="{5F0C2B7E-6D26-46DE-8DA4-5723C49A0D5D}"/>
    <cellStyle name="Comma 10 2 2 2" xfId="3632" xr:uid="{0441DA3C-3037-4CCF-84AE-E49094DEEAB4}"/>
    <cellStyle name="Comma 10 2 2 2 2" xfId="3633" xr:uid="{76C3B85C-42A3-4275-B221-4B0A9F07CF5F}"/>
    <cellStyle name="Comma 10 2 2 2 2 2" xfId="41570" xr:uid="{6FD8955A-0C68-4CEE-8E93-1134848F64CC}"/>
    <cellStyle name="Comma 10 2 2 2 2 3" xfId="32255" xr:uid="{66B355C8-2981-4598-9FA0-6B1E6B1120FC}"/>
    <cellStyle name="Comma 10 2 2 2 3" xfId="32732" xr:uid="{26016B86-FE19-47E7-96AF-299C8C85E1F4}"/>
    <cellStyle name="Comma 10 2 2 2 3 2" xfId="42034" xr:uid="{F0AC0CEB-93E9-4954-8896-9E258641097D}"/>
    <cellStyle name="Comma 10 2 2 2 4" xfId="39120" xr:uid="{BA926EE6-B87B-48C9-ABB0-659F4A42FD97}"/>
    <cellStyle name="Comma 10 2 2 2 4 2" xfId="42879" xr:uid="{C4C71A73-1BC8-4488-A39E-F5FD154143CC}"/>
    <cellStyle name="Comma 10 2 2 2 5" xfId="39948" xr:uid="{FC4898DF-A005-4DE8-95A8-D1DA54C151C0}"/>
    <cellStyle name="Comma 10 2 2 2 6" xfId="21936" xr:uid="{E4A6E2E5-AF1B-4DBD-93BA-C8704F24D07D}"/>
    <cellStyle name="Comma 10 2 2 3" xfId="3634" xr:uid="{43B16785-AE2F-4FE5-90B0-3D064A9BD301}"/>
    <cellStyle name="Comma 10 2 2 3 2" xfId="39949" xr:uid="{BEB03DA0-01D0-4AD8-8E1C-8C290593CE38}"/>
    <cellStyle name="Comma 10 2 2 3 3" xfId="21937" xr:uid="{654ADE54-C859-42F4-BFBB-A45E69899BB1}"/>
    <cellStyle name="Comma 10 2 2 4" xfId="32731" xr:uid="{27FBA6AC-2771-4DC6-BC1E-FAAB231035DF}"/>
    <cellStyle name="Comma 10 2 2 4 2" xfId="42033" xr:uid="{9A14AA22-7C9A-4A6F-B62A-9106D07C16BE}"/>
    <cellStyle name="Comma 10 2 2 5" xfId="39119" xr:uid="{EA99EB4D-E5B3-4D75-9C98-CD219BC05556}"/>
    <cellStyle name="Comma 10 2 2 5 2" xfId="42878" xr:uid="{56835604-B192-44E2-B0A7-7ACBE7D8DE08}"/>
    <cellStyle name="Comma 10 2 2 6" xfId="39947" xr:uid="{6ED426F4-FEE6-4394-AD86-DA631791FF67}"/>
    <cellStyle name="Comma 10 2 2 7" xfId="21935" xr:uid="{622A3DC6-4BBA-4BFF-BB37-60D41582B978}"/>
    <cellStyle name="Comma 10 2 3" xfId="3635" xr:uid="{6229DC70-AA2C-4272-AEF4-C8333B44C635}"/>
    <cellStyle name="Comma 10 2 3 2" xfId="3636" xr:uid="{7967E0ED-A437-46F6-8695-5DD87C0BA14E}"/>
    <cellStyle name="Comma 10 2 3 2 2" xfId="32734" xr:uid="{4383C616-FAA9-4921-9A15-5EEDC3B62491}"/>
    <cellStyle name="Comma 10 2 3 2 2 2" xfId="42036" xr:uid="{D6806947-5C94-4DBB-BFB8-F7CDD4C6754C}"/>
    <cellStyle name="Comma 10 2 3 2 3" xfId="39122" xr:uid="{3605B233-A67B-419D-9B8A-47F4957F8E68}"/>
    <cellStyle name="Comma 10 2 3 2 3 2" xfId="42881" xr:uid="{415591A7-3FEF-421B-B81A-181271D7B01A}"/>
    <cellStyle name="Comma 10 2 3 2 4" xfId="41064" xr:uid="{7714B646-B6F1-40DF-A843-C017F43C3651}"/>
    <cellStyle name="Comma 10 2 3 2 5" xfId="26665" xr:uid="{7F8F4F78-38D6-4FD1-965D-C593CFD76344}"/>
    <cellStyle name="Comma 10 2 3 3" xfId="32733" xr:uid="{AB611BB6-D38E-4B2B-931D-52D27D5B50B1}"/>
    <cellStyle name="Comma 10 2 3 3 2" xfId="42035" xr:uid="{4906852D-647A-4387-AB26-CB3019469C11}"/>
    <cellStyle name="Comma 10 2 3 4" xfId="39121" xr:uid="{F737439B-F7B9-413C-91CE-360C0BA3D827}"/>
    <cellStyle name="Comma 10 2 3 4 2" xfId="42880" xr:uid="{5910A377-D598-444B-850C-F6258A37AD88}"/>
    <cellStyle name="Comma 10 2 3 5" xfId="39950" xr:uid="{DC8A7430-5A7C-41DF-9EEE-5B528E9A9144}"/>
    <cellStyle name="Comma 10 2 3 6" xfId="21938" xr:uid="{16E7722E-F96E-41FA-B045-9FC895604DAD}"/>
    <cellStyle name="Comma 10 2 4" xfId="3637" xr:uid="{BE7372D0-E50E-44DA-94EB-144C5BD1D0D1}"/>
    <cellStyle name="Comma 10 2 4 2" xfId="32735" xr:uid="{7820B674-5EAF-49A2-A753-F111E705179E}"/>
    <cellStyle name="Comma 10 2 4 2 2" xfId="42037" xr:uid="{A1A1DDC7-2548-426E-8B27-03C3C59AB702}"/>
    <cellStyle name="Comma 10 2 4 3" xfId="39123" xr:uid="{B004E134-12B7-4F16-9B31-20AE9F7F5475}"/>
    <cellStyle name="Comma 10 2 4 3 2" xfId="42882" xr:uid="{832CF7AB-15BA-46D5-868B-E18E16486217}"/>
    <cellStyle name="Comma 10 2 4 4" xfId="39951" xr:uid="{074683D5-14DD-4D15-8F4A-E5EF1499A611}"/>
    <cellStyle name="Comma 10 2 4 5" xfId="21939" xr:uid="{EB7FF58B-18FC-4FF5-AED2-BAC8D5C76A46}"/>
    <cellStyle name="Comma 10 2 5" xfId="3638" xr:uid="{176DFCBD-CD50-48EE-8246-BF7799000AD1}"/>
    <cellStyle name="Comma 10 2 5 2" xfId="36484" xr:uid="{EB6F40C4-42B1-4FBE-B8D7-465214CB31DF}"/>
    <cellStyle name="Comma 10 2 5 2 2" xfId="42402" xr:uid="{4B0919BC-77B1-4A87-B925-5985B5C95E66}"/>
    <cellStyle name="Comma 10 2 5 3" xfId="39628" xr:uid="{37AF4913-921C-4B47-91A5-A234305CE408}"/>
    <cellStyle name="Comma 10 2 5 3 2" xfId="43194" xr:uid="{DBD60236-6E09-460A-87AD-F9507DC015F1}"/>
    <cellStyle name="Comma 10 2 5 4" xfId="41184" xr:uid="{D30DCA2F-E568-41F5-9B4F-0994B35103C3}"/>
    <cellStyle name="Comma 10 2 5 5" xfId="31464" xr:uid="{ED977125-21EB-4B85-A180-CD9ECE120BC7}"/>
    <cellStyle name="Comma 10 2 6" xfId="32730" xr:uid="{37650D02-1832-41F9-BBB2-AF9CB2075818}"/>
    <cellStyle name="Comma 10 2 6 2" xfId="42032" xr:uid="{F30C7D6D-3701-43EF-A68C-A51AF22653A1}"/>
    <cellStyle name="Comma 10 2 7" xfId="39118" xr:uid="{DA863E75-34F5-472C-B229-32BDE6B5047E}"/>
    <cellStyle name="Comma 10 2 7 2" xfId="42877" xr:uid="{1453929B-E659-495F-9275-D7FADCE13CC2}"/>
    <cellStyle name="Comma 10 2 8" xfId="39946" xr:uid="{E56F0673-8567-44D2-8639-53CC217E5477}"/>
    <cellStyle name="Comma 10 2 9" xfId="21934" xr:uid="{26DE11DF-6A9F-4C02-97EF-B494368AF4EE}"/>
    <cellStyle name="Comma 10 3" xfId="3639" xr:uid="{DF34CDCF-EB69-4706-8F53-01A67FBD33DC}"/>
    <cellStyle name="Comma 10 3 2" xfId="3640" xr:uid="{FB7C443D-F1C7-4617-AF6E-F07D04CD2099}"/>
    <cellStyle name="Comma 10 3 2 2" xfId="3641" xr:uid="{C59F0D24-FBD4-42C9-A37C-E8DB029E43B9}"/>
    <cellStyle name="Comma 10 3 2 2 2" xfId="3642" xr:uid="{C52E3935-7B51-4E51-BAEF-52AE58BDD059}"/>
    <cellStyle name="Comma 10 3 2 2 2 2" xfId="41571" xr:uid="{96647D3B-1F94-45D8-AA9D-08D0D69F6E2C}"/>
    <cellStyle name="Comma 10 3 2 2 2 3" xfId="32256" xr:uid="{9F351477-D25B-4E9E-9F1C-EDB48FF6617B}"/>
    <cellStyle name="Comma 10 3 2 2 3" xfId="39954" xr:uid="{5C6D3438-5F1C-41B7-96CE-F11078E626B0}"/>
    <cellStyle name="Comma 10 3 2 2 4" xfId="21942" xr:uid="{6BF41551-7C79-4F39-9332-D18988481D6F}"/>
    <cellStyle name="Comma 10 3 2 3" xfId="3643" xr:uid="{8F0E04B1-C2E2-4F64-93E7-7C521452872C}"/>
    <cellStyle name="Comma 10 3 2 3 2" xfId="39955" xr:uid="{F1F4E79F-FBE3-4E44-8DB3-10BFAB28DB16}"/>
    <cellStyle name="Comma 10 3 2 3 3" xfId="21943" xr:uid="{A03D8E0F-1C24-4373-BD3F-1D30B36E20F7}"/>
    <cellStyle name="Comma 10 3 2 4" xfId="32737" xr:uid="{7DF88940-30AC-468E-800C-9D6B68396CF2}"/>
    <cellStyle name="Comma 10 3 2 4 2" xfId="42039" xr:uid="{2B5A6908-8C41-4501-BD5A-47188D4C4246}"/>
    <cellStyle name="Comma 10 3 2 5" xfId="39125" xr:uid="{A69E3F7F-CB7B-4BAC-AAFF-77F7F2D8F1DF}"/>
    <cellStyle name="Comma 10 3 2 5 2" xfId="42884" xr:uid="{9BB58CEE-77B1-42C1-9F48-722454040439}"/>
    <cellStyle name="Comma 10 3 2 6" xfId="39953" xr:uid="{3C1E7F62-913A-4BE1-BA8B-E59159C3C1CA}"/>
    <cellStyle name="Comma 10 3 2 7" xfId="21941" xr:uid="{D67CD478-BEC9-4654-8949-8DD8AD976A87}"/>
    <cellStyle name="Comma 10 3 3" xfId="3644" xr:uid="{A1639979-5028-4342-96EA-A23AC5F9396A}"/>
    <cellStyle name="Comma 10 3 3 2" xfId="3645" xr:uid="{C897F43D-A96E-4952-BED2-319A3DA1D13D}"/>
    <cellStyle name="Comma 10 3 3 2 2" xfId="41572" xr:uid="{466C793B-E431-4246-9703-BCD8792CEBE3}"/>
    <cellStyle name="Comma 10 3 3 2 3" xfId="32257" xr:uid="{0A57393B-DB83-47A1-A3C3-EEC0C108BCC0}"/>
    <cellStyle name="Comma 10 3 3 3" xfId="36485" xr:uid="{0487EB08-DB7D-46EB-BFF8-DDD8DC70E9D7}"/>
    <cellStyle name="Comma 10 3 3 3 2" xfId="42403" xr:uid="{3589A67A-D792-44C5-A405-D6EB78FBBC9B}"/>
    <cellStyle name="Comma 10 3 3 4" xfId="39629" xr:uid="{304CC3E0-1C74-48DD-AC19-AF70FD7162F4}"/>
    <cellStyle name="Comma 10 3 3 4 2" xfId="43195" xr:uid="{0B6064FD-48C6-46BD-BAC5-C7A4689A1A08}"/>
    <cellStyle name="Comma 10 3 3 5" xfId="39956" xr:uid="{FD470D4E-A510-45EE-822A-499A8008C479}"/>
    <cellStyle name="Comma 10 3 3 6" xfId="21944" xr:uid="{38E7BB12-D1DF-4084-935B-22EE59451007}"/>
    <cellStyle name="Comma 10 3 4" xfId="3646" xr:uid="{3B1FA214-9219-4E5C-8CC7-2D507421A90A}"/>
    <cellStyle name="Comma 10 3 4 2" xfId="39957" xr:uid="{7750139D-17C8-425B-B311-B68ACC6CC311}"/>
    <cellStyle name="Comma 10 3 4 3" xfId="21945" xr:uid="{1E84D55F-AD04-46B2-A166-3D22E3004415}"/>
    <cellStyle name="Comma 10 3 5" xfId="3647" xr:uid="{404EB1B4-2494-4CAA-8B09-E1EC04D566D6}"/>
    <cellStyle name="Comma 10 3 5 2" xfId="41135" xr:uid="{0B8A0130-9A5C-4C27-8142-0B9868B1CD25}"/>
    <cellStyle name="Comma 10 3 5 3" xfId="31252" xr:uid="{D21A6BC4-9625-4E62-B13B-6D430E79035C}"/>
    <cellStyle name="Comma 10 3 6" xfId="32736" xr:uid="{E4BB55E1-D1DA-49D2-9D8A-C6A1D1AFAE93}"/>
    <cellStyle name="Comma 10 3 6 2" xfId="42038" xr:uid="{9095C00D-55B7-460C-88D6-C2E8132F73D3}"/>
    <cellStyle name="Comma 10 3 7" xfId="39124" xr:uid="{67048F54-B121-48CC-AFC8-0A2C4C95DF9B}"/>
    <cellStyle name="Comma 10 3 7 2" xfId="42883" xr:uid="{D74E8622-BDFF-4087-949E-C134E4824491}"/>
    <cellStyle name="Comma 10 3 8" xfId="39952" xr:uid="{BDDAE1AB-0C4A-4CC7-A53D-CBDE7CD606F9}"/>
    <cellStyle name="Comma 10 3 9" xfId="21940" xr:uid="{C995CB72-B10A-4653-9DB3-3FA3201CB51D}"/>
    <cellStyle name="Comma 10 4" xfId="3648" xr:uid="{00892A46-CF3C-4D72-9B5F-1DFE909147A8}"/>
    <cellStyle name="Comma 10 4 2" xfId="3649" xr:uid="{B39EADC7-CF08-4CEC-BD28-E97B4C4888A8}"/>
    <cellStyle name="Comma 10 4 2 2" xfId="3650" xr:uid="{105119D6-0EE1-48E9-BC33-6633CF534DD6}"/>
    <cellStyle name="Comma 10 4 2 2 2" xfId="3651" xr:uid="{9049CBE6-70B7-4A5C-8218-52025081AD61}"/>
    <cellStyle name="Comma 10 4 2 2 2 2" xfId="41573" xr:uid="{6B4C9662-A49B-4B3B-87E0-6E415348DB57}"/>
    <cellStyle name="Comma 10 4 2 2 2 3" xfId="32258" xr:uid="{603A6D72-44C1-4A82-A48A-68505E2B69A5}"/>
    <cellStyle name="Comma 10 4 2 2 3" xfId="39960" xr:uid="{BBF56DAA-4B39-4C22-A25D-E6C21F92238E}"/>
    <cellStyle name="Comma 10 4 2 2 4" xfId="21948" xr:uid="{6AF9B268-9CBE-4794-95D9-C989A2784707}"/>
    <cellStyle name="Comma 10 4 2 3" xfId="3652" xr:uid="{AF9DEB51-0392-46E7-92E1-A43B0E7DD5B2}"/>
    <cellStyle name="Comma 10 4 2 3 2" xfId="39961" xr:uid="{E67062A6-0FC1-4640-B676-10D52AF74296}"/>
    <cellStyle name="Comma 10 4 2 3 3" xfId="21949" xr:uid="{F1D2F50E-51E4-4905-A211-446CAF63D217}"/>
    <cellStyle name="Comma 10 4 2 4" xfId="32739" xr:uid="{CF8C26EB-B7BC-4C97-A6F6-FBA56ABA92FB}"/>
    <cellStyle name="Comma 10 4 2 4 2" xfId="42041" xr:uid="{E41003C6-214C-411D-B4F7-25B17F7D3661}"/>
    <cellStyle name="Comma 10 4 2 5" xfId="39127" xr:uid="{5FBCD72E-6420-4F4C-A790-895E573B8F02}"/>
    <cellStyle name="Comma 10 4 2 5 2" xfId="42886" xr:uid="{ECA1D7DD-EC5F-4312-87A9-16CE14CF881C}"/>
    <cellStyle name="Comma 10 4 2 6" xfId="39959" xr:uid="{45FEB664-55A3-4B5A-8FB9-6EF546D8B7F9}"/>
    <cellStyle name="Comma 10 4 2 7" xfId="21947" xr:uid="{C5975DC1-DEFC-4B44-8828-CE611497DA08}"/>
    <cellStyle name="Comma 10 4 3" xfId="3653" xr:uid="{681E0C77-C1E4-4AE9-8100-3C7A1AED67C3}"/>
    <cellStyle name="Comma 10 4 3 2" xfId="3654" xr:uid="{D5F77BAF-B174-4763-A94C-92C2450D9532}"/>
    <cellStyle name="Comma 10 4 3 2 2" xfId="41574" xr:uid="{8CEB59A4-C1BD-4987-BB61-D09D29035FD7}"/>
    <cellStyle name="Comma 10 4 3 2 3" xfId="32259" xr:uid="{8097DB3C-C611-4458-8892-EC92609CF5B1}"/>
    <cellStyle name="Comma 10 4 3 3" xfId="36486" xr:uid="{52963461-3533-4D67-BA8F-7C87ADA3CA2F}"/>
    <cellStyle name="Comma 10 4 3 3 2" xfId="42404" xr:uid="{4F740188-C07E-4228-8F8D-91412223193D}"/>
    <cellStyle name="Comma 10 4 3 4" xfId="39630" xr:uid="{F981A430-AA95-4518-8BAB-8304DB1761EE}"/>
    <cellStyle name="Comma 10 4 3 4 2" xfId="43196" xr:uid="{A6F3D4BA-B461-4959-A54B-4D08E3C42A95}"/>
    <cellStyle name="Comma 10 4 3 5" xfId="39962" xr:uid="{DC7E9AFE-D2C6-411E-92A1-C98F24A008C9}"/>
    <cellStyle name="Comma 10 4 3 6" xfId="21950" xr:uid="{EA7C57A0-455E-4F2C-839A-8D60AB659D66}"/>
    <cellStyle name="Comma 10 4 4" xfId="3655" xr:uid="{17CCFAA2-E91F-4C48-8124-1CF02BBFE573}"/>
    <cellStyle name="Comma 10 4 4 2" xfId="39963" xr:uid="{63B771E5-0E5B-4521-8957-6C3351CA9BD1}"/>
    <cellStyle name="Comma 10 4 4 3" xfId="21951" xr:uid="{3D9A73DC-C6E9-46A3-B714-7569832F3F2C}"/>
    <cellStyle name="Comma 10 4 5" xfId="3656" xr:uid="{477DF7A4-2628-4E98-8471-B77B65F9E334}"/>
    <cellStyle name="Comma 10 4 5 2" xfId="41230" xr:uid="{79404D6B-40B6-44BC-AD43-00B9B9A5358E}"/>
    <cellStyle name="Comma 10 4 5 3" xfId="31645" xr:uid="{072AED9A-BC7A-4F94-BA5F-7A892E583C35}"/>
    <cellStyle name="Comma 10 4 6" xfId="32738" xr:uid="{866D49FE-DC41-4459-A634-DBE25411A3B2}"/>
    <cellStyle name="Comma 10 4 6 2" xfId="42040" xr:uid="{6A92EE55-B6AA-4D5E-AF4D-FD1D20838C12}"/>
    <cellStyle name="Comma 10 4 7" xfId="39126" xr:uid="{93878B2C-4B3E-4923-8947-2A57B345F888}"/>
    <cellStyle name="Comma 10 4 7 2" xfId="42885" xr:uid="{44126033-5867-4482-9FC0-45273A790A7A}"/>
    <cellStyle name="Comma 10 4 8" xfId="39958" xr:uid="{A50ADB5D-6A79-49BC-8941-4BB29E3FD046}"/>
    <cellStyle name="Comma 10 4 9" xfId="21946" xr:uid="{25062BF8-B52B-4607-8B31-8F48FCF0D439}"/>
    <cellStyle name="Comma 10 5" xfId="3657" xr:uid="{3F5C47B9-4A04-4989-97E4-58FA6ADD885F}"/>
    <cellStyle name="Comma 10 5 2" xfId="3658" xr:uid="{0C77C84F-9EDC-4367-9387-D5BE828CF571}"/>
    <cellStyle name="Comma 10 5 2 2" xfId="3659" xr:uid="{41B1935F-606A-467E-9737-CE97659FBD83}"/>
    <cellStyle name="Comma 10 5 2 2 2" xfId="41575" xr:uid="{BEFEA760-4F90-4664-873C-7D9BBB8C34FE}"/>
    <cellStyle name="Comma 10 5 2 2 3" xfId="32260" xr:uid="{40AE4D1D-6F03-4540-88C4-3A5D6E3A2E79}"/>
    <cellStyle name="Comma 10 5 2 3" xfId="39965" xr:uid="{56E81D3B-6C6F-4851-B392-77CA990F99A4}"/>
    <cellStyle name="Comma 10 5 2 4" xfId="21953" xr:uid="{FA4740B2-6816-429D-924F-6B77009E325D}"/>
    <cellStyle name="Comma 10 5 3" xfId="3660" xr:uid="{5F53F38A-17D1-4912-A39D-79E6606A6414}"/>
    <cellStyle name="Comma 10 5 3 2" xfId="39966" xr:uid="{21726391-4DA5-4864-B39D-E454700BED02}"/>
    <cellStyle name="Comma 10 5 3 3" xfId="21954" xr:uid="{78CDC2BE-89A4-47D5-941E-DA43828BE09D}"/>
    <cellStyle name="Comma 10 5 4" xfId="32740" xr:uid="{B5BF264F-D63C-4DDB-B509-5C22D8C58BE3}"/>
    <cellStyle name="Comma 10 5 4 2" xfId="42042" xr:uid="{D657859C-258B-4E81-A3D5-3253BFAFE091}"/>
    <cellStyle name="Comma 10 5 5" xfId="39128" xr:uid="{7FB69901-60BF-4F9A-A637-974882A041B9}"/>
    <cellStyle name="Comma 10 5 5 2" xfId="42887" xr:uid="{DA0F81C3-3D86-4AD4-94C1-341809F39F98}"/>
    <cellStyle name="Comma 10 5 6" xfId="39964" xr:uid="{6652782A-87E2-4037-9542-778C953F6757}"/>
    <cellStyle name="Comma 10 5 7" xfId="21952" xr:uid="{37575E00-A82D-43F8-9212-ABB3441BC5CB}"/>
    <cellStyle name="Comma 10 6" xfId="3661" xr:uid="{FBD5E837-DDAD-4A8C-A2AC-D13ECC79A8FB}"/>
    <cellStyle name="Comma 10 6 2" xfId="3662" xr:uid="{7F4682BF-F81A-4745-8A4F-EE04A2C10997}"/>
    <cellStyle name="Comma 10 6 2 2" xfId="41576" xr:uid="{1AAA7A49-4895-4C1F-9127-CB209DFAA5A2}"/>
    <cellStyle name="Comma 10 6 2 3" xfId="32261" xr:uid="{6CDC8170-1E5D-4671-99AA-6BB55B6180E1}"/>
    <cellStyle name="Comma 10 6 3" xfId="36328" xr:uid="{5C37F68F-DE00-48C6-9922-1B1670B92764}"/>
    <cellStyle name="Comma 10 6 3 2" xfId="42369" xr:uid="{C40FB469-DBB1-4D0E-AEB7-6A258575BD54}"/>
    <cellStyle name="Comma 10 6 4" xfId="39571" xr:uid="{13578465-652D-4435-BC7E-E262298BDEA5}"/>
    <cellStyle name="Comma 10 6 4 2" xfId="43155" xr:uid="{AB78F583-EFCA-4A62-BA25-7C655F3D0410}"/>
    <cellStyle name="Comma 10 6 5" xfId="39967" xr:uid="{EE94764C-F992-44C8-879C-CF7A5A2EBEC9}"/>
    <cellStyle name="Comma 10 6 6" xfId="21955" xr:uid="{1FED3B18-ABA4-4B21-9ADC-6423BBDD9E01}"/>
    <cellStyle name="Comma 10 7" xfId="3663" xr:uid="{84875C2D-DFA0-4A8A-B69A-1F18CC656EB4}"/>
    <cellStyle name="Comma 10 7 2" xfId="39968" xr:uid="{69132504-CAF8-4ABF-BB0A-28F0068C0898}"/>
    <cellStyle name="Comma 10 7 3" xfId="21956" xr:uid="{03617561-0C81-450E-8382-4DB149009739}"/>
    <cellStyle name="Comma 10 8" xfId="3664" xr:uid="{720455BD-AC0E-490A-BF88-B953BB23FDF0}"/>
    <cellStyle name="Comma 10 8 2" xfId="41085" xr:uid="{63CCDEE5-66C6-42C4-9BD4-8F5E04D6298A}"/>
    <cellStyle name="Comma 10 8 3" xfId="30824" xr:uid="{2D00E2DA-2703-45A0-9E94-574B0940BEBB}"/>
    <cellStyle name="Comma 10 9" xfId="32729" xr:uid="{DA1EC6EF-4549-40B1-A7BF-C44A5E69CB36}"/>
    <cellStyle name="Comma 10 9 2" xfId="42031" xr:uid="{6CC58D59-8B04-4A9B-92DE-EA15EBA35CD3}"/>
    <cellStyle name="Comma 11" xfId="3665" xr:uid="{B02F0377-F262-4F28-BF91-280D0B3E9F58}"/>
    <cellStyle name="Comma 11 10" xfId="39129" xr:uid="{9E4987C7-37EB-43BB-AFA1-2281EEDEF204}"/>
    <cellStyle name="Comma 11 10 2" xfId="42888" xr:uid="{169A61FA-53BE-4CBF-88C5-D312545D2296}"/>
    <cellStyle name="Comma 11 11" xfId="39969" xr:uid="{0454627B-FEC1-4851-8404-0C7E217A26B8}"/>
    <cellStyle name="Comma 11 12" xfId="21957" xr:uid="{7809C21C-E423-4C03-AA1D-A8CB6844C67B}"/>
    <cellStyle name="Comma 11 2" xfId="3666" xr:uid="{90AADC97-851B-4A79-AD4D-AAAC742B968F}"/>
    <cellStyle name="Comma 11 2 2" xfId="3667" xr:uid="{247AC66D-A12B-4FCB-9262-405BD8097DBF}"/>
    <cellStyle name="Comma 11 2 2 2" xfId="3668" xr:uid="{95E30726-9E5B-4999-A3E9-45B5471D5EAB}"/>
    <cellStyle name="Comma 11 2 2 2 2" xfId="3669" xr:uid="{9C956122-E1F5-4CB4-A8F5-B29D2753ED17}"/>
    <cellStyle name="Comma 11 2 2 2 2 2" xfId="41577" xr:uid="{2CB54D49-473E-4731-B518-B9E571F1EEBF}"/>
    <cellStyle name="Comma 11 2 2 2 2 3" xfId="32262" xr:uid="{D024AA38-3342-4001-B68C-6F2C279D658C}"/>
    <cellStyle name="Comma 11 2 2 2 3" xfId="32744" xr:uid="{3700B92C-89E7-4B00-AC43-1DDD43FF2DDA}"/>
    <cellStyle name="Comma 11 2 2 2 3 2" xfId="42046" xr:uid="{F25B670C-3584-4195-ABF0-EF0FF11E4448}"/>
    <cellStyle name="Comma 11 2 2 2 4" xfId="39132" xr:uid="{51C6263F-7136-455F-BB7E-B2F94F6E196D}"/>
    <cellStyle name="Comma 11 2 2 2 4 2" xfId="42891" xr:uid="{384109AF-88B4-4BE3-B08A-D0740278B4D5}"/>
    <cellStyle name="Comma 11 2 2 2 5" xfId="39972" xr:uid="{6FCFB3DD-B7D8-441A-9C7D-DA1725917107}"/>
    <cellStyle name="Comma 11 2 2 2 6" xfId="21960" xr:uid="{EC120CDB-17FB-4B5F-B5A8-4A51ED440120}"/>
    <cellStyle name="Comma 11 2 2 3" xfId="3670" xr:uid="{4DE78C22-ACBA-4BDF-BC72-81189CC5C968}"/>
    <cellStyle name="Comma 11 2 2 3 2" xfId="39973" xr:uid="{F8AAB231-1A76-4914-BC71-75D519938E4C}"/>
    <cellStyle name="Comma 11 2 2 3 3" xfId="21961" xr:uid="{4DC5D5AF-39E1-4045-A68B-DE9113FAB2F5}"/>
    <cellStyle name="Comma 11 2 2 4" xfId="32743" xr:uid="{23A02769-A975-459D-B05E-80794D89F389}"/>
    <cellStyle name="Comma 11 2 2 4 2" xfId="42045" xr:uid="{3DD55A17-94BD-4B14-BDC3-010C9677DE36}"/>
    <cellStyle name="Comma 11 2 2 5" xfId="39131" xr:uid="{06C3777C-2CDC-4500-BB68-097726F848E6}"/>
    <cellStyle name="Comma 11 2 2 5 2" xfId="42890" xr:uid="{6AA7A6B9-E4CE-458D-B848-0F1549006326}"/>
    <cellStyle name="Comma 11 2 2 6" xfId="39971" xr:uid="{C19D73E8-C9DC-4088-AA84-3C97F25F6DDC}"/>
    <cellStyle name="Comma 11 2 2 7" xfId="21959" xr:uid="{1322CF19-C2E5-46CE-9DC6-2FFB3AE447CA}"/>
    <cellStyle name="Comma 11 2 3" xfId="3671" xr:uid="{581AA242-25D0-4DB3-9DBF-B7606670BD7C}"/>
    <cellStyle name="Comma 11 2 3 2" xfId="3672" xr:uid="{878CDAC6-F04A-47D3-9BB9-51C35DA647DF}"/>
    <cellStyle name="Comma 11 2 3 2 2" xfId="32746" xr:uid="{957BC524-9B89-4914-9BFE-C85407C6C28B}"/>
    <cellStyle name="Comma 11 2 3 2 2 2" xfId="42048" xr:uid="{D5118859-F60D-420F-BE99-7AD5CD63B6D9}"/>
    <cellStyle name="Comma 11 2 3 2 3" xfId="39134" xr:uid="{A3485F10-1D8F-43A8-98D2-2F82DEA6D0B9}"/>
    <cellStyle name="Comma 11 2 3 2 3 2" xfId="42893" xr:uid="{BD2A4F6E-F7C7-4307-9C55-D589B80FB579}"/>
    <cellStyle name="Comma 11 2 3 2 4" xfId="41065" xr:uid="{1E8F9A2A-5B87-4EE7-8BB2-24AF3A460DDE}"/>
    <cellStyle name="Comma 11 2 3 2 5" xfId="26666" xr:uid="{2A85DF15-C131-4DB8-B020-8E25D09DC48D}"/>
    <cellStyle name="Comma 11 2 3 3" xfId="32745" xr:uid="{CF6DCA2B-EDBA-43E5-97F9-5F3890381327}"/>
    <cellStyle name="Comma 11 2 3 3 2" xfId="42047" xr:uid="{2EDFA943-4AEF-4DD6-B7CD-A944A7BEC1EB}"/>
    <cellStyle name="Comma 11 2 3 4" xfId="39133" xr:uid="{88B74463-499D-460A-A818-B29E04AF4B56}"/>
    <cellStyle name="Comma 11 2 3 4 2" xfId="42892" xr:uid="{D8A498BD-6FFA-416E-B7E7-44FEC714A18C}"/>
    <cellStyle name="Comma 11 2 3 5" xfId="39974" xr:uid="{AFABD5DD-8F2E-4918-B8C0-6A21425DBB21}"/>
    <cellStyle name="Comma 11 2 3 6" xfId="21962" xr:uid="{920B8F4F-1C3F-41D7-A4F1-1317A3DAF83C}"/>
    <cellStyle name="Comma 11 2 4" xfId="3673" xr:uid="{19204D60-DC7A-4E17-8563-711191156E52}"/>
    <cellStyle name="Comma 11 2 4 2" xfId="32747" xr:uid="{365D1F23-1B17-4777-8653-2338591FE075}"/>
    <cellStyle name="Comma 11 2 4 2 2" xfId="42049" xr:uid="{E8A2B2D8-CE32-4073-BCFC-A940ACA9A367}"/>
    <cellStyle name="Comma 11 2 4 3" xfId="39135" xr:uid="{C03B0722-38AB-422E-84BA-72377A90A1E2}"/>
    <cellStyle name="Comma 11 2 4 3 2" xfId="42894" xr:uid="{CE99EE2E-6ED6-4DA2-A759-3E9D7C5F109D}"/>
    <cellStyle name="Comma 11 2 4 4" xfId="39975" xr:uid="{09F14AB6-D100-441C-B968-0E181EDB08FA}"/>
    <cellStyle name="Comma 11 2 4 5" xfId="21963" xr:uid="{2544AE3E-9CF4-4D63-AE94-BE25F1BE72B7}"/>
    <cellStyle name="Comma 11 2 5" xfId="3674" xr:uid="{7530C037-F5D3-4AC5-B5CD-412698F0FB97}"/>
    <cellStyle name="Comma 11 2 5 2" xfId="36487" xr:uid="{0391276D-6471-4179-B3B4-88282C835163}"/>
    <cellStyle name="Comma 11 2 5 2 2" xfId="42405" xr:uid="{35352D60-0EDE-42F0-AE46-6FB8B9DE330A}"/>
    <cellStyle name="Comma 11 2 5 3" xfId="39631" xr:uid="{C264BB28-16FA-4F10-9B4A-337462EB3836}"/>
    <cellStyle name="Comma 11 2 5 3 2" xfId="43197" xr:uid="{D123A634-DD7F-4717-A0BD-0B02B450F36B}"/>
    <cellStyle name="Comma 11 2 5 4" xfId="41201" xr:uid="{51EDA1C2-5C3B-4709-97CA-471014EE4275}"/>
    <cellStyle name="Comma 11 2 5 5" xfId="31481" xr:uid="{BC3CD159-80E8-4383-B7FB-5AC2B2E4BB1E}"/>
    <cellStyle name="Comma 11 2 6" xfId="32742" xr:uid="{46BCB5C3-A98C-4FC5-A8DE-05787FE144C7}"/>
    <cellStyle name="Comma 11 2 6 2" xfId="42044" xr:uid="{6EB787AE-DA50-4549-AA54-5BCEE9B8F139}"/>
    <cellStyle name="Comma 11 2 7" xfId="39130" xr:uid="{46373B4E-3CC8-42A2-B187-4128A73F4B7B}"/>
    <cellStyle name="Comma 11 2 7 2" xfId="42889" xr:uid="{744541CF-A8BA-484A-AF60-A3D83F3A3C39}"/>
    <cellStyle name="Comma 11 2 8" xfId="39970" xr:uid="{2730F29E-2F49-492B-A416-1C1C2A2F5F4B}"/>
    <cellStyle name="Comma 11 2 9" xfId="21958" xr:uid="{DD17C6FF-4A5C-47EE-B664-6F16623A71D9}"/>
    <cellStyle name="Comma 11 3" xfId="3675" xr:uid="{7A7A5709-69F1-4EFB-93C3-40278C0593EC}"/>
    <cellStyle name="Comma 11 3 2" xfId="3676" xr:uid="{F47F813A-CEB6-4A48-BEA0-61CCEF6F86E3}"/>
    <cellStyle name="Comma 11 3 2 2" xfId="3677" xr:uid="{EC4E926F-315A-44E5-94D8-8A23A0EDE51B}"/>
    <cellStyle name="Comma 11 3 2 2 2" xfId="3678" xr:uid="{41BA3198-D85C-4567-9B11-BB2A42F28BF1}"/>
    <cellStyle name="Comma 11 3 2 2 2 2" xfId="41578" xr:uid="{24FE57D2-AC03-4C36-BF27-724B21444C53}"/>
    <cellStyle name="Comma 11 3 2 2 2 3" xfId="32263" xr:uid="{A939EDFD-029C-4EF4-9FCA-DB94E97402F8}"/>
    <cellStyle name="Comma 11 3 2 2 3" xfId="39978" xr:uid="{76CCD206-1FA6-437C-9518-43CE2F7CB225}"/>
    <cellStyle name="Comma 11 3 2 2 4" xfId="21966" xr:uid="{CFE13BFC-C1AB-49AB-A2B9-265526B36B1E}"/>
    <cellStyle name="Comma 11 3 2 3" xfId="3679" xr:uid="{3613E669-7795-4EE8-B4BA-DA7639389615}"/>
    <cellStyle name="Comma 11 3 2 3 2" xfId="39979" xr:uid="{0AAAC65E-832D-4A94-ACB8-18FC0592A27D}"/>
    <cellStyle name="Comma 11 3 2 3 3" xfId="21967" xr:uid="{2C5F2E81-EB2D-4A4B-8D71-24F3C76B8245}"/>
    <cellStyle name="Comma 11 3 2 4" xfId="32749" xr:uid="{A60B58E2-72FD-4589-BF7B-0AB807CCF8B9}"/>
    <cellStyle name="Comma 11 3 2 4 2" xfId="42051" xr:uid="{7DFBDDA7-E2C2-4C0E-BC51-0977BFE80657}"/>
    <cellStyle name="Comma 11 3 2 5" xfId="39137" xr:uid="{FA68076C-5AB2-4F34-A7F1-F554115175CA}"/>
    <cellStyle name="Comma 11 3 2 5 2" xfId="42896" xr:uid="{ED8D9AAF-964D-4AE6-A1F1-A86CC35CD10A}"/>
    <cellStyle name="Comma 11 3 2 6" xfId="39977" xr:uid="{77544F65-D341-4665-8CBB-BD4811778996}"/>
    <cellStyle name="Comma 11 3 2 7" xfId="21965" xr:uid="{A1679A69-B7CD-48E9-852D-666D1F446841}"/>
    <cellStyle name="Comma 11 3 3" xfId="3680" xr:uid="{66E04529-A597-4EF8-B90A-3568E909630E}"/>
    <cellStyle name="Comma 11 3 3 2" xfId="3681" xr:uid="{27D0B4AA-C1C3-41F5-A246-794F1056C1F4}"/>
    <cellStyle name="Comma 11 3 3 2 2" xfId="41579" xr:uid="{C0304F41-AF9A-4447-90AE-57E9B2C762EB}"/>
    <cellStyle name="Comma 11 3 3 2 3" xfId="32264" xr:uid="{1F9FF2E4-C0B9-4903-8B96-8D604284CF7F}"/>
    <cellStyle name="Comma 11 3 3 3" xfId="36488" xr:uid="{C139C3B5-D3B9-4F8F-BBEC-F17596B8CC78}"/>
    <cellStyle name="Comma 11 3 3 3 2" xfId="42406" xr:uid="{2E3046F2-ABDF-4127-AE7C-61F32D46C337}"/>
    <cellStyle name="Comma 11 3 3 4" xfId="39632" xr:uid="{218852B4-E2D6-4767-B47D-019C921013B2}"/>
    <cellStyle name="Comma 11 3 3 4 2" xfId="43198" xr:uid="{5F139EF5-EE56-4D4E-A8B3-4CB55A88FE6F}"/>
    <cellStyle name="Comma 11 3 3 5" xfId="39980" xr:uid="{440B6983-2961-44B8-8206-B4F9FC5DBF3C}"/>
    <cellStyle name="Comma 11 3 3 6" xfId="21968" xr:uid="{4671565F-8713-4147-931A-BEF450B9655D}"/>
    <cellStyle name="Comma 11 3 4" xfId="3682" xr:uid="{9DDF8759-A841-4865-B5B7-F9F1CDD9B419}"/>
    <cellStyle name="Comma 11 3 4 2" xfId="39981" xr:uid="{666D2792-CACC-45C7-8402-63434848FBDB}"/>
    <cellStyle name="Comma 11 3 4 3" xfId="21969" xr:uid="{2E384C88-E761-42F9-A87A-C0364D5D455D}"/>
    <cellStyle name="Comma 11 3 5" xfId="3683" xr:uid="{EFCA1FDF-C2FB-46E7-A2A2-B1B93732F1D9}"/>
    <cellStyle name="Comma 11 3 5 2" xfId="41152" xr:uid="{6A8FC022-93CA-46FD-AC6B-C660B94D0117}"/>
    <cellStyle name="Comma 11 3 5 3" xfId="31403" xr:uid="{7330790A-E94C-4A17-BADF-C4D8D9722BE1}"/>
    <cellStyle name="Comma 11 3 6" xfId="32748" xr:uid="{8A1EAC56-D4BD-4415-A9A6-C4814917134B}"/>
    <cellStyle name="Comma 11 3 6 2" xfId="42050" xr:uid="{650F1EE8-9848-4E85-85E9-EF82B9AE7AEB}"/>
    <cellStyle name="Comma 11 3 7" xfId="39136" xr:uid="{BB14C2AA-9D43-4136-B13E-443343F5F935}"/>
    <cellStyle name="Comma 11 3 7 2" xfId="42895" xr:uid="{E8E46BC9-0A18-4ACC-933A-FA575F34A806}"/>
    <cellStyle name="Comma 11 3 8" xfId="39976" xr:uid="{9C6E43E7-2817-4DD5-8F2C-587A3ED83BF0}"/>
    <cellStyle name="Comma 11 3 9" xfId="21964" xr:uid="{CEC16915-EBAF-4475-92C2-EF5D841A6055}"/>
    <cellStyle name="Comma 11 4" xfId="3684" xr:uid="{36AF8C93-7E45-4DF5-B352-4A2C86E9158E}"/>
    <cellStyle name="Comma 11 4 2" xfId="3685" xr:uid="{E0F13DE6-52A0-442C-A8B0-B35B030F0D04}"/>
    <cellStyle name="Comma 11 4 2 2" xfId="3686" xr:uid="{7F49B6B3-7298-46AA-BF39-00A1074E4CE8}"/>
    <cellStyle name="Comma 11 4 2 2 2" xfId="3687" xr:uid="{0EF127AF-1C12-43ED-8472-2021E7A478E5}"/>
    <cellStyle name="Comma 11 4 2 2 2 2" xfId="41580" xr:uid="{AB5E7436-3B7D-49A6-892E-B66B32F70E60}"/>
    <cellStyle name="Comma 11 4 2 2 2 3" xfId="32265" xr:uid="{05F90849-BF9E-4EF4-9569-344DF70683EB}"/>
    <cellStyle name="Comma 11 4 2 2 3" xfId="39984" xr:uid="{CB6DFC31-E198-4280-BCBF-F6626711ABEB}"/>
    <cellStyle name="Comma 11 4 2 2 4" xfId="21972" xr:uid="{C7F19391-E064-4CB2-90D2-85BB02F5ABEE}"/>
    <cellStyle name="Comma 11 4 2 3" xfId="3688" xr:uid="{DCA4121D-5B83-43F7-B139-75EBCFF2CE4E}"/>
    <cellStyle name="Comma 11 4 2 3 2" xfId="39985" xr:uid="{6E935DCF-2268-4E93-ABB1-5803B598B9D9}"/>
    <cellStyle name="Comma 11 4 2 3 3" xfId="21973" xr:uid="{B87FEEB8-848E-489A-9563-06FBC28CB704}"/>
    <cellStyle name="Comma 11 4 2 4" xfId="32751" xr:uid="{8C207051-8F20-4379-83A0-F268F142ED23}"/>
    <cellStyle name="Comma 11 4 2 4 2" xfId="42053" xr:uid="{678C7169-E6D1-4520-8D84-40165B034A6B}"/>
    <cellStyle name="Comma 11 4 2 5" xfId="39139" xr:uid="{FF9DE0D8-DA5E-4A95-8F26-ECCCC6442A48}"/>
    <cellStyle name="Comma 11 4 2 5 2" xfId="42898" xr:uid="{5A174553-F019-4508-840B-CCCF05F9BC00}"/>
    <cellStyle name="Comma 11 4 2 6" xfId="39983" xr:uid="{5A272A6A-C6EA-4B28-91DE-3FCED66C7E1D}"/>
    <cellStyle name="Comma 11 4 2 7" xfId="21971" xr:uid="{E6378276-6709-4BAA-AEA8-B4410C3577EC}"/>
    <cellStyle name="Comma 11 4 3" xfId="3689" xr:uid="{32841EEC-0ACE-4939-AF4B-FAC5121CFA89}"/>
    <cellStyle name="Comma 11 4 3 2" xfId="3690" xr:uid="{409091C1-700E-4DB3-AA8E-F9A86DFEBA01}"/>
    <cellStyle name="Comma 11 4 3 2 2" xfId="41581" xr:uid="{F1560692-6AD3-4337-9659-AFF202BC75E2}"/>
    <cellStyle name="Comma 11 4 3 2 3" xfId="32266" xr:uid="{A0F65195-0152-49EE-9223-C95D6D2D50EF}"/>
    <cellStyle name="Comma 11 4 3 3" xfId="36489" xr:uid="{87C88F31-011F-44E0-AEF9-7C1F93131965}"/>
    <cellStyle name="Comma 11 4 3 3 2" xfId="42407" xr:uid="{432BD0DE-AC31-406C-87D3-3A9A64FD8F58}"/>
    <cellStyle name="Comma 11 4 3 4" xfId="39633" xr:uid="{117B3E79-B4C1-4A26-9024-B4C8DA837177}"/>
    <cellStyle name="Comma 11 4 3 4 2" xfId="43199" xr:uid="{9B70ACE6-3EB0-4CFE-8E4D-20D9FFF1ED50}"/>
    <cellStyle name="Comma 11 4 3 5" xfId="39986" xr:uid="{B499959E-9206-424D-827C-3389B8A696D3}"/>
    <cellStyle name="Comma 11 4 3 6" xfId="21974" xr:uid="{638AB478-4184-45D7-97B2-97A70B29AADE}"/>
    <cellStyle name="Comma 11 4 4" xfId="3691" xr:uid="{D0000055-BA72-4CB6-9F93-63D37755B719}"/>
    <cellStyle name="Comma 11 4 4 2" xfId="39987" xr:uid="{489F76AD-C3C4-4507-A238-B4C3D9AD0830}"/>
    <cellStyle name="Comma 11 4 4 3" xfId="21975" xr:uid="{00381506-72C1-4F15-9EDE-865950292B39}"/>
    <cellStyle name="Comma 11 4 5" xfId="3692" xr:uid="{A0EE8BD1-A10A-4A4A-B4A3-5E433CAA2843}"/>
    <cellStyle name="Comma 11 4 5 2" xfId="41247" xr:uid="{B906AD8B-AF4C-4233-840C-28D6C8DD30B0}"/>
    <cellStyle name="Comma 11 4 5 3" xfId="31796" xr:uid="{E9491AF3-1A50-4F62-8DB5-4F542B9EAA0E}"/>
    <cellStyle name="Comma 11 4 6" xfId="32750" xr:uid="{D9E20DB5-D16C-47AA-B382-77318228CF99}"/>
    <cellStyle name="Comma 11 4 6 2" xfId="42052" xr:uid="{8405BB7E-AB50-4AC2-BF8D-1A97AD34773D}"/>
    <cellStyle name="Comma 11 4 7" xfId="39138" xr:uid="{2D37ED70-6BD9-493C-AAE9-D2BE290DCA69}"/>
    <cellStyle name="Comma 11 4 7 2" xfId="42897" xr:uid="{49268025-DDA1-43A5-ADBE-DFF951B43CD9}"/>
    <cellStyle name="Comma 11 4 8" xfId="39982" xr:uid="{6CE9616D-3623-474C-8E98-9E7C28467A4D}"/>
    <cellStyle name="Comma 11 4 9" xfId="21970" xr:uid="{2922E0FD-3551-4C0F-A3D8-371B54582B96}"/>
    <cellStyle name="Comma 11 5" xfId="3693" xr:uid="{CC92929F-71FF-4A62-9BE9-29E9AB1EE203}"/>
    <cellStyle name="Comma 11 5 2" xfId="3694" xr:uid="{3D1CA36B-DCE6-45A1-93C7-47AFF3C2FDC5}"/>
    <cellStyle name="Comma 11 5 2 2" xfId="3695" xr:uid="{B646C61E-9B3D-416F-9245-F144979765A6}"/>
    <cellStyle name="Comma 11 5 2 2 2" xfId="41582" xr:uid="{BB8C6622-CA82-4F63-9292-F34E69427730}"/>
    <cellStyle name="Comma 11 5 2 2 3" xfId="32267" xr:uid="{E8AB9EC3-8959-494C-B547-8346D05912E4}"/>
    <cellStyle name="Comma 11 5 2 3" xfId="39989" xr:uid="{58234D93-E39A-4085-896A-C81588DBF949}"/>
    <cellStyle name="Comma 11 5 2 4" xfId="21977" xr:uid="{D6B7CC89-DCAD-4706-94F3-E7842F45D3E9}"/>
    <cellStyle name="Comma 11 5 3" xfId="3696" xr:uid="{97D749AC-C9C0-4E06-BE53-550673EA8FE2}"/>
    <cellStyle name="Comma 11 5 3 2" xfId="39990" xr:uid="{F1FAB28A-EF9D-4DB2-B188-2FAA7CE826F1}"/>
    <cellStyle name="Comma 11 5 3 3" xfId="21978" xr:uid="{36EF10DE-15E5-4BFF-99DD-A69EDC4274B9}"/>
    <cellStyle name="Comma 11 5 4" xfId="32752" xr:uid="{70757C9D-CCA3-4DC5-B0EE-9F1AD66910CB}"/>
    <cellStyle name="Comma 11 5 4 2" xfId="42054" xr:uid="{C0F1E98A-F54B-44FC-8AE0-96947C090FB9}"/>
    <cellStyle name="Comma 11 5 5" xfId="39140" xr:uid="{B1FB5145-7B6B-44D6-91F5-5F03241B2C48}"/>
    <cellStyle name="Comma 11 5 5 2" xfId="42899" xr:uid="{592876D6-4750-41A9-847F-1355A9423960}"/>
    <cellStyle name="Comma 11 5 6" xfId="39988" xr:uid="{E47D25D6-3121-4736-99C9-0C74B385DAD1}"/>
    <cellStyle name="Comma 11 5 7" xfId="21976" xr:uid="{BEAEF761-2A2B-42C1-A6DB-BCCF45BA8D65}"/>
    <cellStyle name="Comma 11 6" xfId="3697" xr:uid="{259738FB-0A13-469C-BA78-D104782C4898}"/>
    <cellStyle name="Comma 11 6 2" xfId="3698" xr:uid="{DD1ED227-AF88-4C28-B9BF-CB9B9A2574D1}"/>
    <cellStyle name="Comma 11 6 2 2" xfId="41583" xr:uid="{44ED4BFB-442F-4F04-8DF2-213C022B480C}"/>
    <cellStyle name="Comma 11 6 2 3" xfId="32268" xr:uid="{1950D5FE-A5FB-443D-A274-B0A56CC4F4F0}"/>
    <cellStyle name="Comma 11 6 3" xfId="36427" xr:uid="{9DA96EC9-B033-4503-A795-7CAB0625D726}"/>
    <cellStyle name="Comma 11 6 3 2" xfId="42387" xr:uid="{80461D05-60DD-42F7-B1AD-8939F0019EEE}"/>
    <cellStyle name="Comma 11 6 4" xfId="39595" xr:uid="{010CCF5C-60E3-4957-ABDF-5186394617B7}"/>
    <cellStyle name="Comma 11 6 4 2" xfId="43173" xr:uid="{A40D958D-F3CE-4BFA-AE89-91913A56285B}"/>
    <cellStyle name="Comma 11 6 5" xfId="39991" xr:uid="{4207DFEB-34E6-47C8-A1E6-BE02DA3F7C97}"/>
    <cellStyle name="Comma 11 6 6" xfId="21979" xr:uid="{52C60D88-DC8A-4C0C-988F-F854FA19EB80}"/>
    <cellStyle name="Comma 11 7" xfId="3699" xr:uid="{E4F7079A-368B-40D0-8A7F-B7C83C7282CF}"/>
    <cellStyle name="Comma 11 7 2" xfId="39992" xr:uid="{28E9A9FD-AA81-4537-9CAE-B5B6297C4C1B}"/>
    <cellStyle name="Comma 11 7 3" xfId="21980" xr:uid="{3243F6AD-F9BF-4A4F-AC34-831883C078B7}"/>
    <cellStyle name="Comma 11 8" xfId="3700" xr:uid="{841228E1-D909-4664-84BC-270A70E2CA5B}"/>
    <cellStyle name="Comma 11 8 2" xfId="41102" xr:uid="{03B4E795-3BC1-4E32-A80A-A042C8A0E2BD}"/>
    <cellStyle name="Comma 11 8 3" xfId="31004" xr:uid="{25FDF021-AFA3-4F11-8770-5933EA7BE488}"/>
    <cellStyle name="Comma 11 9" xfId="32741" xr:uid="{BA2AC14B-EC06-4EF4-ADFA-B9A875D86565}"/>
    <cellStyle name="Comma 11 9 2" xfId="42043" xr:uid="{7D629003-5824-4051-85AC-4542CC44F80C}"/>
    <cellStyle name="Comma 12" xfId="3701" xr:uid="{9B7DA481-CD29-4E94-BB55-2C9D52CB60CA}"/>
    <cellStyle name="Comma 12 10" xfId="39141" xr:uid="{CC7EB160-AA95-46E0-974D-808ECB5D8B0E}"/>
    <cellStyle name="Comma 12 10 2" xfId="42900" xr:uid="{D0079B80-BC1F-48EB-B562-C3845C54BCF1}"/>
    <cellStyle name="Comma 12 11" xfId="39993" xr:uid="{8FA84D96-7EF1-4806-949F-526D050D35DD}"/>
    <cellStyle name="Comma 12 12" xfId="21981" xr:uid="{FF0AC287-A369-406D-93E0-FCAD130D9CD4}"/>
    <cellStyle name="Comma 12 2" xfId="3702" xr:uid="{7A405445-C416-43B1-BEAB-00D51D590F98}"/>
    <cellStyle name="Comma 12 2 2" xfId="3703" xr:uid="{189135E8-110F-4144-8541-2772207A8A2C}"/>
    <cellStyle name="Comma 12 2 2 2" xfId="3704" xr:uid="{F5A65DC6-925F-4368-B6B8-BEA72621A4DA}"/>
    <cellStyle name="Comma 12 2 2 2 2" xfId="3705" xr:uid="{BA44802F-D107-4591-9DFC-D48F375BF0CB}"/>
    <cellStyle name="Comma 12 2 2 2 2 2" xfId="41584" xr:uid="{FED98489-E686-4618-9FE7-4DB678790D12}"/>
    <cellStyle name="Comma 12 2 2 2 2 3" xfId="32269" xr:uid="{C1FCFFCD-70E5-4C8D-926B-C6447F329AA8}"/>
    <cellStyle name="Comma 12 2 2 2 3" xfId="32756" xr:uid="{63BB5A89-A354-4C78-A17D-DF34F3A82283}"/>
    <cellStyle name="Comma 12 2 2 2 3 2" xfId="42058" xr:uid="{A17A3783-55A0-45B6-892D-010C9D2A291E}"/>
    <cellStyle name="Comma 12 2 2 2 4" xfId="39144" xr:uid="{13C537DD-20EE-40F9-83A8-AC928DC6E12C}"/>
    <cellStyle name="Comma 12 2 2 2 4 2" xfId="42903" xr:uid="{67115CC8-0092-47B3-838C-627C00C6315A}"/>
    <cellStyle name="Comma 12 2 2 2 5" xfId="39996" xr:uid="{B03DBF96-DC14-4DEE-9137-BB8496B59047}"/>
    <cellStyle name="Comma 12 2 2 2 6" xfId="21984" xr:uid="{D7A32886-9DEF-4DEE-8BB1-80F2E9155D94}"/>
    <cellStyle name="Comma 12 2 2 3" xfId="3706" xr:uid="{604BC6C9-8661-4203-8A6B-D5F7EC6C95E6}"/>
    <cellStyle name="Comma 12 2 2 3 2" xfId="39997" xr:uid="{6C292D10-23D0-4376-AC07-C3C0414415E8}"/>
    <cellStyle name="Comma 12 2 2 3 3" xfId="21985" xr:uid="{49DC6FEF-D9BB-4C06-BD20-EAC3C8D12C39}"/>
    <cellStyle name="Comma 12 2 2 4" xfId="32755" xr:uid="{3A96BEEC-54AF-42A9-98C5-ED0AC2706CC1}"/>
    <cellStyle name="Comma 12 2 2 4 2" xfId="42057" xr:uid="{B33AE0E9-8F57-477D-9A41-6485462C5962}"/>
    <cellStyle name="Comma 12 2 2 5" xfId="39143" xr:uid="{DCB1C5B8-E76C-420E-B03D-5D59255F2626}"/>
    <cellStyle name="Comma 12 2 2 5 2" xfId="42902" xr:uid="{7DB937E1-BAD5-4E7C-A105-E1C1F11390D1}"/>
    <cellStyle name="Comma 12 2 2 6" xfId="39995" xr:uid="{D2177852-2918-42D7-9FC4-8F6E476E84AD}"/>
    <cellStyle name="Comma 12 2 2 7" xfId="21983" xr:uid="{0A46CA82-7DCF-4C03-ABF1-F9F25083BF37}"/>
    <cellStyle name="Comma 12 2 3" xfId="3707" xr:uid="{D2F1496D-8218-40F6-B0FB-37E409E9A230}"/>
    <cellStyle name="Comma 12 2 3 2" xfId="3708" xr:uid="{63AE8242-706C-41E9-9929-1172F9255304}"/>
    <cellStyle name="Comma 12 2 3 2 2" xfId="32758" xr:uid="{4D1A4E51-8743-4858-ADBB-ECFE4A49EB3F}"/>
    <cellStyle name="Comma 12 2 3 2 2 2" xfId="42060" xr:uid="{3B36C628-D149-4F27-AC54-6BB5FA240487}"/>
    <cellStyle name="Comma 12 2 3 2 3" xfId="39146" xr:uid="{FF4D1F2C-8A9B-40BF-AAA0-A7B0F48C284C}"/>
    <cellStyle name="Comma 12 2 3 2 3 2" xfId="42905" xr:uid="{CBB6FC42-3C38-4127-B74E-DED050D3E605}"/>
    <cellStyle name="Comma 12 2 3 2 4" xfId="41066" xr:uid="{3F9F7A5A-8DBD-431C-AF59-B97ED3EEC9CE}"/>
    <cellStyle name="Comma 12 2 3 2 5" xfId="26667" xr:uid="{7DCB6D90-7D58-40D3-88A6-1416E14A1C2C}"/>
    <cellStyle name="Comma 12 2 3 3" xfId="32757" xr:uid="{972B66E1-8676-4C7C-A8BF-1C75527240E4}"/>
    <cellStyle name="Comma 12 2 3 3 2" xfId="42059" xr:uid="{125651DD-739B-4462-9A97-79F4B708DF5D}"/>
    <cellStyle name="Comma 12 2 3 4" xfId="39145" xr:uid="{D0B50A78-7386-4BEC-95E9-F82CF953126D}"/>
    <cellStyle name="Comma 12 2 3 4 2" xfId="42904" xr:uid="{6C24C374-192B-42A8-BEAE-BBE7BB22C60A}"/>
    <cellStyle name="Comma 12 2 3 5" xfId="39998" xr:uid="{9F9B205F-5FDF-4993-81BD-F77087C423BC}"/>
    <cellStyle name="Comma 12 2 3 6" xfId="21986" xr:uid="{3AAFB6C7-0EE2-44E7-BAA8-9B8DDFD460D8}"/>
    <cellStyle name="Comma 12 2 4" xfId="3709" xr:uid="{080CB275-ED6F-4B80-872C-0953BFEE4BA2}"/>
    <cellStyle name="Comma 12 2 4 2" xfId="32759" xr:uid="{8EBD7F53-627F-4D01-922B-5D577F256778}"/>
    <cellStyle name="Comma 12 2 4 2 2" xfId="42061" xr:uid="{D40E804D-B47C-49B5-9329-61E5A537F66C}"/>
    <cellStyle name="Comma 12 2 4 3" xfId="39147" xr:uid="{E22A000F-178B-42E0-A062-F3E025C7A542}"/>
    <cellStyle name="Comma 12 2 4 3 2" xfId="42906" xr:uid="{7CEDACB1-C405-4A63-9929-C555F7EA9DA3}"/>
    <cellStyle name="Comma 12 2 4 4" xfId="39999" xr:uid="{F00AF273-CA2A-45EB-B6A1-186A8C22B2C0}"/>
    <cellStyle name="Comma 12 2 4 5" xfId="21987" xr:uid="{40DA4358-3FFE-4282-BDBF-EA366C83869F}"/>
    <cellStyle name="Comma 12 2 5" xfId="3710" xr:uid="{CA19ABF5-9BF4-4C25-85E3-34316BBB45AC}"/>
    <cellStyle name="Comma 12 2 5 2" xfId="36490" xr:uid="{2A789062-B639-4972-82D9-8EF20F66962D}"/>
    <cellStyle name="Comma 12 2 5 2 2" xfId="42408" xr:uid="{DE50B8C8-ED5F-4AF4-A890-4DEEAEE739C2}"/>
    <cellStyle name="Comma 12 2 5 3" xfId="39634" xr:uid="{46B45B15-2FA1-477A-82A9-0AE7E1338785}"/>
    <cellStyle name="Comma 12 2 5 3 2" xfId="43200" xr:uid="{2F240CAE-B895-4C19-93C0-2EF861FCB512}"/>
    <cellStyle name="Comma 12 2 5 4" xfId="41202" xr:uid="{77CF3925-2046-4626-97EA-D3DDE6F78BAA}"/>
    <cellStyle name="Comma 12 2 5 5" xfId="31482" xr:uid="{A410E620-C770-4DC4-B25F-B990F987C03E}"/>
    <cellStyle name="Comma 12 2 6" xfId="32754" xr:uid="{7D4F4432-ECEB-4151-BF0B-BEBA174B36BA}"/>
    <cellStyle name="Comma 12 2 6 2" xfId="42056" xr:uid="{5961A28D-64FC-44D0-ABBE-161A6F82C92C}"/>
    <cellStyle name="Comma 12 2 7" xfId="39142" xr:uid="{CEB5D156-4A50-481B-8C08-337E17C810AA}"/>
    <cellStyle name="Comma 12 2 7 2" xfId="42901" xr:uid="{3F6C5BEB-143F-4844-A438-7B20548979A4}"/>
    <cellStyle name="Comma 12 2 8" xfId="39994" xr:uid="{5B998CA4-20C6-4933-8C77-8260EC7C25E4}"/>
    <cellStyle name="Comma 12 2 9" xfId="21982" xr:uid="{07933572-84B8-4586-8B80-9FE19A62A28E}"/>
    <cellStyle name="Comma 12 3" xfId="3711" xr:uid="{89F4F4FE-FB1D-4F46-A145-8B6698551BA0}"/>
    <cellStyle name="Comma 12 3 2" xfId="3712" xr:uid="{7C8465F2-190F-460B-871C-86DD4E523C6E}"/>
    <cellStyle name="Comma 12 3 2 2" xfId="3713" xr:uid="{ADDF0C6F-0071-4598-9E3E-576FEEEE179F}"/>
    <cellStyle name="Comma 12 3 2 2 2" xfId="3714" xr:uid="{00F7F252-39AD-4EBD-AFC3-652565266F94}"/>
    <cellStyle name="Comma 12 3 2 2 2 2" xfId="41585" xr:uid="{7F962E6F-F8BD-45F9-BA1D-B5CAE28A9970}"/>
    <cellStyle name="Comma 12 3 2 2 2 3" xfId="32270" xr:uid="{6EFEDDD2-A859-4FBC-893F-3FBD85DC36C5}"/>
    <cellStyle name="Comma 12 3 2 2 3" xfId="40002" xr:uid="{B0C37AD1-66D7-47E8-8A5A-73CAB0FDE5D4}"/>
    <cellStyle name="Comma 12 3 2 2 4" xfId="21990" xr:uid="{C1DB1A80-B100-4FAC-A938-E1C46BD9072C}"/>
    <cellStyle name="Comma 12 3 2 3" xfId="3715" xr:uid="{60314576-4425-4C3F-B91D-C85C975823D6}"/>
    <cellStyle name="Comma 12 3 2 3 2" xfId="40003" xr:uid="{33D4D526-2691-4B23-AD5F-91E09DAA8D36}"/>
    <cellStyle name="Comma 12 3 2 3 3" xfId="21991" xr:uid="{B89F1E0E-6273-4362-8669-FB5788920A2E}"/>
    <cellStyle name="Comma 12 3 2 4" xfId="32761" xr:uid="{AB1BAE17-E921-40BD-9A37-0854D0B88E33}"/>
    <cellStyle name="Comma 12 3 2 4 2" xfId="42063" xr:uid="{BF404883-4F20-4474-B4BB-767333813A80}"/>
    <cellStyle name="Comma 12 3 2 5" xfId="39149" xr:uid="{7608A902-647A-4434-BAD9-9E694CB2E0B1}"/>
    <cellStyle name="Comma 12 3 2 5 2" xfId="42908" xr:uid="{285981A2-7BDE-48FC-A528-D99593A95ADD}"/>
    <cellStyle name="Comma 12 3 2 6" xfId="40001" xr:uid="{83D58996-9F8C-403D-9FDE-4077614362F0}"/>
    <cellStyle name="Comma 12 3 2 7" xfId="21989" xr:uid="{86E80D46-B7E3-4D4A-A643-2E1FA00573CD}"/>
    <cellStyle name="Comma 12 3 3" xfId="3716" xr:uid="{82667B82-2337-4909-9998-930D1D5158C2}"/>
    <cellStyle name="Comma 12 3 3 2" xfId="3717" xr:uid="{E57DE0C9-DDA4-4C24-B8D1-6755303A9628}"/>
    <cellStyle name="Comma 12 3 3 2 2" xfId="41586" xr:uid="{FE364392-6D62-4F72-AC01-84C69D660029}"/>
    <cellStyle name="Comma 12 3 3 2 3" xfId="32271" xr:uid="{2B407D9F-42CC-4415-83A4-10343ADC6C3C}"/>
    <cellStyle name="Comma 12 3 3 3" xfId="36491" xr:uid="{3380D0D3-F26A-4124-9DB3-DF1F05C579D1}"/>
    <cellStyle name="Comma 12 3 3 3 2" xfId="42409" xr:uid="{851D7DA7-1E61-44B5-8186-C7B5CFF1929F}"/>
    <cellStyle name="Comma 12 3 3 4" xfId="39635" xr:uid="{F878E40F-EFDA-43F7-B7D2-1F1876026CB9}"/>
    <cellStyle name="Comma 12 3 3 4 2" xfId="43201" xr:uid="{CB254DB2-484A-477F-85EC-3E95151DBC75}"/>
    <cellStyle name="Comma 12 3 3 5" xfId="40004" xr:uid="{A9FA7130-2B89-4B49-ADD9-39CBEF53FC8B}"/>
    <cellStyle name="Comma 12 3 3 6" xfId="21992" xr:uid="{1C81BCFF-87B1-4878-A049-EC71343DFA92}"/>
    <cellStyle name="Comma 12 3 4" xfId="3718" xr:uid="{A1010486-BF39-4C9D-B17D-39E128499E3D}"/>
    <cellStyle name="Comma 12 3 4 2" xfId="40005" xr:uid="{7CFD4607-4EF5-4929-B231-1296CC82A9F7}"/>
    <cellStyle name="Comma 12 3 4 3" xfId="21993" xr:uid="{6F032F21-DF63-47AA-804C-C8D5037766CF}"/>
    <cellStyle name="Comma 12 3 5" xfId="3719" xr:uid="{2FFE9BCC-3490-4227-A0E8-A6BDC0032E05}"/>
    <cellStyle name="Comma 12 3 5 2" xfId="41153" xr:uid="{3B6BE61F-88E7-44C3-95E2-30341810E46F}"/>
    <cellStyle name="Comma 12 3 5 3" xfId="31411" xr:uid="{0360C644-9CDF-45AB-ACEC-22DD2C5B76CF}"/>
    <cellStyle name="Comma 12 3 6" xfId="32760" xr:uid="{9DA2675B-619D-4C57-9700-490047653902}"/>
    <cellStyle name="Comma 12 3 6 2" xfId="42062" xr:uid="{687560DA-AB30-4CA4-9F22-9949AFFF69C1}"/>
    <cellStyle name="Comma 12 3 7" xfId="39148" xr:uid="{224731CA-6C8D-443F-8B1F-9E111841AE92}"/>
    <cellStyle name="Comma 12 3 7 2" xfId="42907" xr:uid="{D180781A-9807-446B-B64C-F0A08BDF9E61}"/>
    <cellStyle name="Comma 12 3 8" xfId="40000" xr:uid="{2B152170-C915-47FC-BCEA-78C4B8A38273}"/>
    <cellStyle name="Comma 12 3 9" xfId="21988" xr:uid="{C88BAF5B-8256-43CC-B7C2-E039010B146D}"/>
    <cellStyle name="Comma 12 4" xfId="3720" xr:uid="{E77B3DA8-1E93-41AC-8E42-6E23FB5E1F0D}"/>
    <cellStyle name="Comma 12 4 2" xfId="3721" xr:uid="{54D0D588-25E5-43F8-80FD-F28A80AB330E}"/>
    <cellStyle name="Comma 12 4 2 2" xfId="3722" xr:uid="{C7AE89DC-3691-45FC-B435-29E2F2447AB6}"/>
    <cellStyle name="Comma 12 4 2 2 2" xfId="3723" xr:uid="{68A72425-761B-4623-AB04-DCFCDC32426D}"/>
    <cellStyle name="Comma 12 4 2 2 2 2" xfId="41587" xr:uid="{0CF59894-245C-404A-BBD1-44D2BCDA699C}"/>
    <cellStyle name="Comma 12 4 2 2 2 3" xfId="32272" xr:uid="{C76104A6-0BB7-4489-87AE-4C71B05AA1E0}"/>
    <cellStyle name="Comma 12 4 2 2 3" xfId="40008" xr:uid="{7CD9FE80-FFB7-48AB-9006-87DEEF31A75A}"/>
    <cellStyle name="Comma 12 4 2 2 4" xfId="21996" xr:uid="{6651693C-3293-49F1-81A4-6CCE1722BACB}"/>
    <cellStyle name="Comma 12 4 2 3" xfId="3724" xr:uid="{51687490-017A-4262-BFE9-77C84CA0A533}"/>
    <cellStyle name="Comma 12 4 2 3 2" xfId="40009" xr:uid="{206C9D3C-B0D6-439D-8051-C10CC720638E}"/>
    <cellStyle name="Comma 12 4 2 3 3" xfId="21997" xr:uid="{507125C3-DB2E-4157-9EC1-35EC40A459CA}"/>
    <cellStyle name="Comma 12 4 2 4" xfId="32763" xr:uid="{3D0320A8-5F66-412F-BD87-173A9971843D}"/>
    <cellStyle name="Comma 12 4 2 4 2" xfId="42065" xr:uid="{B1F254AB-ECAE-44D9-B264-5D82C7D3AAF9}"/>
    <cellStyle name="Comma 12 4 2 5" xfId="39151" xr:uid="{CD636124-BCFC-4F6A-92DB-DC596CEFD097}"/>
    <cellStyle name="Comma 12 4 2 5 2" xfId="42910" xr:uid="{7C6C4D0A-0BD6-4F45-85A4-066407FA5043}"/>
    <cellStyle name="Comma 12 4 2 6" xfId="40007" xr:uid="{843C3F66-0225-4367-9D93-599624202C2D}"/>
    <cellStyle name="Comma 12 4 2 7" xfId="21995" xr:uid="{22AC646A-140B-4985-BF85-269F9DB78B6B}"/>
    <cellStyle name="Comma 12 4 3" xfId="3725" xr:uid="{FE195390-4D23-46B9-A562-9C07D4F7D705}"/>
    <cellStyle name="Comma 12 4 3 2" xfId="3726" xr:uid="{88A2138E-640D-4E77-B2F3-B7DAEB7BEEAF}"/>
    <cellStyle name="Comma 12 4 3 2 2" xfId="41588" xr:uid="{25746A0D-924C-4A3A-8B04-0C5D9C851C6D}"/>
    <cellStyle name="Comma 12 4 3 2 3" xfId="32273" xr:uid="{5EA49079-3CE8-49BC-90C9-DD3347B04B6B}"/>
    <cellStyle name="Comma 12 4 3 3" xfId="36492" xr:uid="{A65D0DA8-1780-43DC-BE94-1A86263C0F81}"/>
    <cellStyle name="Comma 12 4 3 3 2" xfId="42410" xr:uid="{AC29AE4E-CF01-43D8-8DEF-3FD92E6063DD}"/>
    <cellStyle name="Comma 12 4 3 4" xfId="39636" xr:uid="{DA9742E8-C15C-413E-9BF0-0595DC630FE2}"/>
    <cellStyle name="Comma 12 4 3 4 2" xfId="43202" xr:uid="{2533846B-6636-4F4C-8987-A7EAE1C433CA}"/>
    <cellStyle name="Comma 12 4 3 5" xfId="40010" xr:uid="{F7FB9483-413C-4233-88C3-D8B85BB0FC8D}"/>
    <cellStyle name="Comma 12 4 3 6" xfId="21998" xr:uid="{9412F491-1099-4898-A162-23793A8E4500}"/>
    <cellStyle name="Comma 12 4 4" xfId="3727" xr:uid="{043C3D81-5141-4ADF-9C17-B43D498490AE}"/>
    <cellStyle name="Comma 12 4 4 2" xfId="40011" xr:uid="{C3B85908-84FA-4CF4-864D-A15871318605}"/>
    <cellStyle name="Comma 12 4 4 3" xfId="21999" xr:uid="{BC5BD1F9-6987-4B06-9C96-A9538D636B1D}"/>
    <cellStyle name="Comma 12 4 5" xfId="3728" xr:uid="{BA45A9C2-B277-442B-B07C-21E1A2A098F5}"/>
    <cellStyle name="Comma 12 4 5 2" xfId="41248" xr:uid="{6D4C3019-6BDD-4B20-A180-707EA2AF2E3D}"/>
    <cellStyle name="Comma 12 4 5 3" xfId="31804" xr:uid="{B293C3D7-7F16-4CE6-8F2D-BDBEF6A00251}"/>
    <cellStyle name="Comma 12 4 6" xfId="32762" xr:uid="{945D3AEA-E3CE-4FF8-AB9D-5CC5CEA11758}"/>
    <cellStyle name="Comma 12 4 6 2" xfId="42064" xr:uid="{182FAEE6-CD86-4E9E-A8E4-44F8FB7ED79C}"/>
    <cellStyle name="Comma 12 4 7" xfId="39150" xr:uid="{2B099E13-BA1F-409A-9E8C-129815AA926C}"/>
    <cellStyle name="Comma 12 4 7 2" xfId="42909" xr:uid="{CF7F7618-54F9-4627-97E1-778D5B92C016}"/>
    <cellStyle name="Comma 12 4 8" xfId="40006" xr:uid="{8EF0681E-54EA-4D30-A399-BF09B0814406}"/>
    <cellStyle name="Comma 12 4 9" xfId="21994" xr:uid="{16D2BB5E-8201-4294-BFEA-BA65C9A3B239}"/>
    <cellStyle name="Comma 12 5" xfId="3729" xr:uid="{F17F59F1-54F4-43B3-A05D-97FA8A9B8485}"/>
    <cellStyle name="Comma 12 5 2" xfId="3730" xr:uid="{3161A8FA-8FD5-4145-8E82-44E43E3A1628}"/>
    <cellStyle name="Comma 12 5 2 2" xfId="3731" xr:uid="{9B6DF4F6-6946-47E2-AAA2-227D352DF24C}"/>
    <cellStyle name="Comma 12 5 2 2 2" xfId="41589" xr:uid="{20B3B987-AD19-4D00-80BD-CEF06DD91B21}"/>
    <cellStyle name="Comma 12 5 2 2 3" xfId="32274" xr:uid="{22834EF5-879B-4BAF-9007-372137C975CA}"/>
    <cellStyle name="Comma 12 5 2 3" xfId="40013" xr:uid="{25D2891C-1B53-43A4-95B5-A19D0877A821}"/>
    <cellStyle name="Comma 12 5 2 4" xfId="22001" xr:uid="{A4441DAA-AD3D-4ED1-848D-7CF216288DFF}"/>
    <cellStyle name="Comma 12 5 3" xfId="3732" xr:uid="{E2C69688-81BE-4A87-978D-5DF9BAD73E20}"/>
    <cellStyle name="Comma 12 5 3 2" xfId="40014" xr:uid="{787BF160-CCFC-48EF-9D46-D93D060160D5}"/>
    <cellStyle name="Comma 12 5 3 3" xfId="22002" xr:uid="{FBAE5EF0-8888-4EB7-8454-AC85C1CA8D34}"/>
    <cellStyle name="Comma 12 5 4" xfId="32764" xr:uid="{19C78803-2C43-43A8-8C09-61381EC6FA79}"/>
    <cellStyle name="Comma 12 5 4 2" xfId="42066" xr:uid="{BD494231-7E87-414B-B922-0592E7D17122}"/>
    <cellStyle name="Comma 12 5 5" xfId="39152" xr:uid="{325167E7-72BB-4DE7-8B2C-1B2A3DCFF9BF}"/>
    <cellStyle name="Comma 12 5 5 2" xfId="42911" xr:uid="{4BDBFD78-69D0-4D55-AED5-A0B9571A2993}"/>
    <cellStyle name="Comma 12 5 6" xfId="40012" xr:uid="{FAA682F8-A135-48CC-8B2D-3047B7B2047F}"/>
    <cellStyle name="Comma 12 5 7" xfId="22000" xr:uid="{7FA94619-E489-4A46-97B2-C1A47B498B98}"/>
    <cellStyle name="Comma 12 6" xfId="3733" xr:uid="{B6AB871B-AEDC-47B3-B35E-0776A6797D66}"/>
    <cellStyle name="Comma 12 6 2" xfId="3734" xr:uid="{B6E3AEFD-21B6-4E55-8888-F5653AFFAA04}"/>
    <cellStyle name="Comma 12 6 2 2" xfId="41590" xr:uid="{36A9052C-D227-4654-802E-75CBC15573CA}"/>
    <cellStyle name="Comma 12 6 2 3" xfId="32275" xr:uid="{109F7BED-83B6-43D1-B984-9A84DE95AA01}"/>
    <cellStyle name="Comma 12 6 3" xfId="36429" xr:uid="{252FFA4A-801A-4419-BD4F-A271A518B02C}"/>
    <cellStyle name="Comma 12 6 3 2" xfId="42388" xr:uid="{11BE008C-7A72-4F04-A16F-0CA02BE9EB93}"/>
    <cellStyle name="Comma 12 6 4" xfId="39596" xr:uid="{8EE6ACEE-EA13-4968-BE62-4E500B3E70C6}"/>
    <cellStyle name="Comma 12 6 4 2" xfId="43174" xr:uid="{ED69CDE0-1F9B-4914-9B15-745123922488}"/>
    <cellStyle name="Comma 12 6 5" xfId="40015" xr:uid="{F7660E24-464C-49D9-B98A-64C8A1E3F080}"/>
    <cellStyle name="Comma 12 6 6" xfId="22003" xr:uid="{BF1CBCAC-9E03-4033-9913-C9DF5AC60548}"/>
    <cellStyle name="Comma 12 7" xfId="3735" xr:uid="{462EE228-284A-4892-8FDE-054C0594D52E}"/>
    <cellStyle name="Comma 12 7 2" xfId="40016" xr:uid="{A8BAFCB0-8E29-4553-AB62-6C81E029B7B9}"/>
    <cellStyle name="Comma 12 7 3" xfId="22004" xr:uid="{92D1EF02-90A4-4414-9C87-FBA9865F4D29}"/>
    <cellStyle name="Comma 12 8" xfId="3736" xr:uid="{E42AA65F-8CF8-4C8A-A690-AA6DC6FC3718}"/>
    <cellStyle name="Comma 12 8 2" xfId="41103" xr:uid="{CB000D47-367F-43EA-936F-F704B33D9489}"/>
    <cellStyle name="Comma 12 8 3" xfId="31012" xr:uid="{4A6167B0-DA48-437B-B52A-7631DE683481}"/>
    <cellStyle name="Comma 12 9" xfId="32753" xr:uid="{68FEF677-2196-4801-BA0E-601FEAE3C057}"/>
    <cellStyle name="Comma 12 9 2" xfId="42055" xr:uid="{FA4A5584-B6CE-4B24-A332-C23D1663C981}"/>
    <cellStyle name="Comma 13" xfId="3737" xr:uid="{DDE65D95-C9CD-4170-BF1C-134E8E7DA996}"/>
    <cellStyle name="Comma 13 10" xfId="3738" xr:uid="{4794334B-0E7E-4241-9E91-BE992744F1B2}"/>
    <cellStyle name="Comma 13 10 2" xfId="3739" xr:uid="{5FF17A9A-D5B8-4438-B5EE-301E419EE1B3}"/>
    <cellStyle name="Comma 13 10 2 2" xfId="3740" xr:uid="{44A152D4-FBE5-4576-987F-5A1EA2CDA5B1}"/>
    <cellStyle name="Comma 13 10 2 2 2" xfId="3741" xr:uid="{44F5A2E8-F99A-4800-ADC3-A64B375968F5}"/>
    <cellStyle name="Comma 13 10 2 2 2 2" xfId="3742" xr:uid="{538C3538-EBEE-4204-83CA-2D58F57F21F2}"/>
    <cellStyle name="Comma 13 10 2 2 2 2 2" xfId="3743" xr:uid="{931BD14D-1829-4168-A54E-D72814AD3CAB}"/>
    <cellStyle name="Comma 13 10 2 2 2 2 2 2" xfId="26673" xr:uid="{1A7FD353-D200-4AEA-81F9-9AA14E146F66}"/>
    <cellStyle name="Comma 13 10 2 2 2 2 3" xfId="26672" xr:uid="{8DEC6DDB-BA38-47D9-AF5D-B4F8F4F2E196}"/>
    <cellStyle name="Comma 13 10 2 2 2 3" xfId="3744" xr:uid="{D201C1D9-09F7-443D-BAB4-70C6ABA5F4E9}"/>
    <cellStyle name="Comma 13 10 2 2 2 3 2" xfId="26674" xr:uid="{F8CCEEC2-606A-46F2-8E59-8EDF92104DD4}"/>
    <cellStyle name="Comma 13 10 2 2 2 4" xfId="26671" xr:uid="{63BFE318-C6D8-45CE-B064-CA2085AF7CA7}"/>
    <cellStyle name="Comma 13 10 2 2 3" xfId="3745" xr:uid="{18E68C5B-1D08-4738-A929-A11DCC989971}"/>
    <cellStyle name="Comma 13 10 2 2 3 2" xfId="3746" xr:uid="{C040FC11-4D5A-4C3F-B86E-71E9A8951564}"/>
    <cellStyle name="Comma 13 10 2 2 3 2 2" xfId="26676" xr:uid="{DC4206EE-E58D-44AA-AECA-D52DD1C0BB87}"/>
    <cellStyle name="Comma 13 10 2 2 3 3" xfId="26675" xr:uid="{00A23013-EA8E-4FCD-9D80-8D2FB1A38ACE}"/>
    <cellStyle name="Comma 13 10 2 2 4" xfId="3747" xr:uid="{5DBD3B4A-4730-4E9F-938D-56B5485E285B}"/>
    <cellStyle name="Comma 13 10 2 2 4 2" xfId="26677" xr:uid="{2FB8B04B-3EB7-4193-AB06-671449BB45DC}"/>
    <cellStyle name="Comma 13 10 2 2 5" xfId="26670" xr:uid="{B98FC223-F9E8-4EFA-9B8B-B01A0FAF9FC9}"/>
    <cellStyle name="Comma 13 10 2 3" xfId="3748" xr:uid="{645AD463-7A0C-4D63-B642-134AD563E76C}"/>
    <cellStyle name="Comma 13 10 2 3 2" xfId="3749" xr:uid="{F824AED9-F777-4EAB-AF33-E0E3C841A90F}"/>
    <cellStyle name="Comma 13 10 2 3 2 2" xfId="3750" xr:uid="{A2E490E2-66A8-480C-B367-B57342698D0A}"/>
    <cellStyle name="Comma 13 10 2 3 2 2 2" xfId="26680" xr:uid="{15935675-44CF-46F9-8612-F41EC1CE0C6D}"/>
    <cellStyle name="Comma 13 10 2 3 2 3" xfId="26679" xr:uid="{167216D8-3742-438D-BCF3-4A850743880E}"/>
    <cellStyle name="Comma 13 10 2 3 3" xfId="3751" xr:uid="{7263730B-3560-47CC-83AF-4A7381C3B9C6}"/>
    <cellStyle name="Comma 13 10 2 3 3 2" xfId="26681" xr:uid="{7B7D8B63-140F-4391-AF95-771425008C04}"/>
    <cellStyle name="Comma 13 10 2 3 4" xfId="26678" xr:uid="{886B0E15-DEAE-4263-A64E-3B2BD242FE70}"/>
    <cellStyle name="Comma 13 10 2 4" xfId="3752" xr:uid="{ADD83E48-C9C5-4F8D-98F5-54AB34967824}"/>
    <cellStyle name="Comma 13 10 2 4 2" xfId="3753" xr:uid="{9646634B-B47A-4ED1-B3FC-956E1DB61C9B}"/>
    <cellStyle name="Comma 13 10 2 4 2 2" xfId="26683" xr:uid="{C08303E1-666B-4875-A532-165C4CF5BD5D}"/>
    <cellStyle name="Comma 13 10 2 4 3" xfId="26682" xr:uid="{596FCEAA-4882-4754-9C7B-79B72040457A}"/>
    <cellStyle name="Comma 13 10 2 5" xfId="3754" xr:uid="{61C6942B-A0CB-49BB-8783-8A0858F93D6A}"/>
    <cellStyle name="Comma 13 10 2 5 2" xfId="26684" xr:uid="{D1CC4D35-BA4A-43CD-96FA-FD088EB2172D}"/>
    <cellStyle name="Comma 13 10 2 6" xfId="26669" xr:uid="{80DF37CA-34EC-41CD-8CCA-1C43F9EAA834}"/>
    <cellStyle name="Comma 13 10 3" xfId="3755" xr:uid="{5528056F-FDEE-4CF0-B27F-65CA98204F72}"/>
    <cellStyle name="Comma 13 10 3 2" xfId="3756" xr:uid="{86ADC06F-9E01-402C-9057-AC3C1A92054A}"/>
    <cellStyle name="Comma 13 10 3 2 2" xfId="3757" xr:uid="{CB185F45-631B-4A4B-9464-2B5F5F1CCEEE}"/>
    <cellStyle name="Comma 13 10 3 2 2 2" xfId="3758" xr:uid="{9B4BCE60-5B2F-4022-B390-E8540C15B800}"/>
    <cellStyle name="Comma 13 10 3 2 2 2 2" xfId="26688" xr:uid="{56619D60-7B75-4C4D-AD9D-269A0CFEF81C}"/>
    <cellStyle name="Comma 13 10 3 2 2 3" xfId="26687" xr:uid="{A08FAFDC-3F59-42AE-95E2-46B024F34B16}"/>
    <cellStyle name="Comma 13 10 3 2 3" xfId="3759" xr:uid="{6A043A50-93BE-4CB5-B4BD-4B49AADDF10D}"/>
    <cellStyle name="Comma 13 10 3 2 3 2" xfId="26689" xr:uid="{4B1E54F1-48BB-4537-92B5-F8F9F330C599}"/>
    <cellStyle name="Comma 13 10 3 2 4" xfId="26686" xr:uid="{494A1742-F5F9-4B97-A5AD-0F4215C69CC7}"/>
    <cellStyle name="Comma 13 10 3 3" xfId="3760" xr:uid="{FB07A152-8471-44C4-AF81-92306F63D809}"/>
    <cellStyle name="Comma 13 10 3 3 2" xfId="3761" xr:uid="{78E65B23-A119-4C22-B04A-04B92A727E5D}"/>
    <cellStyle name="Comma 13 10 3 3 2 2" xfId="26691" xr:uid="{88CB41FB-6115-4F95-9305-9852B8C0B3E6}"/>
    <cellStyle name="Comma 13 10 3 3 3" xfId="26690" xr:uid="{F89AC76D-53C3-4721-A037-FED9DC5EACEB}"/>
    <cellStyle name="Comma 13 10 3 4" xfId="3762" xr:uid="{C6673D3C-A323-4303-85CF-D60300F9B49D}"/>
    <cellStyle name="Comma 13 10 3 4 2" xfId="26692" xr:uid="{4CF10174-0759-41FF-A204-3750DD71EEBE}"/>
    <cellStyle name="Comma 13 10 3 5" xfId="26685" xr:uid="{B62DFD27-4733-4DF7-8AC9-08DA3953659A}"/>
    <cellStyle name="Comma 13 10 4" xfId="3763" xr:uid="{6AD50E9F-AAD6-41CF-B043-ED0348860D42}"/>
    <cellStyle name="Comma 13 10 4 2" xfId="3764" xr:uid="{8C3E68D4-BFA3-4989-ACCB-919A5BD45C74}"/>
    <cellStyle name="Comma 13 10 4 2 2" xfId="3765" xr:uid="{45BB5807-477A-4E68-B08D-637E8CC0638E}"/>
    <cellStyle name="Comma 13 10 4 2 2 2" xfId="26695" xr:uid="{90B2A33B-74F7-46EF-BEE8-177C4E25A46C}"/>
    <cellStyle name="Comma 13 10 4 2 3" xfId="26694" xr:uid="{940BB927-D16C-4C77-B234-9CE1E8362145}"/>
    <cellStyle name="Comma 13 10 4 3" xfId="3766" xr:uid="{81F44477-DFD9-454F-9708-978B12E2185D}"/>
    <cellStyle name="Comma 13 10 4 3 2" xfId="26696" xr:uid="{3CE6A2C1-AE2C-48ED-98DF-2EAFACDFB466}"/>
    <cellStyle name="Comma 13 10 4 4" xfId="26693" xr:uid="{FA3BA1AD-A813-418D-93E9-F8B3EA63BDE1}"/>
    <cellStyle name="Comma 13 10 5" xfId="3767" xr:uid="{F9B8190D-E70D-4CED-BD0E-B5132C44CA38}"/>
    <cellStyle name="Comma 13 10 5 2" xfId="3768" xr:uid="{60201FAB-296B-45C4-AD9A-25386859441D}"/>
    <cellStyle name="Comma 13 10 5 2 2" xfId="26698" xr:uid="{8D3EFC16-FB04-4046-A670-69369EF60380}"/>
    <cellStyle name="Comma 13 10 5 3" xfId="26697" xr:uid="{D5680891-58A5-4CDD-8BC5-BE34381BC834}"/>
    <cellStyle name="Comma 13 10 6" xfId="3769" xr:uid="{9B84AC57-F5CA-4F82-9550-BD61EC81BF7C}"/>
    <cellStyle name="Comma 13 10 6 2" xfId="26699" xr:uid="{9F9BE556-285C-44C3-B2E8-4D41ADE20CFC}"/>
    <cellStyle name="Comma 13 10 7" xfId="26668" xr:uid="{524C1C5E-0440-449D-9679-D73AE30F87CD}"/>
    <cellStyle name="Comma 13 11" xfId="3770" xr:uid="{5FB4CEC1-FE3B-4087-93DD-B7D11CFD0A1B}"/>
    <cellStyle name="Comma 13 11 2" xfId="3771" xr:uid="{6F6CA339-F09E-4899-A3A2-B99E02C2F464}"/>
    <cellStyle name="Comma 13 11 2 2" xfId="3772" xr:uid="{5C498F78-283D-4290-AF7D-136213C58E05}"/>
    <cellStyle name="Comma 13 11 2 2 2" xfId="3773" xr:uid="{7219237B-07B8-43F8-ADF7-EB775B12C3F5}"/>
    <cellStyle name="Comma 13 11 2 2 2 2" xfId="3774" xr:uid="{A0EC394C-8781-4059-8E72-9D8C1ACAA8FA}"/>
    <cellStyle name="Comma 13 11 2 2 2 2 2" xfId="26704" xr:uid="{EBA2A5F9-850A-4EA3-9D42-FF0E20620F21}"/>
    <cellStyle name="Comma 13 11 2 2 2 3" xfId="26703" xr:uid="{5CA82DC9-8B2E-47E6-A628-CF70394CC22B}"/>
    <cellStyle name="Comma 13 11 2 2 3" xfId="3775" xr:uid="{289C46D6-1846-4A9C-B893-F66468C9187E}"/>
    <cellStyle name="Comma 13 11 2 2 3 2" xfId="26705" xr:uid="{F084E6A6-38D5-4054-92B0-7BB9A7C78EEB}"/>
    <cellStyle name="Comma 13 11 2 2 4" xfId="26702" xr:uid="{D2C0F512-DFD4-45C3-8878-29D68888EA58}"/>
    <cellStyle name="Comma 13 11 2 3" xfId="3776" xr:uid="{CDEDB458-B86F-4F07-AC1C-5F251CC4F4DC}"/>
    <cellStyle name="Comma 13 11 2 3 2" xfId="3777" xr:uid="{3EA23E90-D8B2-450B-B10A-A24D6FA3FDF0}"/>
    <cellStyle name="Comma 13 11 2 3 2 2" xfId="26707" xr:uid="{481155A4-3188-4020-B544-5B9073695754}"/>
    <cellStyle name="Comma 13 11 2 3 3" xfId="26706" xr:uid="{90F4DF47-3ACB-40FF-9C3D-F5E1E6174EA1}"/>
    <cellStyle name="Comma 13 11 2 4" xfId="3778" xr:uid="{1C6EE7C6-082D-4AA4-9CFC-3F9376C0E6CB}"/>
    <cellStyle name="Comma 13 11 2 4 2" xfId="26708" xr:uid="{B903A828-4556-483F-A283-9F7F2FF53EE0}"/>
    <cellStyle name="Comma 13 11 2 5" xfId="26701" xr:uid="{43C93899-DCE4-4F76-B3CC-C7378E93D1E3}"/>
    <cellStyle name="Comma 13 11 3" xfId="3779" xr:uid="{83133CAB-32C3-4DA8-88F2-A035FF5821CD}"/>
    <cellStyle name="Comma 13 11 3 2" xfId="3780" xr:uid="{663057E0-1566-4832-B6C8-7B1F421C2022}"/>
    <cellStyle name="Comma 13 11 3 2 2" xfId="3781" xr:uid="{7A4B5CA0-D39A-4F36-9589-0CAB65C0BA10}"/>
    <cellStyle name="Comma 13 11 3 2 2 2" xfId="26711" xr:uid="{9D39F2C9-7D73-4D3B-9700-78C32BC54FB4}"/>
    <cellStyle name="Comma 13 11 3 2 3" xfId="26710" xr:uid="{9964EF0A-662F-445D-87AD-9CFA56008CF9}"/>
    <cellStyle name="Comma 13 11 3 3" xfId="3782" xr:uid="{93FAF651-7438-4A96-BBE5-58A7C982A88A}"/>
    <cellStyle name="Comma 13 11 3 3 2" xfId="26712" xr:uid="{098A9693-2F62-4117-A835-C35F12163BAC}"/>
    <cellStyle name="Comma 13 11 3 4" xfId="26709" xr:uid="{3687FFC5-2EE1-4CE8-98A7-CEE3D7BE5811}"/>
    <cellStyle name="Comma 13 11 4" xfId="3783" xr:uid="{FE2A514E-B49B-400D-B345-AC84C60B7B41}"/>
    <cellStyle name="Comma 13 11 4 2" xfId="3784" xr:uid="{3313E048-70E1-4DF2-86B2-A942A6258FBD}"/>
    <cellStyle name="Comma 13 11 4 2 2" xfId="26714" xr:uid="{BFA464C3-E62D-4105-94AB-371DA2F126F7}"/>
    <cellStyle name="Comma 13 11 4 3" xfId="26713" xr:uid="{3CF4B7DB-2971-402B-9318-6D2EA8860AAD}"/>
    <cellStyle name="Comma 13 11 5" xfId="3785" xr:uid="{0F3336D6-993B-4368-B69A-B96FE55AF503}"/>
    <cellStyle name="Comma 13 11 5 2" xfId="26715" xr:uid="{D74F03D2-B444-465D-A4D3-EBCF22421D0C}"/>
    <cellStyle name="Comma 13 11 6" xfId="26700" xr:uid="{0BC05EAF-B66E-404E-BC43-28C321A6D592}"/>
    <cellStyle name="Comma 13 12" xfId="3786" xr:uid="{CB619BEC-A973-4823-968C-F6F97C386387}"/>
    <cellStyle name="Comma 13 12 2" xfId="3787" xr:uid="{C5B537FC-5B34-45D1-BBA8-17AB3D4D9CDF}"/>
    <cellStyle name="Comma 13 12 2 2" xfId="3788" xr:uid="{1236059D-016B-4CFC-9B84-0DAC0FB62704}"/>
    <cellStyle name="Comma 13 12 2 2 2" xfId="3789" xr:uid="{2C372861-B13C-4ACB-B8C8-C08EEA80305C}"/>
    <cellStyle name="Comma 13 12 2 2 2 2" xfId="26719" xr:uid="{EFB8A4FB-D2D9-4454-A4A2-0C559CD3CEC3}"/>
    <cellStyle name="Comma 13 12 2 2 3" xfId="26718" xr:uid="{B6BDEB68-5302-452D-9B19-F3A93751B664}"/>
    <cellStyle name="Comma 13 12 2 3" xfId="3790" xr:uid="{4BDA2E70-C03F-4EA6-9993-E7FFCFD236F1}"/>
    <cellStyle name="Comma 13 12 2 3 2" xfId="26720" xr:uid="{9379EC92-3BEF-4FDF-A542-F683D3EC6798}"/>
    <cellStyle name="Comma 13 12 2 4" xfId="26717" xr:uid="{A8E9BDD6-5D19-478D-8DAC-EF4EA6E3BA7D}"/>
    <cellStyle name="Comma 13 12 3" xfId="3791" xr:uid="{D810E9E1-8408-4D18-AE9B-D029B3B7EF69}"/>
    <cellStyle name="Comma 13 12 3 2" xfId="3792" xr:uid="{5509BEED-FF44-4402-8F79-74E2C609036B}"/>
    <cellStyle name="Comma 13 12 3 2 2" xfId="26722" xr:uid="{A90F157B-ED9E-4514-B990-56C8BC9CFC7A}"/>
    <cellStyle name="Comma 13 12 3 3" xfId="26721" xr:uid="{1F057A3D-FF36-4BF1-BA6F-5DEDE4651384}"/>
    <cellStyle name="Comma 13 12 4" xfId="3793" xr:uid="{73A7D733-F8CE-4B87-8657-47241DF481AF}"/>
    <cellStyle name="Comma 13 12 4 2" xfId="26723" xr:uid="{CBC14174-EB37-40F7-8281-D9D5700DF21B}"/>
    <cellStyle name="Comma 13 12 5" xfId="26716" xr:uid="{9A011942-06B8-4320-A409-0216BF45604D}"/>
    <cellStyle name="Comma 13 13" xfId="3794" xr:uid="{93987901-E1C6-41DB-9215-0A6EABF69A11}"/>
    <cellStyle name="Comma 13 13 2" xfId="3795" xr:uid="{01EDA9C1-1CA5-4ACA-9928-2A69C286A516}"/>
    <cellStyle name="Comma 13 13 2 2" xfId="3796" xr:uid="{159B1593-7C69-46E6-A267-9ED0D96B4AFB}"/>
    <cellStyle name="Comma 13 13 2 2 2" xfId="26726" xr:uid="{E9A63322-B23C-45FB-888C-D29E97908993}"/>
    <cellStyle name="Comma 13 13 2 3" xfId="26725" xr:uid="{6311B4BF-6C5E-4420-9C00-371CA2DB146D}"/>
    <cellStyle name="Comma 13 13 3" xfId="3797" xr:uid="{2EFE1E0F-B489-4298-BB53-A06A974A547D}"/>
    <cellStyle name="Comma 13 13 3 2" xfId="26727" xr:uid="{8F0E1A22-2E61-42D0-B01C-87C672D8A8A0}"/>
    <cellStyle name="Comma 13 13 4" xfId="26724" xr:uid="{1D63D042-BE42-4C45-8ECE-8ED6EE1F6681}"/>
    <cellStyle name="Comma 13 14" xfId="3798" xr:uid="{6BBCBA32-6C96-4D5B-A52D-3949852845E1}"/>
    <cellStyle name="Comma 13 14 2" xfId="3799" xr:uid="{9B7D7E30-1BAA-4A32-AA11-6CB3F4661287}"/>
    <cellStyle name="Comma 13 14 2 2" xfId="26729" xr:uid="{61AB5732-E4C7-4946-81B9-43D40ED11112}"/>
    <cellStyle name="Comma 13 14 3" xfId="26728" xr:uid="{EABCE200-AD90-4D60-88A9-CC700FFB9A4C}"/>
    <cellStyle name="Comma 13 15" xfId="3800" xr:uid="{2FCB86AC-54AB-4231-85EB-A36453AC9A0A}"/>
    <cellStyle name="Comma 13 15 2" xfId="26730" xr:uid="{950B725B-3594-4915-906F-CCF830FB1B0F}"/>
    <cellStyle name="Comma 13 16" xfId="3801" xr:uid="{091CC44F-0CEF-4856-9400-53541C3BB85B}"/>
    <cellStyle name="Comma 13 16 2" xfId="36431" xr:uid="{30285B85-7865-4EB4-9539-A821563141E3}"/>
    <cellStyle name="Comma 13 16 2 2" xfId="42389" xr:uid="{6584DEE0-A665-4EEF-B226-C9B6ACA4ED46}"/>
    <cellStyle name="Comma 13 16 3" xfId="39597" xr:uid="{E091C234-D540-42E6-9CC5-63A12CC93650}"/>
    <cellStyle name="Comma 13 16 3 2" xfId="43175" xr:uid="{7395B3DB-8190-4246-9FC2-F4D250E94C81}"/>
    <cellStyle name="Comma 13 16 4" xfId="41104" xr:uid="{10DE315F-A68D-492B-A2D5-92F6FB4C1130}"/>
    <cellStyle name="Comma 13 16 5" xfId="31016" xr:uid="{ECBBFBB3-4558-43BA-8CBD-6C6D2711C50D}"/>
    <cellStyle name="Comma 13 17" xfId="32765" xr:uid="{4A3E46D9-7E19-4D1A-9116-27449C0579ED}"/>
    <cellStyle name="Comma 13 17 2" xfId="42067" xr:uid="{2A6F25A5-9E01-4AFE-B76C-0EC52F4FB6C9}"/>
    <cellStyle name="Comma 13 18" xfId="39153" xr:uid="{9DEAE510-4C7E-49E2-9A21-7106B74E212F}"/>
    <cellStyle name="Comma 13 18 2" xfId="42912" xr:uid="{95FE2AD1-4D92-4741-905F-76CE19515EE3}"/>
    <cellStyle name="Comma 13 19" xfId="39897" xr:uid="{41E3E693-688E-4889-AC5D-18B14893C436}"/>
    <cellStyle name="Comma 13 19 2" xfId="43405" xr:uid="{31B73D88-38C6-4FB5-8F24-7EDE84A36BED}"/>
    <cellStyle name="Comma 13 2" xfId="3802" xr:uid="{B06FB0E0-C6F2-4F4D-961E-07BFF5D6116B}"/>
    <cellStyle name="Comma 13 2 10" xfId="3803" xr:uid="{BAEEF011-8470-46FF-A8A1-CE8079717998}"/>
    <cellStyle name="Comma 13 2 10 2" xfId="3804" xr:uid="{33BF233D-1B4C-4165-BD4C-6D8FA5FE5FE8}"/>
    <cellStyle name="Comma 13 2 10 2 2" xfId="3805" xr:uid="{B28E55DC-0420-4938-B657-5B2323601704}"/>
    <cellStyle name="Comma 13 2 10 2 2 2" xfId="3806" xr:uid="{40E4156B-8918-4E7B-B993-E635B1F48FA2}"/>
    <cellStyle name="Comma 13 2 10 2 2 2 2" xfId="26734" xr:uid="{649F63FA-4FD2-44D2-BF43-D9C09BBA74F6}"/>
    <cellStyle name="Comma 13 2 10 2 2 3" xfId="26733" xr:uid="{3EF55EE1-FEE5-48A6-94F7-601731E5C933}"/>
    <cellStyle name="Comma 13 2 10 2 3" xfId="3807" xr:uid="{07DFAA04-6B3F-46F8-87EE-62C3D5C7E8A9}"/>
    <cellStyle name="Comma 13 2 10 2 3 2" xfId="26735" xr:uid="{F7F52A96-A528-4DA8-A0EB-CA7304F9C9C6}"/>
    <cellStyle name="Comma 13 2 10 2 4" xfId="26732" xr:uid="{E60BE69A-3E5E-44BB-8F40-D30155766837}"/>
    <cellStyle name="Comma 13 2 10 3" xfId="3808" xr:uid="{4BE5B5AE-7EE8-4BD1-A6BD-E1D1ADD99D60}"/>
    <cellStyle name="Comma 13 2 10 3 2" xfId="3809" xr:uid="{55800879-CA09-4078-8C37-A1D6E700F9A2}"/>
    <cellStyle name="Comma 13 2 10 3 2 2" xfId="26737" xr:uid="{C224F672-C96B-4E83-875D-1335B63EE113}"/>
    <cellStyle name="Comma 13 2 10 3 3" xfId="26736" xr:uid="{7D327E8F-5AA0-420B-9079-A5FD424F202D}"/>
    <cellStyle name="Comma 13 2 10 4" xfId="3810" xr:uid="{C6DF1D75-4DC3-4884-A4BB-093862A9DD23}"/>
    <cellStyle name="Comma 13 2 10 4 2" xfId="26738" xr:uid="{5D14BB01-9082-49AF-A514-B574094B52CC}"/>
    <cellStyle name="Comma 13 2 10 5" xfId="26731" xr:uid="{E97EC7D1-A2DE-472C-90D9-6C1867561B30}"/>
    <cellStyle name="Comma 13 2 11" xfId="3811" xr:uid="{F54F8C5C-7113-481E-8920-BA486F335734}"/>
    <cellStyle name="Comma 13 2 11 2" xfId="3812" xr:uid="{1A632873-D283-4306-BE39-919962447514}"/>
    <cellStyle name="Comma 13 2 11 2 2" xfId="3813" xr:uid="{78D289D0-D1EA-4233-86DD-4376047250DB}"/>
    <cellStyle name="Comma 13 2 11 2 2 2" xfId="26741" xr:uid="{FB47F287-DC9E-4348-B353-E7B5D746690D}"/>
    <cellStyle name="Comma 13 2 11 2 3" xfId="26740" xr:uid="{6FFC70D9-14E0-4CB4-A877-96CBA9E44891}"/>
    <cellStyle name="Comma 13 2 11 3" xfId="3814" xr:uid="{2CC3190B-686C-4B8E-8E32-66E6B776F169}"/>
    <cellStyle name="Comma 13 2 11 3 2" xfId="26742" xr:uid="{1E2396AE-5323-4EBE-BEBC-8BBFCDBA31CB}"/>
    <cellStyle name="Comma 13 2 11 4" xfId="26739" xr:uid="{6FA05D7D-3518-4424-BA12-FE579ED3C280}"/>
    <cellStyle name="Comma 13 2 12" xfId="3815" xr:uid="{080A3E9A-6876-4A93-B0F3-B5AF848C4CB9}"/>
    <cellStyle name="Comma 13 2 12 2" xfId="3816" xr:uid="{FBED61D8-BA6D-4D9C-ADD6-67C5AD16B429}"/>
    <cellStyle name="Comma 13 2 12 2 2" xfId="26744" xr:uid="{DEBD97A4-380D-408F-9E27-E1C3F7DBEE4F}"/>
    <cellStyle name="Comma 13 2 12 3" xfId="26743" xr:uid="{87B90E09-7015-49A1-B384-25B72113C1AE}"/>
    <cellStyle name="Comma 13 2 13" xfId="3817" xr:uid="{533C22FE-E24D-4222-BAF1-AE04A01410D1}"/>
    <cellStyle name="Comma 13 2 13 2" xfId="26745" xr:uid="{75593DFC-A9C4-4F82-9F8B-2AFB28CDE8D5}"/>
    <cellStyle name="Comma 13 2 14" xfId="3818" xr:uid="{41BC1507-00FF-450A-9F23-B361B24E5720}"/>
    <cellStyle name="Comma 13 2 14 2" xfId="36493" xr:uid="{FCA74E08-4C28-4091-9EC0-1991FD05ED9F}"/>
    <cellStyle name="Comma 13 2 14 2 2" xfId="42411" xr:uid="{674D9B4B-E7FF-4E2F-B9B1-FC2E8F7273F7}"/>
    <cellStyle name="Comma 13 2 14 3" xfId="39637" xr:uid="{A7145063-4E10-4E95-B9B2-E757F9F6078D}"/>
    <cellStyle name="Comma 13 2 14 3 2" xfId="43203" xr:uid="{8A8C8CC7-619B-4519-AD4D-471AAD72BA16}"/>
    <cellStyle name="Comma 13 2 14 4" xfId="41203" xr:uid="{05CE19E0-BB51-4482-9744-4B5DB1A21B90}"/>
    <cellStyle name="Comma 13 2 14 5" xfId="31483" xr:uid="{7D8946E4-D9D2-4268-8BC1-FAA32D53E3A0}"/>
    <cellStyle name="Comma 13 2 15" xfId="32766" xr:uid="{F52DDCF4-EC39-4D8F-A1EC-052573445F38}"/>
    <cellStyle name="Comma 13 2 16" xfId="40018" xr:uid="{60EEB447-E423-4D2B-BCB6-9A7E0D38A9B6}"/>
    <cellStyle name="Comma 13 2 17" xfId="22006" xr:uid="{C056340E-7049-42A9-B1CC-BDD06DB5D4D1}"/>
    <cellStyle name="Comma 13 2 2" xfId="3819" xr:uid="{6BA2B0A4-073D-426B-8279-445F34432753}"/>
    <cellStyle name="Comma 13 2 2 10" xfId="32767" xr:uid="{C489532F-F13A-49EB-8E7F-5AD75A43F442}"/>
    <cellStyle name="Comma 13 2 2 11" xfId="40019" xr:uid="{AE95831D-FD80-4FE9-8DB4-37C0C197230C}"/>
    <cellStyle name="Comma 13 2 2 12" xfId="22007" xr:uid="{B48BC30B-1539-4B40-936D-0DA7D1D9BA62}"/>
    <cellStyle name="Comma 13 2 2 2" xfId="3820" xr:uid="{955BE26C-FA77-4DA3-9158-D6D60CDA70A1}"/>
    <cellStyle name="Comma 13 2 2 2 10" xfId="22008" xr:uid="{2DD386EB-FA6C-471A-8546-ADEDFF3A7246}"/>
    <cellStyle name="Comma 13 2 2 2 2" xfId="3821" xr:uid="{91D7CE37-675B-458B-A4BC-EB67968896E4}"/>
    <cellStyle name="Comma 13 2 2 2 2 2" xfId="3822" xr:uid="{F245CCA8-22EB-452C-B684-1F482A5AB4AA}"/>
    <cellStyle name="Comma 13 2 2 2 2 2 2" xfId="3823" xr:uid="{578F645D-242A-475B-B3B2-B353962E289F}"/>
    <cellStyle name="Comma 13 2 2 2 2 2 2 2" xfId="3824" xr:uid="{87199BDF-18D0-4803-A043-1DD34C9FDB8D}"/>
    <cellStyle name="Comma 13 2 2 2 2 2 2 2 2" xfId="3825" xr:uid="{1C132FCD-4D4C-4A1E-AB62-6A3841751E6F}"/>
    <cellStyle name="Comma 13 2 2 2 2 2 2 2 2 2" xfId="3826" xr:uid="{5D7CDEF9-7857-4CDE-ABF8-358ABA5D5EB3}"/>
    <cellStyle name="Comma 13 2 2 2 2 2 2 2 2 2 2" xfId="26751" xr:uid="{AC204E80-8A27-415C-809A-AB650C436CE5}"/>
    <cellStyle name="Comma 13 2 2 2 2 2 2 2 2 3" xfId="26750" xr:uid="{00B17A73-6C61-4E6F-815C-ACDC01B49CAC}"/>
    <cellStyle name="Comma 13 2 2 2 2 2 2 2 3" xfId="3827" xr:uid="{75C062E4-EC5F-4FCC-9981-D226E9185245}"/>
    <cellStyle name="Comma 13 2 2 2 2 2 2 2 3 2" xfId="26752" xr:uid="{38EE8AB7-6247-45E7-8D16-66325F784656}"/>
    <cellStyle name="Comma 13 2 2 2 2 2 2 2 4" xfId="26749" xr:uid="{98FCFBA9-BA7D-4FEB-B2EF-E1D18526D165}"/>
    <cellStyle name="Comma 13 2 2 2 2 2 2 3" xfId="3828" xr:uid="{25585FA8-8F27-438C-A97D-C89158B58190}"/>
    <cellStyle name="Comma 13 2 2 2 2 2 2 3 2" xfId="3829" xr:uid="{08519C7D-7DCA-4CA7-B7A8-B02CAACEE43E}"/>
    <cellStyle name="Comma 13 2 2 2 2 2 2 3 2 2" xfId="26754" xr:uid="{3A4107B1-44DC-4A14-B864-83193EAFD55F}"/>
    <cellStyle name="Comma 13 2 2 2 2 2 2 3 3" xfId="26753" xr:uid="{69B703F7-8F7C-4DA2-BE6F-D7C78CFBF3EB}"/>
    <cellStyle name="Comma 13 2 2 2 2 2 2 4" xfId="3830" xr:uid="{C38D538B-FE55-46D6-9B48-98ED15A8E2C2}"/>
    <cellStyle name="Comma 13 2 2 2 2 2 2 4 2" xfId="26755" xr:uid="{F2DF0702-B348-4A62-91F3-F6D12A2269FB}"/>
    <cellStyle name="Comma 13 2 2 2 2 2 2 5" xfId="26748" xr:uid="{DB023EF9-22ED-4B1B-8969-CED2807D9433}"/>
    <cellStyle name="Comma 13 2 2 2 2 2 3" xfId="3831" xr:uid="{2BE010A3-E068-47CE-BA2E-E570FA612027}"/>
    <cellStyle name="Comma 13 2 2 2 2 2 3 2" xfId="3832" xr:uid="{70012C69-FBB8-4ED2-8A6E-106E63387F21}"/>
    <cellStyle name="Comma 13 2 2 2 2 2 3 2 2" xfId="3833" xr:uid="{6DC45ECA-8B69-4BF1-AC1A-6C6366F488AA}"/>
    <cellStyle name="Comma 13 2 2 2 2 2 3 2 2 2" xfId="26758" xr:uid="{6A0D58F2-CA2D-4DF4-A7DE-77852BD200A9}"/>
    <cellStyle name="Comma 13 2 2 2 2 2 3 2 3" xfId="26757" xr:uid="{03F42538-72EF-4F93-8FE3-0241B056F765}"/>
    <cellStyle name="Comma 13 2 2 2 2 2 3 3" xfId="3834" xr:uid="{609BC797-A9DE-48A6-8A8C-93C820B3BECC}"/>
    <cellStyle name="Comma 13 2 2 2 2 2 3 3 2" xfId="26759" xr:uid="{FFCAEF8C-344F-4C5D-ABC8-78092D17224B}"/>
    <cellStyle name="Comma 13 2 2 2 2 2 3 4" xfId="26756" xr:uid="{C73C72C0-B139-4684-9293-7F3131FCE9D0}"/>
    <cellStyle name="Comma 13 2 2 2 2 2 4" xfId="3835" xr:uid="{9885D5CF-E260-4995-8791-BE4298F35387}"/>
    <cellStyle name="Comma 13 2 2 2 2 2 4 2" xfId="3836" xr:uid="{F05E6210-65E5-4801-B43F-41BC931E309A}"/>
    <cellStyle name="Comma 13 2 2 2 2 2 4 2 2" xfId="26761" xr:uid="{FC0A450C-ADFC-403A-93BB-47DC2BF70B24}"/>
    <cellStyle name="Comma 13 2 2 2 2 2 4 3" xfId="26760" xr:uid="{C23F0752-4CDB-4D54-BF1A-492D6495E96F}"/>
    <cellStyle name="Comma 13 2 2 2 2 2 5" xfId="3837" xr:uid="{FB9E53B0-461D-43DE-A213-BD903D4E2931}"/>
    <cellStyle name="Comma 13 2 2 2 2 2 5 2" xfId="26762" xr:uid="{9DFB112C-1133-4733-8844-9FBB762B6497}"/>
    <cellStyle name="Comma 13 2 2 2 2 2 6" xfId="26747" xr:uid="{CBD2A1A6-D1C2-4B92-ADC3-B53DCA335560}"/>
    <cellStyle name="Comma 13 2 2 2 2 3" xfId="3838" xr:uid="{8889360E-96B7-4027-BA70-892EF46861FB}"/>
    <cellStyle name="Comma 13 2 2 2 2 3 2" xfId="3839" xr:uid="{70879D53-BC5B-4A92-9186-9BBD85FE379C}"/>
    <cellStyle name="Comma 13 2 2 2 2 3 2 2" xfId="3840" xr:uid="{36406B89-A85D-4B87-9458-80C136DAD968}"/>
    <cellStyle name="Comma 13 2 2 2 2 3 2 2 2" xfId="3841" xr:uid="{AE8B0F76-CCBD-4954-82B9-380FA966624C}"/>
    <cellStyle name="Comma 13 2 2 2 2 3 2 2 2 2" xfId="26766" xr:uid="{22084DAA-70AA-41C3-8A7F-9B0BBEE89828}"/>
    <cellStyle name="Comma 13 2 2 2 2 3 2 2 3" xfId="26765" xr:uid="{CE0CDD0A-7143-4F35-AE80-FC161F64146F}"/>
    <cellStyle name="Comma 13 2 2 2 2 3 2 3" xfId="3842" xr:uid="{CCC8BEA7-292F-4BE9-A607-1EE7D1FD1649}"/>
    <cellStyle name="Comma 13 2 2 2 2 3 2 3 2" xfId="26767" xr:uid="{AD3E4351-B438-4743-99D0-DE30BB6A3426}"/>
    <cellStyle name="Comma 13 2 2 2 2 3 2 4" xfId="26764" xr:uid="{B0CA6A98-3193-40E1-824D-93A23592171E}"/>
    <cellStyle name="Comma 13 2 2 2 2 3 3" xfId="3843" xr:uid="{B4BE878D-5CD7-4294-9FFD-062E2DD357CD}"/>
    <cellStyle name="Comma 13 2 2 2 2 3 3 2" xfId="3844" xr:uid="{0061ED4D-01E2-4924-BF9D-AAB5BD69D5A8}"/>
    <cellStyle name="Comma 13 2 2 2 2 3 3 2 2" xfId="26769" xr:uid="{63F528E7-3A26-4AF6-B495-E8D5BC7288FD}"/>
    <cellStyle name="Comma 13 2 2 2 2 3 3 3" xfId="26768" xr:uid="{63ADE5EC-DA92-4A05-9274-06221021331C}"/>
    <cellStyle name="Comma 13 2 2 2 2 3 4" xfId="3845" xr:uid="{21E8719B-9395-4184-8CBA-27421963B72C}"/>
    <cellStyle name="Comma 13 2 2 2 2 3 4 2" xfId="26770" xr:uid="{DF803A9B-A59C-4DBD-BEF6-20D15DDD952B}"/>
    <cellStyle name="Comma 13 2 2 2 2 3 5" xfId="26763" xr:uid="{087A5A10-A28E-4B1F-B3D7-121438FF91A0}"/>
    <cellStyle name="Comma 13 2 2 2 2 4" xfId="3846" xr:uid="{8D7B7077-B57C-4C27-9390-FAB7520E790D}"/>
    <cellStyle name="Comma 13 2 2 2 2 4 2" xfId="3847" xr:uid="{7DF5D93F-30A5-4E46-8DA0-B62F72C3E4F7}"/>
    <cellStyle name="Comma 13 2 2 2 2 4 2 2" xfId="3848" xr:uid="{EE62BA80-824F-435B-BD48-863ACFC41A64}"/>
    <cellStyle name="Comma 13 2 2 2 2 4 2 2 2" xfId="26773" xr:uid="{B342C07A-25C0-4F96-B4B3-511883520FE4}"/>
    <cellStyle name="Comma 13 2 2 2 2 4 2 3" xfId="26772" xr:uid="{F036749C-988C-498D-BBB9-CFA8399F5D62}"/>
    <cellStyle name="Comma 13 2 2 2 2 4 3" xfId="3849" xr:uid="{12BAC918-83B3-4E22-8679-37B75081F753}"/>
    <cellStyle name="Comma 13 2 2 2 2 4 3 2" xfId="26774" xr:uid="{1DAD3A9A-0B5E-420D-B49B-8B79BFADB88F}"/>
    <cellStyle name="Comma 13 2 2 2 2 4 4" xfId="26771" xr:uid="{B839A70D-CB71-4257-B463-8D5B6440ED13}"/>
    <cellStyle name="Comma 13 2 2 2 2 5" xfId="3850" xr:uid="{FAB0CE37-8CEA-4E5A-9511-6BDB4A8BD921}"/>
    <cellStyle name="Comma 13 2 2 2 2 5 2" xfId="3851" xr:uid="{A557D05F-9EBF-4EB5-A979-BC9F661E8625}"/>
    <cellStyle name="Comma 13 2 2 2 2 5 2 2" xfId="26776" xr:uid="{0B459499-F4A0-4293-B1D1-A923393822ED}"/>
    <cellStyle name="Comma 13 2 2 2 2 5 3" xfId="26775" xr:uid="{58823915-AB41-4EA5-87A1-6383F283E162}"/>
    <cellStyle name="Comma 13 2 2 2 2 6" xfId="3852" xr:uid="{74FE4D5D-0A90-4303-A7D8-C81F3C2ED885}"/>
    <cellStyle name="Comma 13 2 2 2 2 6 2" xfId="26777" xr:uid="{C3E69648-DF87-48FF-8BB5-114CD5B1F19B}"/>
    <cellStyle name="Comma 13 2 2 2 2 7" xfId="26746" xr:uid="{167913CF-5689-4E36-9B2F-D2DA6062F46B}"/>
    <cellStyle name="Comma 13 2 2 2 2_New Segment note" xfId="3853" xr:uid="{AADA5DF2-DC91-470A-A0FF-C3D1006CEE84}"/>
    <cellStyle name="Comma 13 2 2 2 3" xfId="3854" xr:uid="{575665F9-4B6E-4046-A325-01F6E13D7636}"/>
    <cellStyle name="Comma 13 2 2 2 3 2" xfId="3855" xr:uid="{13F36950-6492-447D-8B9A-26A0B5327157}"/>
    <cellStyle name="Comma 13 2 2 2 3 2 2" xfId="3856" xr:uid="{2C3272CC-AAB0-4893-A15D-9ABECA0612C3}"/>
    <cellStyle name="Comma 13 2 2 2 3 2 2 2" xfId="3857" xr:uid="{F7B0CABF-1D02-4B07-B84B-B9448443854A}"/>
    <cellStyle name="Comma 13 2 2 2 3 2 2 2 2" xfId="3858" xr:uid="{C8B6E071-6F4E-4170-AD44-F2A51B38241F}"/>
    <cellStyle name="Comma 13 2 2 2 3 2 2 2 2 2" xfId="3859" xr:uid="{39122D17-63C7-4BDC-911A-7D3FF03315F3}"/>
    <cellStyle name="Comma 13 2 2 2 3 2 2 2 2 2 2" xfId="26783" xr:uid="{1106C037-886F-483A-A788-10BEF19B6E9A}"/>
    <cellStyle name="Comma 13 2 2 2 3 2 2 2 2 3" xfId="26782" xr:uid="{2ED6C52E-B67C-45B7-9D21-AE49F160A168}"/>
    <cellStyle name="Comma 13 2 2 2 3 2 2 2 3" xfId="3860" xr:uid="{9875AF31-4F34-48CB-8009-B8FC93F44C9F}"/>
    <cellStyle name="Comma 13 2 2 2 3 2 2 2 3 2" xfId="26784" xr:uid="{2C62DE09-8CD1-4B19-A187-053DE84D4638}"/>
    <cellStyle name="Comma 13 2 2 2 3 2 2 2 4" xfId="26781" xr:uid="{1DD79F0A-1ACA-408F-8A5D-48C618DE9B93}"/>
    <cellStyle name="Comma 13 2 2 2 3 2 2 3" xfId="3861" xr:uid="{EBA0A21C-31F9-4B48-ACA4-D0660AF8D35C}"/>
    <cellStyle name="Comma 13 2 2 2 3 2 2 3 2" xfId="3862" xr:uid="{2352C634-AEA0-462C-92CB-26854F123860}"/>
    <cellStyle name="Comma 13 2 2 2 3 2 2 3 2 2" xfId="26786" xr:uid="{DC766FB5-2E44-47A3-94DD-2E9829DCAF56}"/>
    <cellStyle name="Comma 13 2 2 2 3 2 2 3 3" xfId="26785" xr:uid="{23300D2F-9BA7-48BA-AA24-F925BB7EFFD6}"/>
    <cellStyle name="Comma 13 2 2 2 3 2 2 4" xfId="3863" xr:uid="{DC33D2B5-F5ED-403C-B2EB-862B6DB5823C}"/>
    <cellStyle name="Comma 13 2 2 2 3 2 2 4 2" xfId="26787" xr:uid="{04F11CDB-C302-4BF9-B08B-9AE497F0C796}"/>
    <cellStyle name="Comma 13 2 2 2 3 2 2 5" xfId="26780" xr:uid="{EC1469CF-1FA1-4578-A9BF-D87194128688}"/>
    <cellStyle name="Comma 13 2 2 2 3 2 3" xfId="3864" xr:uid="{C8F26DD0-1093-4E30-8D51-DB4CBAC5BD3E}"/>
    <cellStyle name="Comma 13 2 2 2 3 2 3 2" xfId="3865" xr:uid="{99CA2C5D-D349-481A-9FE5-3208F938D5E4}"/>
    <cellStyle name="Comma 13 2 2 2 3 2 3 2 2" xfId="3866" xr:uid="{FAF6DB2B-260F-44F8-BB8F-3EF1CD20A222}"/>
    <cellStyle name="Comma 13 2 2 2 3 2 3 2 2 2" xfId="26790" xr:uid="{0066542B-F6C2-4394-A4C7-8BB147C68DBA}"/>
    <cellStyle name="Comma 13 2 2 2 3 2 3 2 3" xfId="26789" xr:uid="{754CCE95-1F5A-4400-B46F-DBEDEF1D755A}"/>
    <cellStyle name="Comma 13 2 2 2 3 2 3 3" xfId="3867" xr:uid="{0B02173B-418C-4A7C-A888-844FE2B8CD01}"/>
    <cellStyle name="Comma 13 2 2 2 3 2 3 3 2" xfId="26791" xr:uid="{3D3A1801-2DEB-45CE-8AE6-928C0649BCDB}"/>
    <cellStyle name="Comma 13 2 2 2 3 2 3 4" xfId="26788" xr:uid="{6F41A1FB-E02E-41A5-AB10-A2FD325AAB5F}"/>
    <cellStyle name="Comma 13 2 2 2 3 2 4" xfId="3868" xr:uid="{9649E63A-A339-4865-B688-6FFA625CE0A1}"/>
    <cellStyle name="Comma 13 2 2 2 3 2 4 2" xfId="3869" xr:uid="{AACD9952-7B3C-4FAF-BE0B-C9270630C811}"/>
    <cellStyle name="Comma 13 2 2 2 3 2 4 2 2" xfId="26793" xr:uid="{92F212DF-1FAE-407D-835A-052B0235D190}"/>
    <cellStyle name="Comma 13 2 2 2 3 2 4 3" xfId="26792" xr:uid="{819AA653-B450-4D08-AA91-D415E6F4104C}"/>
    <cellStyle name="Comma 13 2 2 2 3 2 5" xfId="3870" xr:uid="{A4BD8CF6-DAB0-4146-836D-B4096F6A5D59}"/>
    <cellStyle name="Comma 13 2 2 2 3 2 5 2" xfId="26794" xr:uid="{109410B1-5714-4E47-A65E-4543FD1E0C7E}"/>
    <cellStyle name="Comma 13 2 2 2 3 2 6" xfId="26779" xr:uid="{24221752-7614-4335-B6F5-02D12B33B1D8}"/>
    <cellStyle name="Comma 13 2 2 2 3 3" xfId="3871" xr:uid="{291CE7F1-08E6-4A91-8E1F-2B37132A0B3C}"/>
    <cellStyle name="Comma 13 2 2 2 3 3 2" xfId="3872" xr:uid="{5BF0044A-5F01-47E2-B2F0-ACB6FEF775B9}"/>
    <cellStyle name="Comma 13 2 2 2 3 3 2 2" xfId="3873" xr:uid="{1BA6BDD8-A273-4AC1-A05C-A9E3B68BA351}"/>
    <cellStyle name="Comma 13 2 2 2 3 3 2 2 2" xfId="3874" xr:uid="{1B4F9378-0BC3-49DE-BB89-584FFCCA7F7D}"/>
    <cellStyle name="Comma 13 2 2 2 3 3 2 2 2 2" xfId="26798" xr:uid="{06A160FC-40E3-4F42-987A-B77829204573}"/>
    <cellStyle name="Comma 13 2 2 2 3 3 2 2 3" xfId="26797" xr:uid="{87F30E81-3327-4BDB-8C00-815A07C190C0}"/>
    <cellStyle name="Comma 13 2 2 2 3 3 2 3" xfId="3875" xr:uid="{509A2E70-C5F3-43B2-AAE2-2FE3B2911726}"/>
    <cellStyle name="Comma 13 2 2 2 3 3 2 3 2" xfId="26799" xr:uid="{8485DF1C-49CB-4B2B-94E6-BE1A310E4522}"/>
    <cellStyle name="Comma 13 2 2 2 3 3 2 4" xfId="26796" xr:uid="{155627CA-5CE4-4764-9873-C15FDA900B15}"/>
    <cellStyle name="Comma 13 2 2 2 3 3 3" xfId="3876" xr:uid="{AFE2FAA5-1D45-40CF-883B-73D766470E1B}"/>
    <cellStyle name="Comma 13 2 2 2 3 3 3 2" xfId="3877" xr:uid="{A7922961-057A-4647-AF3D-2C9CFCC211C7}"/>
    <cellStyle name="Comma 13 2 2 2 3 3 3 2 2" xfId="26801" xr:uid="{41CA974A-B5E3-4EA0-8650-E05C24876C59}"/>
    <cellStyle name="Comma 13 2 2 2 3 3 3 3" xfId="26800" xr:uid="{0F957E4E-A468-466D-911D-CC24E4CB1D3D}"/>
    <cellStyle name="Comma 13 2 2 2 3 3 4" xfId="3878" xr:uid="{E4B7D424-E60A-4DDF-A567-59CBC6D6B692}"/>
    <cellStyle name="Comma 13 2 2 2 3 3 4 2" xfId="26802" xr:uid="{0679BC65-F789-4FCF-ABFB-C847D6F8D562}"/>
    <cellStyle name="Comma 13 2 2 2 3 3 5" xfId="26795" xr:uid="{EAE033F1-CC14-4462-A737-ECC64165BCBF}"/>
    <cellStyle name="Comma 13 2 2 2 3 4" xfId="3879" xr:uid="{77223E0B-4467-4531-86D4-F2D2CE2F106D}"/>
    <cellStyle name="Comma 13 2 2 2 3 4 2" xfId="3880" xr:uid="{E250FC25-BDDC-46C9-B59E-FB30FE708348}"/>
    <cellStyle name="Comma 13 2 2 2 3 4 2 2" xfId="3881" xr:uid="{D5C0D31D-ED60-4F66-A18B-7B7F28AEE93D}"/>
    <cellStyle name="Comma 13 2 2 2 3 4 2 2 2" xfId="26805" xr:uid="{E8B77F01-91AB-48CC-BDE9-F691553E7A57}"/>
    <cellStyle name="Comma 13 2 2 2 3 4 2 3" xfId="26804" xr:uid="{CC38A6FA-67B3-4DBB-994F-67309DC8D985}"/>
    <cellStyle name="Comma 13 2 2 2 3 4 3" xfId="3882" xr:uid="{0A5E57F4-5259-49B7-B318-55EE43C46011}"/>
    <cellStyle name="Comma 13 2 2 2 3 4 3 2" xfId="26806" xr:uid="{698AB1F7-2964-49E0-8426-CD0262AF8188}"/>
    <cellStyle name="Comma 13 2 2 2 3 4 4" xfId="26803" xr:uid="{A23B98E2-49E6-4F6F-AD8E-FE57E20E62A2}"/>
    <cellStyle name="Comma 13 2 2 2 3 5" xfId="3883" xr:uid="{01864464-AD8A-46BA-A287-ABF844864CCD}"/>
    <cellStyle name="Comma 13 2 2 2 3 5 2" xfId="3884" xr:uid="{623FC2B8-833B-45B2-B1D1-03FB9FDEF966}"/>
    <cellStyle name="Comma 13 2 2 2 3 5 2 2" xfId="26808" xr:uid="{C97BF132-2A26-4C21-B7E9-4C043C99FB42}"/>
    <cellStyle name="Comma 13 2 2 2 3 5 3" xfId="26807" xr:uid="{B8FE8904-5D52-4062-8663-56E0417B1B76}"/>
    <cellStyle name="Comma 13 2 2 2 3 6" xfId="3885" xr:uid="{513A080A-E409-4A9A-868A-230636B3891E}"/>
    <cellStyle name="Comma 13 2 2 2 3 6 2" xfId="26809" xr:uid="{8C917172-9E05-4369-88B3-04F261051119}"/>
    <cellStyle name="Comma 13 2 2 2 3 7" xfId="26778" xr:uid="{33E38A9A-90DB-43E0-ADC7-3D33B3D3173C}"/>
    <cellStyle name="Comma 13 2 2 2 4" xfId="3886" xr:uid="{B8811422-7AAD-4BD6-A19A-40F79B8A7B8B}"/>
    <cellStyle name="Comma 13 2 2 2 4 2" xfId="3887" xr:uid="{C7FC3E3C-5F41-4A17-8579-28BE442DFBF7}"/>
    <cellStyle name="Comma 13 2 2 2 4 2 2" xfId="3888" xr:uid="{3DE3A890-3335-4C89-AA5B-B50AF4CD6FB0}"/>
    <cellStyle name="Comma 13 2 2 2 4 2 2 2" xfId="3889" xr:uid="{3938E257-8BA4-49C3-8C17-BB8AC2C67117}"/>
    <cellStyle name="Comma 13 2 2 2 4 2 2 2 2" xfId="3890" xr:uid="{2EF6C83D-4FD2-499F-94E8-FDAACEA2E831}"/>
    <cellStyle name="Comma 13 2 2 2 4 2 2 2 2 2" xfId="26814" xr:uid="{287818D7-AE0B-42A3-B8F9-ACF8F7F99EC2}"/>
    <cellStyle name="Comma 13 2 2 2 4 2 2 2 3" xfId="26813" xr:uid="{5B75BD4E-E679-4C8F-B42C-455EE9957F77}"/>
    <cellStyle name="Comma 13 2 2 2 4 2 2 3" xfId="3891" xr:uid="{B4409C19-4C40-4363-8A8D-5FFBBB9BD846}"/>
    <cellStyle name="Comma 13 2 2 2 4 2 2 3 2" xfId="26815" xr:uid="{9DB6445B-AF1E-44ED-870B-EB13C99578CF}"/>
    <cellStyle name="Comma 13 2 2 2 4 2 2 4" xfId="26812" xr:uid="{4082511A-1F5D-4EAF-9088-3BD65C5F2565}"/>
    <cellStyle name="Comma 13 2 2 2 4 2 3" xfId="3892" xr:uid="{8C1BA293-0527-45FA-B044-7E9E3B1005EB}"/>
    <cellStyle name="Comma 13 2 2 2 4 2 3 2" xfId="3893" xr:uid="{BE290E26-0007-4D5C-A705-66AF569232BA}"/>
    <cellStyle name="Comma 13 2 2 2 4 2 3 2 2" xfId="26817" xr:uid="{7EE5EA57-05F4-485B-9E21-B56E228C697E}"/>
    <cellStyle name="Comma 13 2 2 2 4 2 3 3" xfId="26816" xr:uid="{37A30DE5-D3BC-4984-8BA1-3EBB7707BD78}"/>
    <cellStyle name="Comma 13 2 2 2 4 2 4" xfId="3894" xr:uid="{40A2BB94-6E23-4C08-9B2D-E8170AC2D65C}"/>
    <cellStyle name="Comma 13 2 2 2 4 2 4 2" xfId="26818" xr:uid="{07AA90B8-DB0E-4378-B2E5-D5AF936B8A93}"/>
    <cellStyle name="Comma 13 2 2 2 4 2 5" xfId="26811" xr:uid="{0FDB0E84-DDE5-4679-A841-66607B6DB4A9}"/>
    <cellStyle name="Comma 13 2 2 2 4 3" xfId="3895" xr:uid="{5CAC3C7B-2F34-403C-94E7-BEF9E49647D5}"/>
    <cellStyle name="Comma 13 2 2 2 4 3 2" xfId="3896" xr:uid="{D1D5164F-B6DE-4300-86F8-55F84B7328B7}"/>
    <cellStyle name="Comma 13 2 2 2 4 3 2 2" xfId="3897" xr:uid="{029B3514-2D87-4BA6-8C6D-0500D907DB0B}"/>
    <cellStyle name="Comma 13 2 2 2 4 3 2 2 2" xfId="26821" xr:uid="{AE374153-435F-451B-9F5C-37E1A4D53C00}"/>
    <cellStyle name="Comma 13 2 2 2 4 3 2 3" xfId="26820" xr:uid="{352D8C8D-9C71-45D1-833F-012BB4997C0D}"/>
    <cellStyle name="Comma 13 2 2 2 4 3 3" xfId="3898" xr:uid="{1C83EA42-9BC5-485C-AB68-7D83C12B268D}"/>
    <cellStyle name="Comma 13 2 2 2 4 3 3 2" xfId="26822" xr:uid="{EEF58250-9A7D-43C7-9EAB-5A0612F75E9A}"/>
    <cellStyle name="Comma 13 2 2 2 4 3 4" xfId="26819" xr:uid="{5DC9EA4B-F8FA-4A6B-BEB6-3C3AA2DE340E}"/>
    <cellStyle name="Comma 13 2 2 2 4 4" xfId="3899" xr:uid="{F69D9F53-7C4A-49B9-8669-EB2E19FA191E}"/>
    <cellStyle name="Comma 13 2 2 2 4 4 2" xfId="3900" xr:uid="{13F48588-7D24-44B5-8889-99700A919FFF}"/>
    <cellStyle name="Comma 13 2 2 2 4 4 2 2" xfId="26824" xr:uid="{BDE675C6-85B4-4F05-9595-D1A5D6794B57}"/>
    <cellStyle name="Comma 13 2 2 2 4 4 3" xfId="26823" xr:uid="{9CA1629D-1EFE-4F41-99E8-2BF9262094D6}"/>
    <cellStyle name="Comma 13 2 2 2 4 5" xfId="3901" xr:uid="{0BCB4C56-2A8B-45B1-8027-BB09EDDBFB06}"/>
    <cellStyle name="Comma 13 2 2 2 4 5 2" xfId="26825" xr:uid="{23880597-883E-429B-A367-2CA0A4621B95}"/>
    <cellStyle name="Comma 13 2 2 2 4 6" xfId="26810" xr:uid="{757DDCEA-2ACE-4A30-837C-E6762B98F010}"/>
    <cellStyle name="Comma 13 2 2 2 5" xfId="3902" xr:uid="{840317A0-88AE-42BC-8BC5-F6DC6A654064}"/>
    <cellStyle name="Comma 13 2 2 2 5 2" xfId="3903" xr:uid="{CB05A70A-157F-4186-BBFC-D2A27BC16EC5}"/>
    <cellStyle name="Comma 13 2 2 2 5 2 2" xfId="3904" xr:uid="{A2567AFB-9325-4C73-9F87-EA2AA6437DE8}"/>
    <cellStyle name="Comma 13 2 2 2 5 2 2 2" xfId="3905" xr:uid="{617724E9-0B59-43FC-A22D-70629E79F224}"/>
    <cellStyle name="Comma 13 2 2 2 5 2 2 2 2" xfId="26829" xr:uid="{ADAE2AEE-52A3-4075-AA0D-34C7E5FA12D0}"/>
    <cellStyle name="Comma 13 2 2 2 5 2 2 3" xfId="26828" xr:uid="{7DCE7C94-2812-4F67-BFF8-F954EF856181}"/>
    <cellStyle name="Comma 13 2 2 2 5 2 3" xfId="3906" xr:uid="{710C6A67-70B6-4D4C-AFFE-6B1E730BEA84}"/>
    <cellStyle name="Comma 13 2 2 2 5 2 3 2" xfId="26830" xr:uid="{964045A0-DC5B-4E47-A004-6599600BDC61}"/>
    <cellStyle name="Comma 13 2 2 2 5 2 4" xfId="26827" xr:uid="{4DE81BF1-A090-4B09-ABA9-9AE2546580EF}"/>
    <cellStyle name="Comma 13 2 2 2 5 3" xfId="3907" xr:uid="{7C4405E3-D2A4-42E0-8D50-5665FA01D178}"/>
    <cellStyle name="Comma 13 2 2 2 5 3 2" xfId="3908" xr:uid="{53A442B8-A389-4ECD-A804-E452742C905E}"/>
    <cellStyle name="Comma 13 2 2 2 5 3 2 2" xfId="26832" xr:uid="{E03E9A34-37D9-4383-9945-F1330908217F}"/>
    <cellStyle name="Comma 13 2 2 2 5 3 3" xfId="26831" xr:uid="{A7BF2FD4-EF0D-46D6-9A76-FBB429ABD58E}"/>
    <cellStyle name="Comma 13 2 2 2 5 4" xfId="3909" xr:uid="{2CC7954F-7CA7-4CCD-AB50-4B24218BA85D}"/>
    <cellStyle name="Comma 13 2 2 2 5 4 2" xfId="26833" xr:uid="{3947918B-85E5-42F3-B87A-2415CB352217}"/>
    <cellStyle name="Comma 13 2 2 2 5 5" xfId="26826" xr:uid="{395723B9-8F12-4116-8E3A-D010B6D9837A}"/>
    <cellStyle name="Comma 13 2 2 2 6" xfId="3910" xr:uid="{17C9C391-EB81-427E-A75A-D9780ECA8B65}"/>
    <cellStyle name="Comma 13 2 2 2 6 2" xfId="3911" xr:uid="{6E42411D-048D-4A07-8310-C801FF298C72}"/>
    <cellStyle name="Comma 13 2 2 2 6 2 2" xfId="3912" xr:uid="{41CB06C5-8803-496C-AD13-AB42E3F4E678}"/>
    <cellStyle name="Comma 13 2 2 2 6 2 2 2" xfId="26836" xr:uid="{1E6020A7-801E-4E31-97CB-F3DCEF39756C}"/>
    <cellStyle name="Comma 13 2 2 2 6 2 3" xfId="26835" xr:uid="{D55C22B3-E1BC-4263-9F98-D5FB9AA579FC}"/>
    <cellStyle name="Comma 13 2 2 2 6 3" xfId="3913" xr:uid="{5D70119D-7E26-4F70-87C2-EA87C4493BE1}"/>
    <cellStyle name="Comma 13 2 2 2 6 3 2" xfId="26837" xr:uid="{909ACF1F-2356-4169-90A8-2DA461A0405E}"/>
    <cellStyle name="Comma 13 2 2 2 6 4" xfId="26834" xr:uid="{48862FC8-B818-411C-83C9-0F9F98A49295}"/>
    <cellStyle name="Comma 13 2 2 2 7" xfId="3914" xr:uid="{1D5D2016-F648-4C74-8F4D-06B98ADE2232}"/>
    <cellStyle name="Comma 13 2 2 2 7 2" xfId="3915" xr:uid="{150C311A-E56E-4734-9A59-2B1D208586F0}"/>
    <cellStyle name="Comma 13 2 2 2 7 2 2" xfId="26839" xr:uid="{6A141C78-EA1D-4F29-9EF9-0972A7F4E51D}"/>
    <cellStyle name="Comma 13 2 2 2 7 3" xfId="26838" xr:uid="{02100B43-EA0C-452D-A12B-D788F0D8AE47}"/>
    <cellStyle name="Comma 13 2 2 2 8" xfId="3916" xr:uid="{1F5B3562-CA6E-49B6-AEDF-277949BE2624}"/>
    <cellStyle name="Comma 13 2 2 2 8 2" xfId="26840" xr:uid="{1A1FDD67-6A2F-474F-9CAA-10B92475B120}"/>
    <cellStyle name="Comma 13 2 2 2 9" xfId="40020" xr:uid="{D9D17790-E4A5-4BC0-96D1-C76FE4D0F307}"/>
    <cellStyle name="Comma 13 2 2 2_ACT Segment adj EBITDA" xfId="3917" xr:uid="{99FBBE50-A5F4-48C5-9F83-C28BC36A37E2}"/>
    <cellStyle name="Comma 13 2 2 3" xfId="3918" xr:uid="{5AE0C13E-4611-401F-969C-908BB935A337}"/>
    <cellStyle name="Comma 13 2 2 3 2" xfId="3919" xr:uid="{A530412C-0433-40CC-9DC5-12B50455AD8B}"/>
    <cellStyle name="Comma 13 2 2 3 2 2" xfId="3920" xr:uid="{670B7400-301E-4229-B1C0-43A52481B6EA}"/>
    <cellStyle name="Comma 13 2 2 3 2 2 2" xfId="3921" xr:uid="{6F7C01FA-6182-41C4-9994-20B3C96A3194}"/>
    <cellStyle name="Comma 13 2 2 3 2 2 2 2" xfId="3922" xr:uid="{2E046E5F-CEF1-436B-A29C-FAEB6803AF48}"/>
    <cellStyle name="Comma 13 2 2 3 2 2 2 2 2" xfId="3923" xr:uid="{76ED54E0-192F-449C-9576-768AFC5010C6}"/>
    <cellStyle name="Comma 13 2 2 3 2 2 2 2 2 2" xfId="26845" xr:uid="{3A263E0E-404B-425A-9C9A-1F90E88DF2E4}"/>
    <cellStyle name="Comma 13 2 2 3 2 2 2 2 3" xfId="26844" xr:uid="{96A6EF7E-ACF9-4B94-92F8-57363691232B}"/>
    <cellStyle name="Comma 13 2 2 3 2 2 2 3" xfId="3924" xr:uid="{1A90D1C9-AAE0-4412-8998-20D307941192}"/>
    <cellStyle name="Comma 13 2 2 3 2 2 2 3 2" xfId="26846" xr:uid="{BB81FDAB-9F38-4439-B00B-6E1C6E14274B}"/>
    <cellStyle name="Comma 13 2 2 3 2 2 2 4" xfId="26843" xr:uid="{5264F781-2F22-4C2D-9AD2-7EECD3B38CAF}"/>
    <cellStyle name="Comma 13 2 2 3 2 2 3" xfId="3925" xr:uid="{5435DCAC-17EF-4BC3-AAAE-62E9FADB12EA}"/>
    <cellStyle name="Comma 13 2 2 3 2 2 3 2" xfId="3926" xr:uid="{FC8441A6-0493-4264-BA75-261915645419}"/>
    <cellStyle name="Comma 13 2 2 3 2 2 3 2 2" xfId="26848" xr:uid="{3DC8CD32-7F07-48AB-8FF6-9299A5D74424}"/>
    <cellStyle name="Comma 13 2 2 3 2 2 3 3" xfId="26847" xr:uid="{AB0ACC38-12CA-4A49-8ED2-1B1C29D5A35F}"/>
    <cellStyle name="Comma 13 2 2 3 2 2 4" xfId="3927" xr:uid="{D8527EFD-A904-4E77-BA25-DD617F76EFAC}"/>
    <cellStyle name="Comma 13 2 2 3 2 2 4 2" xfId="26849" xr:uid="{6099F38D-AC0D-431F-A43C-6E4D76CA278A}"/>
    <cellStyle name="Comma 13 2 2 3 2 2 5" xfId="26842" xr:uid="{BB5BD68B-F46C-42F8-A419-E08269DB7CCA}"/>
    <cellStyle name="Comma 13 2 2 3 2 3" xfId="3928" xr:uid="{98DBE99E-993F-4E78-9B19-F0711136287B}"/>
    <cellStyle name="Comma 13 2 2 3 2 3 2" xfId="3929" xr:uid="{CC808F91-DA56-4177-8F23-4E9B0573F7D6}"/>
    <cellStyle name="Comma 13 2 2 3 2 3 2 2" xfId="3930" xr:uid="{77C034CB-3FB8-4AD9-95EB-C731705DC6F5}"/>
    <cellStyle name="Comma 13 2 2 3 2 3 2 2 2" xfId="26852" xr:uid="{F5224B7C-B82D-4947-A61F-23FF62F98FF3}"/>
    <cellStyle name="Comma 13 2 2 3 2 3 2 3" xfId="26851" xr:uid="{2CD66159-664C-43D3-9D02-8AF9998D17A2}"/>
    <cellStyle name="Comma 13 2 2 3 2 3 3" xfId="3931" xr:uid="{ACFD8D5D-A5D6-465F-A823-F78D25CC19E2}"/>
    <cellStyle name="Comma 13 2 2 3 2 3 3 2" xfId="26853" xr:uid="{569077B5-AD76-4C96-8834-E5C2AFAD90A0}"/>
    <cellStyle name="Comma 13 2 2 3 2 3 4" xfId="26850" xr:uid="{82E8EA07-E3DD-4474-8E63-D567805F986F}"/>
    <cellStyle name="Comma 13 2 2 3 2 4" xfId="3932" xr:uid="{10CEBE17-FEB8-4902-9BCF-FD58939C8442}"/>
    <cellStyle name="Comma 13 2 2 3 2 4 2" xfId="3933" xr:uid="{292C7E17-5DF9-42FA-BE0A-1CE2CC5D61B7}"/>
    <cellStyle name="Comma 13 2 2 3 2 4 2 2" xfId="26855" xr:uid="{37C3F08B-D1A7-439A-9DB8-E79D4CD3A0FB}"/>
    <cellStyle name="Comma 13 2 2 3 2 4 3" xfId="26854" xr:uid="{EB810BD4-2DBA-4470-84D2-677E331B4CCB}"/>
    <cellStyle name="Comma 13 2 2 3 2 5" xfId="3934" xr:uid="{40F31AF7-3A0C-4279-954C-5AA697404EEC}"/>
    <cellStyle name="Comma 13 2 2 3 2 5 2" xfId="26856" xr:uid="{0835DA2F-7687-4851-AF15-6F8E9BE80974}"/>
    <cellStyle name="Comma 13 2 2 3 2 6" xfId="26841" xr:uid="{67CE963D-4C2C-4FF0-B3BA-96A8002759FC}"/>
    <cellStyle name="Comma 13 2 2 3 3" xfId="3935" xr:uid="{1B7C1B05-1E27-4E3F-8456-6AD3B73A6FA2}"/>
    <cellStyle name="Comma 13 2 2 3 3 2" xfId="3936" xr:uid="{2F460557-02DD-4AAF-A110-B6E7775EA574}"/>
    <cellStyle name="Comma 13 2 2 3 3 2 2" xfId="3937" xr:uid="{D65DB81B-A4C5-44CC-8AA8-C80208142A9E}"/>
    <cellStyle name="Comma 13 2 2 3 3 2 2 2" xfId="3938" xr:uid="{6ECE18B7-342C-4EB5-B5EE-60F39D97D218}"/>
    <cellStyle name="Comma 13 2 2 3 3 2 2 2 2" xfId="26860" xr:uid="{41F66CF8-CDB3-4797-8F64-9229F4D61F7F}"/>
    <cellStyle name="Comma 13 2 2 3 3 2 2 3" xfId="26859" xr:uid="{F6FC4A62-B646-417F-BC93-114A495B19CD}"/>
    <cellStyle name="Comma 13 2 2 3 3 2 3" xfId="3939" xr:uid="{DE911A2D-A35C-4461-A6A1-75A27881CD14}"/>
    <cellStyle name="Comma 13 2 2 3 3 2 3 2" xfId="26861" xr:uid="{8F882434-0428-400B-A9F1-EEF347CE2D5C}"/>
    <cellStyle name="Comma 13 2 2 3 3 2 4" xfId="26858" xr:uid="{4824B18E-73D6-4001-83AE-F0D370A6F992}"/>
    <cellStyle name="Comma 13 2 2 3 3 3" xfId="3940" xr:uid="{049952E4-5291-4984-9C25-2CE0D2012BBF}"/>
    <cellStyle name="Comma 13 2 2 3 3 3 2" xfId="3941" xr:uid="{979E18BC-69AA-4FDA-81D5-D5742390CF5E}"/>
    <cellStyle name="Comma 13 2 2 3 3 3 2 2" xfId="26863" xr:uid="{3E60E6BC-97EA-4574-AF80-9F70306564AC}"/>
    <cellStyle name="Comma 13 2 2 3 3 3 3" xfId="26862" xr:uid="{556BD80D-6BCD-49C5-9414-0F62339D3FAA}"/>
    <cellStyle name="Comma 13 2 2 3 3 4" xfId="3942" xr:uid="{2AE91534-196F-499A-A889-FF6428A14AED}"/>
    <cellStyle name="Comma 13 2 2 3 3 4 2" xfId="26864" xr:uid="{76B0241A-82BF-4EC5-AB8B-E4DC8EF7253E}"/>
    <cellStyle name="Comma 13 2 2 3 3 5" xfId="26857" xr:uid="{B30B6DDC-F9F9-4E64-BF84-36D45274BAED}"/>
    <cellStyle name="Comma 13 2 2 3 4" xfId="3943" xr:uid="{0716E168-C0B3-43C6-95A2-3F56D30D0F0E}"/>
    <cellStyle name="Comma 13 2 2 3 4 2" xfId="3944" xr:uid="{9272CE15-1C44-4259-8808-7C7D7FFF7028}"/>
    <cellStyle name="Comma 13 2 2 3 4 2 2" xfId="3945" xr:uid="{C1A01E30-48D1-4F87-AC19-976ED0E042DE}"/>
    <cellStyle name="Comma 13 2 2 3 4 2 2 2" xfId="26867" xr:uid="{CA89F5C5-D675-4FD6-B27D-BB455355FAB5}"/>
    <cellStyle name="Comma 13 2 2 3 4 2 3" xfId="26866" xr:uid="{5CA9E442-39B3-4047-80D9-16C2B5952B08}"/>
    <cellStyle name="Comma 13 2 2 3 4 3" xfId="3946" xr:uid="{32254430-904D-49B6-84DB-CBF4E773535C}"/>
    <cellStyle name="Comma 13 2 2 3 4 3 2" xfId="26868" xr:uid="{3B19D2FD-5415-439C-93FE-C8CA35F24821}"/>
    <cellStyle name="Comma 13 2 2 3 4 4" xfId="26865" xr:uid="{6D306794-4995-4142-A941-046121324F33}"/>
    <cellStyle name="Comma 13 2 2 3 5" xfId="3947" xr:uid="{AA04EB6D-79C4-489A-9F9A-F83836619178}"/>
    <cellStyle name="Comma 13 2 2 3 5 2" xfId="3948" xr:uid="{AE47674B-8359-4356-A548-063B49B36B49}"/>
    <cellStyle name="Comma 13 2 2 3 5 2 2" xfId="26870" xr:uid="{44E384D0-4A36-46BD-8C9B-86C21A3AA939}"/>
    <cellStyle name="Comma 13 2 2 3 5 3" xfId="26869" xr:uid="{D9849CD7-273F-4D3C-B0BA-69577FF4A140}"/>
    <cellStyle name="Comma 13 2 2 3 6" xfId="3949" xr:uid="{C6176654-1B33-4DD6-92E5-0B45D96B2535}"/>
    <cellStyle name="Comma 13 2 2 3 6 2" xfId="26871" xr:uid="{FEC25AA0-30F7-46CD-AEC7-0E361688BFCE}"/>
    <cellStyle name="Comma 13 2 2 3 7" xfId="40021" xr:uid="{30363242-9687-46D6-9E02-376655CCEEAC}"/>
    <cellStyle name="Comma 13 2 2 3 8" xfId="22009" xr:uid="{694B7672-E4E5-4A6A-97F7-8839399F64A4}"/>
    <cellStyle name="Comma 13 2 2 3_ACT Segment adj EBITDA" xfId="3950" xr:uid="{EE4D800A-0828-4F8C-A88C-6D5971B17089}"/>
    <cellStyle name="Comma 13 2 2 4" xfId="3951" xr:uid="{7C557396-0443-4503-9BCC-53462B3E0A93}"/>
    <cellStyle name="Comma 13 2 2 4 2" xfId="3952" xr:uid="{892BBBC3-23FD-495A-BCF9-715D224A3FAB}"/>
    <cellStyle name="Comma 13 2 2 4 2 2" xfId="3953" xr:uid="{E56DE1EA-04D8-4D1A-8052-14B7A781E35E}"/>
    <cellStyle name="Comma 13 2 2 4 2 2 2" xfId="3954" xr:uid="{8BB1C5C8-2CF7-47DA-9242-A1612E62AC3C}"/>
    <cellStyle name="Comma 13 2 2 4 2 2 2 2" xfId="3955" xr:uid="{783A1A14-077D-4BF0-97A3-7C5F71FE4756}"/>
    <cellStyle name="Comma 13 2 2 4 2 2 2 2 2" xfId="3956" xr:uid="{A4BCCC57-5104-47DF-A9B6-49DAAEB456E0}"/>
    <cellStyle name="Comma 13 2 2 4 2 2 2 2 2 2" xfId="26877" xr:uid="{1600CEB9-9084-4616-AECF-295F31EBDF86}"/>
    <cellStyle name="Comma 13 2 2 4 2 2 2 2 3" xfId="26876" xr:uid="{3E0FBA85-AB96-4110-A881-9666C28347D2}"/>
    <cellStyle name="Comma 13 2 2 4 2 2 2 3" xfId="3957" xr:uid="{044AC198-4346-4485-AE58-8BA3BFE172AE}"/>
    <cellStyle name="Comma 13 2 2 4 2 2 2 3 2" xfId="26878" xr:uid="{F06AF9FD-A440-46AC-881D-35E5057723AF}"/>
    <cellStyle name="Comma 13 2 2 4 2 2 2 4" xfId="26875" xr:uid="{8393F411-7680-4C3A-9A6A-F5DE32918B89}"/>
    <cellStyle name="Comma 13 2 2 4 2 2 3" xfId="3958" xr:uid="{966AE91A-67D4-4912-9C96-560F58498643}"/>
    <cellStyle name="Comma 13 2 2 4 2 2 3 2" xfId="3959" xr:uid="{AEA42C66-87B4-49A5-92A9-9B5692DD27A7}"/>
    <cellStyle name="Comma 13 2 2 4 2 2 3 2 2" xfId="26880" xr:uid="{A43ED6D3-EDE5-4FA6-9CB5-595BA345CEC0}"/>
    <cellStyle name="Comma 13 2 2 4 2 2 3 3" xfId="26879" xr:uid="{6415EAE5-2C0C-491A-9FCC-CFAD4F1C016D}"/>
    <cellStyle name="Comma 13 2 2 4 2 2 4" xfId="3960" xr:uid="{49A6CA8E-715E-4D96-811A-2E6EFA7E3F88}"/>
    <cellStyle name="Comma 13 2 2 4 2 2 4 2" xfId="26881" xr:uid="{0D2BD862-2F6C-4AAD-91D0-11BE1EA9BA70}"/>
    <cellStyle name="Comma 13 2 2 4 2 2 5" xfId="26874" xr:uid="{9999A28F-83B9-4509-AC7E-64D167309F34}"/>
    <cellStyle name="Comma 13 2 2 4 2 3" xfId="3961" xr:uid="{9B88E0A9-8A60-46C3-93D2-3B6BD2F43C02}"/>
    <cellStyle name="Comma 13 2 2 4 2 3 2" xfId="3962" xr:uid="{2EB5B92A-2408-484F-9E58-5F1E122E3E2B}"/>
    <cellStyle name="Comma 13 2 2 4 2 3 2 2" xfId="3963" xr:uid="{2B9CF87C-C02B-4E58-B65C-2DEADA5808C0}"/>
    <cellStyle name="Comma 13 2 2 4 2 3 2 2 2" xfId="26884" xr:uid="{1A643394-F218-4FA8-BA55-870F5DA58A1B}"/>
    <cellStyle name="Comma 13 2 2 4 2 3 2 3" xfId="26883" xr:uid="{6DFC5971-24DC-429D-836F-4A60958C4C64}"/>
    <cellStyle name="Comma 13 2 2 4 2 3 3" xfId="3964" xr:uid="{1BE53268-E730-419D-8A7D-2E038A664795}"/>
    <cellStyle name="Comma 13 2 2 4 2 3 3 2" xfId="26885" xr:uid="{56AF310E-129A-4CDA-BE21-0C71CEB58BD2}"/>
    <cellStyle name="Comma 13 2 2 4 2 3 4" xfId="26882" xr:uid="{55485CE2-8935-4FD9-A82F-DA918CFA71BD}"/>
    <cellStyle name="Comma 13 2 2 4 2 4" xfId="3965" xr:uid="{12975E62-F0F4-42AF-9183-5DE86174D854}"/>
    <cellStyle name="Comma 13 2 2 4 2 4 2" xfId="3966" xr:uid="{11ADAE7A-AE53-4B97-88E1-211CD240BC35}"/>
    <cellStyle name="Comma 13 2 2 4 2 4 2 2" xfId="26887" xr:uid="{03701E65-561F-4911-9F49-FEA560CD657B}"/>
    <cellStyle name="Comma 13 2 2 4 2 4 3" xfId="26886" xr:uid="{A9138142-8A2E-4D35-92B9-546ED8AC6AFA}"/>
    <cellStyle name="Comma 13 2 2 4 2 5" xfId="3967" xr:uid="{23EC5DF9-8059-4623-95CA-0D27168C2C82}"/>
    <cellStyle name="Comma 13 2 2 4 2 5 2" xfId="26888" xr:uid="{4CB0C8A2-BB16-4577-9489-36E7E326A47F}"/>
    <cellStyle name="Comma 13 2 2 4 2 6" xfId="26873" xr:uid="{51E86E43-CA48-4FF4-9FF1-385E085EEA90}"/>
    <cellStyle name="Comma 13 2 2 4 3" xfId="3968" xr:uid="{963EB260-141C-4DE4-8412-3D84DB90F953}"/>
    <cellStyle name="Comma 13 2 2 4 3 2" xfId="3969" xr:uid="{9EC4461C-7FEE-4BA5-A136-0F6D92C96623}"/>
    <cellStyle name="Comma 13 2 2 4 3 2 2" xfId="3970" xr:uid="{C2F1BE25-0955-48F8-90D3-B4EFD68D059A}"/>
    <cellStyle name="Comma 13 2 2 4 3 2 2 2" xfId="3971" xr:uid="{4F41DF69-0615-43EC-A481-6B5021701F0D}"/>
    <cellStyle name="Comma 13 2 2 4 3 2 2 2 2" xfId="26892" xr:uid="{E32615FD-CC7D-4971-BE7F-3F7A52417623}"/>
    <cellStyle name="Comma 13 2 2 4 3 2 2 3" xfId="26891" xr:uid="{CC132AD9-291D-453E-9C69-F4B58FD480A5}"/>
    <cellStyle name="Comma 13 2 2 4 3 2 3" xfId="3972" xr:uid="{77E1D6C3-233D-4731-97C6-A20042F47325}"/>
    <cellStyle name="Comma 13 2 2 4 3 2 3 2" xfId="26893" xr:uid="{4065ECB9-747F-42EB-AD81-49A283235346}"/>
    <cellStyle name="Comma 13 2 2 4 3 2 4" xfId="26890" xr:uid="{7A51F21E-E7A7-44FC-B341-8633C25362C4}"/>
    <cellStyle name="Comma 13 2 2 4 3 3" xfId="3973" xr:uid="{A20F87D4-A164-4A66-9364-0F82F2D3EED5}"/>
    <cellStyle name="Comma 13 2 2 4 3 3 2" xfId="3974" xr:uid="{9A638C22-8DD9-4934-8E99-EF939ACF9FF8}"/>
    <cellStyle name="Comma 13 2 2 4 3 3 2 2" xfId="26895" xr:uid="{42155434-9DB2-4BAA-BA7D-E1E5E6293C53}"/>
    <cellStyle name="Comma 13 2 2 4 3 3 3" xfId="26894" xr:uid="{6373049F-1EA5-4813-8668-0818DAE3632A}"/>
    <cellStyle name="Comma 13 2 2 4 3 4" xfId="3975" xr:uid="{3CD3903E-4C2B-4DAD-A8D6-E1076657CA94}"/>
    <cellStyle name="Comma 13 2 2 4 3 4 2" xfId="26896" xr:uid="{A725868B-BC65-484E-B380-ED84F702D44E}"/>
    <cellStyle name="Comma 13 2 2 4 3 5" xfId="26889" xr:uid="{215CAAD9-5E4E-4799-BA33-7F8BB08B7CDD}"/>
    <cellStyle name="Comma 13 2 2 4 4" xfId="3976" xr:uid="{0754C804-244A-4C07-B397-92F1A6086FA9}"/>
    <cellStyle name="Comma 13 2 2 4 4 2" xfId="3977" xr:uid="{BE028C67-171C-43DE-913A-8562C6D9414B}"/>
    <cellStyle name="Comma 13 2 2 4 4 2 2" xfId="3978" xr:uid="{F58FA2CB-C5FC-4050-A9CA-D58228DEA8A3}"/>
    <cellStyle name="Comma 13 2 2 4 4 2 2 2" xfId="26899" xr:uid="{AD2F3CB8-1C24-48C1-9714-44FF3205A166}"/>
    <cellStyle name="Comma 13 2 2 4 4 2 3" xfId="26898" xr:uid="{1B8C9D54-0C5B-4BBF-B257-D919A835DC53}"/>
    <cellStyle name="Comma 13 2 2 4 4 3" xfId="3979" xr:uid="{99077B93-255F-4F2E-817B-BDDB060C5328}"/>
    <cellStyle name="Comma 13 2 2 4 4 3 2" xfId="26900" xr:uid="{7EC38953-7354-48D2-943E-389F28F50729}"/>
    <cellStyle name="Comma 13 2 2 4 4 4" xfId="26897" xr:uid="{74C9E62C-3B77-4117-9B99-66C845239D24}"/>
    <cellStyle name="Comma 13 2 2 4 5" xfId="3980" xr:uid="{8B75CF7B-4DD6-4547-8ED8-54D7512CF9C3}"/>
    <cellStyle name="Comma 13 2 2 4 5 2" xfId="3981" xr:uid="{96454727-57F5-4C58-9101-B621A9B6653D}"/>
    <cellStyle name="Comma 13 2 2 4 5 2 2" xfId="26902" xr:uid="{27FD51EB-9A0C-42E9-8778-3825ABE30258}"/>
    <cellStyle name="Comma 13 2 2 4 5 3" xfId="26901" xr:uid="{D9979396-E1B1-40B7-9BA7-D450C5222D2D}"/>
    <cellStyle name="Comma 13 2 2 4 6" xfId="3982" xr:uid="{68E2E36E-6B63-446E-9A73-73041A1CB74E}"/>
    <cellStyle name="Comma 13 2 2 4 6 2" xfId="26903" xr:uid="{83E91005-1FCD-4A42-8569-7ACF81229444}"/>
    <cellStyle name="Comma 13 2 2 4 7" xfId="26872" xr:uid="{22EAD106-111B-4D4D-AD3F-16E9B208447B}"/>
    <cellStyle name="Comma 13 2 2 5" xfId="3983" xr:uid="{B494AE46-F1AB-4514-86DB-8581209046C0}"/>
    <cellStyle name="Comma 13 2 2 5 2" xfId="3984" xr:uid="{E794065A-0E3A-443F-8AF8-3E9689A1001E}"/>
    <cellStyle name="Comma 13 2 2 5 2 2" xfId="3985" xr:uid="{7B8CE0C6-7C18-46A8-AAD4-DA33181A4A72}"/>
    <cellStyle name="Comma 13 2 2 5 2 2 2" xfId="3986" xr:uid="{34AC5CDF-40BA-445A-89AB-A8B1D136646C}"/>
    <cellStyle name="Comma 13 2 2 5 2 2 2 2" xfId="3987" xr:uid="{E175DB07-868C-4555-9329-E87F62460310}"/>
    <cellStyle name="Comma 13 2 2 5 2 2 2 2 2" xfId="26908" xr:uid="{DFCE341C-3312-4A15-B64D-DA670CE956BD}"/>
    <cellStyle name="Comma 13 2 2 5 2 2 2 3" xfId="26907" xr:uid="{554A7C26-3618-4C9A-91FF-3D571BB9C797}"/>
    <cellStyle name="Comma 13 2 2 5 2 2 3" xfId="3988" xr:uid="{47743C6F-C89C-45F3-A76A-E88B18240F9F}"/>
    <cellStyle name="Comma 13 2 2 5 2 2 3 2" xfId="26909" xr:uid="{40A31690-6AF0-4698-83C2-066F31D92424}"/>
    <cellStyle name="Comma 13 2 2 5 2 2 4" xfId="26906" xr:uid="{809F5F2B-DAFD-4B76-9521-A0BCF034DB6B}"/>
    <cellStyle name="Comma 13 2 2 5 2 3" xfId="3989" xr:uid="{DC0AFE22-872C-4998-B91C-B9D3A749190A}"/>
    <cellStyle name="Comma 13 2 2 5 2 3 2" xfId="3990" xr:uid="{B5347999-C208-4C82-B92E-150E3789B690}"/>
    <cellStyle name="Comma 13 2 2 5 2 3 2 2" xfId="26911" xr:uid="{F9F3AED4-8609-494A-AF13-C197DE0F31D4}"/>
    <cellStyle name="Comma 13 2 2 5 2 3 3" xfId="26910" xr:uid="{1962B9D9-D2A9-4879-91DB-42CF12BB0AB6}"/>
    <cellStyle name="Comma 13 2 2 5 2 4" xfId="3991" xr:uid="{B8400379-6A96-4EC2-AD61-473699F6CC2F}"/>
    <cellStyle name="Comma 13 2 2 5 2 4 2" xfId="26912" xr:uid="{8147D878-2734-4047-8078-99E0E57E7A99}"/>
    <cellStyle name="Comma 13 2 2 5 2 5" xfId="26905" xr:uid="{E587EC7C-D569-41E3-B684-7CEA16287AD8}"/>
    <cellStyle name="Comma 13 2 2 5 3" xfId="3992" xr:uid="{AB6F6FC6-1B2A-46CA-BCAC-06D239775D75}"/>
    <cellStyle name="Comma 13 2 2 5 3 2" xfId="3993" xr:uid="{91D864CD-8370-44E4-8C2A-0515FB60791C}"/>
    <cellStyle name="Comma 13 2 2 5 3 2 2" xfId="3994" xr:uid="{845F600F-559C-4243-B0A4-F718831D2B13}"/>
    <cellStyle name="Comma 13 2 2 5 3 2 2 2" xfId="26915" xr:uid="{51DBDEAE-D7B4-4515-A645-770C776F0B61}"/>
    <cellStyle name="Comma 13 2 2 5 3 2 3" xfId="26914" xr:uid="{E862B3F1-EE4D-40D8-8C32-B79049D2982C}"/>
    <cellStyle name="Comma 13 2 2 5 3 3" xfId="3995" xr:uid="{C764ED20-07E7-4E0F-B54D-B6BE90974098}"/>
    <cellStyle name="Comma 13 2 2 5 3 3 2" xfId="26916" xr:uid="{3495D980-63F0-4E6E-8ED5-39772610547A}"/>
    <cellStyle name="Comma 13 2 2 5 3 4" xfId="26913" xr:uid="{35830713-528C-4C5B-ACCB-A77564CB1EA8}"/>
    <cellStyle name="Comma 13 2 2 5 4" xfId="3996" xr:uid="{7318768D-6051-4458-9E51-FBFD549419F7}"/>
    <cellStyle name="Comma 13 2 2 5 4 2" xfId="3997" xr:uid="{04514455-EA77-4908-B4C6-8E4065ECB022}"/>
    <cellStyle name="Comma 13 2 2 5 4 2 2" xfId="26918" xr:uid="{C87878A7-AE60-41F6-BEC1-D4CB34978FA5}"/>
    <cellStyle name="Comma 13 2 2 5 4 3" xfId="26917" xr:uid="{E25D1B24-CAFF-48BA-A0B0-91F15E959D0D}"/>
    <cellStyle name="Comma 13 2 2 5 5" xfId="3998" xr:uid="{FFD7A2D0-93B4-47E5-B5CC-D9B09D4F3344}"/>
    <cellStyle name="Comma 13 2 2 5 5 2" xfId="26919" xr:uid="{43258251-702B-4F1B-A24C-A61849CBE182}"/>
    <cellStyle name="Comma 13 2 2 5 6" xfId="26904" xr:uid="{2B21EC16-3DB1-48EC-B90F-EE3D2990526D}"/>
    <cellStyle name="Comma 13 2 2 6" xfId="3999" xr:uid="{EDE2A8B6-1914-4DAA-863F-1398EEBEC376}"/>
    <cellStyle name="Comma 13 2 2 6 2" xfId="4000" xr:uid="{9251F58B-2CA8-4E3C-A71C-ED3A63602209}"/>
    <cellStyle name="Comma 13 2 2 6 2 2" xfId="4001" xr:uid="{7FA3675F-B128-4143-974A-A6E3F6E58F05}"/>
    <cellStyle name="Comma 13 2 2 6 2 2 2" xfId="4002" xr:uid="{F42BEACF-2536-4EB6-AE28-C5621AB68AB9}"/>
    <cellStyle name="Comma 13 2 2 6 2 2 2 2" xfId="26923" xr:uid="{EDD982F8-76E9-4CFE-A603-CD27A7D6D3E9}"/>
    <cellStyle name="Comma 13 2 2 6 2 2 3" xfId="26922" xr:uid="{8EECD976-5A81-40C9-B2FE-601873596D88}"/>
    <cellStyle name="Comma 13 2 2 6 2 3" xfId="4003" xr:uid="{67097EDF-52E3-4794-B236-1934185FDAB3}"/>
    <cellStyle name="Comma 13 2 2 6 2 3 2" xfId="26924" xr:uid="{79030290-16E7-4376-A376-C39EE1D72D77}"/>
    <cellStyle name="Comma 13 2 2 6 2 4" xfId="26921" xr:uid="{AFA10B4B-A77C-4FC3-8995-534CC66DF46E}"/>
    <cellStyle name="Comma 13 2 2 6 3" xfId="4004" xr:uid="{498EA15C-DB46-4648-8D4C-DD8E75F97363}"/>
    <cellStyle name="Comma 13 2 2 6 3 2" xfId="4005" xr:uid="{CDB9957B-209E-4A99-AA42-ECEE84D84D2E}"/>
    <cellStyle name="Comma 13 2 2 6 3 2 2" xfId="26926" xr:uid="{B03F915F-9DC1-42AE-B204-408A9DEC5991}"/>
    <cellStyle name="Comma 13 2 2 6 3 3" xfId="26925" xr:uid="{5674F22B-7F0B-419A-959A-C7B8C94F9F02}"/>
    <cellStyle name="Comma 13 2 2 6 4" xfId="4006" xr:uid="{A6D0C3B5-E3D8-47F1-8429-85F23757EE71}"/>
    <cellStyle name="Comma 13 2 2 6 4 2" xfId="26927" xr:uid="{624CEAF5-6D91-4DFD-908A-746D9F2D1164}"/>
    <cellStyle name="Comma 13 2 2 6 5" xfId="26920" xr:uid="{506A8A09-1EDD-4EB1-91E8-7F5B0C37765A}"/>
    <cellStyle name="Comma 13 2 2 7" xfId="4007" xr:uid="{8C4D3CD0-2629-4A54-A32C-12E987858298}"/>
    <cellStyle name="Comma 13 2 2 7 2" xfId="4008" xr:uid="{6E94866B-A86F-4F40-9B45-F5292A175AFC}"/>
    <cellStyle name="Comma 13 2 2 7 2 2" xfId="4009" xr:uid="{5F4D90A8-230B-4A94-9BA3-8BC9B9C27200}"/>
    <cellStyle name="Comma 13 2 2 7 2 2 2" xfId="26930" xr:uid="{AF7D50CC-95D1-455B-95CB-0D25B31C46F1}"/>
    <cellStyle name="Comma 13 2 2 7 2 3" xfId="26929" xr:uid="{EF6542A8-2393-447B-94A7-DB64E2C0DB15}"/>
    <cellStyle name="Comma 13 2 2 7 2_ACT_NIBD EQ" xfId="4010" xr:uid="{6AFB37FE-000F-4226-900C-5D5640B5A385}"/>
    <cellStyle name="Comma 13 2 2 7 3" xfId="4011" xr:uid="{184808FA-609F-4D81-974A-51BD282A0B8C}"/>
    <cellStyle name="Comma 13 2 2 7 3 2" xfId="26931" xr:uid="{BDFCFA36-0A17-46D7-A099-29C9F82D8B8A}"/>
    <cellStyle name="Comma 13 2 2 7 4" xfId="26928" xr:uid="{9D3AA0AF-EDF9-49D5-9FC5-8DF05E9BF972}"/>
    <cellStyle name="Comma 13 2 2 8" xfId="4012" xr:uid="{C2BD365D-8F32-4937-92C8-4F27740F4221}"/>
    <cellStyle name="Comma 13 2 2 8 2" xfId="4013" xr:uid="{BD4B4298-E076-4B5D-8E40-3B6231DE638F}"/>
    <cellStyle name="Comma 13 2 2 8 2 2" xfId="26933" xr:uid="{E7AC3A18-B7F8-4193-8AB1-6A715D84D9A7}"/>
    <cellStyle name="Comma 13 2 2 8 3" xfId="26932" xr:uid="{7DACEEB4-2463-419D-8A10-ED2CB7EC0901}"/>
    <cellStyle name="Comma 13 2 2 8_ACT_NIBD EQ" xfId="4014" xr:uid="{7C3C8307-3106-4123-B129-6AB8B2D0B08B}"/>
    <cellStyle name="Comma 13 2 2 9" xfId="4015" xr:uid="{5D89E41E-7FEE-4D61-B4D4-F7129E7A2683}"/>
    <cellStyle name="Comma 13 2 2 9 2" xfId="26934" xr:uid="{E31D969D-AEDE-4402-AED7-E5C19AE9E334}"/>
    <cellStyle name="Comma 13 2 2_ACT Segment adj EBITDA" xfId="4016" xr:uid="{9CEE4A9C-BBC8-4A8E-AAFA-CE7F29B0F45E}"/>
    <cellStyle name="Comma 13 2 3" xfId="4017" xr:uid="{BAF9AE72-E751-4C63-A705-4696B8DA9E26}"/>
    <cellStyle name="Comma 13 2 3 10" xfId="32768" xr:uid="{734D8764-056E-4DE0-8055-769234CB287D}"/>
    <cellStyle name="Comma 13 2 3 11" xfId="40022" xr:uid="{BA84F1B8-8F2F-4EAA-A001-E6358115E0D7}"/>
    <cellStyle name="Comma 13 2 3 12" xfId="22010" xr:uid="{528945C6-6CE9-4735-A5EB-563426BDA2F5}"/>
    <cellStyle name="Comma 13 2 3 2" xfId="4018" xr:uid="{4DBE05BA-DDD5-439C-9C14-82FD74ADC072}"/>
    <cellStyle name="Comma 13 2 3 2 2" xfId="4019" xr:uid="{9578A2ED-409E-40FB-86BD-5F9C9C2EC46F}"/>
    <cellStyle name="Comma 13 2 3 2 2 2" xfId="4020" xr:uid="{E96E276D-EB42-4F64-AA00-1B8FCAC32C81}"/>
    <cellStyle name="Comma 13 2 3 2 2 2 2" xfId="4021" xr:uid="{5A2ED107-544F-42E7-AC4F-2E1B6D602560}"/>
    <cellStyle name="Comma 13 2 3 2 2 2 2 2" xfId="4022" xr:uid="{C482D913-0EA7-429C-8946-84E902164A04}"/>
    <cellStyle name="Comma 13 2 3 2 2 2 2 2 2" xfId="4023" xr:uid="{38AFFEBF-E0E3-42CC-BABF-7C86667D3212}"/>
    <cellStyle name="Comma 13 2 3 2 2 2 2 2 2 2" xfId="4024" xr:uid="{A6AC1080-B997-4B2B-A7A2-A624A93B09A4}"/>
    <cellStyle name="Comma 13 2 3 2 2 2 2 2 2 2 2" xfId="26941" xr:uid="{0AE4F6D0-EDA1-41D4-A7F9-46FC3B1E975B}"/>
    <cellStyle name="Comma 13 2 3 2 2 2 2 2 2 3" xfId="26940" xr:uid="{FF57CAF5-2C12-4DC2-8E7C-1E04D30CEBC8}"/>
    <cellStyle name="Comma 13 2 3 2 2 2 2 2 2_ACT_NIBD EQ" xfId="4025" xr:uid="{1B40937A-EEE7-464F-B9EB-6516303ECE81}"/>
    <cellStyle name="Comma 13 2 3 2 2 2 2 2 3" xfId="4026" xr:uid="{D65C5EE9-D651-45A2-B507-3AC846553E9B}"/>
    <cellStyle name="Comma 13 2 3 2 2 2 2 2 3 2" xfId="26942" xr:uid="{C50F8A48-8095-44BE-89FF-5AC3FFF60EF7}"/>
    <cellStyle name="Comma 13 2 3 2 2 2 2 2 4" xfId="26939" xr:uid="{DBA3A34D-94DE-4AEE-A577-D126D735037B}"/>
    <cellStyle name="Comma 13 2 3 2 2 2 2 2_ACT_NIBD EQ" xfId="4027" xr:uid="{940993DC-1A8A-418D-B995-C812BF842E8B}"/>
    <cellStyle name="Comma 13 2 3 2 2 2 2 3" xfId="4028" xr:uid="{ABAC0BEE-DCB7-45EE-9BE5-3F5E285CC4E4}"/>
    <cellStyle name="Comma 13 2 3 2 2 2 2 3 2" xfId="4029" xr:uid="{4CDBF13E-1691-440D-8CA7-AA60ABE8EF44}"/>
    <cellStyle name="Comma 13 2 3 2 2 2 2 3 2 2" xfId="26944" xr:uid="{38F1EF62-CCD5-432D-8678-C1770BEE9C11}"/>
    <cellStyle name="Comma 13 2 3 2 2 2 2 3 3" xfId="26943" xr:uid="{930FB338-5D8E-48C4-AD2A-3C5D2B42471A}"/>
    <cellStyle name="Comma 13 2 3 2 2 2 2 3_ACT_NIBD EQ" xfId="4030" xr:uid="{C5E65B1D-340C-4B49-9CC7-B8C3343810B8}"/>
    <cellStyle name="Comma 13 2 3 2 2 2 2 4" xfId="4031" xr:uid="{7D057A6F-6ECF-4871-9B35-00B1CFE534DC}"/>
    <cellStyle name="Comma 13 2 3 2 2 2 2 4 2" xfId="26945" xr:uid="{3661E9B2-0B6B-40BD-B0BF-1C02C70AEB4E}"/>
    <cellStyle name="Comma 13 2 3 2 2 2 2 5" xfId="26938" xr:uid="{4544928F-B5B4-45D5-A52E-F007AA755252}"/>
    <cellStyle name="Comma 13 2 3 2 2 2 2_ACT_NIBD EQ" xfId="4032" xr:uid="{16A193FF-AA45-4801-B3D5-6E1C75A20147}"/>
    <cellStyle name="Comma 13 2 3 2 2 2 3" xfId="4033" xr:uid="{DF0284C2-3A74-4275-827A-E2C11F14E22B}"/>
    <cellStyle name="Comma 13 2 3 2 2 2 3 2" xfId="4034" xr:uid="{D903EB7E-90E0-4F7D-9B6E-AF5AF9B7ABE8}"/>
    <cellStyle name="Comma 13 2 3 2 2 2 3 2 2" xfId="4035" xr:uid="{E9C35F4B-3DA2-4BE9-B2A6-69A4AA81FCCD}"/>
    <cellStyle name="Comma 13 2 3 2 2 2 3 2 2 2" xfId="26948" xr:uid="{AC28AD8F-C81B-4CFD-BB55-B90F26D9A2CA}"/>
    <cellStyle name="Comma 13 2 3 2 2 2 3 2 3" xfId="26947" xr:uid="{BC7C13E9-8964-4A3B-B68D-8506545D6D2F}"/>
    <cellStyle name="Comma 13 2 3 2 2 2 3 2_ACT_NIBD EQ" xfId="4036" xr:uid="{B46F75A9-92CD-47DE-AA92-7D597B978BD4}"/>
    <cellStyle name="Comma 13 2 3 2 2 2 3 3" xfId="4037" xr:uid="{82082334-0078-4B0E-80D5-78F0EA523496}"/>
    <cellStyle name="Comma 13 2 3 2 2 2 3 3 2" xfId="26949" xr:uid="{3599BB1F-C0F8-431E-B2C3-32069D6A9F39}"/>
    <cellStyle name="Comma 13 2 3 2 2 2 3 4" xfId="26946" xr:uid="{401BF47A-A3F4-494C-A3CE-79E4341D20DA}"/>
    <cellStyle name="Comma 13 2 3 2 2 2 3_ACT_NIBD EQ" xfId="4038" xr:uid="{E46D0B20-062A-419F-B1D8-FF7DDADCD456}"/>
    <cellStyle name="Comma 13 2 3 2 2 2 4" xfId="4039" xr:uid="{39A04363-3816-4BF3-8869-09FD3D0636EE}"/>
    <cellStyle name="Comma 13 2 3 2 2 2 4 2" xfId="4040" xr:uid="{C80E2D60-6C6E-48DA-8F95-A1CB9F4815B1}"/>
    <cellStyle name="Comma 13 2 3 2 2 2 4 2 2" xfId="26951" xr:uid="{C4102788-606D-41AF-89C9-DB73D8A7243C}"/>
    <cellStyle name="Comma 13 2 3 2 2 2 4 3" xfId="26950" xr:uid="{ED413EEC-6DEE-4F73-9F29-485910CC0233}"/>
    <cellStyle name="Comma 13 2 3 2 2 2 4_ACT_NIBD EQ" xfId="4041" xr:uid="{6D4F400C-C644-4FEA-A9FE-D27117EE6736}"/>
    <cellStyle name="Comma 13 2 3 2 2 2 5" xfId="4042" xr:uid="{6186CC6B-F1BF-46DF-986A-B69E1C619C47}"/>
    <cellStyle name="Comma 13 2 3 2 2 2 5 2" xfId="26952" xr:uid="{DCA0273F-4A50-492F-BE0A-808F51FB2C37}"/>
    <cellStyle name="Comma 13 2 3 2 2 2 6" xfId="26937" xr:uid="{7FA35168-9E9D-4D6B-B8D9-C3ECC1484883}"/>
    <cellStyle name="Comma 13 2 3 2 2 2_ACT_NIBD EQ" xfId="4043" xr:uid="{6D2B4AFE-F901-48E7-BF3D-C2B450BD19A3}"/>
    <cellStyle name="Comma 13 2 3 2 2 3" xfId="4044" xr:uid="{B16EC63D-E435-40EC-ADFA-24B6845F8203}"/>
    <cellStyle name="Comma 13 2 3 2 2 3 2" xfId="4045" xr:uid="{1F770423-DE49-4E20-A714-3CE379F0ED94}"/>
    <cellStyle name="Comma 13 2 3 2 2 3 2 2" xfId="4046" xr:uid="{6D24A165-70C8-40B7-B500-E3AFFAFDF21D}"/>
    <cellStyle name="Comma 13 2 3 2 2 3 2 2 2" xfId="4047" xr:uid="{DA1B50F7-6A94-40A3-BA87-C4DEED92AACF}"/>
    <cellStyle name="Comma 13 2 3 2 2 3 2 2 2 2" xfId="26956" xr:uid="{768AE4B5-0A4B-4F81-87D4-3D4C057F79B2}"/>
    <cellStyle name="Comma 13 2 3 2 2 3 2 2 3" xfId="26955" xr:uid="{82EE0349-F7A1-4A1F-B2C8-6A0AC64B977A}"/>
    <cellStyle name="Comma 13 2 3 2 2 3 2 2_ACT_NIBD EQ" xfId="4048" xr:uid="{B480265C-076F-4BD9-B61B-F3370A12522A}"/>
    <cellStyle name="Comma 13 2 3 2 2 3 2 3" xfId="4049" xr:uid="{AA78B7F8-9922-45C5-A7A3-7A4C84B9358A}"/>
    <cellStyle name="Comma 13 2 3 2 2 3 2 3 2" xfId="26957" xr:uid="{9BA6B704-B6F8-4523-9C9C-12153D27C125}"/>
    <cellStyle name="Comma 13 2 3 2 2 3 2 4" xfId="26954" xr:uid="{703EA5C9-26FE-46D4-94FE-85831F492E90}"/>
    <cellStyle name="Comma 13 2 3 2 2 3 2_ACT_NIBD EQ" xfId="4050" xr:uid="{DCB335A8-8225-4CC3-B32E-D4A4D49860A2}"/>
    <cellStyle name="Comma 13 2 3 2 2 3 3" xfId="4051" xr:uid="{490C5595-C5B3-423F-8CF5-3B769E3E649E}"/>
    <cellStyle name="Comma 13 2 3 2 2 3 3 2" xfId="4052" xr:uid="{FD7D254B-FB54-44B3-9C92-FE0A7D91572E}"/>
    <cellStyle name="Comma 13 2 3 2 2 3 3 2 2" xfId="26959" xr:uid="{FCE64088-295F-40CD-A6EB-CECAF1CE1286}"/>
    <cellStyle name="Comma 13 2 3 2 2 3 3 3" xfId="26958" xr:uid="{BD225BA7-CC2A-476B-9FE2-13C814240769}"/>
    <cellStyle name="Comma 13 2 3 2 2 3 3_ACT_NIBD EQ" xfId="4053" xr:uid="{B64B6F29-7832-4320-B325-2B5B59B0D879}"/>
    <cellStyle name="Comma 13 2 3 2 2 3 4" xfId="4054" xr:uid="{B071F292-2EA8-4984-90CE-3DBDA44FA437}"/>
    <cellStyle name="Comma 13 2 3 2 2 3 4 2" xfId="26960" xr:uid="{261F1D5D-54F5-489B-A8C5-E086D7D949E8}"/>
    <cellStyle name="Comma 13 2 3 2 2 3 5" xfId="26953" xr:uid="{4FBE1C24-E7EF-410F-8BCD-EB08C025B524}"/>
    <cellStyle name="Comma 13 2 3 2 2 3_ACT_NIBD EQ" xfId="4055" xr:uid="{95A8E53F-D527-4339-A440-912611163D50}"/>
    <cellStyle name="Comma 13 2 3 2 2 4" xfId="4056" xr:uid="{F697D758-E37B-4620-ABF0-28219EDFD323}"/>
    <cellStyle name="Comma 13 2 3 2 2 4 2" xfId="4057" xr:uid="{1E3CF863-2BDA-431F-B6F5-B10AE5E8CD78}"/>
    <cellStyle name="Comma 13 2 3 2 2 4 2 2" xfId="4058" xr:uid="{F0D9C8AC-08D6-471D-8FEB-55DF396B3C20}"/>
    <cellStyle name="Comma 13 2 3 2 2 4 2 2 2" xfId="26963" xr:uid="{7873F0B9-A806-48C1-B244-7D0C105A9BA8}"/>
    <cellStyle name="Comma 13 2 3 2 2 4 2 3" xfId="26962" xr:uid="{16F6115A-48E8-4250-A1F4-73EDC3350CA4}"/>
    <cellStyle name="Comma 13 2 3 2 2 4 2_ACT_NIBD EQ" xfId="4059" xr:uid="{75EEC0E5-AEA4-4386-8CB6-0E2027B145F6}"/>
    <cellStyle name="Comma 13 2 3 2 2 4 3" xfId="4060" xr:uid="{DF8129C8-6CBB-4601-9249-5802E97AEFA2}"/>
    <cellStyle name="Comma 13 2 3 2 2 4 3 2" xfId="26964" xr:uid="{BDBBBF16-EBCD-47BD-B9F8-5D8D9B0FB695}"/>
    <cellStyle name="Comma 13 2 3 2 2 4 4" xfId="26961" xr:uid="{46BD16D0-ED22-4617-8E8B-1451659F2EBC}"/>
    <cellStyle name="Comma 13 2 3 2 2 4_ACT_NIBD EQ" xfId="4061" xr:uid="{9AEC0E9F-2755-4EEE-8ED5-5BC6C6F6C0FD}"/>
    <cellStyle name="Comma 13 2 3 2 2 5" xfId="4062" xr:uid="{9587501E-AF11-457D-BC1D-199ECEE7319B}"/>
    <cellStyle name="Comma 13 2 3 2 2 5 2" xfId="4063" xr:uid="{8E531150-6529-44B2-BF9D-81C59F7557A9}"/>
    <cellStyle name="Comma 13 2 3 2 2 5 2 2" xfId="26966" xr:uid="{A881A6DA-C770-4242-A9B2-C28A65B2615E}"/>
    <cellStyle name="Comma 13 2 3 2 2 5 3" xfId="26965" xr:uid="{F122A2B0-B42D-4D97-BCB4-49CC2073BC59}"/>
    <cellStyle name="Comma 13 2 3 2 2 5_ACT_NIBD EQ" xfId="4064" xr:uid="{B9812EDC-8A7C-4484-8340-532ACDC0B670}"/>
    <cellStyle name="Comma 13 2 3 2 2 6" xfId="4065" xr:uid="{1AF152BA-349D-4304-B787-1636DDA691A3}"/>
    <cellStyle name="Comma 13 2 3 2 2 6 2" xfId="26967" xr:uid="{61A6A389-05A9-4AA6-85CB-F292853583D4}"/>
    <cellStyle name="Comma 13 2 3 2 2 7" xfId="26936" xr:uid="{9A155E03-2E22-4721-A076-F0B0925024FA}"/>
    <cellStyle name="Comma 13 2 3 2 2_ACT_NIBD EQ" xfId="4066" xr:uid="{3018165E-E5D3-4998-94F2-CBB39F24C7EF}"/>
    <cellStyle name="Comma 13 2 3 2 3" xfId="4067" xr:uid="{83F59257-D5F0-4EFF-A865-CFA2B46014CB}"/>
    <cellStyle name="Comma 13 2 3 2 3 2" xfId="4068" xr:uid="{BDA0281F-13B3-459F-B7B1-7DAD48605FF1}"/>
    <cellStyle name="Comma 13 2 3 2 3 2 2" xfId="4069" xr:uid="{923619EF-6D3F-4A09-989E-4147A9905CC6}"/>
    <cellStyle name="Comma 13 2 3 2 3 2 2 2" xfId="4070" xr:uid="{A04ED7FC-512B-40FA-AE78-E4DA67CCA858}"/>
    <cellStyle name="Comma 13 2 3 2 3 2 2 2 2" xfId="4071" xr:uid="{4A9B1935-B2C8-4AD1-95DA-EB05089FF4E9}"/>
    <cellStyle name="Comma 13 2 3 2 3 2 2 2 2 2" xfId="4072" xr:uid="{96BD8D8E-93E5-446F-97A1-06DEA9D509E9}"/>
    <cellStyle name="Comma 13 2 3 2 3 2 2 2 2 2 2" xfId="26973" xr:uid="{D0B6B6D0-1668-4059-9145-48E66F1E89A6}"/>
    <cellStyle name="Comma 13 2 3 2 3 2 2 2 2 3" xfId="26972" xr:uid="{D2D9C746-7647-4E82-B2B1-7DBAB3C25956}"/>
    <cellStyle name="Comma 13 2 3 2 3 2 2 2 2_ACT_NIBD EQ" xfId="4073" xr:uid="{EFAC592E-2430-4D45-BE7B-E42B15C7EA82}"/>
    <cellStyle name="Comma 13 2 3 2 3 2 2 2 3" xfId="4074" xr:uid="{EF35DB0D-345A-4D88-B908-5BB7789B169A}"/>
    <cellStyle name="Comma 13 2 3 2 3 2 2 2 3 2" xfId="26974" xr:uid="{95CDB9A3-15E4-483C-8E87-903125ED42B1}"/>
    <cellStyle name="Comma 13 2 3 2 3 2 2 2 4" xfId="26971" xr:uid="{A721B8C4-A98E-4CEF-8FC0-5150FA60D3EF}"/>
    <cellStyle name="Comma 13 2 3 2 3 2 2 2_ACT_NIBD EQ" xfId="4075" xr:uid="{36597910-D0FC-4297-8351-C53A91466546}"/>
    <cellStyle name="Comma 13 2 3 2 3 2 2 3" xfId="4076" xr:uid="{7EAD9C1B-2DBE-4B9A-B195-3982EE19D7CB}"/>
    <cellStyle name="Comma 13 2 3 2 3 2 2 3 2" xfId="4077" xr:uid="{B32CA46B-6482-4112-80D1-DCE3F1901EAC}"/>
    <cellStyle name="Comma 13 2 3 2 3 2 2 3 2 2" xfId="26976" xr:uid="{DA0CDF5E-6F9F-4522-A192-8ED68B64A045}"/>
    <cellStyle name="Comma 13 2 3 2 3 2 2 3 3" xfId="26975" xr:uid="{FCEB85C9-A052-4D05-9124-2D5ED39140E5}"/>
    <cellStyle name="Comma 13 2 3 2 3 2 2 3_ACT_NIBD EQ" xfId="4078" xr:uid="{93C0F751-09FA-48E2-8900-E88D06CAFE45}"/>
    <cellStyle name="Comma 13 2 3 2 3 2 2 4" xfId="4079" xr:uid="{DB382683-0C00-4809-8169-D90571490F6C}"/>
    <cellStyle name="Comma 13 2 3 2 3 2 2 4 2" xfId="26977" xr:uid="{A7391D84-56EA-4559-ADE7-807A9D9E69AB}"/>
    <cellStyle name="Comma 13 2 3 2 3 2 2 5" xfId="26970" xr:uid="{E77FDD9B-D45A-4574-8C93-FD3021B7E83F}"/>
    <cellStyle name="Comma 13 2 3 2 3 2 2_ACT_NIBD EQ" xfId="4080" xr:uid="{A4C47EDD-507A-4D87-904D-1B489EF39236}"/>
    <cellStyle name="Comma 13 2 3 2 3 2 3" xfId="4081" xr:uid="{77CB6AB1-38F2-4EB2-850E-6FB9E0D86059}"/>
    <cellStyle name="Comma 13 2 3 2 3 2 3 2" xfId="4082" xr:uid="{94DBD565-3CCA-40B1-A97F-BD9E4F08DB09}"/>
    <cellStyle name="Comma 13 2 3 2 3 2 3 2 2" xfId="4083" xr:uid="{EC1DF34D-79A9-4D40-82EB-AE439E64B5F6}"/>
    <cellStyle name="Comma 13 2 3 2 3 2 3 2 2 2" xfId="26980" xr:uid="{77138BF9-1DA0-4CEA-93B8-185FD03E6A46}"/>
    <cellStyle name="Comma 13 2 3 2 3 2 3 2 3" xfId="26979" xr:uid="{12E114F7-4903-4F9D-82F1-AC5E4773BCD1}"/>
    <cellStyle name="Comma 13 2 3 2 3 2 3 2_ACT_NIBD EQ" xfId="4084" xr:uid="{39524138-5EC0-4E8E-BAEB-892A6C32B435}"/>
    <cellStyle name="Comma 13 2 3 2 3 2 3 3" xfId="4085" xr:uid="{17E32CA6-2D93-4C9D-A310-2204B12B1609}"/>
    <cellStyle name="Comma 13 2 3 2 3 2 3 3 2" xfId="26981" xr:uid="{096E76F8-27D4-4CC7-99FB-55250075C152}"/>
    <cellStyle name="Comma 13 2 3 2 3 2 3 4" xfId="26978" xr:uid="{C5A1BD9F-C5B0-4F0A-BD09-56F3280EBAF2}"/>
    <cellStyle name="Comma 13 2 3 2 3 2 3_ACT_NIBD EQ" xfId="4086" xr:uid="{00B55040-7A28-45B6-83E1-038CE75C1548}"/>
    <cellStyle name="Comma 13 2 3 2 3 2 4" xfId="4087" xr:uid="{B57BE98F-B31E-42A3-B92D-122F247EBBDF}"/>
    <cellStyle name="Comma 13 2 3 2 3 2 4 2" xfId="4088" xr:uid="{97489E5C-0549-4BA0-9A2E-C6C862BB98DE}"/>
    <cellStyle name="Comma 13 2 3 2 3 2 4 2 2" xfId="26983" xr:uid="{7AFCED28-3FE2-4E80-A08E-FEE8CBB7561A}"/>
    <cellStyle name="Comma 13 2 3 2 3 2 4 3" xfId="26982" xr:uid="{AF943162-7B1C-43A1-A23F-61E934F3BB6C}"/>
    <cellStyle name="Comma 13 2 3 2 3 2 4_ACT_NIBD EQ" xfId="4089" xr:uid="{DBB6AE11-47D8-4FF6-84D7-965C6A9E682D}"/>
    <cellStyle name="Comma 13 2 3 2 3 2 5" xfId="4090" xr:uid="{B0FEFC9C-5851-4CCA-A8CC-20C0EEFCD0EF}"/>
    <cellStyle name="Comma 13 2 3 2 3 2 5 2" xfId="26984" xr:uid="{956A9A34-1C15-44C4-AA07-832E4E4FBB11}"/>
    <cellStyle name="Comma 13 2 3 2 3 2 6" xfId="26969" xr:uid="{910E4199-565F-4C43-BC65-07B6425A6A83}"/>
    <cellStyle name="Comma 13 2 3 2 3 2_ACT_NIBD EQ" xfId="4091" xr:uid="{8007D30D-FB8F-443B-878B-1A2787647B7D}"/>
    <cellStyle name="Comma 13 2 3 2 3 3" xfId="4092" xr:uid="{30A0B5BB-782D-4DD5-9E6D-B7CBE74CB1BE}"/>
    <cellStyle name="Comma 13 2 3 2 3 3 2" xfId="4093" xr:uid="{F084EE68-0687-46EC-9B91-5CD96EFE15A4}"/>
    <cellStyle name="Comma 13 2 3 2 3 3 2 2" xfId="4094" xr:uid="{053D96F1-B313-40E8-B04C-E42D351CDA06}"/>
    <cellStyle name="Comma 13 2 3 2 3 3 2 2 2" xfId="4095" xr:uid="{903CD352-E3F1-4B5D-ACE5-7704F04BB1DD}"/>
    <cellStyle name="Comma 13 2 3 2 3 3 2 2 2 2" xfId="26988" xr:uid="{CFF9721D-0F27-4CE6-A89B-249E92A90579}"/>
    <cellStyle name="Comma 13 2 3 2 3 3 2 2 3" xfId="26987" xr:uid="{25EE67F8-8886-488A-8045-BB69DEB5E68E}"/>
    <cellStyle name="Comma 13 2 3 2 3 3 2 2_ACT_NIBD EQ" xfId="4096" xr:uid="{2C8B75BA-4E41-45B8-B496-13272D2ADDF2}"/>
    <cellStyle name="Comma 13 2 3 2 3 3 2 3" xfId="4097" xr:uid="{4AD0C912-0667-4F68-AEA8-556EBECB9989}"/>
    <cellStyle name="Comma 13 2 3 2 3 3 2 3 2" xfId="26989" xr:uid="{D486DFFC-81F9-4E40-A322-1D2574CBB204}"/>
    <cellStyle name="Comma 13 2 3 2 3 3 2 4" xfId="26986" xr:uid="{7C390187-124F-41B2-A97A-ECCA9D730538}"/>
    <cellStyle name="Comma 13 2 3 2 3 3 2_ACT_NIBD EQ" xfId="4098" xr:uid="{F6CB8A9C-9093-4A78-B2A7-D353BF383212}"/>
    <cellStyle name="Comma 13 2 3 2 3 3 3" xfId="4099" xr:uid="{D3BB42F0-CAFE-4537-A1C3-0D14E361227A}"/>
    <cellStyle name="Comma 13 2 3 2 3 3 3 2" xfId="4100" xr:uid="{15B8F6EC-3337-4D5E-B471-CB2F970EC4B3}"/>
    <cellStyle name="Comma 13 2 3 2 3 3 3 2 2" xfId="26991" xr:uid="{0C97C394-7C09-4070-8C77-60C12C8338F4}"/>
    <cellStyle name="Comma 13 2 3 2 3 3 3 3" xfId="26990" xr:uid="{37A4A78C-4E04-47CF-A6C9-79C6AB728247}"/>
    <cellStyle name="Comma 13 2 3 2 3 3 3_ACT_NIBD EQ" xfId="4101" xr:uid="{A228D705-38AD-49D0-88AF-3E9935B63485}"/>
    <cellStyle name="Comma 13 2 3 2 3 3 4" xfId="4102" xr:uid="{260E64E4-41AB-4B7E-9E53-5CE031CB7BF2}"/>
    <cellStyle name="Comma 13 2 3 2 3 3 4 2" xfId="26992" xr:uid="{19BE5187-5DA2-44D9-9B80-8A93349F47A0}"/>
    <cellStyle name="Comma 13 2 3 2 3 3 5" xfId="26985" xr:uid="{A2C271E0-513E-49BD-8B98-BB9CE8818553}"/>
    <cellStyle name="Comma 13 2 3 2 3 3_ACT_NIBD EQ" xfId="4103" xr:uid="{9C418DC0-3498-48F4-8C4D-7EBC3AA62EDC}"/>
    <cellStyle name="Comma 13 2 3 2 3 4" xfId="4104" xr:uid="{CEE5A8EB-8991-4238-9DDB-06DCA0568A4C}"/>
    <cellStyle name="Comma 13 2 3 2 3 4 2" xfId="4105" xr:uid="{7E383FA8-FF8E-4811-893D-D334119D516A}"/>
    <cellStyle name="Comma 13 2 3 2 3 4 2 2" xfId="4106" xr:uid="{2F732D5A-18A1-4296-8E43-2EE96F1D2D3A}"/>
    <cellStyle name="Comma 13 2 3 2 3 4 2 2 2" xfId="26995" xr:uid="{D8AC58FB-6B68-41C0-9AB5-12EF00149B2D}"/>
    <cellStyle name="Comma 13 2 3 2 3 4 2 3" xfId="26994" xr:uid="{AAC156D8-9827-4783-AE06-D7E7BDB651D8}"/>
    <cellStyle name="Comma 13 2 3 2 3 4 2_ACT_NIBD EQ" xfId="4107" xr:uid="{9C6949B3-3871-40DF-97C2-DF79F2496D0F}"/>
    <cellStyle name="Comma 13 2 3 2 3 4 3" xfId="4108" xr:uid="{123BBCF2-B65C-438B-A4FB-D87A950F33AC}"/>
    <cellStyle name="Comma 13 2 3 2 3 4 3 2" xfId="26996" xr:uid="{64235D60-1C5E-4F9F-A318-7F482D917182}"/>
    <cellStyle name="Comma 13 2 3 2 3 4 4" xfId="26993" xr:uid="{E0E37231-B8FE-4FB3-8F0B-52AEBDFA34CB}"/>
    <cellStyle name="Comma 13 2 3 2 3 4_ACT_NIBD EQ" xfId="4109" xr:uid="{64318468-BE41-4DB4-BEE1-52F5892548B0}"/>
    <cellStyle name="Comma 13 2 3 2 3 5" xfId="4110" xr:uid="{A490BA56-6D66-4F5E-85C2-7188D9C1B2CC}"/>
    <cellStyle name="Comma 13 2 3 2 3 5 2" xfId="4111" xr:uid="{F2961C05-413E-455D-96A5-2801B58639A7}"/>
    <cellStyle name="Comma 13 2 3 2 3 5 2 2" xfId="26998" xr:uid="{CDA44F81-1BCE-4B30-A767-4038FD7E3531}"/>
    <cellStyle name="Comma 13 2 3 2 3 5 3" xfId="26997" xr:uid="{627E082E-058A-4A57-A635-EC025CDBD67D}"/>
    <cellStyle name="Comma 13 2 3 2 3 5_ACT_NIBD EQ" xfId="4112" xr:uid="{1FD0CF8E-A919-4E57-8F68-6FB451FE32DA}"/>
    <cellStyle name="Comma 13 2 3 2 3 6" xfId="4113" xr:uid="{19EC3256-3C1D-4D5D-933B-915F5198E0A4}"/>
    <cellStyle name="Comma 13 2 3 2 3 6 2" xfId="26999" xr:uid="{CC335E77-B6FE-4637-BE3C-4F822AC30754}"/>
    <cellStyle name="Comma 13 2 3 2 3 7" xfId="26968" xr:uid="{1A33D89D-E252-4307-87B2-4AB51693213D}"/>
    <cellStyle name="Comma 13 2 3 2 3_ACT_NIBD EQ" xfId="4114" xr:uid="{32F67E1E-9289-4ACA-AF22-3736AF1530B4}"/>
    <cellStyle name="Comma 13 2 3 2 4" xfId="4115" xr:uid="{7B322C8D-8D8D-4034-A4CE-36B274B33123}"/>
    <cellStyle name="Comma 13 2 3 2 4 2" xfId="4116" xr:uid="{3969893C-C999-42AD-9F2F-01F38851816A}"/>
    <cellStyle name="Comma 13 2 3 2 4 2 2" xfId="4117" xr:uid="{857E3659-21A0-47FC-A4B7-E6CE961CEF98}"/>
    <cellStyle name="Comma 13 2 3 2 4 2 2 2" xfId="4118" xr:uid="{20A303F7-85E2-44EA-827E-6EEE643CC486}"/>
    <cellStyle name="Comma 13 2 3 2 4 2 2 2 2" xfId="4119" xr:uid="{FAB90614-9384-4EB2-97B9-C294387530A8}"/>
    <cellStyle name="Comma 13 2 3 2 4 2 2 2 2 2" xfId="27004" xr:uid="{BC703F5D-7BE8-4E6B-ACA8-377D6EC148D9}"/>
    <cellStyle name="Comma 13 2 3 2 4 2 2 2 3" xfId="27003" xr:uid="{C9727563-0FE1-4801-BC26-20D510EDEAF9}"/>
    <cellStyle name="Comma 13 2 3 2 4 2 2 2_ACT_NIBD EQ" xfId="4120" xr:uid="{1FEA6024-94CB-4647-9155-C8E6FAA23BC2}"/>
    <cellStyle name="Comma 13 2 3 2 4 2 2 3" xfId="4121" xr:uid="{4BE63A29-BE27-4FFD-8B76-A58AFEE69B20}"/>
    <cellStyle name="Comma 13 2 3 2 4 2 2 3 2" xfId="27005" xr:uid="{FCB3E3A4-FB85-4135-9BE8-0BA17AA2EDC0}"/>
    <cellStyle name="Comma 13 2 3 2 4 2 2 4" xfId="27002" xr:uid="{0D0239B7-3384-46E5-A637-CBFB25E25D18}"/>
    <cellStyle name="Comma 13 2 3 2 4 2 2_ACT_NIBD EQ" xfId="4122" xr:uid="{4F6A0BBA-6776-4B48-BCCA-B557D1CABF81}"/>
    <cellStyle name="Comma 13 2 3 2 4 2 3" xfId="4123" xr:uid="{7A4F120D-2273-4731-8D11-4CCC9C5CFDC4}"/>
    <cellStyle name="Comma 13 2 3 2 4 2 3 2" xfId="4124" xr:uid="{3E444769-177F-4C7D-92F9-277310723379}"/>
    <cellStyle name="Comma 13 2 3 2 4 2 3 2 2" xfId="27007" xr:uid="{AB52F050-D02C-4B60-AF13-76BD578719D5}"/>
    <cellStyle name="Comma 13 2 3 2 4 2 3 3" xfId="27006" xr:uid="{63C52090-05BE-4F95-9D1D-9885F8230799}"/>
    <cellStyle name="Comma 13 2 3 2 4 2 3_ACT_NIBD EQ" xfId="4125" xr:uid="{A4C4D112-C6BD-466A-B8CB-4EA95012C9C7}"/>
    <cellStyle name="Comma 13 2 3 2 4 2 4" xfId="4126" xr:uid="{B8B169BE-0EF4-4337-8543-52CEF764157D}"/>
    <cellStyle name="Comma 13 2 3 2 4 2 4 2" xfId="27008" xr:uid="{F6DB7D44-A9C2-4D26-B0DD-3D7D84804194}"/>
    <cellStyle name="Comma 13 2 3 2 4 2 5" xfId="27001" xr:uid="{BA04858F-C9F4-40C8-942F-F086BC63504E}"/>
    <cellStyle name="Comma 13 2 3 2 4 2_ACT_NIBD EQ" xfId="4127" xr:uid="{A3CEFD17-E110-487A-BD93-FA35DA6F95EE}"/>
    <cellStyle name="Comma 13 2 3 2 4 3" xfId="4128" xr:uid="{176F2A61-7DA3-41D4-87B0-F9C302E6D7C8}"/>
    <cellStyle name="Comma 13 2 3 2 4 3 2" xfId="4129" xr:uid="{2DDBE5FC-6111-4AAA-ACAF-79E962A08FCD}"/>
    <cellStyle name="Comma 13 2 3 2 4 3 2 2" xfId="4130" xr:uid="{3B1D6CC2-E80F-4F6D-BCD4-33D1CD8D8336}"/>
    <cellStyle name="Comma 13 2 3 2 4 3 2 2 2" xfId="27011" xr:uid="{A90B0745-5C06-44C5-8EEA-1627AF260DD9}"/>
    <cellStyle name="Comma 13 2 3 2 4 3 2 3" xfId="27010" xr:uid="{AE5C7B37-C60D-4BBC-824C-3ABC015862D9}"/>
    <cellStyle name="Comma 13 2 3 2 4 3 2_ACT_NIBD EQ" xfId="4131" xr:uid="{140EA2BC-A7EE-4C53-9040-A769FE9845A7}"/>
    <cellStyle name="Comma 13 2 3 2 4 3 3" xfId="4132" xr:uid="{96A9CA3F-9855-4954-8E2B-86E3F8CA8CA1}"/>
    <cellStyle name="Comma 13 2 3 2 4 3 3 2" xfId="27012" xr:uid="{7D16E43B-CA18-4538-A06F-F8E3B0004FFB}"/>
    <cellStyle name="Comma 13 2 3 2 4 3 4" xfId="27009" xr:uid="{EE62BF9E-F3E2-415C-BF5B-38E6E4121C85}"/>
    <cellStyle name="Comma 13 2 3 2 4 3_ACT_NIBD EQ" xfId="4133" xr:uid="{156B5A10-C8F8-4BFE-97B3-8D7B54B8A58B}"/>
    <cellStyle name="Comma 13 2 3 2 4 4" xfId="4134" xr:uid="{DC784C2A-6E5A-4A5C-8D27-0DD80ED6F135}"/>
    <cellStyle name="Comma 13 2 3 2 4 4 2" xfId="4135" xr:uid="{00FFE65E-F258-456E-8EBC-8E1B99EB6A51}"/>
    <cellStyle name="Comma 13 2 3 2 4 4 2 2" xfId="27014" xr:uid="{72B80F4A-FB80-4C2C-8D56-F7DAFD879717}"/>
    <cellStyle name="Comma 13 2 3 2 4 4 3" xfId="27013" xr:uid="{847A1EC3-F881-438C-8D9E-6517B406615F}"/>
    <cellStyle name="Comma 13 2 3 2 4 4_ACT_NIBD EQ" xfId="4136" xr:uid="{B4BC8520-9AC8-4717-89A4-5F24A8D54C9A}"/>
    <cellStyle name="Comma 13 2 3 2 4 5" xfId="4137" xr:uid="{207B6A79-F8E8-4A93-9D3B-803A39E0D514}"/>
    <cellStyle name="Comma 13 2 3 2 4 5 2" xfId="27015" xr:uid="{AC89052C-245D-4375-AFB7-273604AF38B7}"/>
    <cellStyle name="Comma 13 2 3 2 4 6" xfId="27000" xr:uid="{9C51544E-3D3C-4203-8B42-5344CAD1063C}"/>
    <cellStyle name="Comma 13 2 3 2 4_ACT_NIBD EQ" xfId="4138" xr:uid="{2335F0DD-38ED-446B-9C48-1C418988456C}"/>
    <cellStyle name="Comma 13 2 3 2 5" xfId="4139" xr:uid="{0D8A12A6-08B4-4FB7-9FBA-E575AAC0C22E}"/>
    <cellStyle name="Comma 13 2 3 2 5 2" xfId="4140" xr:uid="{214B4888-D56D-4952-A79E-27241CB486C8}"/>
    <cellStyle name="Comma 13 2 3 2 5 2 2" xfId="4141" xr:uid="{D3473DF9-5F6E-44B3-96ED-7E3D62590DC3}"/>
    <cellStyle name="Comma 13 2 3 2 5 2 2 2" xfId="4142" xr:uid="{B7484148-6324-4B6B-9617-D0BE2217D2DA}"/>
    <cellStyle name="Comma 13 2 3 2 5 2 2 2 2" xfId="27019" xr:uid="{59C0F835-4955-45C8-B19B-077A2D89108C}"/>
    <cellStyle name="Comma 13 2 3 2 5 2 2 3" xfId="27018" xr:uid="{EB7B0A75-764B-46A7-A596-DA6E0DE07B37}"/>
    <cellStyle name="Comma 13 2 3 2 5 2 2_ACT_NIBD EQ" xfId="4143" xr:uid="{36D620AA-7E4A-4D1F-9E75-2E44C157C0AC}"/>
    <cellStyle name="Comma 13 2 3 2 5 2 3" xfId="4144" xr:uid="{28F47E39-CD58-4CE1-98CB-87E750F48A9A}"/>
    <cellStyle name="Comma 13 2 3 2 5 2 3 2" xfId="27020" xr:uid="{0551C12D-A9F4-46AC-AF88-2DF325D52895}"/>
    <cellStyle name="Comma 13 2 3 2 5 2 4" xfId="27017" xr:uid="{F17BEEDC-BB23-4297-A259-202ECDFDE35D}"/>
    <cellStyle name="Comma 13 2 3 2 5 2_ACT_NIBD EQ" xfId="4145" xr:uid="{976A2021-F81A-465C-BA0A-EAE7227AE916}"/>
    <cellStyle name="Comma 13 2 3 2 5 3" xfId="4146" xr:uid="{7796CFFF-1092-4941-B1D8-A1B9CA6CC5E7}"/>
    <cellStyle name="Comma 13 2 3 2 5 3 2" xfId="4147" xr:uid="{4CEF826C-0B4A-4931-A6D9-75160B38AB3C}"/>
    <cellStyle name="Comma 13 2 3 2 5 3 2 2" xfId="27022" xr:uid="{1A4F10BB-235B-443B-A9C7-D2658A025855}"/>
    <cellStyle name="Comma 13 2 3 2 5 3 3" xfId="27021" xr:uid="{86505F9B-BA1E-468E-8BE6-CC4E222887A4}"/>
    <cellStyle name="Comma 13 2 3 2 5 3_ACT_NIBD EQ" xfId="4148" xr:uid="{E213C100-8E63-4258-9476-72C9EA1CE5A0}"/>
    <cellStyle name="Comma 13 2 3 2 5 4" xfId="4149" xr:uid="{7FBF531F-9F63-4A85-BFBE-BAA9C9264587}"/>
    <cellStyle name="Comma 13 2 3 2 5 4 2" xfId="27023" xr:uid="{E519E1D4-1EC4-431A-A43D-A874BCDBAA6D}"/>
    <cellStyle name="Comma 13 2 3 2 5 5" xfId="27016" xr:uid="{EF16F9B3-74E9-45EA-82C3-3AF27BE5B478}"/>
    <cellStyle name="Comma 13 2 3 2 5_ACT_NIBD EQ" xfId="4150" xr:uid="{B2C061AF-1AA8-45B1-BBF6-4C70D6C44746}"/>
    <cellStyle name="Comma 13 2 3 2 6" xfId="4151" xr:uid="{228D0F0A-844F-4A24-AA88-EFF49D0E4D3F}"/>
    <cellStyle name="Comma 13 2 3 2 6 2" xfId="4152" xr:uid="{21BF1DE5-3CB6-4CB0-BCFD-7B523C066AE4}"/>
    <cellStyle name="Comma 13 2 3 2 6 2 2" xfId="4153" xr:uid="{282AAC95-C8EE-47D7-9117-DD5B82825DD0}"/>
    <cellStyle name="Comma 13 2 3 2 6 2 2 2" xfId="27026" xr:uid="{73123CF5-11E8-428E-BAB3-ED864C0C3440}"/>
    <cellStyle name="Comma 13 2 3 2 6 2 3" xfId="27025" xr:uid="{4D534B3A-20A3-4F26-BDB8-BE7EDA620E4C}"/>
    <cellStyle name="Comma 13 2 3 2 6 2_ACT_NIBD EQ" xfId="4154" xr:uid="{7D3C9812-0ACC-4160-A3F2-3F060986C8FC}"/>
    <cellStyle name="Comma 13 2 3 2 6 3" xfId="4155" xr:uid="{65F8E7A5-0D9D-4D03-B3C3-31C359AF6756}"/>
    <cellStyle name="Comma 13 2 3 2 6 3 2" xfId="27027" xr:uid="{5AD4BA16-A1F5-4C5E-9719-BD61C60E3610}"/>
    <cellStyle name="Comma 13 2 3 2 6 4" xfId="27024" xr:uid="{9BF3CABA-2A97-41AE-AD81-A4EC58286F32}"/>
    <cellStyle name="Comma 13 2 3 2 6_ACT_NIBD EQ" xfId="4156" xr:uid="{6DE3C03F-7B54-456E-9770-70D1AF303EAE}"/>
    <cellStyle name="Comma 13 2 3 2 7" xfId="4157" xr:uid="{B115EA72-732B-47F5-81D3-48E0F2F1DB9C}"/>
    <cellStyle name="Comma 13 2 3 2 7 2" xfId="4158" xr:uid="{64C0163F-FDE1-408B-8C41-37A119299269}"/>
    <cellStyle name="Comma 13 2 3 2 7 2 2" xfId="27029" xr:uid="{01996ACC-D034-4AF0-BA0B-97E070D5AC7C}"/>
    <cellStyle name="Comma 13 2 3 2 7 3" xfId="27028" xr:uid="{C3C38FEC-AAE2-498B-80E2-45B98099EF2B}"/>
    <cellStyle name="Comma 13 2 3 2 7_ACT_NIBD EQ" xfId="4159" xr:uid="{5C0990F4-05F2-4F7D-B6E3-04C8C45477AA}"/>
    <cellStyle name="Comma 13 2 3 2 8" xfId="4160" xr:uid="{BC3A80D5-768C-4DD0-A982-296D5AACEE54}"/>
    <cellStyle name="Comma 13 2 3 2 8 2" xfId="27030" xr:uid="{48C9FF33-9FE8-4994-94A9-6BA2B772B572}"/>
    <cellStyle name="Comma 13 2 3 2 9" xfId="26935" xr:uid="{9392AAE0-355D-4BEA-8BFE-87D87E3A8D0F}"/>
    <cellStyle name="Comma 13 2 3 2_ACT_NIBD EQ" xfId="4161" xr:uid="{E1AAAD0A-4EBE-4338-BE10-F6BE3A73E8F7}"/>
    <cellStyle name="Comma 13 2 3 3" xfId="4162" xr:uid="{3AD3C54D-DF34-490B-AFDC-750DB2899168}"/>
    <cellStyle name="Comma 13 2 3 3 2" xfId="4163" xr:uid="{CA817C84-CC3D-421B-ADA5-0E16007BF19A}"/>
    <cellStyle name="Comma 13 2 3 3 2 2" xfId="4164" xr:uid="{5A969FEC-2E0E-4B0D-A0AB-EFAFB6CD5278}"/>
    <cellStyle name="Comma 13 2 3 3 2 2 2" xfId="4165" xr:uid="{BFF9CD48-E05D-431A-A7E8-576D61724FFB}"/>
    <cellStyle name="Comma 13 2 3 3 2 2 2 2" xfId="4166" xr:uid="{FFA8A72F-36B8-4CA7-81AF-61BF115EAE57}"/>
    <cellStyle name="Comma 13 2 3 3 2 2 2 2 2" xfId="4167" xr:uid="{2EA5E048-CEF0-4E5B-87ED-C7A528607ED6}"/>
    <cellStyle name="Comma 13 2 3 3 2 2 2 2 2 2" xfId="27036" xr:uid="{2C15962E-9105-416D-97E9-3E07442B204C}"/>
    <cellStyle name="Comma 13 2 3 3 2 2 2 2 3" xfId="27035" xr:uid="{426E8FE6-E6E5-4B07-9731-6788E9CA040C}"/>
    <cellStyle name="Comma 13 2 3 3 2 2 2 2_ACT_NIBD EQ" xfId="4168" xr:uid="{1CDA309A-1070-4467-89DF-6971BD2D0857}"/>
    <cellStyle name="Comma 13 2 3 3 2 2 2 3" xfId="4169" xr:uid="{2DC4F405-9B6D-434F-B9AA-4AA3FE13430B}"/>
    <cellStyle name="Comma 13 2 3 3 2 2 2 3 2" xfId="27037" xr:uid="{877361AB-5247-43CB-A0B4-68ED83459F3A}"/>
    <cellStyle name="Comma 13 2 3 3 2 2 2 4" xfId="27034" xr:uid="{17F3FBC5-EB0F-4634-B76B-2912F824A636}"/>
    <cellStyle name="Comma 13 2 3 3 2 2 2_ACT_NIBD EQ" xfId="4170" xr:uid="{4FDB1E59-6036-4825-9CEE-FA3D1BE7F210}"/>
    <cellStyle name="Comma 13 2 3 3 2 2 3" xfId="4171" xr:uid="{157EFA65-0FBF-4CFB-877E-697B62CC695A}"/>
    <cellStyle name="Comma 13 2 3 3 2 2 3 2" xfId="4172" xr:uid="{C8477960-3F6F-4860-B6F6-6BC79284D458}"/>
    <cellStyle name="Comma 13 2 3 3 2 2 3 2 2" xfId="27039" xr:uid="{4609F92D-D100-4BEA-ABB7-C8A5D5DB4542}"/>
    <cellStyle name="Comma 13 2 3 3 2 2 3 3" xfId="27038" xr:uid="{7E818CC5-196D-47CF-8FD7-E15B3C776B9E}"/>
    <cellStyle name="Comma 13 2 3 3 2 2 3_ACT_NIBD EQ" xfId="4173" xr:uid="{ED88503F-FC7F-420A-A332-FC46B5793EA0}"/>
    <cellStyle name="Comma 13 2 3 3 2 2 4" xfId="4174" xr:uid="{57E82240-24FE-4409-9F7E-2F6B31907E66}"/>
    <cellStyle name="Comma 13 2 3 3 2 2 4 2" xfId="27040" xr:uid="{5FE8C299-7728-4405-ADFE-684290AA9287}"/>
    <cellStyle name="Comma 13 2 3 3 2 2 5" xfId="27033" xr:uid="{AF5741EA-2EB2-40D7-ADF3-D77E59EEDB07}"/>
    <cellStyle name="Comma 13 2 3 3 2 2_ACT_NIBD EQ" xfId="4175" xr:uid="{96BA041D-E576-4E1B-9AC5-ABCF92AC78EB}"/>
    <cellStyle name="Comma 13 2 3 3 2 3" xfId="4176" xr:uid="{8E1C1CAE-191C-41CC-8E7A-475EE3A64C2C}"/>
    <cellStyle name="Comma 13 2 3 3 2 3 2" xfId="4177" xr:uid="{36B638BD-C291-4EF1-8A51-083B39879034}"/>
    <cellStyle name="Comma 13 2 3 3 2 3 2 2" xfId="4178" xr:uid="{66E7A53D-EC88-41DB-ADBF-C4085DB72C4C}"/>
    <cellStyle name="Comma 13 2 3 3 2 3 2 2 2" xfId="27043" xr:uid="{181D8D3D-A46E-4A63-A2B9-ECA0FBC4B51A}"/>
    <cellStyle name="Comma 13 2 3 3 2 3 2 3" xfId="27042" xr:uid="{FFBBDF20-A033-4645-992C-4343698C94CA}"/>
    <cellStyle name="Comma 13 2 3 3 2 3 2_ACT_NIBD EQ" xfId="4179" xr:uid="{E2775F70-CEC0-4BEF-8D2A-A88C4D40C4B1}"/>
    <cellStyle name="Comma 13 2 3 3 2 3 3" xfId="4180" xr:uid="{B1E67DB7-11FF-4E6B-81C4-0646A5528DB0}"/>
    <cellStyle name="Comma 13 2 3 3 2 3 3 2" xfId="27044" xr:uid="{48B80E41-1724-44F4-9D4A-CD0BC09A44D3}"/>
    <cellStyle name="Comma 13 2 3 3 2 3 4" xfId="27041" xr:uid="{A32D3073-5C06-46F0-A7E3-9B4B55CFEC41}"/>
    <cellStyle name="Comma 13 2 3 3 2 3_ACT_NIBD EQ" xfId="4181" xr:uid="{2F0F6C17-F4DF-48B7-94C4-D65AA253F9D7}"/>
    <cellStyle name="Comma 13 2 3 3 2 4" xfId="4182" xr:uid="{DB5CF394-F80B-414D-8A69-6E97505EEF85}"/>
    <cellStyle name="Comma 13 2 3 3 2 4 2" xfId="4183" xr:uid="{300EA19D-CFD2-459B-AFCD-351CBD6AE1E3}"/>
    <cellStyle name="Comma 13 2 3 3 2 4 2 2" xfId="27046" xr:uid="{368FAFEA-613F-4CF5-8475-36CA31727F31}"/>
    <cellStyle name="Comma 13 2 3 3 2 4 3" xfId="27045" xr:uid="{8B12BDBC-4685-417B-8471-97F3299ED342}"/>
    <cellStyle name="Comma 13 2 3 3 2 4_ACT_NIBD EQ" xfId="4184" xr:uid="{AAADE459-282D-4F9A-81DF-AB0FEE4D0086}"/>
    <cellStyle name="Comma 13 2 3 3 2 5" xfId="4185" xr:uid="{EA6D1F4B-2604-491C-BA91-A7A7FF3FC72E}"/>
    <cellStyle name="Comma 13 2 3 3 2 5 2" xfId="27047" xr:uid="{40161A12-461F-4172-AC94-449B035338AE}"/>
    <cellStyle name="Comma 13 2 3 3 2 6" xfId="27032" xr:uid="{4B62055E-3C99-4845-94DD-1EAC32ABFF1E}"/>
    <cellStyle name="Comma 13 2 3 3 2_ACT_NIBD EQ" xfId="4186" xr:uid="{759C0FE9-F588-4115-8FCE-9D82C4C3AC71}"/>
    <cellStyle name="Comma 13 2 3 3 3" xfId="4187" xr:uid="{3EB84750-CB79-4A5F-938E-919857325DF1}"/>
    <cellStyle name="Comma 13 2 3 3 3 2" xfId="4188" xr:uid="{C99463D5-B949-48A5-8D7C-0C9254154496}"/>
    <cellStyle name="Comma 13 2 3 3 3 2 2" xfId="4189" xr:uid="{08EBD63D-DCBB-47A7-848A-9CF4E7E8E6A5}"/>
    <cellStyle name="Comma 13 2 3 3 3 2 2 2" xfId="4190" xr:uid="{5A97448F-8104-4EF8-A86E-041ADCE63C30}"/>
    <cellStyle name="Comma 13 2 3 3 3 2 2 2 2" xfId="27051" xr:uid="{495E5F8A-C1C6-426D-9E94-14E5017CE934}"/>
    <cellStyle name="Comma 13 2 3 3 3 2 2 3" xfId="27050" xr:uid="{7F72EF63-3C98-46F5-821A-666104D0012F}"/>
    <cellStyle name="Comma 13 2 3 3 3 2 2_ACT_NIBD EQ" xfId="4191" xr:uid="{DA3610E9-D1C6-4F9F-B9D0-332C32EE449B}"/>
    <cellStyle name="Comma 13 2 3 3 3 2 3" xfId="4192" xr:uid="{9D545AEE-C984-451F-A2D3-5BD8528BD676}"/>
    <cellStyle name="Comma 13 2 3 3 3 2 3 2" xfId="27052" xr:uid="{4C09A62D-0C0C-46A0-B3F2-A016B83356EF}"/>
    <cellStyle name="Comma 13 2 3 3 3 2 4" xfId="27049" xr:uid="{4FB08CE4-5D2D-4D74-8134-8677CCD14CBC}"/>
    <cellStyle name="Comma 13 2 3 3 3 2_ACT_NIBD EQ" xfId="4193" xr:uid="{7261B81F-8FE6-4947-861D-62DFCE9A11EC}"/>
    <cellStyle name="Comma 13 2 3 3 3 3" xfId="4194" xr:uid="{EFC112B0-6577-44B1-9613-00BEA9600D9D}"/>
    <cellStyle name="Comma 13 2 3 3 3 3 2" xfId="4195" xr:uid="{BD1D02B8-E479-40F4-BE31-56B358A2BB25}"/>
    <cellStyle name="Comma 13 2 3 3 3 3 2 2" xfId="27054" xr:uid="{881C75B2-436F-4AAB-BA73-0C33D42C0540}"/>
    <cellStyle name="Comma 13 2 3 3 3 3 3" xfId="27053" xr:uid="{0401D00C-5DA6-44EF-87BE-79FE3E688CFE}"/>
    <cellStyle name="Comma 13 2 3 3 3 3_ACT_NIBD EQ" xfId="4196" xr:uid="{4C4A28F7-5E75-4A8B-A346-EAEBC432B1A1}"/>
    <cellStyle name="Comma 13 2 3 3 3 4" xfId="4197" xr:uid="{BDAE76D7-4CE4-4037-BC50-011AE68D1821}"/>
    <cellStyle name="Comma 13 2 3 3 3 4 2" xfId="27055" xr:uid="{8B972F9C-0B5E-4D0D-B6DF-D9907872A61F}"/>
    <cellStyle name="Comma 13 2 3 3 3 5" xfId="27048" xr:uid="{FBDB4A39-E304-4CA7-8725-C120DA639A65}"/>
    <cellStyle name="Comma 13 2 3 3 3_ACT_NIBD EQ" xfId="4198" xr:uid="{16BCB6A5-9782-4932-8804-229F33B80AE1}"/>
    <cellStyle name="Comma 13 2 3 3 4" xfId="4199" xr:uid="{C6302E7C-75A4-455E-9BCD-EA7058C9A762}"/>
    <cellStyle name="Comma 13 2 3 3 4 2" xfId="4200" xr:uid="{30CEC326-5451-425B-BF95-3A5879CFA0E9}"/>
    <cellStyle name="Comma 13 2 3 3 4 2 2" xfId="4201" xr:uid="{EC62CA8C-764E-4632-B2B3-9FC072C25EED}"/>
    <cellStyle name="Comma 13 2 3 3 4 2 2 2" xfId="27058" xr:uid="{E9188208-2D1E-48B4-831D-30A3EB04C391}"/>
    <cellStyle name="Comma 13 2 3 3 4 2 3" xfId="27057" xr:uid="{A70BDEFF-8337-45FB-AB84-251162175F75}"/>
    <cellStyle name="Comma 13 2 3 3 4 2_ACT_NIBD EQ" xfId="4202" xr:uid="{F9C22B1E-FAE9-45E7-8EFD-F43E51CA4476}"/>
    <cellStyle name="Comma 13 2 3 3 4 3" xfId="4203" xr:uid="{9BFD94C0-4332-411E-A17A-E401DDE981F2}"/>
    <cellStyle name="Comma 13 2 3 3 4 3 2" xfId="27059" xr:uid="{096A9C06-F158-4991-9D2C-AE9074E7A3AE}"/>
    <cellStyle name="Comma 13 2 3 3 4 4" xfId="27056" xr:uid="{E0E27EA9-8B19-479B-A5B8-07DCAA482C97}"/>
    <cellStyle name="Comma 13 2 3 3 4_ACT_NIBD EQ" xfId="4204" xr:uid="{64E2E827-57AA-4276-B3BA-91CF606B262A}"/>
    <cellStyle name="Comma 13 2 3 3 5" xfId="4205" xr:uid="{394B2BE3-5C0B-4F00-BD70-0530BF5ACC77}"/>
    <cellStyle name="Comma 13 2 3 3 5 2" xfId="4206" xr:uid="{125AFFB3-6A07-4A73-BDDB-DB79D88EB52B}"/>
    <cellStyle name="Comma 13 2 3 3 5 2 2" xfId="27061" xr:uid="{98B0FC64-0E07-471C-A244-971A53357B41}"/>
    <cellStyle name="Comma 13 2 3 3 5 3" xfId="27060" xr:uid="{B50921BC-031A-4C7A-BA76-7C0E55E0C1E7}"/>
    <cellStyle name="Comma 13 2 3 3 5_ACT_NIBD EQ" xfId="4207" xr:uid="{93FFBF9A-82C8-4B91-AEE5-8D03582720E6}"/>
    <cellStyle name="Comma 13 2 3 3 6" xfId="4208" xr:uid="{20D04019-7244-4DF0-99C0-EDACC7D5DCF5}"/>
    <cellStyle name="Comma 13 2 3 3 6 2" xfId="27062" xr:uid="{FF2EDBD6-BE2A-4F39-91D7-AF037DF66318}"/>
    <cellStyle name="Comma 13 2 3 3 7" xfId="27031" xr:uid="{03AA9F72-10F9-471B-85AE-E8A748F949BA}"/>
    <cellStyle name="Comma 13 2 3 3_ACT_NIBD EQ" xfId="4209" xr:uid="{C17533F4-8065-4BC9-BF9C-932CB9FA6C72}"/>
    <cellStyle name="Comma 13 2 3 4" xfId="4210" xr:uid="{DF9D7606-B388-4F94-8631-F14222E48AA1}"/>
    <cellStyle name="Comma 13 2 3 4 2" xfId="4211" xr:uid="{2B62D1A9-F703-402B-9CAE-F02DADEC3425}"/>
    <cellStyle name="Comma 13 2 3 4 2 2" xfId="4212" xr:uid="{8C427E4A-C530-4375-876A-7FC599E8A482}"/>
    <cellStyle name="Comma 13 2 3 4 2 2 2" xfId="4213" xr:uid="{B81320EE-26D3-43C1-8A4A-45C97F0FFCF1}"/>
    <cellStyle name="Comma 13 2 3 4 2 2 2 2" xfId="4214" xr:uid="{FDBD6835-E9D0-4E22-B746-166F16288CE1}"/>
    <cellStyle name="Comma 13 2 3 4 2 2 2 2 2" xfId="4215" xr:uid="{24448A7D-475A-415D-AD00-7A2616592907}"/>
    <cellStyle name="Comma 13 2 3 4 2 2 2 2 2 2" xfId="27068" xr:uid="{55ACDB1B-4F5E-4F75-86A8-82716AA780BB}"/>
    <cellStyle name="Comma 13 2 3 4 2 2 2 2 3" xfId="27067" xr:uid="{8C9B0B29-57F6-4182-8BC4-73EC17FB7516}"/>
    <cellStyle name="Comma 13 2 3 4 2 2 2 2_ACT_NIBD EQ" xfId="4216" xr:uid="{D1350629-FAC3-406D-8F0E-172F8DB8B182}"/>
    <cellStyle name="Comma 13 2 3 4 2 2 2 3" xfId="4217" xr:uid="{17B2BFD1-5257-4820-9C9F-4C0B9767DD8F}"/>
    <cellStyle name="Comma 13 2 3 4 2 2 2 3 2" xfId="27069" xr:uid="{EA02BC8E-7E91-4371-A216-D3EB85C6EEC3}"/>
    <cellStyle name="Comma 13 2 3 4 2 2 2 4" xfId="27066" xr:uid="{7503F3C5-0D9C-479E-8056-DC1F4DA82300}"/>
    <cellStyle name="Comma 13 2 3 4 2 2 2_ACT_NIBD EQ" xfId="4218" xr:uid="{2E2EF6F9-A1C1-4C4D-94AF-E075BA45AFF0}"/>
    <cellStyle name="Comma 13 2 3 4 2 2 3" xfId="4219" xr:uid="{516B1197-6210-4F13-AAB2-4EC4384D17B3}"/>
    <cellStyle name="Comma 13 2 3 4 2 2 3 2" xfId="4220" xr:uid="{5FE13E85-E4A2-4622-BB54-EE0B42D0CC18}"/>
    <cellStyle name="Comma 13 2 3 4 2 2 3 2 2" xfId="27071" xr:uid="{3161D53A-CDCB-4A17-8245-FD590E0CE070}"/>
    <cellStyle name="Comma 13 2 3 4 2 2 3 3" xfId="27070" xr:uid="{034E0E74-A118-4779-97FB-3DE796A7AAFA}"/>
    <cellStyle name="Comma 13 2 3 4 2 2 3_ACT_NIBD EQ" xfId="4221" xr:uid="{96B100DC-1A0D-4957-B0A0-3D8BA96D5240}"/>
    <cellStyle name="Comma 13 2 3 4 2 2 4" xfId="4222" xr:uid="{D1477C93-264E-4BCE-AC2A-5295ECE28C9C}"/>
    <cellStyle name="Comma 13 2 3 4 2 2 4 2" xfId="27072" xr:uid="{C44FD47B-A8CC-4AF2-A4D7-501DDFF42E53}"/>
    <cellStyle name="Comma 13 2 3 4 2 2 5" xfId="27065" xr:uid="{9322D24C-467E-43C2-B9CA-0086B41E5F5A}"/>
    <cellStyle name="Comma 13 2 3 4 2 2_ACT_NIBD EQ" xfId="4223" xr:uid="{32454266-9D71-4973-9F17-DE9370A4B214}"/>
    <cellStyle name="Comma 13 2 3 4 2 3" xfId="4224" xr:uid="{9F717ABF-DFA4-4EDD-BBE0-2E7477257763}"/>
    <cellStyle name="Comma 13 2 3 4 2 3 2" xfId="4225" xr:uid="{BB6A0456-35DD-4F9D-9C5F-2C3EE01B0772}"/>
    <cellStyle name="Comma 13 2 3 4 2 3 2 2" xfId="4226" xr:uid="{B9231C10-43DE-49DF-AC2B-5D7F170E8289}"/>
    <cellStyle name="Comma 13 2 3 4 2 3 2 2 2" xfId="27075" xr:uid="{635C666B-C0FC-4F80-8FDD-2182915001ED}"/>
    <cellStyle name="Comma 13 2 3 4 2 3 2 3" xfId="27074" xr:uid="{C4C2E6D2-C9C6-42EA-9275-DD0A14FDE857}"/>
    <cellStyle name="Comma 13 2 3 4 2 3 2_ACT_NIBD EQ" xfId="4227" xr:uid="{8FD9A8F5-1BBD-4A80-BB81-7CE49604A105}"/>
    <cellStyle name="Comma 13 2 3 4 2 3 3" xfId="4228" xr:uid="{B4DF1E83-4AE5-4D24-A440-5496F1027B5B}"/>
    <cellStyle name="Comma 13 2 3 4 2 3 3 2" xfId="27076" xr:uid="{340B79DA-824B-447F-BEE0-BB4124B83AD1}"/>
    <cellStyle name="Comma 13 2 3 4 2 3 4" xfId="27073" xr:uid="{799910B7-551E-4DB7-B0EB-CFB47AC6CCC2}"/>
    <cellStyle name="Comma 13 2 3 4 2 3_ACT_NIBD EQ" xfId="4229" xr:uid="{E76873D1-DFF0-44A8-A475-73BA715C8142}"/>
    <cellStyle name="Comma 13 2 3 4 2 4" xfId="4230" xr:uid="{22CB0EBC-9FFE-4305-875F-5EA164A54C7D}"/>
    <cellStyle name="Comma 13 2 3 4 2 4 2" xfId="4231" xr:uid="{55470DE9-5FCA-4E3A-8E2A-B9DE2DB82AA5}"/>
    <cellStyle name="Comma 13 2 3 4 2 4 2 2" xfId="27078" xr:uid="{A45122E6-E146-45C5-A9C4-5772DDDC10E7}"/>
    <cellStyle name="Comma 13 2 3 4 2 4 3" xfId="27077" xr:uid="{77A33E2E-8B8E-463C-BAB2-027E06B160D0}"/>
    <cellStyle name="Comma 13 2 3 4 2 4_ACT_NIBD EQ" xfId="4232" xr:uid="{35928277-537E-42BF-A16C-4F9D07DFB35D}"/>
    <cellStyle name="Comma 13 2 3 4 2 5" xfId="4233" xr:uid="{80F03C4A-EB43-43ED-A281-D2DD8B9AF56E}"/>
    <cellStyle name="Comma 13 2 3 4 2 5 2" xfId="27079" xr:uid="{14B3D500-861B-4E8D-9430-0AD1ED558258}"/>
    <cellStyle name="Comma 13 2 3 4 2 6" xfId="27064" xr:uid="{6269798F-2A38-4944-9B1C-D5683FCDA96E}"/>
    <cellStyle name="Comma 13 2 3 4 2_ACT_NIBD EQ" xfId="4234" xr:uid="{EB3516FA-AFAB-4712-AAA9-9DEC98A75726}"/>
    <cellStyle name="Comma 13 2 3 4 3" xfId="4235" xr:uid="{389F7F0C-7A89-4C01-B3A7-D27859CC8B0F}"/>
    <cellStyle name="Comma 13 2 3 4 3 2" xfId="4236" xr:uid="{5129CB69-78A6-4DDC-A435-D1D9E4F504DC}"/>
    <cellStyle name="Comma 13 2 3 4 3 2 2" xfId="4237" xr:uid="{9E43652B-0D83-4A93-9675-1877E8B1070A}"/>
    <cellStyle name="Comma 13 2 3 4 3 2 2 2" xfId="4238" xr:uid="{26D5AE9A-E67A-4548-820A-80DCED2D8369}"/>
    <cellStyle name="Comma 13 2 3 4 3 2 2 2 2" xfId="27083" xr:uid="{9B48B9C6-FE76-40E3-A5F0-264561F2C885}"/>
    <cellStyle name="Comma 13 2 3 4 3 2 2 3" xfId="27082" xr:uid="{07AC0E6A-22F3-4916-81A9-4B05DFC022C8}"/>
    <cellStyle name="Comma 13 2 3 4 3 2 2_ACT_NIBD EQ" xfId="4239" xr:uid="{7A252321-1C7C-4EEB-B2A0-A028DAE4941F}"/>
    <cellStyle name="Comma 13 2 3 4 3 2 3" xfId="4240" xr:uid="{90F8C07E-22AB-4CA2-AECD-F6DBBA702E21}"/>
    <cellStyle name="Comma 13 2 3 4 3 2 3 2" xfId="27084" xr:uid="{E397DA9E-A397-46C3-B0E1-ADE6359A0216}"/>
    <cellStyle name="Comma 13 2 3 4 3 2 4" xfId="27081" xr:uid="{910AC33B-4DD1-4F9A-B7C8-7A021F36879F}"/>
    <cellStyle name="Comma 13 2 3 4 3 2_ACT_NIBD EQ" xfId="4241" xr:uid="{5761FE53-CB82-4830-A3F4-4BFD71B93860}"/>
    <cellStyle name="Comma 13 2 3 4 3 3" xfId="4242" xr:uid="{DE2786E0-DF57-47B3-9621-005B00C3183C}"/>
    <cellStyle name="Comma 13 2 3 4 3 3 2" xfId="4243" xr:uid="{8BF886CB-C6F2-4272-9689-037CAA20B11B}"/>
    <cellStyle name="Comma 13 2 3 4 3 3 2 2" xfId="27086" xr:uid="{53B689A1-1BB7-4B02-9F60-4BDC97B055DA}"/>
    <cellStyle name="Comma 13 2 3 4 3 3 3" xfId="27085" xr:uid="{2B1E840A-2A14-444B-8999-593566495D4B}"/>
    <cellStyle name="Comma 13 2 3 4 3 3_ACT_NIBD EQ" xfId="4244" xr:uid="{A299582B-F1CF-4611-B7C0-37335E3D8CAB}"/>
    <cellStyle name="Comma 13 2 3 4 3 4" xfId="4245" xr:uid="{B941FC79-3EBA-486E-8F39-0B2F61FBC7E7}"/>
    <cellStyle name="Comma 13 2 3 4 3 4 2" xfId="27087" xr:uid="{1AA3E9DB-F350-4F97-A6AC-7C241F46C764}"/>
    <cellStyle name="Comma 13 2 3 4 3 5" xfId="27080" xr:uid="{C8C7AB9F-4099-4A70-B87C-B5364A0FF67F}"/>
    <cellStyle name="Comma 13 2 3 4 3_ACT_NIBD EQ" xfId="4246" xr:uid="{1F8C04FA-BEAC-492A-B68C-A128223649AA}"/>
    <cellStyle name="Comma 13 2 3 4 4" xfId="4247" xr:uid="{09F9D4DF-081F-441F-A79D-48E2CA8FBC0E}"/>
    <cellStyle name="Comma 13 2 3 4 4 2" xfId="4248" xr:uid="{191C67DB-6792-4279-985B-48CAC25369B5}"/>
    <cellStyle name="Comma 13 2 3 4 4 2 2" xfId="4249" xr:uid="{02F2DA73-0E4B-4EA3-A8CD-9DDCD067852B}"/>
    <cellStyle name="Comma 13 2 3 4 4 2 2 2" xfId="27090" xr:uid="{019717C8-91B2-4C37-B732-CB9C50D2CE6D}"/>
    <cellStyle name="Comma 13 2 3 4 4 2 3" xfId="27089" xr:uid="{EFBB5EE0-258A-4440-AAA4-34C84AF9AE7B}"/>
    <cellStyle name="Comma 13 2 3 4 4 2_ACT_NIBD EQ" xfId="4250" xr:uid="{372A49C1-0C1B-4A9B-B225-D870CFDA2E2B}"/>
    <cellStyle name="Comma 13 2 3 4 4 3" xfId="4251" xr:uid="{C6DF5F24-425F-45E5-9E89-EDCD20DB09FC}"/>
    <cellStyle name="Comma 13 2 3 4 4 3 2" xfId="27091" xr:uid="{58B5C947-468E-4384-8AF5-F76CAE3D5D9D}"/>
    <cellStyle name="Comma 13 2 3 4 4 4" xfId="27088" xr:uid="{C1D57995-3AD8-480C-91E6-F46A32295165}"/>
    <cellStyle name="Comma 13 2 3 4 4_ACT_NIBD EQ" xfId="4252" xr:uid="{76ADF423-296C-4A6A-A27A-CE9B061A4C1E}"/>
    <cellStyle name="Comma 13 2 3 4 5" xfId="4253" xr:uid="{04D09CB2-E0A4-4170-AB62-95C7796A6A6C}"/>
    <cellStyle name="Comma 13 2 3 4 5 2" xfId="4254" xr:uid="{D0561E23-6C5E-4E8A-B08E-EAA34188D3FC}"/>
    <cellStyle name="Comma 13 2 3 4 5 2 2" xfId="27093" xr:uid="{A42F9ED5-CD23-4B90-AD4D-2173C91AD86A}"/>
    <cellStyle name="Comma 13 2 3 4 5 3" xfId="27092" xr:uid="{6B930E79-D84C-44FB-AF05-8C6019F2BC75}"/>
    <cellStyle name="Comma 13 2 3 4 5_ACT_NIBD EQ" xfId="4255" xr:uid="{679005D4-CE48-4B53-9738-8ED0EF69643F}"/>
    <cellStyle name="Comma 13 2 3 4 6" xfId="4256" xr:uid="{12E34FDD-5902-4FB5-AAFB-11769D28A009}"/>
    <cellStyle name="Comma 13 2 3 4 6 2" xfId="27094" xr:uid="{5FF7EF69-1AAA-4BD9-AAAD-AA550D8316E1}"/>
    <cellStyle name="Comma 13 2 3 4 7" xfId="27063" xr:uid="{238B2DB9-0C78-446C-93ED-2EF7EF60F1C2}"/>
    <cellStyle name="Comma 13 2 3 4_ACT_NIBD EQ" xfId="4257" xr:uid="{B7D850C3-E0FE-4A5D-9ADB-15EF9069A952}"/>
    <cellStyle name="Comma 13 2 3 5" xfId="4258" xr:uid="{ABA8158D-C168-4BA0-927B-48DDD534A3D3}"/>
    <cellStyle name="Comma 13 2 3 5 2" xfId="4259" xr:uid="{DECCBB0D-DA12-4BFC-AF1A-24559EDD914B}"/>
    <cellStyle name="Comma 13 2 3 5 2 2" xfId="4260" xr:uid="{BDC058AB-EA71-4972-888B-C04504A57FA5}"/>
    <cellStyle name="Comma 13 2 3 5 2 2 2" xfId="4261" xr:uid="{1AACB3B8-BAD4-4515-A0F2-6FC2E3923FAF}"/>
    <cellStyle name="Comma 13 2 3 5 2 2 2 2" xfId="4262" xr:uid="{37187704-716F-402F-92A7-74C3523AE0C3}"/>
    <cellStyle name="Comma 13 2 3 5 2 2 2 2 2" xfId="27099" xr:uid="{8F9BDCA8-CAC5-4D28-AF41-A4F515181D1F}"/>
    <cellStyle name="Comma 13 2 3 5 2 2 2 3" xfId="27098" xr:uid="{7414597D-9A87-4294-B6AE-4C2ACD1CE6BF}"/>
    <cellStyle name="Comma 13 2 3 5 2 2 2_ACT_NIBD EQ" xfId="4263" xr:uid="{EAE9BEB6-78A9-4549-A118-54C6A6A15A5F}"/>
    <cellStyle name="Comma 13 2 3 5 2 2 3" xfId="4264" xr:uid="{5D52757D-2B27-4CCF-852B-8B91CD4268E9}"/>
    <cellStyle name="Comma 13 2 3 5 2 2 3 2" xfId="27100" xr:uid="{BC1B6320-B684-4C3C-AA83-E37634697047}"/>
    <cellStyle name="Comma 13 2 3 5 2 2 4" xfId="27097" xr:uid="{E343424E-BDE0-4A8F-BA4D-FB328430D599}"/>
    <cellStyle name="Comma 13 2 3 5 2 2_ACT_NIBD EQ" xfId="4265" xr:uid="{5CF0A829-07E4-4A55-9F03-C4248BEDD49D}"/>
    <cellStyle name="Comma 13 2 3 5 2 3" xfId="4266" xr:uid="{FDF255A3-6BF7-4D05-9ABB-6450725E9951}"/>
    <cellStyle name="Comma 13 2 3 5 2 3 2" xfId="4267" xr:uid="{47900E26-F28E-4F6A-9A9D-F9FEC259A3E3}"/>
    <cellStyle name="Comma 13 2 3 5 2 3 2 2" xfId="27102" xr:uid="{243F039B-D16B-41E6-B464-4C4EE9715149}"/>
    <cellStyle name="Comma 13 2 3 5 2 3 3" xfId="27101" xr:uid="{650E0ADF-FCAA-438A-9393-237536EC9C4F}"/>
    <cellStyle name="Comma 13 2 3 5 2 3_ACT_NIBD EQ" xfId="4268" xr:uid="{0F514308-78E3-4757-81E1-7D191D22DEEE}"/>
    <cellStyle name="Comma 13 2 3 5 2 4" xfId="4269" xr:uid="{A6B803B5-E777-48D2-AA6A-19640BED6A95}"/>
    <cellStyle name="Comma 13 2 3 5 2 4 2" xfId="27103" xr:uid="{CC2B7E65-2E31-4B25-99FA-8D05B92E8216}"/>
    <cellStyle name="Comma 13 2 3 5 2 5" xfId="27096" xr:uid="{C0AA2ADE-DF9A-4684-B6E9-28297AA75EC7}"/>
    <cellStyle name="Comma 13 2 3 5 2_ACT_NIBD EQ" xfId="4270" xr:uid="{278E057F-6C70-4643-886A-D6898E11BD98}"/>
    <cellStyle name="Comma 13 2 3 5 3" xfId="4271" xr:uid="{76DC8D72-CEC2-4B65-9FDE-4AF50588C679}"/>
    <cellStyle name="Comma 13 2 3 5 3 2" xfId="4272" xr:uid="{78235D22-DE30-4A89-96CB-30DF6882A43D}"/>
    <cellStyle name="Comma 13 2 3 5 3 2 2" xfId="4273" xr:uid="{7C3CEB4A-B39B-46E7-9782-49CAE2BBEEC7}"/>
    <cellStyle name="Comma 13 2 3 5 3 2 2 2" xfId="27106" xr:uid="{A4D90FC0-7423-4C65-BC0E-9DB7C9D939CF}"/>
    <cellStyle name="Comma 13 2 3 5 3 2 3" xfId="27105" xr:uid="{7D87AE75-A6D1-472A-A17E-664B04C66500}"/>
    <cellStyle name="Comma 13 2 3 5 3 2_ACT_NIBD EQ" xfId="4274" xr:uid="{BB0A3EB7-97D7-4C38-BBD5-183610620E9C}"/>
    <cellStyle name="Comma 13 2 3 5 3 3" xfId="4275" xr:uid="{A98F8036-1DFE-43A4-BD88-8A290C66F3FA}"/>
    <cellStyle name="Comma 13 2 3 5 3 3 2" xfId="27107" xr:uid="{8AEA1EBB-2909-415A-A11E-18486B2573B2}"/>
    <cellStyle name="Comma 13 2 3 5 3 4" xfId="27104" xr:uid="{4E238661-FB3E-4854-BBB8-6993B27906C3}"/>
    <cellStyle name="Comma 13 2 3 5 3_ACT_NIBD EQ" xfId="4276" xr:uid="{CF126E17-7D88-48FA-984E-7922188282B7}"/>
    <cellStyle name="Comma 13 2 3 5 4" xfId="4277" xr:uid="{FB0B1806-3461-45AC-B01F-9AA930013C14}"/>
    <cellStyle name="Comma 13 2 3 5 4 2" xfId="4278" xr:uid="{0E05DBA9-99F9-43E6-95E7-B806B4607CFA}"/>
    <cellStyle name="Comma 13 2 3 5 4 2 2" xfId="27109" xr:uid="{582C9613-E7C4-4AD1-A53C-B41A99CBCE1E}"/>
    <cellStyle name="Comma 13 2 3 5 4 3" xfId="27108" xr:uid="{721865D9-6E73-431C-A535-9D81A4C1EC36}"/>
    <cellStyle name="Comma 13 2 3 5 4_ACT_NIBD EQ" xfId="4279" xr:uid="{BC5CEEA7-9614-4C7B-9031-00B4003975A7}"/>
    <cellStyle name="Comma 13 2 3 5 5" xfId="4280" xr:uid="{89CC3AEF-1E05-4F50-B018-032461E91345}"/>
    <cellStyle name="Comma 13 2 3 5 5 2" xfId="27110" xr:uid="{DDE5FC64-70F0-4140-AAB9-5C27921ADD7D}"/>
    <cellStyle name="Comma 13 2 3 5 6" xfId="27095" xr:uid="{2C9CF9A6-EAEE-400E-B254-6A7996C0828B}"/>
    <cellStyle name="Comma 13 2 3 5_ACT_NIBD EQ" xfId="4281" xr:uid="{646FDB70-6810-4F6A-83E3-FAC0EDF9C42B}"/>
    <cellStyle name="Comma 13 2 3 6" xfId="4282" xr:uid="{DA0F0788-087A-4BB5-8BD5-A9A487F81037}"/>
    <cellStyle name="Comma 13 2 3 6 2" xfId="4283" xr:uid="{AE40D272-82BF-4392-A0BF-305FA5B819B6}"/>
    <cellStyle name="Comma 13 2 3 6 2 2" xfId="4284" xr:uid="{504F9352-150E-40F8-AAF3-9F7BFA9D01C5}"/>
    <cellStyle name="Comma 13 2 3 6 2 2 2" xfId="4285" xr:uid="{EAF4F1C3-51E1-4923-A053-D919AC0BC143}"/>
    <cellStyle name="Comma 13 2 3 6 2 2 2 2" xfId="27114" xr:uid="{DEB12CA3-6C4F-4AAB-B25D-1086188DC844}"/>
    <cellStyle name="Comma 13 2 3 6 2 2 3" xfId="27113" xr:uid="{B08B59C3-FA69-471A-A1EC-65504230F9E2}"/>
    <cellStyle name="Comma 13 2 3 6 2 2_ACT_NIBD EQ" xfId="4286" xr:uid="{444D0C3E-6500-4E7F-BF21-1BC3E532542B}"/>
    <cellStyle name="Comma 13 2 3 6 2 3" xfId="4287" xr:uid="{EBABB7C2-1527-494E-8652-0B0DE9EB4BDF}"/>
    <cellStyle name="Comma 13 2 3 6 2 3 2" xfId="27115" xr:uid="{E0E8AE70-AB27-463D-ACF6-1D3EA6824841}"/>
    <cellStyle name="Comma 13 2 3 6 2 4" xfId="27112" xr:uid="{594C371B-6331-4941-B501-EBC62EC2DFE0}"/>
    <cellStyle name="Comma 13 2 3 6 2_ACT_NIBD EQ" xfId="4288" xr:uid="{68D56340-9211-4C63-A42B-516B781623B6}"/>
    <cellStyle name="Comma 13 2 3 6 3" xfId="4289" xr:uid="{D1E0651B-DE1D-4504-9BF3-8AA7057730FE}"/>
    <cellStyle name="Comma 13 2 3 6 3 2" xfId="4290" xr:uid="{2011F0E0-5292-4853-B518-C6C25AB3C616}"/>
    <cellStyle name="Comma 13 2 3 6 3 2 2" xfId="27117" xr:uid="{0087480E-0460-4018-AB48-E9A4031C17B6}"/>
    <cellStyle name="Comma 13 2 3 6 3 3" xfId="27116" xr:uid="{6845544D-D5B8-48AF-BE33-B9D1F4840DB2}"/>
    <cellStyle name="Comma 13 2 3 6 3_ACT_NIBD EQ" xfId="4291" xr:uid="{F7E45DD1-D98E-46DF-AA3D-22B88A32697E}"/>
    <cellStyle name="Comma 13 2 3 6 4" xfId="4292" xr:uid="{C9AFC338-B028-409A-87C5-BC0BDDD2E0FE}"/>
    <cellStyle name="Comma 13 2 3 6 4 2" xfId="27118" xr:uid="{A5A9AD0C-05A8-4B27-8A37-D3B59A740CA6}"/>
    <cellStyle name="Comma 13 2 3 6 5" xfId="27111" xr:uid="{FC6FC1EE-1994-4FD0-B40F-168B81DE46B8}"/>
    <cellStyle name="Comma 13 2 3 6_ACT_NIBD EQ" xfId="4293" xr:uid="{27DEE796-0337-4A44-A147-A83AB350C1BE}"/>
    <cellStyle name="Comma 13 2 3 7" xfId="4294" xr:uid="{60808FA3-5CE1-48AE-BE65-8F7F0B8EF326}"/>
    <cellStyle name="Comma 13 2 3 7 2" xfId="4295" xr:uid="{28623649-78E7-4AC3-9190-68B93AB651A5}"/>
    <cellStyle name="Comma 13 2 3 7 2 2" xfId="4296" xr:uid="{F1C6B878-AF2F-45A8-86B4-CD4C0ED5B69E}"/>
    <cellStyle name="Comma 13 2 3 7 2 2 2" xfId="27121" xr:uid="{696B2AF2-C234-4E4A-AA1C-EE4ACA9CF015}"/>
    <cellStyle name="Comma 13 2 3 7 2 3" xfId="27120" xr:uid="{27D35382-FB5C-404A-9946-E8C9E38ACF2A}"/>
    <cellStyle name="Comma 13 2 3 7 2_ACT_NIBD EQ" xfId="4297" xr:uid="{83E0B059-6761-43FC-81DB-FE8030B50DE3}"/>
    <cellStyle name="Comma 13 2 3 7 3" xfId="4298" xr:uid="{AF45C7FA-C336-4F1E-A323-C2E86BC24754}"/>
    <cellStyle name="Comma 13 2 3 7 3 2" xfId="27122" xr:uid="{1B786579-27C8-4594-9BA6-97D72A175EB4}"/>
    <cellStyle name="Comma 13 2 3 7 4" xfId="27119" xr:uid="{FCEE445F-5CD4-4E2A-8D16-584CA14628E7}"/>
    <cellStyle name="Comma 13 2 3 7_ACT_NIBD EQ" xfId="4299" xr:uid="{5A28E6E0-4E46-457D-B248-8EBE266556AB}"/>
    <cellStyle name="Comma 13 2 3 8" xfId="4300" xr:uid="{575DE861-C8A7-42BC-9296-9AC921D6A7BA}"/>
    <cellStyle name="Comma 13 2 3 8 2" xfId="4301" xr:uid="{45D56CD6-AFE1-4E27-A02D-650959C9F6DB}"/>
    <cellStyle name="Comma 13 2 3 8 2 2" xfId="27124" xr:uid="{AA9F4AAF-A04F-4D82-A46C-E2596189C9F7}"/>
    <cellStyle name="Comma 13 2 3 8 3" xfId="27123" xr:uid="{F5A1EFD8-76C7-4D77-8C7C-6C2482D02F53}"/>
    <cellStyle name="Comma 13 2 3 8_ACT_NIBD EQ" xfId="4302" xr:uid="{DD52AA82-0BBF-460D-9CA1-7B4C567143B4}"/>
    <cellStyle name="Comma 13 2 3 9" xfId="4303" xr:uid="{438A46C0-BA22-4E1F-B514-41829A931571}"/>
    <cellStyle name="Comma 13 2 3 9 2" xfId="27125" xr:uid="{6EEB494B-A09C-4876-BCFB-BCA95B6AA005}"/>
    <cellStyle name="Comma 13 2 3_ACT Segment adj EBITDA" xfId="4304" xr:uid="{0901357E-D02C-4CF8-8802-84F4CCB47457}"/>
    <cellStyle name="Comma 13 2 4" xfId="4305" xr:uid="{FD7F96F8-819B-4004-A93A-1E8FA9F079B7}"/>
    <cellStyle name="Comma 13 2 4 10" xfId="22011" xr:uid="{4CC14A96-4946-4ED3-ABB3-346688B8968E}"/>
    <cellStyle name="Comma 13 2 4 2" xfId="4306" xr:uid="{D7F991C2-637C-4093-9DD9-81D8534A1533}"/>
    <cellStyle name="Comma 13 2 4 2 2" xfId="4307" xr:uid="{D53EE943-89CD-400A-B23D-8BFBDBA9BD16}"/>
    <cellStyle name="Comma 13 2 4 2 2 2" xfId="4308" xr:uid="{EA265851-5396-4100-91EF-23440EC864F0}"/>
    <cellStyle name="Comma 13 2 4 2 2 2 2" xfId="4309" xr:uid="{EC7BAA86-C3F4-4070-8D44-06B0F3F7A414}"/>
    <cellStyle name="Comma 13 2 4 2 2 2 2 2" xfId="4310" xr:uid="{D783C272-3C41-4734-9478-4517969F67E8}"/>
    <cellStyle name="Comma 13 2 4 2 2 2 2 2 2" xfId="4311" xr:uid="{6B8F1865-6612-468B-949F-1970E7D79BB0}"/>
    <cellStyle name="Comma 13 2 4 2 2 2 2 2 2 2" xfId="27131" xr:uid="{53F4648D-CFF4-4BFF-AEA8-D0A7CF9971D7}"/>
    <cellStyle name="Comma 13 2 4 2 2 2 2 2 3" xfId="27130" xr:uid="{07F55D69-D30A-4A11-BE92-5C36A287D27F}"/>
    <cellStyle name="Comma 13 2 4 2 2 2 2 2_ACT_NIBD EQ" xfId="4312" xr:uid="{9EE121F2-B16B-4EC0-8D26-ED1C10CDF93E}"/>
    <cellStyle name="Comma 13 2 4 2 2 2 2 3" xfId="4313" xr:uid="{E4FD5F30-F2BA-4648-BC91-DEDE9394FC30}"/>
    <cellStyle name="Comma 13 2 4 2 2 2 2 3 2" xfId="27132" xr:uid="{1E641911-4726-4F1F-9623-82E447165FCA}"/>
    <cellStyle name="Comma 13 2 4 2 2 2 2 4" xfId="27129" xr:uid="{743A6094-A3F0-4CB0-86E5-E19006618613}"/>
    <cellStyle name="Comma 13 2 4 2 2 2 2_ACT_NIBD EQ" xfId="4314" xr:uid="{57A1CCC4-56C0-4FA1-BB70-96763767C929}"/>
    <cellStyle name="Comma 13 2 4 2 2 2 3" xfId="4315" xr:uid="{FBBC8CA3-262F-4A43-98A5-0C5B88F841D3}"/>
    <cellStyle name="Comma 13 2 4 2 2 2 3 2" xfId="4316" xr:uid="{B1FD7E20-2880-4861-BC8F-CBE357251586}"/>
    <cellStyle name="Comma 13 2 4 2 2 2 3 2 2" xfId="27134" xr:uid="{9F190A85-486E-4318-B984-0C7E2A672A01}"/>
    <cellStyle name="Comma 13 2 4 2 2 2 3 3" xfId="27133" xr:uid="{1E1AFD56-67B3-4CFD-B674-6115DE308D74}"/>
    <cellStyle name="Comma 13 2 4 2 2 2 3_ACT_NIBD EQ" xfId="4317" xr:uid="{588AC7B7-582C-480F-817A-D91336C6AEB0}"/>
    <cellStyle name="Comma 13 2 4 2 2 2 4" xfId="4318" xr:uid="{849FDCA9-926D-4CCE-B7F8-D1AC3BADB3EF}"/>
    <cellStyle name="Comma 13 2 4 2 2 2 4 2" xfId="27135" xr:uid="{7717FBB6-D44A-4321-861C-7D5C21BB4BF6}"/>
    <cellStyle name="Comma 13 2 4 2 2 2 5" xfId="27128" xr:uid="{895D2DBA-5DB8-4351-B79B-6ED580D1D2C0}"/>
    <cellStyle name="Comma 13 2 4 2 2 2_ACT_NIBD EQ" xfId="4319" xr:uid="{9368707E-36C6-454A-9E8A-EF3D371CBB3B}"/>
    <cellStyle name="Comma 13 2 4 2 2 3" xfId="4320" xr:uid="{7EF92CF3-0994-4B56-A76D-45BD72AF4C7E}"/>
    <cellStyle name="Comma 13 2 4 2 2 3 2" xfId="4321" xr:uid="{6378BB7D-D4EE-4E7F-B8EF-5A26D3C79595}"/>
    <cellStyle name="Comma 13 2 4 2 2 3 2 2" xfId="4322" xr:uid="{9CB31EE6-7973-49D1-A25F-96820B14ED41}"/>
    <cellStyle name="Comma 13 2 4 2 2 3 2 2 2" xfId="27138" xr:uid="{8DA6AF3A-B885-4224-B3B1-5A7D46C43832}"/>
    <cellStyle name="Comma 13 2 4 2 2 3 2 3" xfId="27137" xr:uid="{DA906F7E-BF9A-4A28-A884-6A6AFCD8C31D}"/>
    <cellStyle name="Comma 13 2 4 2 2 3 2_ACT_NIBD EQ" xfId="4323" xr:uid="{BB8F21F3-1215-4047-951D-AAB4D2C97C81}"/>
    <cellStyle name="Comma 13 2 4 2 2 3 3" xfId="4324" xr:uid="{A1D0A71A-277E-40CC-BE16-1C23FE2C0794}"/>
    <cellStyle name="Comma 13 2 4 2 2 3 3 2" xfId="27139" xr:uid="{6689EC88-5DF3-4479-B5A4-5897DF874E73}"/>
    <cellStyle name="Comma 13 2 4 2 2 3 4" xfId="27136" xr:uid="{8C0F1179-9398-4CBD-B756-87F9E977ACB9}"/>
    <cellStyle name="Comma 13 2 4 2 2 3_ACT_NIBD EQ" xfId="4325" xr:uid="{938BD3D4-2055-4DD5-BA12-FAF7C4B04A19}"/>
    <cellStyle name="Comma 13 2 4 2 2 4" xfId="4326" xr:uid="{7D2A00BF-2369-4415-AD0D-E9D6DE056AB6}"/>
    <cellStyle name="Comma 13 2 4 2 2 4 2" xfId="4327" xr:uid="{E51A7987-3C67-4485-BC2B-E4C6AD4C94F8}"/>
    <cellStyle name="Comma 13 2 4 2 2 4 2 2" xfId="27141" xr:uid="{A1AF4EC6-3925-4906-A6CD-4D428CA81737}"/>
    <cellStyle name="Comma 13 2 4 2 2 4 3" xfId="27140" xr:uid="{6027D15F-DD77-4BBD-993A-A9BB9E0B8DEA}"/>
    <cellStyle name="Comma 13 2 4 2 2 4_ACT_NIBD EQ" xfId="4328" xr:uid="{65D311B9-1D97-4B0F-A314-920F9A3D696D}"/>
    <cellStyle name="Comma 13 2 4 2 2 5" xfId="4329" xr:uid="{4459C22D-45C2-4BAF-9D23-C1B84B7F7226}"/>
    <cellStyle name="Comma 13 2 4 2 2 5 2" xfId="27142" xr:uid="{2290C35C-47BE-4E93-AAB5-E740CD7C52D3}"/>
    <cellStyle name="Comma 13 2 4 2 2 6" xfId="27127" xr:uid="{17DF8741-C021-4840-B9B0-D338D8C55702}"/>
    <cellStyle name="Comma 13 2 4 2 2_ACT_NIBD EQ" xfId="4330" xr:uid="{E9202CEA-EA24-4545-A70D-073390577A01}"/>
    <cellStyle name="Comma 13 2 4 2 3" xfId="4331" xr:uid="{76F5B197-0A64-4B6E-A918-AC84DCCAFF49}"/>
    <cellStyle name="Comma 13 2 4 2 3 2" xfId="4332" xr:uid="{42F090C6-0EBB-4E30-B91B-C2E4C487DD8A}"/>
    <cellStyle name="Comma 13 2 4 2 3 2 2" xfId="4333" xr:uid="{18BE7F52-415B-42DB-A31F-EDD3876EE962}"/>
    <cellStyle name="Comma 13 2 4 2 3 2 2 2" xfId="4334" xr:uid="{E7F16E4C-A64C-4079-B1F8-8C75FC5D8BCA}"/>
    <cellStyle name="Comma 13 2 4 2 3 2 2 2 2" xfId="27146" xr:uid="{F57801FD-4C5B-4940-A6D1-3CC8AF6681D7}"/>
    <cellStyle name="Comma 13 2 4 2 3 2 2 3" xfId="27145" xr:uid="{37234A18-6440-48F3-A0A1-3188F41FC1CB}"/>
    <cellStyle name="Comma 13 2 4 2 3 2 2_ACT_NIBD EQ" xfId="4335" xr:uid="{417003BE-719F-4E3B-BC0A-55EF429A43A4}"/>
    <cellStyle name="Comma 13 2 4 2 3 2 3" xfId="4336" xr:uid="{C2B3914E-52A1-4955-9582-0C7E07811677}"/>
    <cellStyle name="Comma 13 2 4 2 3 2 3 2" xfId="27147" xr:uid="{EED5BB41-86A1-49CE-82D2-64D4A7FB0A3B}"/>
    <cellStyle name="Comma 13 2 4 2 3 2 4" xfId="27144" xr:uid="{FE43E496-C339-4025-8D49-DCBDAC9A64C5}"/>
    <cellStyle name="Comma 13 2 4 2 3 2_ACT_NIBD EQ" xfId="4337" xr:uid="{75B3E898-0526-41BF-850D-FC1F1EDA2107}"/>
    <cellStyle name="Comma 13 2 4 2 3 3" xfId="4338" xr:uid="{551FF1E7-3606-4D99-AC3B-2B73040BDDCF}"/>
    <cellStyle name="Comma 13 2 4 2 3 3 2" xfId="4339" xr:uid="{8F46282E-B1A4-499B-BB2F-75AE743FB075}"/>
    <cellStyle name="Comma 13 2 4 2 3 3 2 2" xfId="27149" xr:uid="{2311F728-9C8B-49EC-8A69-6B7D799782C1}"/>
    <cellStyle name="Comma 13 2 4 2 3 3 3" xfId="27148" xr:uid="{BC916E78-F9D7-4606-8FB1-7B3CD5E41D00}"/>
    <cellStyle name="Comma 13 2 4 2 3 3_ACT_NIBD EQ" xfId="4340" xr:uid="{1DB1E5FB-6C0D-4914-84CF-6ACA126A3B65}"/>
    <cellStyle name="Comma 13 2 4 2 3 4" xfId="4341" xr:uid="{1EC4F1B7-F372-4564-B0A2-AD1CBFF05E89}"/>
    <cellStyle name="Comma 13 2 4 2 3 4 2" xfId="27150" xr:uid="{A05BF6DB-BF5A-46C0-AD14-E610F7356798}"/>
    <cellStyle name="Comma 13 2 4 2 3 5" xfId="27143" xr:uid="{1C113C6F-ACAC-46F6-BFFD-BDE04446B955}"/>
    <cellStyle name="Comma 13 2 4 2 3_ACT_NIBD EQ" xfId="4342" xr:uid="{D4F6A47D-8B0A-4C37-B164-DEA1C3E47DE7}"/>
    <cellStyle name="Comma 13 2 4 2 4" xfId="4343" xr:uid="{1D94D22D-0A8C-4484-987D-01C1D2DA057C}"/>
    <cellStyle name="Comma 13 2 4 2 4 2" xfId="4344" xr:uid="{1DD93649-1757-4F6A-9713-67C9D61A12EA}"/>
    <cellStyle name="Comma 13 2 4 2 4 2 2" xfId="4345" xr:uid="{D6D5083B-8C60-422A-B63E-743247B983BE}"/>
    <cellStyle name="Comma 13 2 4 2 4 2 2 2" xfId="27153" xr:uid="{D65F0AE8-83B3-4091-B02B-29DC051D734E}"/>
    <cellStyle name="Comma 13 2 4 2 4 2 3" xfId="27152" xr:uid="{7F89B4AD-D879-4409-A1A0-BC4B1D5E6FCD}"/>
    <cellStyle name="Comma 13 2 4 2 4 2_ACT_NIBD EQ" xfId="4346" xr:uid="{E9502E01-5BFF-4013-9318-537219F1BA22}"/>
    <cellStyle name="Comma 13 2 4 2 4 3" xfId="4347" xr:uid="{88CF0A42-2194-491D-B068-AE44CF2FF700}"/>
    <cellStyle name="Comma 13 2 4 2 4 3 2" xfId="27154" xr:uid="{BDF0C27A-114A-4293-9070-84366DCC2B81}"/>
    <cellStyle name="Comma 13 2 4 2 4 4" xfId="27151" xr:uid="{230F7323-DB12-4F2D-86DF-730D144B543C}"/>
    <cellStyle name="Comma 13 2 4 2 4_ACT_NIBD EQ" xfId="4348" xr:uid="{9A1D42B3-6EFB-4493-A08A-348DD9EF32EC}"/>
    <cellStyle name="Comma 13 2 4 2 5" xfId="4349" xr:uid="{1C670809-4D11-4DB5-ACF3-930D963AAC74}"/>
    <cellStyle name="Comma 13 2 4 2 5 2" xfId="4350" xr:uid="{546D46A0-1F0B-4698-AD4D-8F1C463CBA50}"/>
    <cellStyle name="Comma 13 2 4 2 5 2 2" xfId="27156" xr:uid="{D8B1AC32-C1BF-4F58-995A-187101CBC719}"/>
    <cellStyle name="Comma 13 2 4 2 5 3" xfId="27155" xr:uid="{D8110FC2-CA43-4A49-A421-25A0536CB9EC}"/>
    <cellStyle name="Comma 13 2 4 2 5_ACT_NIBD EQ" xfId="4351" xr:uid="{230755F8-2245-4E8A-8698-B3E097C6950B}"/>
    <cellStyle name="Comma 13 2 4 2 6" xfId="4352" xr:uid="{0848E989-0D25-4612-9CBD-5FA361978F82}"/>
    <cellStyle name="Comma 13 2 4 2 6 2" xfId="27157" xr:uid="{6C23DC65-46FD-491D-88D4-F296DFB340EF}"/>
    <cellStyle name="Comma 13 2 4 2 7" xfId="27126" xr:uid="{34557228-3EC7-4510-B344-A5FF258B706C}"/>
    <cellStyle name="Comma 13 2 4 2_ACT_NIBD EQ" xfId="4353" xr:uid="{7721D41D-0C8A-469E-B437-412884E95DCA}"/>
    <cellStyle name="Comma 13 2 4 3" xfId="4354" xr:uid="{EBE4AB09-DBA0-475A-BAAD-5B2327AC7F8B}"/>
    <cellStyle name="Comma 13 2 4 3 2" xfId="4355" xr:uid="{9202B69A-1E63-461B-82EE-8E709E7B373D}"/>
    <cellStyle name="Comma 13 2 4 3 2 2" xfId="4356" xr:uid="{B8CACE4D-8B87-4EFD-8AE4-E4B5D3CCF4D9}"/>
    <cellStyle name="Comma 13 2 4 3 2 2 2" xfId="4357" xr:uid="{D671D0C5-ED12-4818-957D-57D0621E9854}"/>
    <cellStyle name="Comma 13 2 4 3 2 2 2 2" xfId="4358" xr:uid="{CFB30BDB-7CE5-48A4-87C5-E861DE8E3574}"/>
    <cellStyle name="Comma 13 2 4 3 2 2 2 2 2" xfId="4359" xr:uid="{1C4EABBB-D000-4080-B1A1-3E441066C6D9}"/>
    <cellStyle name="Comma 13 2 4 3 2 2 2 2 2 2" xfId="27163" xr:uid="{8DC75224-C3D2-4C0B-BA76-A71732EFB4BA}"/>
    <cellStyle name="Comma 13 2 4 3 2 2 2 2 3" xfId="27162" xr:uid="{1DA98EEE-6D64-4C88-A201-1D014F380E17}"/>
    <cellStyle name="Comma 13 2 4 3 2 2 2 2_ACT_NIBD EQ" xfId="4360" xr:uid="{780FE4C3-D8C2-4DE0-9E1E-6FD9906A1D72}"/>
    <cellStyle name="Comma 13 2 4 3 2 2 2 3" xfId="4361" xr:uid="{54194509-34AD-406D-ADF2-C8E6E704DE0A}"/>
    <cellStyle name="Comma 13 2 4 3 2 2 2 3 2" xfId="27164" xr:uid="{54FC1256-6CBD-42AB-A24A-C640C27F42BB}"/>
    <cellStyle name="Comma 13 2 4 3 2 2 2 4" xfId="27161" xr:uid="{CB7ACB6D-9E71-4910-924D-BCF35752B811}"/>
    <cellStyle name="Comma 13 2 4 3 2 2 2_ACT_NIBD EQ" xfId="4362" xr:uid="{77279A07-CC6C-4CA1-BA2F-EB6473B197FC}"/>
    <cellStyle name="Comma 13 2 4 3 2 2 3" xfId="4363" xr:uid="{9ED78D5C-C70C-4F20-A282-64327E1CBD28}"/>
    <cellStyle name="Comma 13 2 4 3 2 2 3 2" xfId="4364" xr:uid="{40A6A18C-45B9-401E-BDAB-65CF6A81B4DC}"/>
    <cellStyle name="Comma 13 2 4 3 2 2 3 2 2" xfId="27166" xr:uid="{B08D1587-D5FB-4928-AC03-966568210144}"/>
    <cellStyle name="Comma 13 2 4 3 2 2 3 3" xfId="27165" xr:uid="{2F88D180-4629-4625-9290-64E3874E4D73}"/>
    <cellStyle name="Comma 13 2 4 3 2 2 3_ACT_NIBD EQ" xfId="4365" xr:uid="{AC8AB9A0-C2CC-41C6-8B45-BF93F3F25FF5}"/>
    <cellStyle name="Comma 13 2 4 3 2 2 4" xfId="4366" xr:uid="{6A14871C-86D4-44EA-9257-121D754612E0}"/>
    <cellStyle name="Comma 13 2 4 3 2 2 4 2" xfId="27167" xr:uid="{B8C6FF33-9886-468A-8AF2-8E402A864652}"/>
    <cellStyle name="Comma 13 2 4 3 2 2 5" xfId="27160" xr:uid="{1A899543-0921-4930-8939-15FE63C2F52C}"/>
    <cellStyle name="Comma 13 2 4 3 2 2_ACT_NIBD EQ" xfId="4367" xr:uid="{3361BB51-E8AE-49AB-9D05-23F4FBAC5C50}"/>
    <cellStyle name="Comma 13 2 4 3 2 3" xfId="4368" xr:uid="{2A60A75B-E164-466C-B686-278F26449451}"/>
    <cellStyle name="Comma 13 2 4 3 2 3 2" xfId="4369" xr:uid="{8AA9A3D9-0BB0-4C0F-8628-416102E71598}"/>
    <cellStyle name="Comma 13 2 4 3 2 3 2 2" xfId="4370" xr:uid="{310113D0-6A7B-40C2-BB75-80BB27F2DC1F}"/>
    <cellStyle name="Comma 13 2 4 3 2 3 2 2 2" xfId="27170" xr:uid="{ABCE9E84-FE47-4C6E-89E5-EC418B5FB13C}"/>
    <cellStyle name="Comma 13 2 4 3 2 3 2 3" xfId="27169" xr:uid="{9A416ACA-84C8-4491-890D-3D4E3CB1C3B4}"/>
    <cellStyle name="Comma 13 2 4 3 2 3 2_ACT_NIBD EQ" xfId="4371" xr:uid="{93B840D4-95C8-497A-8976-29BA887701AF}"/>
    <cellStyle name="Comma 13 2 4 3 2 3 3" xfId="4372" xr:uid="{FE8D6222-754C-4EDF-9822-33F7FCEE80F0}"/>
    <cellStyle name="Comma 13 2 4 3 2 3 3 2" xfId="27171" xr:uid="{496A40DF-F877-49E6-ADA3-E3DFC31D5A16}"/>
    <cellStyle name="Comma 13 2 4 3 2 3 4" xfId="27168" xr:uid="{561A7428-E152-4EB8-ACAA-B4CD3C98FAE3}"/>
    <cellStyle name="Comma 13 2 4 3 2 3_ACT_NIBD EQ" xfId="4373" xr:uid="{C1AE2BFC-41BD-425A-9060-1EFE4665217E}"/>
    <cellStyle name="Comma 13 2 4 3 2 4" xfId="4374" xr:uid="{C121CD8A-48DE-407B-8C0F-DF8D74F93DEB}"/>
    <cellStyle name="Comma 13 2 4 3 2 4 2" xfId="4375" xr:uid="{7BD91624-081F-4B2C-8AF9-52465BF23B3B}"/>
    <cellStyle name="Comma 13 2 4 3 2 4 2 2" xfId="27173" xr:uid="{C62CA935-F655-4FFA-9F2A-2F572A115C24}"/>
    <cellStyle name="Comma 13 2 4 3 2 4 3" xfId="27172" xr:uid="{A64D2854-A2DD-4D9F-B5C5-CF0D34BB2745}"/>
    <cellStyle name="Comma 13 2 4 3 2 4_ACT_NIBD EQ" xfId="4376" xr:uid="{F280D1F6-6D6A-443F-97E4-1A704F2C68DE}"/>
    <cellStyle name="Comma 13 2 4 3 2 5" xfId="4377" xr:uid="{CF361E58-D605-4245-BA4C-13D402A7793B}"/>
    <cellStyle name="Comma 13 2 4 3 2 5 2" xfId="27174" xr:uid="{B3600D17-D26A-4119-814C-CF2CEFD5A42D}"/>
    <cellStyle name="Comma 13 2 4 3 2 6" xfId="27159" xr:uid="{667C1144-8D57-4ECC-928E-D7ABB630EAC6}"/>
    <cellStyle name="Comma 13 2 4 3 2_ACT_NIBD EQ" xfId="4378" xr:uid="{C24B866B-104F-433F-8BF0-846B8204CACE}"/>
    <cellStyle name="Comma 13 2 4 3 3" xfId="4379" xr:uid="{5D242578-1545-4932-9894-FEB2AEDEECBE}"/>
    <cellStyle name="Comma 13 2 4 3 3 2" xfId="4380" xr:uid="{0F4336B2-CF96-4602-B530-E5B0B41A0508}"/>
    <cellStyle name="Comma 13 2 4 3 3 2 2" xfId="4381" xr:uid="{E361A549-C1F2-45CF-AC83-4C526DB8E20D}"/>
    <cellStyle name="Comma 13 2 4 3 3 2 2 2" xfId="4382" xr:uid="{2B3E5CB8-2992-461B-A933-1E785BFD9272}"/>
    <cellStyle name="Comma 13 2 4 3 3 2 2 2 2" xfId="27178" xr:uid="{98B49753-9091-4099-AB64-C1096F77BCD7}"/>
    <cellStyle name="Comma 13 2 4 3 3 2 2 3" xfId="27177" xr:uid="{26C37B56-6488-4496-9C2A-55BBB5BE24E3}"/>
    <cellStyle name="Comma 13 2 4 3 3 2 2_ACT_NIBD EQ" xfId="4383" xr:uid="{3DBE6BD4-2354-47E8-A9AF-9A0F2D3183A3}"/>
    <cellStyle name="Comma 13 2 4 3 3 2 3" xfId="4384" xr:uid="{DF0A6DBF-FC4A-4C38-B17E-6F0B593A9F26}"/>
    <cellStyle name="Comma 13 2 4 3 3 2 3 2" xfId="27179" xr:uid="{710D9666-110D-4C7F-ADCA-138F9179F628}"/>
    <cellStyle name="Comma 13 2 4 3 3 2 4" xfId="27176" xr:uid="{3ED93212-2823-4E6B-A242-434C549EC22E}"/>
    <cellStyle name="Comma 13 2 4 3 3 2_ACT_NIBD EQ" xfId="4385" xr:uid="{06892F70-E5BD-4CF6-B344-C42C44365E82}"/>
    <cellStyle name="Comma 13 2 4 3 3 3" xfId="4386" xr:uid="{409AC243-3F75-4956-A0D0-678C6ADC2392}"/>
    <cellStyle name="Comma 13 2 4 3 3 3 2" xfId="4387" xr:uid="{2D3FC71E-B68E-4B4E-B365-DCDBCC2864D2}"/>
    <cellStyle name="Comma 13 2 4 3 3 3 2 2" xfId="27181" xr:uid="{5DEA3056-70EB-44A4-9388-698D75B49CB0}"/>
    <cellStyle name="Comma 13 2 4 3 3 3 3" xfId="27180" xr:uid="{AE209EDF-7053-469B-B50A-CCEFAE7E46B5}"/>
    <cellStyle name="Comma 13 2 4 3 3 3_ACT_NIBD EQ" xfId="4388" xr:uid="{01E0CEB1-0DB8-400C-B4A1-D71094B777C6}"/>
    <cellStyle name="Comma 13 2 4 3 3 4" xfId="4389" xr:uid="{25A64ACA-5B33-4D54-BD22-5228543DFAED}"/>
    <cellStyle name="Comma 13 2 4 3 3 4 2" xfId="27182" xr:uid="{FEFABE8D-6818-4110-8454-20C09BFEAA7B}"/>
    <cellStyle name="Comma 13 2 4 3 3 5" xfId="27175" xr:uid="{9A0BB3C1-E600-4335-9CB9-800D24695FE0}"/>
    <cellStyle name="Comma 13 2 4 3 3_ACT_NIBD EQ" xfId="4390" xr:uid="{C7034C64-1C8A-467B-86EE-6D7E0E3B9B1F}"/>
    <cellStyle name="Comma 13 2 4 3 4" xfId="4391" xr:uid="{6B1647F0-0164-4B8E-98A1-70C65114B01B}"/>
    <cellStyle name="Comma 13 2 4 3 4 2" xfId="4392" xr:uid="{4573C0E5-C717-4140-AF84-797805226D04}"/>
    <cellStyle name="Comma 13 2 4 3 4 2 2" xfId="4393" xr:uid="{7F3A50A4-F236-44FD-B56F-8142E0644F5A}"/>
    <cellStyle name="Comma 13 2 4 3 4 2 2 2" xfId="27185" xr:uid="{4F9BF926-CE75-4999-8820-7945134E7B16}"/>
    <cellStyle name="Comma 13 2 4 3 4 2 3" xfId="27184" xr:uid="{3972CDDF-9EDF-4E92-A0DF-1E24CBBEE2A5}"/>
    <cellStyle name="Comma 13 2 4 3 4 2_ACT_NIBD EQ" xfId="4394" xr:uid="{19DCB28F-3A4C-44E5-9E64-E5F13B44667F}"/>
    <cellStyle name="Comma 13 2 4 3 4 3" xfId="4395" xr:uid="{47B83B40-0CF3-4F3D-87AC-484D200E5086}"/>
    <cellStyle name="Comma 13 2 4 3 4 3 2" xfId="27186" xr:uid="{BC7898EA-47A7-4357-AAE2-3C81F35D96B0}"/>
    <cellStyle name="Comma 13 2 4 3 4 4" xfId="27183" xr:uid="{A62EDA50-BEF4-4FFB-B080-F4DEFF7F92C6}"/>
    <cellStyle name="Comma 13 2 4 3 4_ACT_NIBD EQ" xfId="4396" xr:uid="{4FA7490E-0503-42B0-AA53-36E636CDDF3E}"/>
    <cellStyle name="Comma 13 2 4 3 5" xfId="4397" xr:uid="{5CF43203-1D2E-4F40-92C2-2B6C5AE32848}"/>
    <cellStyle name="Comma 13 2 4 3 5 2" xfId="4398" xr:uid="{0574B3D1-75B7-460C-8768-E42F9511B5C1}"/>
    <cellStyle name="Comma 13 2 4 3 5 2 2" xfId="27188" xr:uid="{46BBEA32-3F5B-4CA0-B969-F1CFB2B0AFF3}"/>
    <cellStyle name="Comma 13 2 4 3 5 3" xfId="27187" xr:uid="{35BB03AD-9BE1-4EFA-B950-8A815DAF1FE8}"/>
    <cellStyle name="Comma 13 2 4 3 5_ACT_NIBD EQ" xfId="4399" xr:uid="{FDA65587-5DB6-4B01-8F76-16D10725EC02}"/>
    <cellStyle name="Comma 13 2 4 3 6" xfId="4400" xr:uid="{765DB942-4F1F-4DBA-AD0A-3A3D17BF7343}"/>
    <cellStyle name="Comma 13 2 4 3 6 2" xfId="27189" xr:uid="{9800DEE2-8FDA-4A84-824F-338D7385C577}"/>
    <cellStyle name="Comma 13 2 4 3 7" xfId="27158" xr:uid="{79C2B408-5AD0-400D-89BA-223DE0E93A3F}"/>
    <cellStyle name="Comma 13 2 4 3_ACT_NIBD EQ" xfId="4401" xr:uid="{DFADA711-FEBE-4909-A6FB-4BFD367045D6}"/>
    <cellStyle name="Comma 13 2 4 4" xfId="4402" xr:uid="{6A95AF45-310F-4A78-A66F-A6F6B0E7B047}"/>
    <cellStyle name="Comma 13 2 4 4 2" xfId="4403" xr:uid="{564FCF17-B308-4871-A75B-2B1205891411}"/>
    <cellStyle name="Comma 13 2 4 4 2 2" xfId="4404" xr:uid="{34AF4806-BD6C-4BC6-BC15-92D1FE70975C}"/>
    <cellStyle name="Comma 13 2 4 4 2 2 2" xfId="4405" xr:uid="{EA779818-707D-4EC3-B322-12BDEE555910}"/>
    <cellStyle name="Comma 13 2 4 4 2 2 2 2" xfId="4406" xr:uid="{01478B37-CA14-4D2E-A4A0-218FB16F7E1E}"/>
    <cellStyle name="Comma 13 2 4 4 2 2 2 2 2" xfId="27194" xr:uid="{5CFE9E54-200F-4FB8-8BAF-8331B8480F5B}"/>
    <cellStyle name="Comma 13 2 4 4 2 2 2 3" xfId="27193" xr:uid="{48B3CA2C-7F44-4563-B4D6-99D718694FC8}"/>
    <cellStyle name="Comma 13 2 4 4 2 2 2_ACT_NIBD EQ" xfId="4407" xr:uid="{B1AAB4D8-E039-43EF-9E0D-B82283465DFB}"/>
    <cellStyle name="Comma 13 2 4 4 2 2 3" xfId="4408" xr:uid="{C92FBC32-1E48-42E3-81F1-C26A9D62F519}"/>
    <cellStyle name="Comma 13 2 4 4 2 2 3 2" xfId="27195" xr:uid="{AED45A00-C40E-417D-963B-5CA0F32D82A3}"/>
    <cellStyle name="Comma 13 2 4 4 2 2 4" xfId="27192" xr:uid="{2E537C1B-C70C-41F9-9F57-B5ABB6E44B8A}"/>
    <cellStyle name="Comma 13 2 4 4 2 2_ACT_NIBD EQ" xfId="4409" xr:uid="{8AE4561E-11A6-4D42-8ACD-56DDE729CD0B}"/>
    <cellStyle name="Comma 13 2 4 4 2 3" xfId="4410" xr:uid="{DBB4F857-BFD0-4338-8E56-9835E017E122}"/>
    <cellStyle name="Comma 13 2 4 4 2 3 2" xfId="4411" xr:uid="{D0DF78E4-5502-45CE-B676-00B7E2CAC22A}"/>
    <cellStyle name="Comma 13 2 4 4 2 3 2 2" xfId="27197" xr:uid="{2FCCA1AC-CC04-4B3A-B10F-2F6A4A31D592}"/>
    <cellStyle name="Comma 13 2 4 4 2 3 3" xfId="27196" xr:uid="{5AA962D8-C6D9-4273-8B6E-5CED546747BB}"/>
    <cellStyle name="Comma 13 2 4 4 2 3_ACT_NIBD EQ" xfId="4412" xr:uid="{5DD7E5F1-E421-4311-AFF0-3DCF9D34CD7E}"/>
    <cellStyle name="Comma 13 2 4 4 2 4" xfId="4413" xr:uid="{D00139D9-EEA8-4B58-B9DF-63D5A33970C7}"/>
    <cellStyle name="Comma 13 2 4 4 2 4 2" xfId="27198" xr:uid="{5C29F55A-65B7-4B80-B93F-7320BD32994D}"/>
    <cellStyle name="Comma 13 2 4 4 2 5" xfId="27191" xr:uid="{C7E902A3-3B82-49AD-B99A-64771D1B3CC7}"/>
    <cellStyle name="Comma 13 2 4 4 2_ACT_NIBD EQ" xfId="4414" xr:uid="{9AF762EF-D115-42BE-B75B-53DEF9036252}"/>
    <cellStyle name="Comma 13 2 4 4 3" xfId="4415" xr:uid="{89A07834-0D49-4BF5-BFF5-F491B34CD9D4}"/>
    <cellStyle name="Comma 13 2 4 4 3 2" xfId="4416" xr:uid="{D2F0EB72-BEFC-40DC-A959-D1D8028D3806}"/>
    <cellStyle name="Comma 13 2 4 4 3 2 2" xfId="4417" xr:uid="{9D404B28-8380-48B3-9D37-34CA6EE8FE31}"/>
    <cellStyle name="Comma 13 2 4 4 3 2 2 2" xfId="27201" xr:uid="{77056203-A78A-45AE-A369-0F68047B53E2}"/>
    <cellStyle name="Comma 13 2 4 4 3 2 3" xfId="27200" xr:uid="{BB1E6EBE-F7E6-4EDF-B8C0-C706B6D14BF9}"/>
    <cellStyle name="Comma 13 2 4 4 3 2_ACT_NIBD EQ" xfId="4418" xr:uid="{6548B069-E635-4D7F-8863-CEF44053E28B}"/>
    <cellStyle name="Comma 13 2 4 4 3 3" xfId="4419" xr:uid="{02CF39C6-8B14-4F2C-9C2E-F6A0494770E1}"/>
    <cellStyle name="Comma 13 2 4 4 3 3 2" xfId="27202" xr:uid="{07CA3082-1E50-4769-98AF-2FAB99DF123E}"/>
    <cellStyle name="Comma 13 2 4 4 3 4" xfId="27199" xr:uid="{1DBE95AF-0080-4D1B-BD58-4EA5D30CD3CD}"/>
    <cellStyle name="Comma 13 2 4 4 3_ACT_NIBD EQ" xfId="4420" xr:uid="{E5C68DD9-6F91-4DC6-8BAA-2E35E5A2A352}"/>
    <cellStyle name="Comma 13 2 4 4 4" xfId="4421" xr:uid="{6902886E-EDCC-40C0-B5BC-DD7FC40F7755}"/>
    <cellStyle name="Comma 13 2 4 4 4 2" xfId="4422" xr:uid="{D9D5A9FE-0E4B-494D-9A5F-09B5328092F4}"/>
    <cellStyle name="Comma 13 2 4 4 4 2 2" xfId="27204" xr:uid="{470E8CA4-DCEF-4791-9CFF-FF9655113B1E}"/>
    <cellStyle name="Comma 13 2 4 4 4 3" xfId="27203" xr:uid="{F03A2846-4AF6-47AF-9F6B-AF56CAE7DF2D}"/>
    <cellStyle name="Comma 13 2 4 4 4_ACT_NIBD EQ" xfId="4423" xr:uid="{809C85AD-B095-4AF5-BE7D-AE2F213F8281}"/>
    <cellStyle name="Comma 13 2 4 4 5" xfId="4424" xr:uid="{FA8C7853-0DB7-48C6-9292-AB04DCFA2080}"/>
    <cellStyle name="Comma 13 2 4 4 5 2" xfId="27205" xr:uid="{23A85E3D-4749-4680-9C59-7149109B80C8}"/>
    <cellStyle name="Comma 13 2 4 4 6" xfId="27190" xr:uid="{EFB14175-F168-4BA8-AE1F-F0D77994455E}"/>
    <cellStyle name="Comma 13 2 4 4_ACT_NIBD EQ" xfId="4425" xr:uid="{676F9263-F9C6-4A82-B60D-496124A6051B}"/>
    <cellStyle name="Comma 13 2 4 5" xfId="4426" xr:uid="{5B418FAD-9DCB-4623-93F6-8FA06C78043C}"/>
    <cellStyle name="Comma 13 2 4 5 2" xfId="4427" xr:uid="{79EBB83A-685F-45BD-8A81-B8162C411924}"/>
    <cellStyle name="Comma 13 2 4 5 2 2" xfId="4428" xr:uid="{3C972DB6-8A2C-41D4-B999-CFEC02992043}"/>
    <cellStyle name="Comma 13 2 4 5 2 2 2" xfId="4429" xr:uid="{4295AE2D-C70D-442D-9C61-054EA94FD10E}"/>
    <cellStyle name="Comma 13 2 4 5 2 2 2 2" xfId="27209" xr:uid="{F16F388F-1F2B-4316-9954-39B13637B5AE}"/>
    <cellStyle name="Comma 13 2 4 5 2 2 3" xfId="27208" xr:uid="{F539A8E3-E718-4B9C-B317-245B2E054272}"/>
    <cellStyle name="Comma 13 2 4 5 2 2_ACT_NIBD EQ" xfId="4430" xr:uid="{4B72C472-60B5-41B5-8B19-739E3A4C3C54}"/>
    <cellStyle name="Comma 13 2 4 5 2 3" xfId="4431" xr:uid="{4F636560-34E1-49EB-8692-B2C5CA2BBCEB}"/>
    <cellStyle name="Comma 13 2 4 5 2 3 2" xfId="27210" xr:uid="{D3E0D4B2-D2C9-45C2-A378-22D65266464A}"/>
    <cellStyle name="Comma 13 2 4 5 2 4" xfId="27207" xr:uid="{BD6DE877-9B52-4F06-B812-F23A3FC68E0B}"/>
    <cellStyle name="Comma 13 2 4 5 2_ACT_NIBD EQ" xfId="4432" xr:uid="{5EF97060-26A7-411E-81B2-BDB913002BB7}"/>
    <cellStyle name="Comma 13 2 4 5 3" xfId="4433" xr:uid="{F9C767CA-B54C-414E-8B55-F77D525E1CD9}"/>
    <cellStyle name="Comma 13 2 4 5 3 2" xfId="4434" xr:uid="{B2F0C6CF-EE93-4D35-B320-DDBFE76117E1}"/>
    <cellStyle name="Comma 13 2 4 5 3 2 2" xfId="27212" xr:uid="{03F0567D-542C-488A-8486-7745DB11E348}"/>
    <cellStyle name="Comma 13 2 4 5 3 3" xfId="27211" xr:uid="{720AA9B7-EA62-4C59-956D-0B6D492A8D28}"/>
    <cellStyle name="Comma 13 2 4 5 3_ACT_NIBD EQ" xfId="4435" xr:uid="{FBD23A28-6C98-4F7D-8ACC-AA1B57D91F89}"/>
    <cellStyle name="Comma 13 2 4 5 4" xfId="4436" xr:uid="{B8E1C79E-AE08-4068-A3F4-677F7ABEC689}"/>
    <cellStyle name="Comma 13 2 4 5 4 2" xfId="27213" xr:uid="{935B35FC-4242-43EE-A74A-1BC5C977439C}"/>
    <cellStyle name="Comma 13 2 4 5 5" xfId="27206" xr:uid="{5A16D7AA-DCC7-401B-BB95-9DF74E07646D}"/>
    <cellStyle name="Comma 13 2 4 5_ACT_NIBD EQ" xfId="4437" xr:uid="{993AA739-59EA-4BB4-BC90-39BAFFAEEF63}"/>
    <cellStyle name="Comma 13 2 4 6" xfId="4438" xr:uid="{9C0CBF91-336A-4794-AE15-F1965A2E60AE}"/>
    <cellStyle name="Comma 13 2 4 6 2" xfId="4439" xr:uid="{DE76802E-BA52-4A34-A146-0C24676671A6}"/>
    <cellStyle name="Comma 13 2 4 6 2 2" xfId="4440" xr:uid="{E2E99444-4DDE-408E-B3DC-8B0C68B751F2}"/>
    <cellStyle name="Comma 13 2 4 6 2 2 2" xfId="27216" xr:uid="{EB856E4C-72E2-49EA-9C07-83356FC201EA}"/>
    <cellStyle name="Comma 13 2 4 6 2 3" xfId="27215" xr:uid="{069686B7-FE3C-49F4-9DCB-507463C1671D}"/>
    <cellStyle name="Comma 13 2 4 6 2_ACT_NIBD EQ" xfId="4441" xr:uid="{2DD5F111-DCEF-4F1B-8309-4EFACF9194C1}"/>
    <cellStyle name="Comma 13 2 4 6 3" xfId="4442" xr:uid="{66DD1111-CE3A-4DAF-A0C5-8CB1FAE06519}"/>
    <cellStyle name="Comma 13 2 4 6 3 2" xfId="27217" xr:uid="{7D5091CA-7F9C-435D-A64C-D4D3553CE22D}"/>
    <cellStyle name="Comma 13 2 4 6 4" xfId="27214" xr:uid="{30ADA0D6-495C-4B80-BE86-CD5E7E63FBD9}"/>
    <cellStyle name="Comma 13 2 4 6_ACT_NIBD EQ" xfId="4443" xr:uid="{A037178C-2BE4-49FD-8FFA-1E025FDD6104}"/>
    <cellStyle name="Comma 13 2 4 7" xfId="4444" xr:uid="{4849B374-5D49-4C97-8E7D-3403D1E0E4CF}"/>
    <cellStyle name="Comma 13 2 4 7 2" xfId="4445" xr:uid="{8FC5BC35-406F-4546-AE74-0B62C6D522EC}"/>
    <cellStyle name="Comma 13 2 4 7 2 2" xfId="27219" xr:uid="{C8335470-5FC7-436A-BE8D-868A8ACC55D3}"/>
    <cellStyle name="Comma 13 2 4 7 3" xfId="27218" xr:uid="{24A8500C-A4EE-4E66-99B5-84389D6C7CB9}"/>
    <cellStyle name="Comma 13 2 4 7_ACT_NIBD EQ" xfId="4446" xr:uid="{02756814-5E0D-4B67-B2E1-31FFED58D40F}"/>
    <cellStyle name="Comma 13 2 4 8" xfId="4447" xr:uid="{FC7C19CC-0900-4EF3-977C-B1684179DE2E}"/>
    <cellStyle name="Comma 13 2 4 8 2" xfId="27220" xr:uid="{3011AD3D-24A3-46D8-B278-528D24F96348}"/>
    <cellStyle name="Comma 13 2 4 9" xfId="40023" xr:uid="{74F3ECD4-B141-4A2B-AD4E-2077C45B11A8}"/>
    <cellStyle name="Comma 13 2 4_ACT Segment adj EBITDA" xfId="4448" xr:uid="{959AAC07-9AB8-45AD-85EF-FD3972C2BA02}"/>
    <cellStyle name="Comma 13 2 5" xfId="4449" xr:uid="{ADB7C5E3-F1F1-4D8C-8DD6-DC85470A6395}"/>
    <cellStyle name="Comma 13 2 5 2" xfId="4450" xr:uid="{BDE25A70-1B9D-4CB6-8905-0A95C107E9FB}"/>
    <cellStyle name="Comma 13 2 5 2 2" xfId="4451" xr:uid="{472C923F-ABEF-4308-8FCE-A0B127FB2BD3}"/>
    <cellStyle name="Comma 13 2 5 2 2 2" xfId="4452" xr:uid="{79EF3B55-1F6E-42C0-BC2A-AF998A363B76}"/>
    <cellStyle name="Comma 13 2 5 2 2 2 2" xfId="4453" xr:uid="{16F5371C-3CDF-4F17-812B-13FC8C3159E6}"/>
    <cellStyle name="Comma 13 2 5 2 2 2 2 2" xfId="4454" xr:uid="{F8A9B261-C532-43D4-81A3-80A6CDD7FF6A}"/>
    <cellStyle name="Comma 13 2 5 2 2 2 2 2 2" xfId="4455" xr:uid="{E81936A7-AA61-43B5-BED1-7CC628433D3D}"/>
    <cellStyle name="Comma 13 2 5 2 2 2 2 2 2 2" xfId="27227" xr:uid="{9C515087-B02E-4D74-844B-382DC4D4F4D6}"/>
    <cellStyle name="Comma 13 2 5 2 2 2 2 2 3" xfId="27226" xr:uid="{E88B586F-667A-422D-A065-BF5B96B7A024}"/>
    <cellStyle name="Comma 13 2 5 2 2 2 2 2_ACT_NIBD EQ" xfId="4456" xr:uid="{61D564F9-C876-44B0-B61D-3989A867724B}"/>
    <cellStyle name="Comma 13 2 5 2 2 2 2 3" xfId="4457" xr:uid="{2E801336-2750-4775-8836-7D5FC457F739}"/>
    <cellStyle name="Comma 13 2 5 2 2 2 2 3 2" xfId="27228" xr:uid="{325C3BD3-AC04-43AF-8F32-8B628CCD9248}"/>
    <cellStyle name="Comma 13 2 5 2 2 2 2 4" xfId="27225" xr:uid="{B6D64387-6DDC-4F84-825C-4FE02DBFDF60}"/>
    <cellStyle name="Comma 13 2 5 2 2 2 2_ACT_NIBD EQ" xfId="4458" xr:uid="{F70421AE-FEFA-494A-A151-905EA9671749}"/>
    <cellStyle name="Comma 13 2 5 2 2 2 3" xfId="4459" xr:uid="{A7B5E0B8-F753-4515-B06B-E55BE297B23B}"/>
    <cellStyle name="Comma 13 2 5 2 2 2 3 2" xfId="4460" xr:uid="{4D8BF875-709B-4DE0-8205-E1F8B5B33765}"/>
    <cellStyle name="Comma 13 2 5 2 2 2 3 2 2" xfId="27230" xr:uid="{4DEB9651-EF93-4D7F-AEFA-440E7991091F}"/>
    <cellStyle name="Comma 13 2 5 2 2 2 3 3" xfId="27229" xr:uid="{34991EF2-DD07-4273-992A-8E6925826707}"/>
    <cellStyle name="Comma 13 2 5 2 2 2 3_ACT_NIBD EQ" xfId="4461" xr:uid="{EDED1F4E-2208-4041-8C48-2B4BBC96B016}"/>
    <cellStyle name="Comma 13 2 5 2 2 2 4" xfId="4462" xr:uid="{1E766F64-923C-4711-9E77-0B805DEA0D5F}"/>
    <cellStyle name="Comma 13 2 5 2 2 2 4 2" xfId="27231" xr:uid="{8F648D21-808E-488F-A053-8A0FD22B74CA}"/>
    <cellStyle name="Comma 13 2 5 2 2 2 5" xfId="27224" xr:uid="{F658816B-6BBE-40E7-BB33-5FB81AE7A39F}"/>
    <cellStyle name="Comma 13 2 5 2 2 2_ACT_NIBD EQ" xfId="4463" xr:uid="{650323D5-FA67-4312-8842-EEEBD95DC244}"/>
    <cellStyle name="Comma 13 2 5 2 2 3" xfId="4464" xr:uid="{26C100B3-2115-4402-BEFB-9AC7E5D11119}"/>
    <cellStyle name="Comma 13 2 5 2 2 3 2" xfId="4465" xr:uid="{8094753B-4B0B-4219-9ABE-71B912FBF2F6}"/>
    <cellStyle name="Comma 13 2 5 2 2 3 2 2" xfId="4466" xr:uid="{CE870D40-5150-4EA7-9D61-F5789D080F38}"/>
    <cellStyle name="Comma 13 2 5 2 2 3 2 2 2" xfId="27234" xr:uid="{B60F024B-5A9A-4AF1-8F98-37FA168B63CF}"/>
    <cellStyle name="Comma 13 2 5 2 2 3 2 3" xfId="27233" xr:uid="{7A8DBA34-56EB-409F-91C7-5EC84A2272F8}"/>
    <cellStyle name="Comma 13 2 5 2 2 3 2_ACT_NIBD EQ" xfId="4467" xr:uid="{C8D8CC6F-C602-4686-A9D9-95E64EA6E7C6}"/>
    <cellStyle name="Comma 13 2 5 2 2 3 3" xfId="4468" xr:uid="{2716261F-B808-483B-A4D5-F206E75C6AE2}"/>
    <cellStyle name="Comma 13 2 5 2 2 3 3 2" xfId="27235" xr:uid="{44690C78-F126-47BA-B566-8C42D1DECDCC}"/>
    <cellStyle name="Comma 13 2 5 2 2 3 4" xfId="27232" xr:uid="{3BD1852A-5F7A-4AC4-99F0-C339676F643C}"/>
    <cellStyle name="Comma 13 2 5 2 2 3_ACT_NIBD EQ" xfId="4469" xr:uid="{7406016F-B6C4-4118-AAA9-BC307238E8BE}"/>
    <cellStyle name="Comma 13 2 5 2 2 4" xfId="4470" xr:uid="{0918DCCF-EA18-4B4F-AE6E-1BDB790C5FFD}"/>
    <cellStyle name="Comma 13 2 5 2 2 4 2" xfId="4471" xr:uid="{CC045F7B-CDDE-43C4-99CA-5C9F7F2B8C6F}"/>
    <cellStyle name="Comma 13 2 5 2 2 4 2 2" xfId="27237" xr:uid="{4E7DC398-88EE-4A37-9B45-3F7EF78E3462}"/>
    <cellStyle name="Comma 13 2 5 2 2 4 3" xfId="27236" xr:uid="{95E49CB3-BDEB-4D27-9E8A-BF1649EEB426}"/>
    <cellStyle name="Comma 13 2 5 2 2 4_ACT_NIBD EQ" xfId="4472" xr:uid="{111EF194-E55E-45D6-93A2-CACCEE193BBC}"/>
    <cellStyle name="Comma 13 2 5 2 2 5" xfId="4473" xr:uid="{FBBC8AB2-8A8F-4464-AA7E-B71DF166E2FE}"/>
    <cellStyle name="Comma 13 2 5 2 2 5 2" xfId="27238" xr:uid="{9EAE7ABD-6F84-4BD8-933F-CDBB314CD1B6}"/>
    <cellStyle name="Comma 13 2 5 2 2 6" xfId="27223" xr:uid="{F14DC91F-A3D4-47B5-8208-1897A163D3F5}"/>
    <cellStyle name="Comma 13 2 5 2 2_ACT_NIBD EQ" xfId="4474" xr:uid="{76EB9960-076B-435C-9D38-91CEF19987BF}"/>
    <cellStyle name="Comma 13 2 5 2 3" xfId="4475" xr:uid="{AF376F66-E5B5-4489-B31A-F635FD8C6406}"/>
    <cellStyle name="Comma 13 2 5 2 3 2" xfId="4476" xr:uid="{BEF6C0AB-4310-4604-ACCD-1FE7EFD9687E}"/>
    <cellStyle name="Comma 13 2 5 2 3 2 2" xfId="4477" xr:uid="{2E429F77-DAD2-4923-9F3D-094AE77FF820}"/>
    <cellStyle name="Comma 13 2 5 2 3 2 2 2" xfId="4478" xr:uid="{1FD1F865-F76E-41F1-9787-31C0C20F4949}"/>
    <cellStyle name="Comma 13 2 5 2 3 2 2 2 2" xfId="27242" xr:uid="{FD609CD7-AAC3-48DF-8E04-6CACB994002D}"/>
    <cellStyle name="Comma 13 2 5 2 3 2 2 3" xfId="27241" xr:uid="{578FC42A-90B3-4FDD-B159-98DC14FE78CE}"/>
    <cellStyle name="Comma 13 2 5 2 3 2 2_ACT_NIBD EQ" xfId="4479" xr:uid="{D29EA855-45B9-443A-8F8A-8B5A57F4A257}"/>
    <cellStyle name="Comma 13 2 5 2 3 2 3" xfId="4480" xr:uid="{2C96AD86-DC03-4DA5-A0BE-6B2FCE32ADA8}"/>
    <cellStyle name="Comma 13 2 5 2 3 2 3 2" xfId="27243" xr:uid="{549D2739-E2DC-437A-BDE5-FBCD40EC536C}"/>
    <cellStyle name="Comma 13 2 5 2 3 2 4" xfId="27240" xr:uid="{095103BD-D3D3-4F1D-8E5B-01C54AD8B433}"/>
    <cellStyle name="Comma 13 2 5 2 3 2_ACT_NIBD EQ" xfId="4481" xr:uid="{9DFC8961-3DEA-439B-8EDB-184B7BD7A80A}"/>
    <cellStyle name="Comma 13 2 5 2 3 3" xfId="4482" xr:uid="{3B55D595-FC66-43DB-82ED-3BF0A65465AE}"/>
    <cellStyle name="Comma 13 2 5 2 3 3 2" xfId="4483" xr:uid="{9D87DEA7-5DCF-4655-93D0-C31FF3B6D7AC}"/>
    <cellStyle name="Comma 13 2 5 2 3 3 2 2" xfId="27245" xr:uid="{CFD4241E-C337-49B2-AEFC-E91D04B1364F}"/>
    <cellStyle name="Comma 13 2 5 2 3 3 3" xfId="27244" xr:uid="{99CBBC30-F32A-44DA-AA0A-148527FBB281}"/>
    <cellStyle name="Comma 13 2 5 2 3 3_ACT_NIBD EQ" xfId="4484" xr:uid="{A85A8A25-6ED5-4D98-BC98-99670D86C5FA}"/>
    <cellStyle name="Comma 13 2 5 2 3 4" xfId="4485" xr:uid="{DDCBAC06-49C2-4720-94D9-8F9AE3DE980F}"/>
    <cellStyle name="Comma 13 2 5 2 3 4 2" xfId="27246" xr:uid="{23609B46-6671-4A3F-A86E-36A31FAAF6FB}"/>
    <cellStyle name="Comma 13 2 5 2 3 5" xfId="27239" xr:uid="{A1541D13-8B28-40C7-8FA0-79C6F6931EA7}"/>
    <cellStyle name="Comma 13 2 5 2 3_ACT_NIBD EQ" xfId="4486" xr:uid="{576E7DC4-11B8-43B9-A318-289ED17A2CA6}"/>
    <cellStyle name="Comma 13 2 5 2 4" xfId="4487" xr:uid="{46611A6C-B1EF-4908-AB7C-C45A6E6CD422}"/>
    <cellStyle name="Comma 13 2 5 2 4 2" xfId="4488" xr:uid="{986183FB-C343-4755-939F-2B972DE53501}"/>
    <cellStyle name="Comma 13 2 5 2 4 2 2" xfId="4489" xr:uid="{D0B3BF61-6087-44BC-AA48-E3181455309F}"/>
    <cellStyle name="Comma 13 2 5 2 4 2 2 2" xfId="27249" xr:uid="{A6462100-6F82-4176-A05B-9FE4FAA5E6BA}"/>
    <cellStyle name="Comma 13 2 5 2 4 2 3" xfId="27248" xr:uid="{64343CB8-0154-4760-9B55-B03876D3A5AC}"/>
    <cellStyle name="Comma 13 2 5 2 4 2_ACT_NIBD EQ" xfId="4490" xr:uid="{35ACE9AC-D5A9-42D5-85DD-5C95831C6AA4}"/>
    <cellStyle name="Comma 13 2 5 2 4 3" xfId="4491" xr:uid="{DFA89C34-C878-4EAA-82F8-294F376D172B}"/>
    <cellStyle name="Comma 13 2 5 2 4 3 2" xfId="27250" xr:uid="{A1E0A1D1-67AF-4230-BC01-C1C4E5C0AFED}"/>
    <cellStyle name="Comma 13 2 5 2 4 4" xfId="27247" xr:uid="{7B2A5BC0-65F6-4D9F-B858-6B9D98B79C67}"/>
    <cellStyle name="Comma 13 2 5 2 4_ACT_NIBD EQ" xfId="4492" xr:uid="{A65228D9-8E8C-4538-8C19-3E49FB99E7A3}"/>
    <cellStyle name="Comma 13 2 5 2 5" xfId="4493" xr:uid="{BC51281F-EED6-4CFE-983F-8A0C366DB04E}"/>
    <cellStyle name="Comma 13 2 5 2 5 2" xfId="4494" xr:uid="{FBBB8D46-6194-477E-BB89-779AA77C9A33}"/>
    <cellStyle name="Comma 13 2 5 2 5 2 2" xfId="27252" xr:uid="{FB961B19-661B-4B56-A87D-79DF6B1DF88D}"/>
    <cellStyle name="Comma 13 2 5 2 5 3" xfId="27251" xr:uid="{E0A9F308-5AC4-499B-B190-8F2231653CFD}"/>
    <cellStyle name="Comma 13 2 5 2 5_ACT_NIBD EQ" xfId="4495" xr:uid="{EFE7D500-E3E6-480B-BFF5-7C685FE5E821}"/>
    <cellStyle name="Comma 13 2 5 2 6" xfId="4496" xr:uid="{74682DE4-62BE-419C-8A7D-BC0EA2CFD8F8}"/>
    <cellStyle name="Comma 13 2 5 2 6 2" xfId="27253" xr:uid="{8C5D3BA1-C1D1-43B2-9898-E9F89247B381}"/>
    <cellStyle name="Comma 13 2 5 2 7" xfId="27222" xr:uid="{917998D5-6719-4ED8-91BC-1A5237A9C809}"/>
    <cellStyle name="Comma 13 2 5 2_ACT_NIBD EQ" xfId="4497" xr:uid="{DAC78069-BC41-4F81-85AD-D841E6E908FD}"/>
    <cellStyle name="Comma 13 2 5 3" xfId="4498" xr:uid="{AB93910A-DCF8-4D67-953C-FC642F062DE2}"/>
    <cellStyle name="Comma 13 2 5 3 2" xfId="4499" xr:uid="{4B9C1A2C-E431-41C5-9F91-0555A8E7BF9E}"/>
    <cellStyle name="Comma 13 2 5 3 2 2" xfId="4500" xr:uid="{B7BA83C2-9F2C-449F-85F7-C6E2FB9EC6BA}"/>
    <cellStyle name="Comma 13 2 5 3 2 2 2" xfId="4501" xr:uid="{3143BF5D-E35E-4075-A61F-B8B69C66A8C1}"/>
    <cellStyle name="Comma 13 2 5 3 2 2 2 2" xfId="4502" xr:uid="{ADBFD67E-758A-4D50-B749-337036E83E79}"/>
    <cellStyle name="Comma 13 2 5 3 2 2 2 2 2" xfId="4503" xr:uid="{EE801EFF-6998-4D23-AD67-D22132CEE284}"/>
    <cellStyle name="Comma 13 2 5 3 2 2 2 2 2 2" xfId="27259" xr:uid="{2C8C0F77-9CB3-46B2-BBA8-C3238F228CA6}"/>
    <cellStyle name="Comma 13 2 5 3 2 2 2 2 3" xfId="27258" xr:uid="{266FEC6E-367E-47D8-82F7-516D768B1D8F}"/>
    <cellStyle name="Comma 13 2 5 3 2 2 2 2_ACT_NIBD EQ" xfId="4504" xr:uid="{16C53627-8D8E-4B62-9740-4CB260712426}"/>
    <cellStyle name="Comma 13 2 5 3 2 2 2 3" xfId="4505" xr:uid="{C3A5E32A-A55F-4F7B-B32E-1F9B24932058}"/>
    <cellStyle name="Comma 13 2 5 3 2 2 2 3 2" xfId="27260" xr:uid="{EB889383-AD43-4B4D-ADF4-7E747600877B}"/>
    <cellStyle name="Comma 13 2 5 3 2 2 2 4" xfId="27257" xr:uid="{25143678-2334-4AD8-BBA8-AA685FD21CFE}"/>
    <cellStyle name="Comma 13 2 5 3 2 2 2_ACT_NIBD EQ" xfId="4506" xr:uid="{7E93033A-5DA1-4DFC-9F2F-94041379739C}"/>
    <cellStyle name="Comma 13 2 5 3 2 2 3" xfId="4507" xr:uid="{8A531ECC-3125-452C-9FD0-E2043386B4F9}"/>
    <cellStyle name="Comma 13 2 5 3 2 2 3 2" xfId="4508" xr:uid="{3B9FCE36-0467-460C-84C1-5C8AC9546E88}"/>
    <cellStyle name="Comma 13 2 5 3 2 2 3 2 2" xfId="27262" xr:uid="{F0A37BF0-34F0-4E2D-A381-A90AFF496827}"/>
    <cellStyle name="Comma 13 2 5 3 2 2 3 3" xfId="27261" xr:uid="{0184F809-6541-4C6F-9F31-76B6C4728158}"/>
    <cellStyle name="Comma 13 2 5 3 2 2 3_ACT_NIBD EQ" xfId="4509" xr:uid="{2D5E3E81-AFD2-4FC3-B4AE-7034DBDDF275}"/>
    <cellStyle name="Comma 13 2 5 3 2 2 4" xfId="4510" xr:uid="{8C4BB32E-2F6C-42AA-B4FB-457EFAE7F908}"/>
    <cellStyle name="Comma 13 2 5 3 2 2 4 2" xfId="27263" xr:uid="{8C67885A-E0D7-4754-A3DF-AFBD69CDD52A}"/>
    <cellStyle name="Comma 13 2 5 3 2 2 5" xfId="27256" xr:uid="{DC33429A-FBAC-41F4-BDBB-51232C32994E}"/>
    <cellStyle name="Comma 13 2 5 3 2 2_ACT_NIBD EQ" xfId="4511" xr:uid="{CD5EBF54-CB1A-49E2-A5A6-0746B73A16F0}"/>
    <cellStyle name="Comma 13 2 5 3 2 3" xfId="4512" xr:uid="{78993C06-C707-428F-B230-3EA96B029EB6}"/>
    <cellStyle name="Comma 13 2 5 3 2 3 2" xfId="4513" xr:uid="{4950544B-1414-46E6-A035-CCAF6D9F887C}"/>
    <cellStyle name="Comma 13 2 5 3 2 3 2 2" xfId="4514" xr:uid="{89B3487B-D53A-4D66-8FA5-BEED294D745C}"/>
    <cellStyle name="Comma 13 2 5 3 2 3 2 2 2" xfId="27266" xr:uid="{D1360331-1E4F-47F6-AE24-52265A22BCFF}"/>
    <cellStyle name="Comma 13 2 5 3 2 3 2 3" xfId="27265" xr:uid="{EBA74F61-F945-4411-97C1-4346E7EBB9FF}"/>
    <cellStyle name="Comma 13 2 5 3 2 3 2_ACT_NIBD EQ" xfId="4515" xr:uid="{92DAF5EF-6AF7-4920-A805-25F94BFBD75C}"/>
    <cellStyle name="Comma 13 2 5 3 2 3 3" xfId="4516" xr:uid="{3AD28D76-B358-42B4-B89C-0BBA742EEE5A}"/>
    <cellStyle name="Comma 13 2 5 3 2 3 3 2" xfId="27267" xr:uid="{0924C795-6DA8-40C5-A568-525010A05038}"/>
    <cellStyle name="Comma 13 2 5 3 2 3 4" xfId="27264" xr:uid="{430D3F7F-7F02-4E97-BF2D-5216830DE754}"/>
    <cellStyle name="Comma 13 2 5 3 2 3_ACT_NIBD EQ" xfId="4517" xr:uid="{AECCA4EE-082C-441B-9D1E-8BD12D23A8B5}"/>
    <cellStyle name="Comma 13 2 5 3 2 4" xfId="4518" xr:uid="{D977B700-E924-4427-A390-AE3F97798917}"/>
    <cellStyle name="Comma 13 2 5 3 2 4 2" xfId="4519" xr:uid="{EBFEBC37-D7D8-46CC-832E-FD857D089CE2}"/>
    <cellStyle name="Comma 13 2 5 3 2 4 2 2" xfId="27269" xr:uid="{542E7B50-3F9D-47A2-9BC5-687441A68F8A}"/>
    <cellStyle name="Comma 13 2 5 3 2 4 3" xfId="27268" xr:uid="{FD5B0A68-8DBA-4762-9E02-8C8FA64AE78C}"/>
    <cellStyle name="Comma 13 2 5 3 2 4_ACT_NIBD EQ" xfId="4520" xr:uid="{BA585749-4242-40DB-911A-2EB07BB0E1F6}"/>
    <cellStyle name="Comma 13 2 5 3 2 5" xfId="4521" xr:uid="{4665134F-41A5-44B7-89B2-F35FCE5FADFB}"/>
    <cellStyle name="Comma 13 2 5 3 2 5 2" xfId="27270" xr:uid="{83DA18A6-BF1D-49D5-B06C-B78D6921E565}"/>
    <cellStyle name="Comma 13 2 5 3 2 6" xfId="27255" xr:uid="{A40EC17D-855F-4C01-AAD9-37252337E405}"/>
    <cellStyle name="Comma 13 2 5 3 2_ACT_NIBD EQ" xfId="4522" xr:uid="{0B8292F2-9802-4BFB-9731-C6D98695C03B}"/>
    <cellStyle name="Comma 13 2 5 3 3" xfId="4523" xr:uid="{4142B455-0254-4099-957B-B342BE2C2FDB}"/>
    <cellStyle name="Comma 13 2 5 3 3 2" xfId="4524" xr:uid="{1DAC3F25-9DD0-4F49-992E-053D8570A985}"/>
    <cellStyle name="Comma 13 2 5 3 3 2 2" xfId="4525" xr:uid="{517528F9-481E-4A96-89C4-F020CE09FAB0}"/>
    <cellStyle name="Comma 13 2 5 3 3 2 2 2" xfId="4526" xr:uid="{90147E07-3AAF-44DA-8BC4-BD14D9B32B1B}"/>
    <cellStyle name="Comma 13 2 5 3 3 2 2 2 2" xfId="27274" xr:uid="{FE38195F-7820-4E8B-851B-1C729FB9386D}"/>
    <cellStyle name="Comma 13 2 5 3 3 2 2 3" xfId="27273" xr:uid="{84B66ABC-293C-4BDD-8C05-D2DBBC54E89F}"/>
    <cellStyle name="Comma 13 2 5 3 3 2 2_ACT_NIBD EQ" xfId="4527" xr:uid="{A86B8B32-C184-4E4D-B03F-16BDE4AEC63A}"/>
    <cellStyle name="Comma 13 2 5 3 3 2 3" xfId="4528" xr:uid="{A63FCA7F-EF95-4EA7-89B2-D9F92C9FAD92}"/>
    <cellStyle name="Comma 13 2 5 3 3 2 3 2" xfId="27275" xr:uid="{9BE6DA0B-4EEF-477C-8DA3-56EF38783B98}"/>
    <cellStyle name="Comma 13 2 5 3 3 2 4" xfId="27272" xr:uid="{47EE3931-DB37-477C-B83B-111D3BBFEEE2}"/>
    <cellStyle name="Comma 13 2 5 3 3 2_ACT_NIBD EQ" xfId="4529" xr:uid="{B9E6F84C-8E4A-4EBC-AEC7-4A11153B84B3}"/>
    <cellStyle name="Comma 13 2 5 3 3 3" xfId="4530" xr:uid="{2CB48253-7E04-437D-8207-15AD3C54F149}"/>
    <cellStyle name="Comma 13 2 5 3 3 3 2" xfId="4531" xr:uid="{464B2D94-AC8D-4C1D-9E74-710283052812}"/>
    <cellStyle name="Comma 13 2 5 3 3 3 2 2" xfId="27277" xr:uid="{F6496629-AC13-4D97-9425-1FC321374446}"/>
    <cellStyle name="Comma 13 2 5 3 3 3 3" xfId="27276" xr:uid="{93438EFE-010A-4F99-813A-5CA06B451028}"/>
    <cellStyle name="Comma 13 2 5 3 3 3_ACT_NIBD EQ" xfId="4532" xr:uid="{8367DFB5-363C-4E80-AC76-0D41A3A807FF}"/>
    <cellStyle name="Comma 13 2 5 3 3 4" xfId="4533" xr:uid="{5486CDD7-BB15-4BB9-8424-8F16D788312B}"/>
    <cellStyle name="Comma 13 2 5 3 3 4 2" xfId="27278" xr:uid="{18D886F7-32B7-4BB6-A8EA-2AB859BA0670}"/>
    <cellStyle name="Comma 13 2 5 3 3 5" xfId="27271" xr:uid="{0FC784F1-37AE-4173-BA6B-833FA54E9F28}"/>
    <cellStyle name="Comma 13 2 5 3 3_ACT_NIBD EQ" xfId="4534" xr:uid="{AC9593FC-7BA1-4666-B96E-336C656882F0}"/>
    <cellStyle name="Comma 13 2 5 3 4" xfId="4535" xr:uid="{D8DAADC2-0CE0-4AE6-BDAA-677F95E7C784}"/>
    <cellStyle name="Comma 13 2 5 3 4 2" xfId="4536" xr:uid="{19785EDE-017D-4390-8303-534DF9DD3503}"/>
    <cellStyle name="Comma 13 2 5 3 4 2 2" xfId="4537" xr:uid="{CCD01D86-403E-4E25-BE27-4C3D71C400DF}"/>
    <cellStyle name="Comma 13 2 5 3 4 2 2 2" xfId="27281" xr:uid="{66DF07E0-269C-41B1-9E61-DCA2890D24B8}"/>
    <cellStyle name="Comma 13 2 5 3 4 2 3" xfId="27280" xr:uid="{6F8A557E-3444-4A27-B821-7D30B88BB423}"/>
    <cellStyle name="Comma 13 2 5 3 4 2_ACT_NIBD EQ" xfId="4538" xr:uid="{2F8E460B-82C3-42D0-930E-C902D29321F5}"/>
    <cellStyle name="Comma 13 2 5 3 4 3" xfId="4539" xr:uid="{F107629D-717D-410D-BC99-DF0B26D60C5C}"/>
    <cellStyle name="Comma 13 2 5 3 4 3 2" xfId="27282" xr:uid="{A6606610-E9D9-41D0-AD6A-1AFF0F9FF460}"/>
    <cellStyle name="Comma 13 2 5 3 4 4" xfId="27279" xr:uid="{1A3DF4D6-087F-4068-B287-D2647927FA1F}"/>
    <cellStyle name="Comma 13 2 5 3 4_ACT_NIBD EQ" xfId="4540" xr:uid="{E7485C93-66CC-4104-BA70-6A7359C2E82C}"/>
    <cellStyle name="Comma 13 2 5 3 5" xfId="4541" xr:uid="{7890625A-C313-49E8-BF4C-8706A8DD7EE3}"/>
    <cellStyle name="Comma 13 2 5 3 5 2" xfId="4542" xr:uid="{4245ECBD-B148-4C96-A990-8A822E3F69CF}"/>
    <cellStyle name="Comma 13 2 5 3 5 2 2" xfId="27284" xr:uid="{E1EDA1BB-F605-4A20-B8BF-E717569CDC8A}"/>
    <cellStyle name="Comma 13 2 5 3 5 3" xfId="27283" xr:uid="{5D8898B9-D5E8-461F-98F8-A28D25B93685}"/>
    <cellStyle name="Comma 13 2 5 3 5_ACT_NIBD EQ" xfId="4543" xr:uid="{32469806-6FFC-4136-88F2-9E17728077BD}"/>
    <cellStyle name="Comma 13 2 5 3 6" xfId="4544" xr:uid="{091BF57F-B538-4932-B04B-D8B6F3A87C61}"/>
    <cellStyle name="Comma 13 2 5 3 6 2" xfId="27285" xr:uid="{A9918247-753E-4B20-8CAC-AA29DE0DD51C}"/>
    <cellStyle name="Comma 13 2 5 3 7" xfId="27254" xr:uid="{684EFBAD-166F-41EB-8312-72A7476448E0}"/>
    <cellStyle name="Comma 13 2 5 3_ACT_NIBD EQ" xfId="4545" xr:uid="{EC4E53B4-7FA7-499D-86A6-7FC6A4A17D24}"/>
    <cellStyle name="Comma 13 2 5 4" xfId="4546" xr:uid="{29ACAE8D-226A-4F26-9DF4-5303FBB5671A}"/>
    <cellStyle name="Comma 13 2 5 4 2" xfId="4547" xr:uid="{8D8BD84A-9959-4698-992B-7D3DD3E77CA3}"/>
    <cellStyle name="Comma 13 2 5 4 2 2" xfId="4548" xr:uid="{C7F97566-82FF-4FEE-8AD0-9C13467486A6}"/>
    <cellStyle name="Comma 13 2 5 4 2 2 2" xfId="4549" xr:uid="{BEA982AC-4788-4CE7-A5F0-6A2C59BB37BD}"/>
    <cellStyle name="Comma 13 2 5 4 2 2 2 2" xfId="4550" xr:uid="{89A1B6A1-8486-4FC1-8ADB-14BEABF3985B}"/>
    <cellStyle name="Comma 13 2 5 4 2 2 2 2 2" xfId="27290" xr:uid="{14D12A2A-C680-47F0-96C1-E07DAE8A5AD8}"/>
    <cellStyle name="Comma 13 2 5 4 2 2 2 3" xfId="27289" xr:uid="{4A62D295-6DC7-4DB0-93B6-E0EF682FA353}"/>
    <cellStyle name="Comma 13 2 5 4 2 2 2_ACT_NIBD EQ" xfId="4551" xr:uid="{5A417D09-A0E5-4C66-B825-03AD124E381A}"/>
    <cellStyle name="Comma 13 2 5 4 2 2 3" xfId="4552" xr:uid="{CA2BCF2E-3B55-461F-82F5-62DAEB6F026B}"/>
    <cellStyle name="Comma 13 2 5 4 2 2 3 2" xfId="27291" xr:uid="{625E43E1-E70C-4452-A0D1-ECBA513DE618}"/>
    <cellStyle name="Comma 13 2 5 4 2 2 4" xfId="27288" xr:uid="{F3DDBB6B-4277-43B4-AEBA-24853887AE24}"/>
    <cellStyle name="Comma 13 2 5 4 2 2_ACT_NIBD EQ" xfId="4553" xr:uid="{C3C1640F-2DD7-43C7-BE7C-4F6596D6469C}"/>
    <cellStyle name="Comma 13 2 5 4 2 3" xfId="4554" xr:uid="{D69A2904-DBF4-4044-81D7-0CDB0ECC5381}"/>
    <cellStyle name="Comma 13 2 5 4 2 3 2" xfId="4555" xr:uid="{5B714A3C-370B-418C-9F4A-1393A2A08785}"/>
    <cellStyle name="Comma 13 2 5 4 2 3 2 2" xfId="27293" xr:uid="{70C0DD76-592C-4A19-8134-C134156CD503}"/>
    <cellStyle name="Comma 13 2 5 4 2 3 3" xfId="27292" xr:uid="{E228AFF8-AC22-44F0-AAA0-45E2912330FD}"/>
    <cellStyle name="Comma 13 2 5 4 2 3_ACT_NIBD EQ" xfId="4556" xr:uid="{E647B4E2-8F4F-4BD0-B9A6-37B25186ECD3}"/>
    <cellStyle name="Comma 13 2 5 4 2 4" xfId="4557" xr:uid="{4B4F7EFF-BA3D-4371-AB24-B782791EF000}"/>
    <cellStyle name="Comma 13 2 5 4 2 4 2" xfId="27294" xr:uid="{1DF6C3CB-D6F2-4064-866D-DC0B35A29D5B}"/>
    <cellStyle name="Comma 13 2 5 4 2 5" xfId="27287" xr:uid="{B49F1152-1C9A-4CE6-A6F8-A0C7C87C8537}"/>
    <cellStyle name="Comma 13 2 5 4 2_ACT_NIBD EQ" xfId="4558" xr:uid="{738C1EFF-94B2-4C41-9392-DCA578F3D0D8}"/>
    <cellStyle name="Comma 13 2 5 4 3" xfId="4559" xr:uid="{57E1D684-6BA2-48C9-92BC-DCFD74C9C200}"/>
    <cellStyle name="Comma 13 2 5 4 3 2" xfId="4560" xr:uid="{0329AAA3-9155-4F0E-97A6-E5B248C5B348}"/>
    <cellStyle name="Comma 13 2 5 4 3 2 2" xfId="4561" xr:uid="{D5F1B01E-EFF0-4A05-86B6-37610620AA5E}"/>
    <cellStyle name="Comma 13 2 5 4 3 2 2 2" xfId="27297" xr:uid="{C88F1DBD-7625-40F5-A67A-E5A2677BC5E1}"/>
    <cellStyle name="Comma 13 2 5 4 3 2 3" xfId="27296" xr:uid="{C55D53F2-FB97-4556-ACBD-B433747B82AE}"/>
    <cellStyle name="Comma 13 2 5 4 3 2_ACT_NIBD EQ" xfId="4562" xr:uid="{650C02FA-42F8-4BEC-A45E-4DB571CF7DF0}"/>
    <cellStyle name="Comma 13 2 5 4 3 3" xfId="4563" xr:uid="{0BBCD477-D8B8-419D-AE36-9F09C30524CF}"/>
    <cellStyle name="Comma 13 2 5 4 3 3 2" xfId="27298" xr:uid="{16037EBA-E67F-49DA-ADF8-385FEAA8671F}"/>
    <cellStyle name="Comma 13 2 5 4 3 4" xfId="27295" xr:uid="{05568D84-4ECA-460B-882D-BEE1A285AF6D}"/>
    <cellStyle name="Comma 13 2 5 4 3_ACT_NIBD EQ" xfId="4564" xr:uid="{93AF7D08-1BF1-4374-8926-2E6968D8D406}"/>
    <cellStyle name="Comma 13 2 5 4 4" xfId="4565" xr:uid="{F0C0BA2E-99AA-4EB8-9416-A988E9253FD4}"/>
    <cellStyle name="Comma 13 2 5 4 4 2" xfId="4566" xr:uid="{E61F547B-DAFB-4E47-94C0-45D0535A6CD7}"/>
    <cellStyle name="Comma 13 2 5 4 4 2 2" xfId="27300" xr:uid="{D6FA4664-9C2B-4A06-82E9-CC3B5AC56554}"/>
    <cellStyle name="Comma 13 2 5 4 4 3" xfId="27299" xr:uid="{499A58A5-BE0F-4174-ACF9-32C39C903DAD}"/>
    <cellStyle name="Comma 13 2 5 4 4_ACT_NIBD EQ" xfId="4567" xr:uid="{C9E184E6-7C90-4F74-89AE-1C27D9531CCD}"/>
    <cellStyle name="Comma 13 2 5 4 5" xfId="4568" xr:uid="{3F6154D3-B639-493E-9477-C94D788F3B62}"/>
    <cellStyle name="Comma 13 2 5 4 5 2" xfId="27301" xr:uid="{C301BB85-50D4-4EAF-A12B-8875DD6840BF}"/>
    <cellStyle name="Comma 13 2 5 4 6" xfId="27286" xr:uid="{4E554443-1C39-4C6B-B5FE-1A5CA79F2A81}"/>
    <cellStyle name="Comma 13 2 5 4_ACT_NIBD EQ" xfId="4569" xr:uid="{6FB6DEA5-5B7E-45F6-860E-070CB2FE2AF2}"/>
    <cellStyle name="Comma 13 2 5 5" xfId="4570" xr:uid="{7D55218E-2814-4CCC-941B-84E72DE39D50}"/>
    <cellStyle name="Comma 13 2 5 5 2" xfId="4571" xr:uid="{01F46447-C970-41EF-A9FC-99804B1724B0}"/>
    <cellStyle name="Comma 13 2 5 5 2 2" xfId="4572" xr:uid="{AE480CA9-394A-4058-9E48-1A4CF3BE1172}"/>
    <cellStyle name="Comma 13 2 5 5 2 2 2" xfId="4573" xr:uid="{A4184E3C-251A-4C89-BB6F-DD45CD15AD96}"/>
    <cellStyle name="Comma 13 2 5 5 2 2 2 2" xfId="27305" xr:uid="{63B32BF1-DBE7-4B7F-8FA3-32AE7F07BA2F}"/>
    <cellStyle name="Comma 13 2 5 5 2 2 3" xfId="27304" xr:uid="{1903DC57-DCC9-416E-A6F3-4851DAEF282E}"/>
    <cellStyle name="Comma 13 2 5 5 2 2_ACT_NIBD EQ" xfId="4574" xr:uid="{ADC346E4-7BF5-4166-8162-9F3F05033282}"/>
    <cellStyle name="Comma 13 2 5 5 2 3" xfId="4575" xr:uid="{55A04974-27D6-4FA9-9ED2-3EED912D67EF}"/>
    <cellStyle name="Comma 13 2 5 5 2 3 2" xfId="27306" xr:uid="{67A1CC95-5828-45E4-A75B-0F176CBEBC18}"/>
    <cellStyle name="Comma 13 2 5 5 2 4" xfId="27303" xr:uid="{1D2A77F4-2E49-45AB-880F-5DD5334B346C}"/>
    <cellStyle name="Comma 13 2 5 5 2_ACT_NIBD EQ" xfId="4576" xr:uid="{72BE8BCE-B68E-4381-BD2D-AA354A6919EA}"/>
    <cellStyle name="Comma 13 2 5 5 3" xfId="4577" xr:uid="{F8E445D7-370A-4C37-868C-AC42118FCB13}"/>
    <cellStyle name="Comma 13 2 5 5 3 2" xfId="4578" xr:uid="{484F16FC-6771-4D8A-ABBB-6706135B3C97}"/>
    <cellStyle name="Comma 13 2 5 5 3 2 2" xfId="27308" xr:uid="{878DE674-4113-4A82-AA1C-88F417163426}"/>
    <cellStyle name="Comma 13 2 5 5 3 3" xfId="27307" xr:uid="{ED78CAC9-1FCD-4A37-B415-CBF06BA5C311}"/>
    <cellStyle name="Comma 13 2 5 5 3_ACT_NIBD EQ" xfId="4579" xr:uid="{D59E41BA-6C93-4DD3-B62A-89711C46710E}"/>
    <cellStyle name="Comma 13 2 5 5 4" xfId="4580" xr:uid="{7C104F7F-B117-4023-B53F-D771C71774B0}"/>
    <cellStyle name="Comma 13 2 5 5 4 2" xfId="27309" xr:uid="{AA64244C-16F3-4DBD-8690-371DAC95C3FF}"/>
    <cellStyle name="Comma 13 2 5 5 5" xfId="27302" xr:uid="{FBA303E1-A2D4-4569-AF4E-F7E9357777F1}"/>
    <cellStyle name="Comma 13 2 5 5_ACT_NIBD EQ" xfId="4581" xr:uid="{C4763F23-D5AB-43CA-9F17-282796C513D6}"/>
    <cellStyle name="Comma 13 2 5 6" xfId="4582" xr:uid="{B80B07D6-0934-4BAF-BB09-E693739DA1DA}"/>
    <cellStyle name="Comma 13 2 5 6 2" xfId="4583" xr:uid="{8D61239D-926F-493F-B8A1-4944739C6FBF}"/>
    <cellStyle name="Comma 13 2 5 6 2 2" xfId="4584" xr:uid="{80AAF4C4-5B11-4BE8-A6AF-1ED551B56A09}"/>
    <cellStyle name="Comma 13 2 5 6 2 2 2" xfId="27312" xr:uid="{5F9B1DA8-1D8F-4308-A320-A6D1A17CF5FB}"/>
    <cellStyle name="Comma 13 2 5 6 2 3" xfId="27311" xr:uid="{61CB60F1-2269-48BE-888A-6C4BF8214845}"/>
    <cellStyle name="Comma 13 2 5 6 2_ACT_NIBD EQ" xfId="4585" xr:uid="{DC45E80B-2F2A-47E8-81ED-E2EBFB6F8B9B}"/>
    <cellStyle name="Comma 13 2 5 6 3" xfId="4586" xr:uid="{B2039581-171A-43DA-8343-85396F0EE500}"/>
    <cellStyle name="Comma 13 2 5 6 3 2" xfId="27313" xr:uid="{C38FCA35-10D0-4B4D-826E-5872427FE83C}"/>
    <cellStyle name="Comma 13 2 5 6 4" xfId="27310" xr:uid="{3A30E226-5EED-4E80-866E-D196423FD81C}"/>
    <cellStyle name="Comma 13 2 5 6_ACT_NIBD EQ" xfId="4587" xr:uid="{9113D3C4-5A13-4778-AC7A-5DF81BEA0BAB}"/>
    <cellStyle name="Comma 13 2 5 7" xfId="4588" xr:uid="{C62E421E-38F9-45CF-B3B8-D4268611FDCD}"/>
    <cellStyle name="Comma 13 2 5 7 2" xfId="4589" xr:uid="{88AC030A-0EFC-4D45-8345-C01645494499}"/>
    <cellStyle name="Comma 13 2 5 7 2 2" xfId="27315" xr:uid="{D155128A-D734-42BA-8A5C-F1ED7097AC44}"/>
    <cellStyle name="Comma 13 2 5 7 3" xfId="27314" xr:uid="{7E898471-2E75-44D3-B334-3E354710A3EB}"/>
    <cellStyle name="Comma 13 2 5 7_ACT_NIBD EQ" xfId="4590" xr:uid="{DAA482ED-8F80-49CC-9C40-FAA3C7D6DF81}"/>
    <cellStyle name="Comma 13 2 5 8" xfId="4591" xr:uid="{CD93DCB1-D78D-4424-94A0-644D838E9115}"/>
    <cellStyle name="Comma 13 2 5 8 2" xfId="27316" xr:uid="{C8E55AD0-0B8B-4893-B857-80A75A0F97CB}"/>
    <cellStyle name="Comma 13 2 5 9" xfId="27221" xr:uid="{892DA9AB-6AE0-454A-8D67-CECD729BF934}"/>
    <cellStyle name="Comma 13 2 5_ACT_NIBD EQ" xfId="4592" xr:uid="{74AE0D7B-6621-4B8D-945A-4163A12875E2}"/>
    <cellStyle name="Comma 13 2 6" xfId="4593" xr:uid="{3C887891-EC87-4D1D-B62C-8F356B71389E}"/>
    <cellStyle name="Comma 13 2 6 2" xfId="4594" xr:uid="{E7976C59-B83A-4C93-854C-A20B2E04A496}"/>
    <cellStyle name="Comma 13 2 6 2 2" xfId="4595" xr:uid="{8BEC3368-6FC3-4ACA-BBD3-9E7E31E6460E}"/>
    <cellStyle name="Comma 13 2 6 2 2 2" xfId="4596" xr:uid="{A908B9D1-58E2-4F4A-B8AF-AAC22AF7E425}"/>
    <cellStyle name="Comma 13 2 6 2 2 2 2" xfId="4597" xr:uid="{B8279FD2-708E-4E61-8659-684918900450}"/>
    <cellStyle name="Comma 13 2 6 2 2 2 2 2" xfId="4598" xr:uid="{A4089D0E-3B29-488A-A290-719631ADF0F2}"/>
    <cellStyle name="Comma 13 2 6 2 2 2 2 2 2" xfId="27322" xr:uid="{D0D2A3B3-C2F1-4645-A640-F73D28179A0C}"/>
    <cellStyle name="Comma 13 2 6 2 2 2 2 3" xfId="27321" xr:uid="{4AE021D8-8192-4097-9E2D-8C69F403FC7F}"/>
    <cellStyle name="Comma 13 2 6 2 2 2 2_ACT_NIBD EQ" xfId="4599" xr:uid="{D5054A06-9AFF-4D09-9BAF-C54BF72E3DB4}"/>
    <cellStyle name="Comma 13 2 6 2 2 2 3" xfId="4600" xr:uid="{EBA49102-8135-45B8-90FA-155E6FB03A9D}"/>
    <cellStyle name="Comma 13 2 6 2 2 2 3 2" xfId="27323" xr:uid="{008D2994-FDFC-417A-9FA2-886526A62349}"/>
    <cellStyle name="Comma 13 2 6 2 2 2 4" xfId="27320" xr:uid="{D20FACBE-C805-40BD-B12B-683CC4F05431}"/>
    <cellStyle name="Comma 13 2 6 2 2 2_ACT_NIBD EQ" xfId="4601" xr:uid="{EB66A046-7763-4165-A40C-0772CEA3004A}"/>
    <cellStyle name="Comma 13 2 6 2 2 3" xfId="4602" xr:uid="{97CB2FFC-75B8-45EF-8827-4C10C11B3466}"/>
    <cellStyle name="Comma 13 2 6 2 2 3 2" xfId="4603" xr:uid="{A4CC2347-D33F-4E49-B82A-4BE558F8F322}"/>
    <cellStyle name="Comma 13 2 6 2 2 3 2 2" xfId="27325" xr:uid="{7EFAC0DB-318B-4CE2-A132-18AF6333BD4B}"/>
    <cellStyle name="Comma 13 2 6 2 2 3 3" xfId="27324" xr:uid="{8D504671-A4F7-41B3-8D49-CDA5C018DC02}"/>
    <cellStyle name="Comma 13 2 6 2 2 3_ACT_NIBD EQ" xfId="4604" xr:uid="{6CD222DD-6FF1-4102-A4C5-9F63F518525E}"/>
    <cellStyle name="Comma 13 2 6 2 2 4" xfId="4605" xr:uid="{6A8E7CFE-8331-4C2B-9FBE-DAEE94F439E0}"/>
    <cellStyle name="Comma 13 2 6 2 2 4 2" xfId="27326" xr:uid="{ED4E2AEA-0061-4497-914E-859C9E2C11F2}"/>
    <cellStyle name="Comma 13 2 6 2 2 5" xfId="27319" xr:uid="{A34FC2DB-63FE-49BE-A756-8A40393666BE}"/>
    <cellStyle name="Comma 13 2 6 2 2_ACT_NIBD EQ" xfId="4606" xr:uid="{5332C7E7-A246-4CF6-BC33-09E13688B5BD}"/>
    <cellStyle name="Comma 13 2 6 2 3" xfId="4607" xr:uid="{ACCD585E-A515-4205-AABF-5A0BEA5B649A}"/>
    <cellStyle name="Comma 13 2 6 2 3 2" xfId="4608" xr:uid="{B8F28570-6BA1-4B4F-9CAF-6333716F1F37}"/>
    <cellStyle name="Comma 13 2 6 2 3 2 2" xfId="4609" xr:uid="{9A65E1DB-12F0-488C-8B37-5B816FBB560D}"/>
    <cellStyle name="Comma 13 2 6 2 3 2 2 2" xfId="27329" xr:uid="{480E5466-CC12-4B6F-BC5F-DF044629C915}"/>
    <cellStyle name="Comma 13 2 6 2 3 2 3" xfId="27328" xr:uid="{FA6DF401-5CCD-4646-909B-DAE6333C1091}"/>
    <cellStyle name="Comma 13 2 6 2 3 2_ACT_NIBD EQ" xfId="4610" xr:uid="{695563C3-F846-419E-BAD4-42B68B3E37EA}"/>
    <cellStyle name="Comma 13 2 6 2 3 3" xfId="4611" xr:uid="{CE1C4B76-3B75-483C-8EEB-BD19F3832495}"/>
    <cellStyle name="Comma 13 2 6 2 3 3 2" xfId="27330" xr:uid="{F3703049-F490-4C6D-B219-B190ABFF0205}"/>
    <cellStyle name="Comma 13 2 6 2 3 4" xfId="27327" xr:uid="{53923FFC-338C-4C49-8644-7A2BD2449789}"/>
    <cellStyle name="Comma 13 2 6 2 3_ACT_NIBD EQ" xfId="4612" xr:uid="{235DA4A4-22D8-4233-8A9E-507E859D2955}"/>
    <cellStyle name="Comma 13 2 6 2 4" xfId="4613" xr:uid="{1FF94110-A2E1-4718-B3E1-13D08A9BF20F}"/>
    <cellStyle name="Comma 13 2 6 2 4 2" xfId="4614" xr:uid="{CECF80F0-9710-41C3-8784-73F27EFED3E9}"/>
    <cellStyle name="Comma 13 2 6 2 4 2 2" xfId="27332" xr:uid="{8C3303E1-62BA-42F9-8044-7B913965A4D4}"/>
    <cellStyle name="Comma 13 2 6 2 4 3" xfId="27331" xr:uid="{B38848A1-6132-480E-8235-8BA40881AC83}"/>
    <cellStyle name="Comma 13 2 6 2 4_ACT_NIBD EQ" xfId="4615" xr:uid="{04CE45BD-FF65-431C-B3D3-141AF50346BC}"/>
    <cellStyle name="Comma 13 2 6 2 5" xfId="4616" xr:uid="{FA6AC8CA-172F-442D-843E-9B92C06989BE}"/>
    <cellStyle name="Comma 13 2 6 2 5 2" xfId="27333" xr:uid="{4BA779CD-BE7C-4C8B-8473-EC86B1FF775A}"/>
    <cellStyle name="Comma 13 2 6 2 6" xfId="27318" xr:uid="{95BA5449-1E98-47CE-9780-E77A1DAC92E7}"/>
    <cellStyle name="Comma 13 2 6 2_ACT_NIBD EQ" xfId="4617" xr:uid="{C380CE44-B3B8-49E0-B2B9-4F3BBFF1CC6F}"/>
    <cellStyle name="Comma 13 2 6 3" xfId="4618" xr:uid="{AABAF937-D5CD-40CF-B576-D6364BBEAD6D}"/>
    <cellStyle name="Comma 13 2 6 3 2" xfId="4619" xr:uid="{8C552FE3-3B3D-43E9-B34B-25C5EA786481}"/>
    <cellStyle name="Comma 13 2 6 3 2 2" xfId="4620" xr:uid="{E08548F9-2907-4DF8-96D7-8F79D257DF29}"/>
    <cellStyle name="Comma 13 2 6 3 2 2 2" xfId="4621" xr:uid="{CE388A86-D147-40F8-AE8C-4D668F84DC9C}"/>
    <cellStyle name="Comma 13 2 6 3 2 2 2 2" xfId="27337" xr:uid="{FF196F95-45D5-48EC-B158-5D8372A6873B}"/>
    <cellStyle name="Comma 13 2 6 3 2 2 3" xfId="27336" xr:uid="{D5838EDC-D689-4E78-94DA-1A31DB42EEF1}"/>
    <cellStyle name="Comma 13 2 6 3 2 2_ACT_NIBD EQ" xfId="4622" xr:uid="{AA118B41-FF91-4FF6-9400-BA34860B321B}"/>
    <cellStyle name="Comma 13 2 6 3 2 3" xfId="4623" xr:uid="{36659678-4D7E-49FC-A8CA-262DF5EAC448}"/>
    <cellStyle name="Comma 13 2 6 3 2 3 2" xfId="27338" xr:uid="{771F29A1-1E2D-4DE3-8933-802A82659111}"/>
    <cellStyle name="Comma 13 2 6 3 2 4" xfId="27335" xr:uid="{9AB4C5F9-5713-4056-BD6A-F2769E5B48CC}"/>
    <cellStyle name="Comma 13 2 6 3 2_ACT_NIBD EQ" xfId="4624" xr:uid="{E1F67585-DAF5-48D6-8F82-7117F5D09164}"/>
    <cellStyle name="Comma 13 2 6 3 3" xfId="4625" xr:uid="{8837AB77-DDBB-4838-A99F-FF9FB9F5C78D}"/>
    <cellStyle name="Comma 13 2 6 3 3 2" xfId="4626" xr:uid="{36924AFB-26A0-40AD-8963-2E32DC28DBB9}"/>
    <cellStyle name="Comma 13 2 6 3 3 2 2" xfId="27340" xr:uid="{1CF3BDD2-89F2-4AE7-BD89-476917CDA2CE}"/>
    <cellStyle name="Comma 13 2 6 3 3 3" xfId="27339" xr:uid="{EC58991A-E5CE-4F70-AFE3-9A3EC14CE211}"/>
    <cellStyle name="Comma 13 2 6 3 3_ACT_NIBD EQ" xfId="4627" xr:uid="{BA63D908-BE5F-485C-B559-ABD95B4BB3AB}"/>
    <cellStyle name="Comma 13 2 6 3 4" xfId="4628" xr:uid="{43CE0251-7ACF-4A78-892A-CCEC863DD394}"/>
    <cellStyle name="Comma 13 2 6 3 4 2" xfId="27341" xr:uid="{B10C26C6-0C7F-447F-9660-4C8EB5F13847}"/>
    <cellStyle name="Comma 13 2 6 3 5" xfId="27334" xr:uid="{D579C95C-8695-4C20-856A-F8158B253B61}"/>
    <cellStyle name="Comma 13 2 6 3_ACT_NIBD EQ" xfId="4629" xr:uid="{81E8F474-D775-43AE-86AA-33F7C89A72EA}"/>
    <cellStyle name="Comma 13 2 6 4" xfId="4630" xr:uid="{464C56C5-E88B-4B95-B04F-1D4BB2A7F9D0}"/>
    <cellStyle name="Comma 13 2 6 4 2" xfId="4631" xr:uid="{7B324F4F-76A8-42E9-BA0C-A49BD1DAC07D}"/>
    <cellStyle name="Comma 13 2 6 4 2 2" xfId="4632" xr:uid="{FF1CC096-37F6-444C-B38E-F24FAFFF369B}"/>
    <cellStyle name="Comma 13 2 6 4 2 2 2" xfId="27344" xr:uid="{C948A222-7D39-46C6-AC24-88367B746A5A}"/>
    <cellStyle name="Comma 13 2 6 4 2 3" xfId="27343" xr:uid="{6AAA1C23-69C6-420A-A78C-DD86CEE7FFF4}"/>
    <cellStyle name="Comma 13 2 6 4 2_ACT_NIBD EQ" xfId="4633" xr:uid="{6775C399-1AB9-4317-A8C3-A40E67017A47}"/>
    <cellStyle name="Comma 13 2 6 4 3" xfId="4634" xr:uid="{E4EECACD-4BB5-4366-8F94-27A0A50857ED}"/>
    <cellStyle name="Comma 13 2 6 4 3 2" xfId="27345" xr:uid="{2F58B4C5-496B-4895-99B2-80947003DB57}"/>
    <cellStyle name="Comma 13 2 6 4 4" xfId="27342" xr:uid="{D56D1D3F-4957-4D14-AC14-142A459DAD49}"/>
    <cellStyle name="Comma 13 2 6 4_ACT_NIBD EQ" xfId="4635" xr:uid="{7F3939AF-4BEA-496C-B652-9ADDC72CD13A}"/>
    <cellStyle name="Comma 13 2 6 5" xfId="4636" xr:uid="{2267067D-B2DC-463C-B1D7-BB01C3E77BA8}"/>
    <cellStyle name="Comma 13 2 6 5 2" xfId="4637" xr:uid="{A63DF480-2E6E-42B6-82A7-F92437E4097D}"/>
    <cellStyle name="Comma 13 2 6 5 2 2" xfId="27347" xr:uid="{52F16820-ECB0-4BCA-B19C-1405BE965941}"/>
    <cellStyle name="Comma 13 2 6 5 3" xfId="27346" xr:uid="{13793F3A-3CCA-40A0-ABBF-EAADB1864F2F}"/>
    <cellStyle name="Comma 13 2 6 5_ACT_NIBD EQ" xfId="4638" xr:uid="{60E47382-10A8-4A94-92F6-3A576431D369}"/>
    <cellStyle name="Comma 13 2 6 6" xfId="4639" xr:uid="{1E49B2D5-E4CE-414D-B315-6F4F8C7E1E79}"/>
    <cellStyle name="Comma 13 2 6 6 2" xfId="27348" xr:uid="{60E2B7C5-DFC3-4A72-82B1-DF56DCF617E9}"/>
    <cellStyle name="Comma 13 2 6 7" xfId="27317" xr:uid="{9BEF5661-E438-490A-89BD-7EAC32D9FA89}"/>
    <cellStyle name="Comma 13 2 6_ACT_NIBD EQ" xfId="4640" xr:uid="{C8534819-5453-46E9-980F-0C19CBCF133F}"/>
    <cellStyle name="Comma 13 2 7" xfId="4641" xr:uid="{75257752-01B9-49A2-AC76-5E48E56DBFF6}"/>
    <cellStyle name="Comma 13 2 7 2" xfId="4642" xr:uid="{CCBE79BB-DA98-4BC3-ABAF-F573CA3B163F}"/>
    <cellStyle name="Comma 13 2 7 2 2" xfId="4643" xr:uid="{030A0ED5-59AE-4093-8225-AAC6BD0F8B30}"/>
    <cellStyle name="Comma 13 2 7 2 2 2" xfId="4644" xr:uid="{8A13E15C-7162-4820-9717-9AA6B95AC799}"/>
    <cellStyle name="Comma 13 2 7 2 2 2 2" xfId="4645" xr:uid="{2C4F9854-9BA7-46D8-A1EC-30986877BEFA}"/>
    <cellStyle name="Comma 13 2 7 2 2 2 2 2" xfId="4646" xr:uid="{414AC737-7178-4C83-B0C1-80E3149449BE}"/>
    <cellStyle name="Comma 13 2 7 2 2 2 2 2 2" xfId="27354" xr:uid="{2B1B1FA7-058D-40C6-B596-2C5B19ED44FB}"/>
    <cellStyle name="Comma 13 2 7 2 2 2 2 3" xfId="27353" xr:uid="{8EE8FBA8-DF5B-4112-B491-5DA0AAFD67EE}"/>
    <cellStyle name="Comma 13 2 7 2 2 2 2_ACT_NIBD EQ" xfId="4647" xr:uid="{1292B62F-7242-4D62-AE3B-6AC00DBAED46}"/>
    <cellStyle name="Comma 13 2 7 2 2 2 3" xfId="4648" xr:uid="{F31B3F03-82F4-4518-9177-C47301117F82}"/>
    <cellStyle name="Comma 13 2 7 2 2 2 3 2" xfId="27355" xr:uid="{3E7B91A9-1AC0-4447-8E46-3BC77839841B}"/>
    <cellStyle name="Comma 13 2 7 2 2 2 4" xfId="27352" xr:uid="{A1DFDB01-86B8-4975-BABA-ECB08B64A3F6}"/>
    <cellStyle name="Comma 13 2 7 2 2 2_ACT_NIBD EQ" xfId="4649" xr:uid="{71295308-8D6C-4A88-9F2A-1FD4F5A3F8DA}"/>
    <cellStyle name="Comma 13 2 7 2 2 3" xfId="4650" xr:uid="{CF565B0E-2883-48D6-B258-B4C1DCA968B8}"/>
    <cellStyle name="Comma 13 2 7 2 2 3 2" xfId="4651" xr:uid="{4C2C7EC4-19A5-4B34-A5A2-8B5EAE749ABC}"/>
    <cellStyle name="Comma 13 2 7 2 2 3 2 2" xfId="27357" xr:uid="{AEB4D246-5626-4974-9DAE-8F81D208EBDC}"/>
    <cellStyle name="Comma 13 2 7 2 2 3 3" xfId="27356" xr:uid="{DBE7F31F-376C-417B-90C9-4E788214F288}"/>
    <cellStyle name="Comma 13 2 7 2 2 3_ACT_NIBD EQ" xfId="4652" xr:uid="{4EFEA6F7-D1EC-4A8C-A411-087AE5E78F85}"/>
    <cellStyle name="Comma 13 2 7 2 2 4" xfId="4653" xr:uid="{873DB9CA-3AF3-4850-AD42-BEB9BB94960D}"/>
    <cellStyle name="Comma 13 2 7 2 2 4 2" xfId="27358" xr:uid="{3BDFA6F5-E50E-42B2-BD13-E31C24093F17}"/>
    <cellStyle name="Comma 13 2 7 2 2 5" xfId="27351" xr:uid="{EEB3FC3A-C241-4282-8667-B564B95C42D3}"/>
    <cellStyle name="Comma 13 2 7 2 2_ACT_NIBD EQ" xfId="4654" xr:uid="{DBA52985-A3DD-423C-AFEC-F12A7070089E}"/>
    <cellStyle name="Comma 13 2 7 2 3" xfId="4655" xr:uid="{AA597F9F-20F4-4867-9556-91A683527925}"/>
    <cellStyle name="Comma 13 2 7 2 3 2" xfId="4656" xr:uid="{5FBB3E0B-AD6A-4558-958D-49F57C4A6E55}"/>
    <cellStyle name="Comma 13 2 7 2 3 2 2" xfId="4657" xr:uid="{695B0419-436D-4D98-BE7B-E8B125B3CF04}"/>
    <cellStyle name="Comma 13 2 7 2 3 2 2 2" xfId="27361" xr:uid="{845CE9E3-3E7C-4B72-B10D-F5A1F6C97313}"/>
    <cellStyle name="Comma 13 2 7 2 3 2 3" xfId="27360" xr:uid="{E2CAD6AC-0664-4874-9B76-8CBD092ED763}"/>
    <cellStyle name="Comma 13 2 7 2 3 2_ACT_NIBD EQ" xfId="4658" xr:uid="{EF683E05-6601-40DE-B42D-34D1EADFA0D3}"/>
    <cellStyle name="Comma 13 2 7 2 3 3" xfId="4659" xr:uid="{4965533A-5480-4F82-84DC-F301497EAC52}"/>
    <cellStyle name="Comma 13 2 7 2 3 3 2" xfId="27362" xr:uid="{4D74D90E-52BC-4C4F-9CF7-27D3FA3DCFD4}"/>
    <cellStyle name="Comma 13 2 7 2 3 4" xfId="27359" xr:uid="{22742BD3-07CC-4FF0-8B15-4463BC5BCBAD}"/>
    <cellStyle name="Comma 13 2 7 2 3_ACT_NIBD EQ" xfId="4660" xr:uid="{D66A7DF7-680A-40A0-9701-DDC2AF9D3A0B}"/>
    <cellStyle name="Comma 13 2 7 2 4" xfId="4661" xr:uid="{0B9B1A84-7FED-48F6-A8E3-AD6EEED4D81E}"/>
    <cellStyle name="Comma 13 2 7 2 4 2" xfId="4662" xr:uid="{2BB16B6A-9B71-4458-B06B-6E2F15054EF6}"/>
    <cellStyle name="Comma 13 2 7 2 4 2 2" xfId="27364" xr:uid="{2AD7DEA3-ADCE-4263-ACB4-44867CA8D4F3}"/>
    <cellStyle name="Comma 13 2 7 2 4 3" xfId="27363" xr:uid="{44612162-8F56-4181-993D-4848EF1FDC2F}"/>
    <cellStyle name="Comma 13 2 7 2 4_ACT_NIBD EQ" xfId="4663" xr:uid="{F18ACD4D-3330-4D61-A66B-184B58FA5522}"/>
    <cellStyle name="Comma 13 2 7 2 5" xfId="4664" xr:uid="{F00CB78B-F93F-46EB-B4C1-4610FB5108FF}"/>
    <cellStyle name="Comma 13 2 7 2 5 2" xfId="27365" xr:uid="{363C8030-BC36-49F9-8C7E-804621F135DA}"/>
    <cellStyle name="Comma 13 2 7 2 6" xfId="27350" xr:uid="{BC55569F-1CF5-4C56-9356-E8D33E047C8D}"/>
    <cellStyle name="Comma 13 2 7 2_ACT_NIBD EQ" xfId="4665" xr:uid="{0F5E9978-85EA-492A-8E40-99AA05B94190}"/>
    <cellStyle name="Comma 13 2 7 3" xfId="4666" xr:uid="{D61C1F78-9375-4FFD-8194-1EBCFE5D1EFD}"/>
    <cellStyle name="Comma 13 2 7 3 2" xfId="4667" xr:uid="{191F7D59-AAC4-45FB-BB9B-83F2F6E64691}"/>
    <cellStyle name="Comma 13 2 7 3 2 2" xfId="4668" xr:uid="{2F52C72A-DE45-4FD2-9986-4F16ECAC7984}"/>
    <cellStyle name="Comma 13 2 7 3 2 2 2" xfId="4669" xr:uid="{4A3A84CD-EDC2-453A-93F7-E1E82D8DE97F}"/>
    <cellStyle name="Comma 13 2 7 3 2 2 2 2" xfId="27369" xr:uid="{4708F481-FBDE-456F-905A-B398A9B9541C}"/>
    <cellStyle name="Comma 13 2 7 3 2 2 3" xfId="27368" xr:uid="{581B0BC0-4C12-4D01-94C3-CC061EF49AAF}"/>
    <cellStyle name="Comma 13 2 7 3 2 2_ACT_NIBD EQ" xfId="4670" xr:uid="{B1D93DD9-D792-4DB2-9CC5-E21E7CE39E40}"/>
    <cellStyle name="Comma 13 2 7 3 2 3" xfId="4671" xr:uid="{A772D86A-1D38-4384-AB19-CBBA0A3C54FC}"/>
    <cellStyle name="Comma 13 2 7 3 2 3 2" xfId="27370" xr:uid="{D0D7B5C2-3AC6-4FE0-9814-2DE9C2DE252A}"/>
    <cellStyle name="Comma 13 2 7 3 2 4" xfId="27367" xr:uid="{B3B8889D-8B57-4ACF-8277-0F4C06CB74D4}"/>
    <cellStyle name="Comma 13 2 7 3 2_ACT_NIBD EQ" xfId="4672" xr:uid="{216FA6E2-7BB3-433A-A4D5-3ABA422151B9}"/>
    <cellStyle name="Comma 13 2 7 3 3" xfId="4673" xr:uid="{8345436E-D91C-480E-B7FC-5811AE5E825A}"/>
    <cellStyle name="Comma 13 2 7 3 3 2" xfId="4674" xr:uid="{4C518943-E4F1-4956-9721-260B75A12652}"/>
    <cellStyle name="Comma 13 2 7 3 3 2 2" xfId="27372" xr:uid="{E6118C37-9EE4-4375-99A9-B516534EE781}"/>
    <cellStyle name="Comma 13 2 7 3 3 3" xfId="27371" xr:uid="{2AC10494-616C-4B16-98DA-9F3D27790C3D}"/>
    <cellStyle name="Comma 13 2 7 3 3_ACT_NIBD EQ" xfId="4675" xr:uid="{D3A50ED4-BA93-4C6D-9B3C-2E17AF3148E8}"/>
    <cellStyle name="Comma 13 2 7 3 4" xfId="4676" xr:uid="{E0F00816-BDFE-459A-80DE-44FE9D31317E}"/>
    <cellStyle name="Comma 13 2 7 3 4 2" xfId="27373" xr:uid="{DA1C2DC4-4700-48EE-B9AD-3AF2013DB174}"/>
    <cellStyle name="Comma 13 2 7 3 5" xfId="27366" xr:uid="{F3DA586A-E577-4A8F-B898-D54EF25B1EBD}"/>
    <cellStyle name="Comma 13 2 7 3_ACT_NIBD EQ" xfId="4677" xr:uid="{C176B31C-7207-402E-BB00-5A0876D208EA}"/>
    <cellStyle name="Comma 13 2 7 4" xfId="4678" xr:uid="{23B3C0CE-7B05-4F0A-8D97-971F7A490A64}"/>
    <cellStyle name="Comma 13 2 7 4 2" xfId="4679" xr:uid="{96190F55-C0D0-41D6-9FA7-0067AC553F44}"/>
    <cellStyle name="Comma 13 2 7 4 2 2" xfId="4680" xr:uid="{EE7537D6-03D1-4316-8BCD-B35CB6EBF308}"/>
    <cellStyle name="Comma 13 2 7 4 2 2 2" xfId="27376" xr:uid="{6A43EAC9-B3EA-42AB-BCD8-1DB9B086F08D}"/>
    <cellStyle name="Comma 13 2 7 4 2 3" xfId="27375" xr:uid="{00298584-2D1F-468B-A3B8-BFD80E90F276}"/>
    <cellStyle name="Comma 13 2 7 4 2_ACT_NIBD EQ" xfId="4681" xr:uid="{54B3577D-2175-4EBA-805A-BDDC068D4D63}"/>
    <cellStyle name="Comma 13 2 7 4 3" xfId="4682" xr:uid="{10107CD1-64B8-4BD1-8F1D-F6AA9FFC7F8B}"/>
    <cellStyle name="Comma 13 2 7 4 3 2" xfId="27377" xr:uid="{7C0FEF72-9D6D-4FF0-AA40-D26AFB0F3004}"/>
    <cellStyle name="Comma 13 2 7 4 4" xfId="27374" xr:uid="{77F64D75-C301-4095-8B49-511A985F722B}"/>
    <cellStyle name="Comma 13 2 7 4_ACT_NIBD EQ" xfId="4683" xr:uid="{4A2E2EF0-691E-467A-BE76-71B164FF9008}"/>
    <cellStyle name="Comma 13 2 7 5" xfId="4684" xr:uid="{1F49FF2F-C477-4D04-A213-182F184A0CD5}"/>
    <cellStyle name="Comma 13 2 7 5 2" xfId="4685" xr:uid="{283A36FE-59EB-47E8-B8C0-B90196BF8C33}"/>
    <cellStyle name="Comma 13 2 7 5 2 2" xfId="27379" xr:uid="{BAB04378-22B3-4740-8699-162866ACDA88}"/>
    <cellStyle name="Comma 13 2 7 5 3" xfId="27378" xr:uid="{C2709B8C-261A-4542-B835-425B84B1D15A}"/>
    <cellStyle name="Comma 13 2 7 5_ACT_NIBD EQ" xfId="4686" xr:uid="{DC58440C-92C3-47F5-9552-437C44018002}"/>
    <cellStyle name="Comma 13 2 7 6" xfId="4687" xr:uid="{3990C091-C09D-416C-9691-DDC3D01244BC}"/>
    <cellStyle name="Comma 13 2 7 6 2" xfId="27380" xr:uid="{6AB7B32E-36E6-454E-87F9-579610C60DE8}"/>
    <cellStyle name="Comma 13 2 7 7" xfId="27349" xr:uid="{72BA6343-05A5-439C-8958-CDCB8DC4567E}"/>
    <cellStyle name="Comma 13 2 7_ACT_NIBD EQ" xfId="4688" xr:uid="{5C3BBDE7-6229-452A-A880-D1FAFDB54AE1}"/>
    <cellStyle name="Comma 13 2 8" xfId="4689" xr:uid="{34CEEBF9-32D3-4F3D-9798-A542F0F81B4A}"/>
    <cellStyle name="Comma 13 2 8 2" xfId="4690" xr:uid="{6589A9F5-DD53-4862-9B45-F6D144370866}"/>
    <cellStyle name="Comma 13 2 8 2 2" xfId="4691" xr:uid="{7BF88F65-A478-4E0E-8DD1-6FF962EB3F2F}"/>
    <cellStyle name="Comma 13 2 8 2 2 2" xfId="4692" xr:uid="{FEDBACEF-BB5D-4246-A238-BB04AF3699C6}"/>
    <cellStyle name="Comma 13 2 8 2 2 2 2" xfId="4693" xr:uid="{A209B01E-3DFD-40EE-80D8-66E7F78D5509}"/>
    <cellStyle name="Comma 13 2 8 2 2 2 2 2" xfId="4694" xr:uid="{3AFF4BEA-703A-4397-9838-7740DB6864B1}"/>
    <cellStyle name="Comma 13 2 8 2 2 2 2 2 2" xfId="27386" xr:uid="{95140EC0-4A60-4138-8637-B3B206BCEA6E}"/>
    <cellStyle name="Comma 13 2 8 2 2 2 2 3" xfId="27385" xr:uid="{F1E3CBC4-7F17-452F-9AF9-232728354C10}"/>
    <cellStyle name="Comma 13 2 8 2 2 2 2_ACT_NIBD EQ" xfId="4695" xr:uid="{DDA50E51-F87B-4DF2-8A1F-878C40E3B91A}"/>
    <cellStyle name="Comma 13 2 8 2 2 2 3" xfId="4696" xr:uid="{FD4C72AF-839F-43B9-AE6A-974D6A638B2D}"/>
    <cellStyle name="Comma 13 2 8 2 2 2 3 2" xfId="27387" xr:uid="{22345CB8-B7B2-47A7-AA68-BEF1BEFDC533}"/>
    <cellStyle name="Comma 13 2 8 2 2 2 4" xfId="27384" xr:uid="{FB6CF9DE-F53B-4C7D-8FA5-540CE70C718C}"/>
    <cellStyle name="Comma 13 2 8 2 2 2_ACT_NIBD EQ" xfId="4697" xr:uid="{E8A16F5B-C065-4590-955E-F2369727E696}"/>
    <cellStyle name="Comma 13 2 8 2 2 3" xfId="4698" xr:uid="{9FF06F40-ED6F-460F-9048-61440AE68446}"/>
    <cellStyle name="Comma 13 2 8 2 2 3 2" xfId="4699" xr:uid="{FA6B10CA-4D44-4DFC-A3D9-23B2F277FE34}"/>
    <cellStyle name="Comma 13 2 8 2 2 3 2 2" xfId="27389" xr:uid="{4129A84F-B728-4843-83BB-3460ABFF5CB5}"/>
    <cellStyle name="Comma 13 2 8 2 2 3 3" xfId="27388" xr:uid="{2C33B0C1-4A04-49B4-9C79-E3C903D78F06}"/>
    <cellStyle name="Comma 13 2 8 2 2 3_ACT_NIBD EQ" xfId="4700" xr:uid="{0C258C1D-06E3-4CE3-B745-232680CF47ED}"/>
    <cellStyle name="Comma 13 2 8 2 2 4" xfId="4701" xr:uid="{75E767EA-07C6-41CE-8CB6-17E1B8C891BB}"/>
    <cellStyle name="Comma 13 2 8 2 2 4 2" xfId="27390" xr:uid="{3AE6B1B6-05C9-445E-A0DE-3FD82B599706}"/>
    <cellStyle name="Comma 13 2 8 2 2 5" xfId="27383" xr:uid="{703A9E74-AA1E-4B5E-AF5E-B6A76954B3FC}"/>
    <cellStyle name="Comma 13 2 8 2 2_ACT_NIBD EQ" xfId="4702" xr:uid="{D3DD343F-3C7B-44C9-94CE-A29DC6042090}"/>
    <cellStyle name="Comma 13 2 8 2 3" xfId="4703" xr:uid="{0564EA64-B518-4B4C-93D1-C9927FF226EA}"/>
    <cellStyle name="Comma 13 2 8 2 3 2" xfId="4704" xr:uid="{B844A342-9819-47F5-A8BC-2C3E393EF694}"/>
    <cellStyle name="Comma 13 2 8 2 3 2 2" xfId="4705" xr:uid="{2F4C199E-BAFD-4D19-866D-74D2D93FB18A}"/>
    <cellStyle name="Comma 13 2 8 2 3 2 2 2" xfId="27393" xr:uid="{9611F6CE-C9BD-4C38-96EA-4E28CDA177A8}"/>
    <cellStyle name="Comma 13 2 8 2 3 2 3" xfId="27392" xr:uid="{E46E673A-4B48-4D47-AA82-233B7159B55C}"/>
    <cellStyle name="Comma 13 2 8 2 3 2_ACT_NIBD EQ" xfId="4706" xr:uid="{CC7D5F7B-90B1-46CE-AA7B-506E003942A4}"/>
    <cellStyle name="Comma 13 2 8 2 3 3" xfId="4707" xr:uid="{41E59B34-E406-4897-9682-CBB1C49E9D69}"/>
    <cellStyle name="Comma 13 2 8 2 3 3 2" xfId="27394" xr:uid="{A07B6B34-A108-44FE-8BE9-6D3264D71E02}"/>
    <cellStyle name="Comma 13 2 8 2 3 4" xfId="27391" xr:uid="{F4699AC1-C2C5-4989-B214-09AB4DDBDE4E}"/>
    <cellStyle name="Comma 13 2 8 2 3_ACT_NIBD EQ" xfId="4708" xr:uid="{D0DB4860-660F-4BD3-BEFB-44BDFF880155}"/>
    <cellStyle name="Comma 13 2 8 2 4" xfId="4709" xr:uid="{69DBB14D-C367-4528-8FCB-BD747109210A}"/>
    <cellStyle name="Comma 13 2 8 2 4 2" xfId="4710" xr:uid="{6DDE7541-096F-45BC-8525-66048A385079}"/>
    <cellStyle name="Comma 13 2 8 2 4 2 2" xfId="27396" xr:uid="{474C6447-B2BB-4003-BB18-0C12A1C104A0}"/>
    <cellStyle name="Comma 13 2 8 2 4 3" xfId="27395" xr:uid="{956BED66-84AA-463B-843E-4BAA9ADCF72B}"/>
    <cellStyle name="Comma 13 2 8 2 4_ACT_NIBD EQ" xfId="4711" xr:uid="{586257B9-C18B-4DDE-A293-0E275CDF0E1B}"/>
    <cellStyle name="Comma 13 2 8 2 5" xfId="4712" xr:uid="{F1D4A1D2-053F-4B1E-8CE2-471388FD6E24}"/>
    <cellStyle name="Comma 13 2 8 2 5 2" xfId="27397" xr:uid="{1D5E89D8-B404-496D-8C5A-A7C9A0CC4564}"/>
    <cellStyle name="Comma 13 2 8 2 6" xfId="27382" xr:uid="{B21122C7-97F5-4DED-B2CD-10B2B652BBE2}"/>
    <cellStyle name="Comma 13 2 8 2_ACT_NIBD EQ" xfId="4713" xr:uid="{EEC02DBD-C6FA-42B8-B95D-F551139B67F9}"/>
    <cellStyle name="Comma 13 2 8 3" xfId="4714" xr:uid="{0A93FE0E-4038-42B1-9026-1249751D53A9}"/>
    <cellStyle name="Comma 13 2 8 3 2" xfId="4715" xr:uid="{5796F967-C834-4F4C-8B34-972EA8E3153D}"/>
    <cellStyle name="Comma 13 2 8 3 2 2" xfId="4716" xr:uid="{4542263B-B876-4D9B-8BC5-5506ACC1E80C}"/>
    <cellStyle name="Comma 13 2 8 3 2 2 2" xfId="4717" xr:uid="{83D4204E-340A-4E66-A59D-8F2C0C77717C}"/>
    <cellStyle name="Comma 13 2 8 3 2 2 2 2" xfId="27401" xr:uid="{D126EEAC-9BBB-4A9D-8D1C-27021B4163C2}"/>
    <cellStyle name="Comma 13 2 8 3 2 2 3" xfId="27400" xr:uid="{AC05BA0E-A351-4E94-BC1E-A8459DD3A121}"/>
    <cellStyle name="Comma 13 2 8 3 2 2_ACT_NIBD EQ" xfId="4718" xr:uid="{0B29491D-AFF2-4215-9A8C-925F13FFF398}"/>
    <cellStyle name="Comma 13 2 8 3 2 3" xfId="4719" xr:uid="{5D00D080-FF5C-4102-917F-57CE6636D11C}"/>
    <cellStyle name="Comma 13 2 8 3 2 3 2" xfId="27402" xr:uid="{D78C03C1-BA40-42D3-902C-A7E435AF00CE}"/>
    <cellStyle name="Comma 13 2 8 3 2 4" xfId="27399" xr:uid="{9627226D-580A-4D57-8138-2B656D7DD727}"/>
    <cellStyle name="Comma 13 2 8 3 2_ACT_NIBD EQ" xfId="4720" xr:uid="{D1458C8C-875B-45CA-A795-A28A8E44423A}"/>
    <cellStyle name="Comma 13 2 8 3 3" xfId="4721" xr:uid="{E3F40BC6-9620-4329-B3AC-C11B5FAECC20}"/>
    <cellStyle name="Comma 13 2 8 3 3 2" xfId="4722" xr:uid="{6CC75D6D-94C2-43E3-98E9-5B7DAA060C78}"/>
    <cellStyle name="Comma 13 2 8 3 3 2 2" xfId="27404" xr:uid="{A4A179E4-978B-45C6-B17A-E88FC71503C4}"/>
    <cellStyle name="Comma 13 2 8 3 3 3" xfId="27403" xr:uid="{5A6FEC2C-3A4A-4E45-8AAD-370B4EAD1EEA}"/>
    <cellStyle name="Comma 13 2 8 3 3_ACT_NIBD EQ" xfId="4723" xr:uid="{939A26C4-BDBF-4316-9CB4-87603E3C9B8A}"/>
    <cellStyle name="Comma 13 2 8 3 4" xfId="4724" xr:uid="{9776787E-EAF9-4670-8C4C-71C648BF42E8}"/>
    <cellStyle name="Comma 13 2 8 3 4 2" xfId="27405" xr:uid="{9DA3CD02-B897-4785-8BAF-76EA47208A12}"/>
    <cellStyle name="Comma 13 2 8 3 5" xfId="27398" xr:uid="{995C8A23-EA34-4CB6-A871-022821004ABE}"/>
    <cellStyle name="Comma 13 2 8 3_ACT_NIBD EQ" xfId="4725" xr:uid="{2F162387-87BD-4A05-B640-D4DEC6A0AD38}"/>
    <cellStyle name="Comma 13 2 8 4" xfId="4726" xr:uid="{9A4F7F3D-A65D-4AA4-ADEA-B060AEE235C2}"/>
    <cellStyle name="Comma 13 2 8 4 2" xfId="4727" xr:uid="{DFE2F32C-E7D9-43F4-828C-8AA524EEF8E9}"/>
    <cellStyle name="Comma 13 2 8 4 2 2" xfId="4728" xr:uid="{C44B3B4C-D716-4143-8310-7F243210057F}"/>
    <cellStyle name="Comma 13 2 8 4 2 2 2" xfId="27408" xr:uid="{5FC2F9D6-3D31-4BDE-9AB9-85A673E0072D}"/>
    <cellStyle name="Comma 13 2 8 4 2 3" xfId="27407" xr:uid="{DC1318CD-F16A-4736-B953-5C62C24DCCBD}"/>
    <cellStyle name="Comma 13 2 8 4 2_ACT_NIBD EQ" xfId="4729" xr:uid="{8800982D-BAEC-475C-9EFD-09ECEBA264DB}"/>
    <cellStyle name="Comma 13 2 8 4 3" xfId="4730" xr:uid="{23933677-D6D4-42C7-94ED-4B9A01529108}"/>
    <cellStyle name="Comma 13 2 8 4 3 2" xfId="27409" xr:uid="{E6A8F2B5-B4AB-4EC2-821D-B211574D7837}"/>
    <cellStyle name="Comma 13 2 8 4 4" xfId="27406" xr:uid="{F806AF80-59B9-4ED9-B1E2-14FE29919EAB}"/>
    <cellStyle name="Comma 13 2 8 4_ACT_NIBD EQ" xfId="4731" xr:uid="{0F8825EF-738A-4B3A-950C-7F5BC6EA5003}"/>
    <cellStyle name="Comma 13 2 8 5" xfId="4732" xr:uid="{CAEE4C5D-C38D-44DD-98C5-EA5E65E7410F}"/>
    <cellStyle name="Comma 13 2 8 5 2" xfId="4733" xr:uid="{119E312F-20C1-4BBE-867D-F2079AC25F16}"/>
    <cellStyle name="Comma 13 2 8 5 2 2" xfId="27411" xr:uid="{8699AF49-3841-4B4C-99A6-3457DDEAFF65}"/>
    <cellStyle name="Comma 13 2 8 5 3" xfId="27410" xr:uid="{CAF5DD44-A486-452E-85EE-D723297C2963}"/>
    <cellStyle name="Comma 13 2 8 5_ACT_NIBD EQ" xfId="4734" xr:uid="{8E855C4F-B5A3-4D0B-8474-347B9DFEF79A}"/>
    <cellStyle name="Comma 13 2 8 6" xfId="4735" xr:uid="{1FF4F2D7-77A2-4E81-A2C3-0DBBCB17F1CD}"/>
    <cellStyle name="Comma 13 2 8 6 2" xfId="27412" xr:uid="{CA06E65C-E4DD-4587-840D-E55E9BBE499C}"/>
    <cellStyle name="Comma 13 2 8 7" xfId="27381" xr:uid="{C92DCFDE-58CB-4CC0-BB7E-011F211A531A}"/>
    <cellStyle name="Comma 13 2 8_ACT_NIBD EQ" xfId="4736" xr:uid="{35D9E7BE-2207-4B9A-9A27-E445A747DA8C}"/>
    <cellStyle name="Comma 13 2 9" xfId="4737" xr:uid="{108A9ABF-757E-4936-8196-B4D363A27CDC}"/>
    <cellStyle name="Comma 13 2 9 2" xfId="4738" xr:uid="{0183DB32-9A3F-4731-870E-9D99F5776E0F}"/>
    <cellStyle name="Comma 13 2 9 2 2" xfId="4739" xr:uid="{1823CFE2-6044-416E-9FC3-E5697148FA4C}"/>
    <cellStyle name="Comma 13 2 9 2 2 2" xfId="4740" xr:uid="{259F0289-F4BC-4355-9928-5533343ECEB4}"/>
    <cellStyle name="Comma 13 2 9 2 2 2 2" xfId="4741" xr:uid="{00D69B58-F6DC-411C-909A-5B77FC674DDB}"/>
    <cellStyle name="Comma 13 2 9 2 2 2 2 2" xfId="27417" xr:uid="{01B50C71-3F0A-4C8E-97F0-9A3CB78B974B}"/>
    <cellStyle name="Comma 13 2 9 2 2 2 3" xfId="27416" xr:uid="{9CD707FA-9A74-4C1D-8840-A4FEB16E61BF}"/>
    <cellStyle name="Comma 13 2 9 2 2 2_ACT_NIBD EQ" xfId="4742" xr:uid="{7739079D-C5DC-4BE3-952D-A0B5DA9429FB}"/>
    <cellStyle name="Comma 13 2 9 2 2 3" xfId="4743" xr:uid="{BD1659CE-69D6-47A2-B1FB-DC112C0035B0}"/>
    <cellStyle name="Comma 13 2 9 2 2 3 2" xfId="27418" xr:uid="{1511CC5B-6D49-4DF0-901E-3C6B2E3406AC}"/>
    <cellStyle name="Comma 13 2 9 2 2 4" xfId="27415" xr:uid="{FD24D44D-2C93-47AF-BBC4-2D2FE58CDA2A}"/>
    <cellStyle name="Comma 13 2 9 2 2_ACT_NIBD EQ" xfId="4744" xr:uid="{9D2EAEAE-FB4B-4D5F-9445-A0BB8B2468EF}"/>
    <cellStyle name="Comma 13 2 9 2 3" xfId="4745" xr:uid="{9E487EFB-90EF-4286-A168-74C14D521EC8}"/>
    <cellStyle name="Comma 13 2 9 2 3 2" xfId="4746" xr:uid="{2663A680-DA37-4DF6-8636-1878BAC2A9B1}"/>
    <cellStyle name="Comma 13 2 9 2 3 2 2" xfId="27420" xr:uid="{2EF29C84-CC98-4580-9777-CF3E6BFE63A1}"/>
    <cellStyle name="Comma 13 2 9 2 3 3" xfId="27419" xr:uid="{67B997A3-0479-46D2-A0BF-AFD52AFDFF31}"/>
    <cellStyle name="Comma 13 2 9 2 3_ACT_NIBD EQ" xfId="4747" xr:uid="{9CDC3DFB-06A8-4EC2-B036-4E8F458463AD}"/>
    <cellStyle name="Comma 13 2 9 2 4" xfId="4748" xr:uid="{60254BFF-6AA0-4BD8-9383-E59E00748701}"/>
    <cellStyle name="Comma 13 2 9 2 4 2" xfId="27421" xr:uid="{83529D6D-B3CC-4939-8B45-02C6F4FEA651}"/>
    <cellStyle name="Comma 13 2 9 2 5" xfId="27414" xr:uid="{C6757511-20F3-4C13-98F8-59B5A596B1BE}"/>
    <cellStyle name="Comma 13 2 9 2_ACT_NIBD EQ" xfId="4749" xr:uid="{AD1797F8-9172-4E58-A7D5-302911972C95}"/>
    <cellStyle name="Comma 13 2 9 3" xfId="4750" xr:uid="{7C52EE9D-BE54-4984-8CC6-093015BC5E88}"/>
    <cellStyle name="Comma 13 2 9 3 2" xfId="4751" xr:uid="{233F860D-9616-4B19-A26C-88F71AC5B8BC}"/>
    <cellStyle name="Comma 13 2 9 3 2 2" xfId="4752" xr:uid="{4D3CD594-F0E1-4771-8B54-54E7AD5E1ACF}"/>
    <cellStyle name="Comma 13 2 9 3 2 2 2" xfId="27424" xr:uid="{E987C1DB-FAAF-4E57-8AFB-23E5D406D6A3}"/>
    <cellStyle name="Comma 13 2 9 3 2 3" xfId="27423" xr:uid="{0150325C-B268-473B-A9A3-4A64AC1074CB}"/>
    <cellStyle name="Comma 13 2 9 3 2_ACT_NIBD EQ" xfId="4753" xr:uid="{CFB7885B-9D27-43A3-89EA-02C4EF11A125}"/>
    <cellStyle name="Comma 13 2 9 3 3" xfId="4754" xr:uid="{32923952-025B-4AD7-943B-9E3F7EAAE44F}"/>
    <cellStyle name="Comma 13 2 9 3 3 2" xfId="27425" xr:uid="{1FEC053D-A151-4DD8-BDE6-B49A884FF83A}"/>
    <cellStyle name="Comma 13 2 9 3 4" xfId="27422" xr:uid="{631AB5A0-A2A0-47A2-89A1-A9FD8F09AD82}"/>
    <cellStyle name="Comma 13 2 9 3_ACT_NIBD EQ" xfId="4755" xr:uid="{1116203D-98D1-4860-9354-D80734A36D7C}"/>
    <cellStyle name="Comma 13 2 9 4" xfId="4756" xr:uid="{BF779C26-4B81-473A-BFB3-FB1B9F1CB307}"/>
    <cellStyle name="Comma 13 2 9 4 2" xfId="4757" xr:uid="{785E05E6-EF10-46E3-88E7-91B69598380C}"/>
    <cellStyle name="Comma 13 2 9 4 2 2" xfId="27427" xr:uid="{8838548B-D489-4111-AB06-E15486F2B88F}"/>
    <cellStyle name="Comma 13 2 9 4 3" xfId="27426" xr:uid="{F0AC16C9-0438-4F6E-BEAA-3FBF8AF1329D}"/>
    <cellStyle name="Comma 13 2 9 4_ACT_NIBD EQ" xfId="4758" xr:uid="{4257B71C-C05C-4ABC-A244-AA54340DE9B0}"/>
    <cellStyle name="Comma 13 2 9 5" xfId="4759" xr:uid="{A1CB590A-E4A6-451A-8E0B-DBA1EAAF1199}"/>
    <cellStyle name="Comma 13 2 9 5 2" xfId="27428" xr:uid="{475A9355-0905-4899-A7B3-92C2DFAAF6B7}"/>
    <cellStyle name="Comma 13 2 9 6" xfId="27413" xr:uid="{D054C064-3663-49E7-9AAA-114D540A91C5}"/>
    <cellStyle name="Comma 13 2 9_ACT_NIBD EQ" xfId="4760" xr:uid="{B2ED1CCA-3AD7-458A-9F92-72E2C60FAEB6}"/>
    <cellStyle name="Comma 13 2_ACT Segment adj EBITDA" xfId="4761" xr:uid="{7347714B-A772-4BF1-A0C5-63EFEC66CC0E}"/>
    <cellStyle name="Comma 13 20" xfId="40017" xr:uid="{2563DDF3-F090-4FC9-AEF8-6F5861430B5F}"/>
    <cellStyle name="Comma 13 21" xfId="22005" xr:uid="{1BA72DB9-6264-43E4-878E-D6C7B15F4F7C}"/>
    <cellStyle name="Comma 13 3" xfId="4762" xr:uid="{68CDAE9B-63B4-48C9-9F03-674DAF5FF764}"/>
    <cellStyle name="Comma 13 3 10" xfId="4763" xr:uid="{36F6C6FF-23B6-44AE-B816-E2C83DD8E150}"/>
    <cellStyle name="Comma 13 3 10 2" xfId="36494" xr:uid="{17B1A1E2-5593-4D3E-9702-8F75AB1BCAB2}"/>
    <cellStyle name="Comma 13 3 10 2 2" xfId="42412" xr:uid="{069ED7E8-DB60-4AE2-A975-81CC4CBE046D}"/>
    <cellStyle name="Comma 13 3 10 3" xfId="39638" xr:uid="{2AF6C7D3-B91D-4279-8D75-AD659B77913E}"/>
    <cellStyle name="Comma 13 3 10 3 2" xfId="43204" xr:uid="{EF71918D-F9C3-44C3-BB0B-E769FE92408D}"/>
    <cellStyle name="Comma 13 3 10 4" xfId="41154" xr:uid="{694AF6AA-0F82-4E20-B3FA-3363908C9257}"/>
    <cellStyle name="Comma 13 3 10 5" xfId="31414" xr:uid="{22A63FA0-2298-42C3-9105-6FAE03A845FC}"/>
    <cellStyle name="Comma 13 3 11" xfId="32769" xr:uid="{7EA6D214-083C-403A-8960-1EC5EF9F5AC7}"/>
    <cellStyle name="Comma 13 3 12" xfId="40024" xr:uid="{027CC2C9-CD20-470C-9D33-78E0DD4BF500}"/>
    <cellStyle name="Comma 13 3 13" xfId="22012" xr:uid="{6213121C-EBE1-4CAF-88E1-A18BB7B9AE85}"/>
    <cellStyle name="Comma 13 3 2" xfId="4764" xr:uid="{F15AA79C-57AF-4470-879F-FB8DABFC0662}"/>
    <cellStyle name="Comma 13 3 2 10" xfId="22013" xr:uid="{E798B2E0-43D5-4C5B-A287-A6E3BF0488D5}"/>
    <cellStyle name="Comma 13 3 2 2" xfId="4765" xr:uid="{90F5F4E2-4D00-4B8F-9694-31DD5C839686}"/>
    <cellStyle name="Comma 13 3 2 2 2" xfId="4766" xr:uid="{B9802125-7776-4482-95B0-AFC3592F66B3}"/>
    <cellStyle name="Comma 13 3 2 2 2 2" xfId="4767" xr:uid="{B37F3721-1E9B-4FE5-83FB-A1065E9AA82B}"/>
    <cellStyle name="Comma 13 3 2 2 2 2 2" xfId="4768" xr:uid="{EC810D95-66D8-494E-AEE8-1B0797C8FCFA}"/>
    <cellStyle name="Comma 13 3 2 2 2 2 2 2" xfId="4769" xr:uid="{D6B588AD-6A4B-4842-86D1-BD805A333BE3}"/>
    <cellStyle name="Comma 13 3 2 2 2 2 2 2 2" xfId="4770" xr:uid="{B339C116-23E5-4472-9A1A-1CB2AFE4557E}"/>
    <cellStyle name="Comma 13 3 2 2 2 2 2 2 2 2" xfId="27433" xr:uid="{7BE69793-D1F4-4D3B-AB37-C14AE1E36729}"/>
    <cellStyle name="Comma 13 3 2 2 2 2 2 2 3" xfId="27432" xr:uid="{CE8D9DD2-0EE8-4CC4-B939-0438D7B591BE}"/>
    <cellStyle name="Comma 13 3 2 2 2 2 2 2_ACT_NIBD EQ" xfId="4771" xr:uid="{A3A0A6A2-B81A-4A28-8D41-6311416C7467}"/>
    <cellStyle name="Comma 13 3 2 2 2 2 2 3" xfId="4772" xr:uid="{3F427D3A-8857-4FCE-BFFA-93BF36A868C6}"/>
    <cellStyle name="Comma 13 3 2 2 2 2 2 3 2" xfId="27434" xr:uid="{9A4D0D68-0E11-4830-8643-F357F00793FA}"/>
    <cellStyle name="Comma 13 3 2 2 2 2 2 4" xfId="27431" xr:uid="{D532BDC3-E839-467C-9AFE-1BD30ED36955}"/>
    <cellStyle name="Comma 13 3 2 2 2 2 2_ACT_NIBD EQ" xfId="4773" xr:uid="{F00BFD59-747B-4EDA-95B4-C43E1F5BDB03}"/>
    <cellStyle name="Comma 13 3 2 2 2 2 3" xfId="4774" xr:uid="{176014D0-2726-4F72-9DCD-95F1C9A1F44D}"/>
    <cellStyle name="Comma 13 3 2 2 2 2 3 2" xfId="4775" xr:uid="{E457E063-EEDA-49CC-B3F0-B677B242BC48}"/>
    <cellStyle name="Comma 13 3 2 2 2 2 3 2 2" xfId="27436" xr:uid="{6E038054-E8C5-49E2-B3E9-80F8F94E3365}"/>
    <cellStyle name="Comma 13 3 2 2 2 2 3 3" xfId="27435" xr:uid="{64BE51D9-9DCD-490D-8882-5D37CA3659F2}"/>
    <cellStyle name="Comma 13 3 2 2 2 2 3_ACT_NIBD EQ" xfId="4776" xr:uid="{033CC23D-5E35-480A-AA95-BCED5818DAF9}"/>
    <cellStyle name="Comma 13 3 2 2 2 2 4" xfId="4777" xr:uid="{142230D6-C57D-4E67-A207-9BB7B7864386}"/>
    <cellStyle name="Comma 13 3 2 2 2 2 4 2" xfId="27437" xr:uid="{CA018C7D-92C7-4A90-A541-105B43C575D4}"/>
    <cellStyle name="Comma 13 3 2 2 2 2 5" xfId="27430" xr:uid="{12428CFD-8133-44FE-AD17-1D7CA1BB1182}"/>
    <cellStyle name="Comma 13 3 2 2 2 2_ACT_NIBD EQ" xfId="4778" xr:uid="{A23D55DE-2ABA-42C7-82FC-3F6EE065E838}"/>
    <cellStyle name="Comma 13 3 2 2 2 3" xfId="4779" xr:uid="{7B9CD737-CC40-4A07-99B2-3CBB17E147B7}"/>
    <cellStyle name="Comma 13 3 2 2 2 3 2" xfId="4780" xr:uid="{D91AF9F2-12B8-48D6-A735-582318F2F575}"/>
    <cellStyle name="Comma 13 3 2 2 2 3 2 2" xfId="4781" xr:uid="{247F71B3-B2BB-43C3-95E4-272817A22EDA}"/>
    <cellStyle name="Comma 13 3 2 2 2 3 2 2 2" xfId="27440" xr:uid="{AB47EE53-3340-4021-BB8F-D2E3833149DE}"/>
    <cellStyle name="Comma 13 3 2 2 2 3 2 3" xfId="27439" xr:uid="{58C269C1-ED99-4CFF-B897-C7022C2268F3}"/>
    <cellStyle name="Comma 13 3 2 2 2 3 2_ACT_NIBD EQ" xfId="4782" xr:uid="{68EBDE6E-D5F9-4AD5-B4B6-029A7F12A4F0}"/>
    <cellStyle name="Comma 13 3 2 2 2 3 3" xfId="4783" xr:uid="{EEC18B1B-A1C8-4C83-8483-0A6A8133A203}"/>
    <cellStyle name="Comma 13 3 2 2 2 3 3 2" xfId="27441" xr:uid="{072526E9-AE5E-4925-BFCC-93F374A43693}"/>
    <cellStyle name="Comma 13 3 2 2 2 3 4" xfId="27438" xr:uid="{B5A0634E-9C96-4BD9-ADCD-208DF6A85F77}"/>
    <cellStyle name="Comma 13 3 2 2 2 3_ACT_NIBD EQ" xfId="4784" xr:uid="{45CA3C7C-B562-4E51-809A-8A76942364B1}"/>
    <cellStyle name="Comma 13 3 2 2 2 4" xfId="4785" xr:uid="{A2E9AF8C-DD5B-421A-B488-393DD9D6F1DB}"/>
    <cellStyle name="Comma 13 3 2 2 2 4 2" xfId="4786" xr:uid="{6F374CC9-C216-441C-B4F9-F32E3A2DF681}"/>
    <cellStyle name="Comma 13 3 2 2 2 4 2 2" xfId="27443" xr:uid="{5D548195-9960-4189-9AB3-9443E9321C0A}"/>
    <cellStyle name="Comma 13 3 2 2 2 4 3" xfId="27442" xr:uid="{B662333B-28B4-4B49-880F-4CCC92FCF833}"/>
    <cellStyle name="Comma 13 3 2 2 2 4_ACT_NIBD EQ" xfId="4787" xr:uid="{05E9872D-3FFE-4976-A3C4-3DAFC3CECF6B}"/>
    <cellStyle name="Comma 13 3 2 2 2 5" xfId="4788" xr:uid="{EE8410DA-8CBD-4E18-A7FB-51ED664DEB03}"/>
    <cellStyle name="Comma 13 3 2 2 2 5 2" xfId="27444" xr:uid="{B4E2CB12-8643-43F3-A446-8203C549E531}"/>
    <cellStyle name="Comma 13 3 2 2 2 6" xfId="27429" xr:uid="{ABC1E152-5D06-4DD3-916B-7F8CA9816745}"/>
    <cellStyle name="Comma 13 3 2 2 2_ACT_NIBD EQ" xfId="4789" xr:uid="{C1307077-9F67-4297-B1D5-03BDD668BAC2}"/>
    <cellStyle name="Comma 13 3 2 2 3" xfId="4790" xr:uid="{DD979693-4805-483A-B0FD-EC7D0B994B81}"/>
    <cellStyle name="Comma 13 3 2 2 3 2" xfId="4791" xr:uid="{C97C232A-C517-4309-B53B-483CEA904E07}"/>
    <cellStyle name="Comma 13 3 2 2 3 2 2" xfId="4792" xr:uid="{C1EBC05A-4E93-44C7-8FB3-1197F6969EE8}"/>
    <cellStyle name="Comma 13 3 2 2 3 2 2 2" xfId="4793" xr:uid="{A62A2D3D-A816-4DA8-921F-DBCB29860161}"/>
    <cellStyle name="Comma 13 3 2 2 3 2 2 2 2" xfId="27448" xr:uid="{C04E3F2A-3B9F-46B3-A53B-91DA55D41CF0}"/>
    <cellStyle name="Comma 13 3 2 2 3 2 2 3" xfId="27447" xr:uid="{146A8301-A6EF-47A0-86F6-22156952E779}"/>
    <cellStyle name="Comma 13 3 2 2 3 2 2_ACT_NIBD EQ" xfId="4794" xr:uid="{498F26BB-7EE6-4761-A879-432CA35FAE7A}"/>
    <cellStyle name="Comma 13 3 2 2 3 2 3" xfId="4795" xr:uid="{08727AAE-495F-49D5-8063-A92F0AC29122}"/>
    <cellStyle name="Comma 13 3 2 2 3 2 3 2" xfId="27449" xr:uid="{4B4EF0D1-C95D-44B9-B150-D3EB7349BB17}"/>
    <cellStyle name="Comma 13 3 2 2 3 2 4" xfId="27446" xr:uid="{47A02B9B-6E9A-4E62-BD56-7DAC25257864}"/>
    <cellStyle name="Comma 13 3 2 2 3 2_ACT_NIBD EQ" xfId="4796" xr:uid="{8A3E6EA9-647D-4929-88FE-8E5ECA50AAFA}"/>
    <cellStyle name="Comma 13 3 2 2 3 3" xfId="4797" xr:uid="{65BD73FA-ECEA-4DC1-A0AA-4D71F2B734DF}"/>
    <cellStyle name="Comma 13 3 2 2 3 3 2" xfId="4798" xr:uid="{5C8563D7-9FE5-46E7-B56E-B9D6BDD79CCF}"/>
    <cellStyle name="Comma 13 3 2 2 3 3 2 2" xfId="27451" xr:uid="{9C6898AA-8F55-44CC-8A32-64E4A420FFF9}"/>
    <cellStyle name="Comma 13 3 2 2 3 3 3" xfId="27450" xr:uid="{9C97C19D-8088-46CE-A076-CD0B215E70CE}"/>
    <cellStyle name="Comma 13 3 2 2 3 3_ACT_NIBD EQ" xfId="4799" xr:uid="{5E122A16-61AE-4B41-AFFC-AC1D95FCA063}"/>
    <cellStyle name="Comma 13 3 2 2 3 4" xfId="4800" xr:uid="{BBC9B02B-C0EE-4E34-B689-B8D439605515}"/>
    <cellStyle name="Comma 13 3 2 2 3 4 2" xfId="27452" xr:uid="{5F5E2772-3ED6-40B5-82E7-648FD87A0865}"/>
    <cellStyle name="Comma 13 3 2 2 3 5" xfId="27445" xr:uid="{208768EF-D666-477D-A40D-8671854666A2}"/>
    <cellStyle name="Comma 13 3 2 2 3_ACT_NIBD EQ" xfId="4801" xr:uid="{2B8481FD-8352-47DB-80C3-BED3C1B2A62E}"/>
    <cellStyle name="Comma 13 3 2 2 4" xfId="4802" xr:uid="{4EDCD758-8019-4DD0-8758-BC561B8B0AB2}"/>
    <cellStyle name="Comma 13 3 2 2 4 2" xfId="4803" xr:uid="{01FF34B1-EA61-4CE1-B75A-312AB597CA39}"/>
    <cellStyle name="Comma 13 3 2 2 4 2 2" xfId="4804" xr:uid="{199D7196-FBC7-48AA-ADC7-36C1F55BAFA9}"/>
    <cellStyle name="Comma 13 3 2 2 4 2 2 2" xfId="27455" xr:uid="{0C1BB51A-DAED-4C75-88BB-14EA8944BAAF}"/>
    <cellStyle name="Comma 13 3 2 2 4 2 3" xfId="27454" xr:uid="{D7A3802A-FB44-480A-BD4A-C87A3326B37A}"/>
    <cellStyle name="Comma 13 3 2 2 4 2_ACT_NIBD EQ" xfId="4805" xr:uid="{7EDA32F4-5C78-48A8-96DF-EEF29332CAB0}"/>
    <cellStyle name="Comma 13 3 2 2 4 3" xfId="4806" xr:uid="{DF81CAF5-20E2-444D-A180-43033D242DF4}"/>
    <cellStyle name="Comma 13 3 2 2 4 3 2" xfId="27456" xr:uid="{92CD9A55-633A-4679-B112-51CD9B97EC5D}"/>
    <cellStyle name="Comma 13 3 2 2 4 4" xfId="27453" xr:uid="{D1C6F79C-FC14-4681-9539-1B82D5402BF4}"/>
    <cellStyle name="Comma 13 3 2 2 4_ACT_NIBD EQ" xfId="4807" xr:uid="{7FA2A8DC-1E13-4E6B-B86C-E7ED98E22B86}"/>
    <cellStyle name="Comma 13 3 2 2 5" xfId="4808" xr:uid="{6B7D69EC-A5D3-430B-9A01-6F14DF67C63B}"/>
    <cellStyle name="Comma 13 3 2 2 5 2" xfId="4809" xr:uid="{17F241B9-9F0F-4EA2-AC87-C1CB1FD18BC8}"/>
    <cellStyle name="Comma 13 3 2 2 5 2 2" xfId="27458" xr:uid="{6A5903A3-EDB4-45BA-8A06-B1012FD26EA9}"/>
    <cellStyle name="Comma 13 3 2 2 5 3" xfId="27457" xr:uid="{91711EB0-9B47-4FAD-A702-37A8AE1FD009}"/>
    <cellStyle name="Comma 13 3 2 2 5_ACT_NIBD EQ" xfId="4810" xr:uid="{DE9455CD-2900-40C4-B700-FCA70FF74167}"/>
    <cellStyle name="Comma 13 3 2 2 6" xfId="4811" xr:uid="{FFC4026D-FCD9-46C5-A470-980DDD9B5F0F}"/>
    <cellStyle name="Comma 13 3 2 2 6 2" xfId="27459" xr:uid="{36D2FF90-65AB-43A3-8ACD-D52D2A9C570A}"/>
    <cellStyle name="Comma 13 3 2 2 7" xfId="40026" xr:uid="{93613192-32B1-4FDF-9B6A-742065E6E01F}"/>
    <cellStyle name="Comma 13 3 2 2 8" xfId="22014" xr:uid="{AB0DFEB2-BEB3-4D8E-B349-F356AAFB1A64}"/>
    <cellStyle name="Comma 13 3 2 2_ACT Segment adj EBITDA" xfId="4812" xr:uid="{0C20C34F-9AC1-47CC-B8AA-087999C79F95}"/>
    <cellStyle name="Comma 13 3 2 3" xfId="4813" xr:uid="{C5465530-2F9D-4999-82B9-CF736E64FF89}"/>
    <cellStyle name="Comma 13 3 2 3 2" xfId="4814" xr:uid="{E1068AB0-DC28-4671-9B1B-03795EAA477F}"/>
    <cellStyle name="Comma 13 3 2 3 2 2" xfId="4815" xr:uid="{158FA4A2-6EB5-4BB6-96AD-0CFA7CA930F1}"/>
    <cellStyle name="Comma 13 3 2 3 2 2 2" xfId="4816" xr:uid="{58F18F92-F11B-4756-B889-5F31A3DD88B8}"/>
    <cellStyle name="Comma 13 3 2 3 2 2 2 2" xfId="4817" xr:uid="{5E250BBA-6F86-4E35-B4E4-A4D204BBD0E2}"/>
    <cellStyle name="Comma 13 3 2 3 2 2 2 2 2" xfId="4818" xr:uid="{3F94AF87-D9E2-4798-8A0F-115A69B9984B}"/>
    <cellStyle name="Comma 13 3 2 3 2 2 2 2 2 2" xfId="27464" xr:uid="{1983FAEE-CBC1-4C32-A7B2-1FD090CBEA1B}"/>
    <cellStyle name="Comma 13 3 2 3 2 2 2 2 3" xfId="27463" xr:uid="{2A5EF4D7-4E80-43E5-92A5-37FA246A4DBC}"/>
    <cellStyle name="Comma 13 3 2 3 2 2 2 2_ACT_NIBD EQ" xfId="4819" xr:uid="{B03431FC-4736-4A05-B8AB-5306BFEE2513}"/>
    <cellStyle name="Comma 13 3 2 3 2 2 2 3" xfId="4820" xr:uid="{F71CE2E2-68C8-4ACC-B2EE-870704D8F1B2}"/>
    <cellStyle name="Comma 13 3 2 3 2 2 2 3 2" xfId="27465" xr:uid="{CB46DDC3-7724-4B07-957A-64EB39C5A1DE}"/>
    <cellStyle name="Comma 13 3 2 3 2 2 2 4" xfId="27462" xr:uid="{6EB340D3-A8FE-45E9-A375-9764F18F8530}"/>
    <cellStyle name="Comma 13 3 2 3 2 2 2_ACT_NIBD EQ" xfId="4821" xr:uid="{6DC579B2-C784-425E-BA7B-F423B302A19D}"/>
    <cellStyle name="Comma 13 3 2 3 2 2 3" xfId="4822" xr:uid="{0191DEC7-8770-49FF-B4A1-0545C913ADC1}"/>
    <cellStyle name="Comma 13 3 2 3 2 2 3 2" xfId="4823" xr:uid="{B274284A-665B-431E-A2EC-7BEB677C448A}"/>
    <cellStyle name="Comma 13 3 2 3 2 2 3 2 2" xfId="27467" xr:uid="{09F4FA92-9071-4C9E-A38F-EFFA7BF59661}"/>
    <cellStyle name="Comma 13 3 2 3 2 2 3 3" xfId="27466" xr:uid="{B55FC902-E9AD-47EF-8543-66AB6DB65E03}"/>
    <cellStyle name="Comma 13 3 2 3 2 2 3_ACT_NIBD EQ" xfId="4824" xr:uid="{F85FA4DB-AF05-44B3-85A7-15A7F1D17C3F}"/>
    <cellStyle name="Comma 13 3 2 3 2 2 4" xfId="4825" xr:uid="{11BD7C82-E52C-43A0-9665-0DFB3D90F3F2}"/>
    <cellStyle name="Comma 13 3 2 3 2 2 4 2" xfId="27468" xr:uid="{6A0B9DC7-2DAD-4DFE-9C0A-112B7D9B4A65}"/>
    <cellStyle name="Comma 13 3 2 3 2 2 5" xfId="27461" xr:uid="{D4E69714-36B9-4369-8DE4-C322EDC1F942}"/>
    <cellStyle name="Comma 13 3 2 3 2 2_ACT_NIBD EQ" xfId="4826" xr:uid="{E672D0AB-2B34-465A-A4EF-F12B9C53490E}"/>
    <cellStyle name="Comma 13 3 2 3 2 3" xfId="4827" xr:uid="{56DBF159-AFDF-45E5-A2DC-194C22AA9FE4}"/>
    <cellStyle name="Comma 13 3 2 3 2 3 2" xfId="4828" xr:uid="{C9D385AB-E4D1-4357-B134-823AE2C1B40F}"/>
    <cellStyle name="Comma 13 3 2 3 2 3 2 2" xfId="4829" xr:uid="{FD6DDD4A-BF21-4454-9A0E-9E04D164EA49}"/>
    <cellStyle name="Comma 13 3 2 3 2 3 2 2 2" xfId="27471" xr:uid="{E47E55AA-5D43-4435-B4D1-2E077DBD0CA6}"/>
    <cellStyle name="Comma 13 3 2 3 2 3 2 3" xfId="27470" xr:uid="{6E62C926-1837-484C-AA13-7079F99482CC}"/>
    <cellStyle name="Comma 13 3 2 3 2 3 2_ACT_NIBD EQ" xfId="4830" xr:uid="{E15F66D6-C1C3-4D1B-97A5-AAD155249A7A}"/>
    <cellStyle name="Comma 13 3 2 3 2 3 3" xfId="4831" xr:uid="{24F51A93-A590-4E42-B870-83E9FBA93D24}"/>
    <cellStyle name="Comma 13 3 2 3 2 3 3 2" xfId="27472" xr:uid="{486B4633-CC07-424D-983C-7D3C48ADD92F}"/>
    <cellStyle name="Comma 13 3 2 3 2 3 4" xfId="27469" xr:uid="{7A789276-7D3B-4AF4-9080-2A50076A46AE}"/>
    <cellStyle name="Comma 13 3 2 3 2 3_ACT_NIBD EQ" xfId="4832" xr:uid="{4765C1D3-70DE-4717-8011-5BBD91DD2D74}"/>
    <cellStyle name="Comma 13 3 2 3 2 4" xfId="4833" xr:uid="{B19AD6E6-B771-4F4D-BA2D-24082EC12157}"/>
    <cellStyle name="Comma 13 3 2 3 2 4 2" xfId="4834" xr:uid="{F675975D-C9AA-4830-A09E-EB45430563C5}"/>
    <cellStyle name="Comma 13 3 2 3 2 4 2 2" xfId="27474" xr:uid="{45107FCF-229B-435C-AD4C-76F2066866C8}"/>
    <cellStyle name="Comma 13 3 2 3 2 4 3" xfId="27473" xr:uid="{911AAC64-5143-4C41-8B1D-DA185FE48566}"/>
    <cellStyle name="Comma 13 3 2 3 2 4_ACT_NIBD EQ" xfId="4835" xr:uid="{8F68AFC8-469B-4D26-8A74-5D2A8B38A064}"/>
    <cellStyle name="Comma 13 3 2 3 2 5" xfId="4836" xr:uid="{77A43121-4CE1-4F1E-BDC7-D3C45147E241}"/>
    <cellStyle name="Comma 13 3 2 3 2 5 2" xfId="27475" xr:uid="{74EEB6F7-DBB9-44B2-BF18-E37E6ABBE281}"/>
    <cellStyle name="Comma 13 3 2 3 2 6" xfId="27460" xr:uid="{91BDADB6-CFB2-4B18-AA3F-3458EA60F3BB}"/>
    <cellStyle name="Comma 13 3 2 3 2_ACT_NIBD EQ" xfId="4837" xr:uid="{EC76BC2E-26B8-40BA-9E44-B70A8C4F634D}"/>
    <cellStyle name="Comma 13 3 2 3 3" xfId="4838" xr:uid="{073C65FF-4919-406A-AD62-6A1523A54C23}"/>
    <cellStyle name="Comma 13 3 2 3 3 2" xfId="4839" xr:uid="{35F06871-C38F-4838-A919-9C7B9BE51156}"/>
    <cellStyle name="Comma 13 3 2 3 3 2 2" xfId="4840" xr:uid="{DF4A9354-7124-4118-824B-65B6DBC94624}"/>
    <cellStyle name="Comma 13 3 2 3 3 2 2 2" xfId="4841" xr:uid="{80D588D6-7BF1-47D1-AAB8-2FF81CABA940}"/>
    <cellStyle name="Comma 13 3 2 3 3 2 2 2 2" xfId="27479" xr:uid="{27A7152F-5F1E-48B8-B758-8AA6D0D3C50C}"/>
    <cellStyle name="Comma 13 3 2 3 3 2 2 3" xfId="27478" xr:uid="{52C4A4EC-0E26-4D69-AD8A-19E14ECC223D}"/>
    <cellStyle name="Comma 13 3 2 3 3 2 2_ACT_NIBD EQ" xfId="4842" xr:uid="{E211D0DE-EBE1-410F-83E8-77435B0EFF17}"/>
    <cellStyle name="Comma 13 3 2 3 3 2 3" xfId="4843" xr:uid="{39939216-1B4B-45B6-93C6-4D6D5792E5B6}"/>
    <cellStyle name="Comma 13 3 2 3 3 2 3 2" xfId="27480" xr:uid="{A1757BEB-3392-45B5-A5E9-13668BD7F15C}"/>
    <cellStyle name="Comma 13 3 2 3 3 2 4" xfId="27477" xr:uid="{AD21F360-DCD7-4280-B1D8-2964E4B8670E}"/>
    <cellStyle name="Comma 13 3 2 3 3 2_ACT_NIBD EQ" xfId="4844" xr:uid="{A8E4DFF1-9027-4646-9F27-25234DD4FD90}"/>
    <cellStyle name="Comma 13 3 2 3 3 3" xfId="4845" xr:uid="{1913A3B3-68C5-4FB0-A124-86885179810D}"/>
    <cellStyle name="Comma 13 3 2 3 3 3 2" xfId="4846" xr:uid="{CF19FE97-FC5A-47B1-BEDE-8246343D7495}"/>
    <cellStyle name="Comma 13 3 2 3 3 3 2 2" xfId="27482" xr:uid="{88F9D278-8F61-4005-AF9B-4AD7C3E2262A}"/>
    <cellStyle name="Comma 13 3 2 3 3 3 3" xfId="27481" xr:uid="{FED812A9-EF96-4F03-8700-E340CC487C9C}"/>
    <cellStyle name="Comma 13 3 2 3 3 3_ACT_NIBD EQ" xfId="4847" xr:uid="{36A217D7-B488-40B1-A33C-FC15B339EC69}"/>
    <cellStyle name="Comma 13 3 2 3 3 4" xfId="4848" xr:uid="{DFEDCC57-DEB6-45B6-8198-DF0536F6613A}"/>
    <cellStyle name="Comma 13 3 2 3 3 4 2" xfId="27483" xr:uid="{5490E19E-847A-4612-AF25-BD36758E27D2}"/>
    <cellStyle name="Comma 13 3 2 3 3 5" xfId="27476" xr:uid="{5599935C-15E0-463E-829A-2182E96011DE}"/>
    <cellStyle name="Comma 13 3 2 3 3_ACT_NIBD EQ" xfId="4849" xr:uid="{2C94364E-C6BC-4031-86C1-D97EFEBCB490}"/>
    <cellStyle name="Comma 13 3 2 3 4" xfId="4850" xr:uid="{1030B024-1005-408F-B174-EC20EA3776D9}"/>
    <cellStyle name="Comma 13 3 2 3 4 2" xfId="4851" xr:uid="{F5A89203-F547-4D61-A843-22DCDAFFFA82}"/>
    <cellStyle name="Comma 13 3 2 3 4 2 2" xfId="4852" xr:uid="{7318436E-1545-4093-A28D-2329B6868888}"/>
    <cellStyle name="Comma 13 3 2 3 4 2 2 2" xfId="27486" xr:uid="{BA14BCFD-62D9-408A-81E3-6B7E1E41F9C4}"/>
    <cellStyle name="Comma 13 3 2 3 4 2 3" xfId="27485" xr:uid="{70E66C17-723B-43BA-BAD5-3CF5791EF22B}"/>
    <cellStyle name="Comma 13 3 2 3 4 2_ACT_NIBD EQ" xfId="4853" xr:uid="{23892256-D951-4E19-94CA-A44A01099196}"/>
    <cellStyle name="Comma 13 3 2 3 4 3" xfId="4854" xr:uid="{334A26A8-1512-4690-AF11-689C1F148213}"/>
    <cellStyle name="Comma 13 3 2 3 4 3 2" xfId="27487" xr:uid="{BE50BC39-F908-468F-A749-056EEAB2CC0E}"/>
    <cellStyle name="Comma 13 3 2 3 4 4" xfId="27484" xr:uid="{28B886CA-2F6F-45C4-B081-E37AE812786D}"/>
    <cellStyle name="Comma 13 3 2 3 4_ACT_NIBD EQ" xfId="4855" xr:uid="{F1D4416B-789A-4871-AB07-036C064DDD1D}"/>
    <cellStyle name="Comma 13 3 2 3 5" xfId="4856" xr:uid="{797755A7-ED06-4CDC-9EAC-3D35F2788665}"/>
    <cellStyle name="Comma 13 3 2 3 5 2" xfId="4857" xr:uid="{0332CE53-5C80-4DCB-89EF-CB8278F31446}"/>
    <cellStyle name="Comma 13 3 2 3 5 2 2" xfId="27489" xr:uid="{ABA26803-D675-4250-9A14-982C6919A6A9}"/>
    <cellStyle name="Comma 13 3 2 3 5 3" xfId="27488" xr:uid="{046B2541-6059-4BB2-8993-07A4DDCCC0FB}"/>
    <cellStyle name="Comma 13 3 2 3 5_ACT_NIBD EQ" xfId="4858" xr:uid="{C3402A7A-64F0-4A13-9183-7AA064D73B3E}"/>
    <cellStyle name="Comma 13 3 2 3 6" xfId="4859" xr:uid="{1320DBB9-8793-4D91-85F9-F9E9E77A28AA}"/>
    <cellStyle name="Comma 13 3 2 3 6 2" xfId="27490" xr:uid="{8E115149-704B-4323-8801-E6B58ADB41C9}"/>
    <cellStyle name="Comma 13 3 2 3 7" xfId="40027" xr:uid="{779C4D60-7484-45C8-96D7-A4145604F36C}"/>
    <cellStyle name="Comma 13 3 2 3 8" xfId="22015" xr:uid="{102FF243-A869-4005-BD56-883942A9C70F}"/>
    <cellStyle name="Comma 13 3 2 3_ACT Segment adj EBITDA" xfId="4860" xr:uid="{EB318DBD-CC30-4A2A-9EAB-2A9499CA3641}"/>
    <cellStyle name="Comma 13 3 2 4" xfId="4861" xr:uid="{217D85F3-854A-4C27-BEC2-B9BF469CD4D0}"/>
    <cellStyle name="Comma 13 3 2 4 2" xfId="4862" xr:uid="{0E7A56D1-3941-4DC0-A01C-DE94CE8F8CF3}"/>
    <cellStyle name="Comma 13 3 2 4 2 2" xfId="4863" xr:uid="{31B5FFDA-23B1-4AAD-A431-DB5956BADD1F}"/>
    <cellStyle name="Comma 13 3 2 4 2 2 2" xfId="4864" xr:uid="{6D90DD6B-B0F8-467D-9D46-4560BC1175DA}"/>
    <cellStyle name="Comma 13 3 2 4 2 2 2 2" xfId="4865" xr:uid="{06BCAB67-C4B5-415D-8718-9C856057DC41}"/>
    <cellStyle name="Comma 13 3 2 4 2 2 2 2 2" xfId="27495" xr:uid="{09215276-2459-40BA-AF00-84551C8830CA}"/>
    <cellStyle name="Comma 13 3 2 4 2 2 2 3" xfId="27494" xr:uid="{6433B1AA-4B84-48CE-9C63-5EA82E829783}"/>
    <cellStyle name="Comma 13 3 2 4 2 2 2_ACT_NIBD EQ" xfId="4866" xr:uid="{9785B5A1-AA98-4455-BD78-EE6A47EB2F21}"/>
    <cellStyle name="Comma 13 3 2 4 2 2 3" xfId="4867" xr:uid="{F337B3F7-1B1F-4EBE-9D8B-060DEB066D7E}"/>
    <cellStyle name="Comma 13 3 2 4 2 2 3 2" xfId="27496" xr:uid="{724A03B8-F9D2-4E9A-818D-8C495700F828}"/>
    <cellStyle name="Comma 13 3 2 4 2 2 4" xfId="27493" xr:uid="{CB3B92A5-4587-40CC-B3BA-3967CB2A11A5}"/>
    <cellStyle name="Comma 13 3 2 4 2 2_ACT_NIBD EQ" xfId="4868" xr:uid="{AFBDA8E0-4C94-4ECC-9459-E2388CCDF8B4}"/>
    <cellStyle name="Comma 13 3 2 4 2 3" xfId="4869" xr:uid="{BBAED25E-99B5-4370-B23E-3C69037581AF}"/>
    <cellStyle name="Comma 13 3 2 4 2 3 2" xfId="4870" xr:uid="{1F5DE81B-6328-4069-9D42-55AD04C38335}"/>
    <cellStyle name="Comma 13 3 2 4 2 3 2 2" xfId="27498" xr:uid="{99F48003-55C3-4190-923C-525E08EEC5E6}"/>
    <cellStyle name="Comma 13 3 2 4 2 3 3" xfId="27497" xr:uid="{729D7DBB-F7E5-4F44-BEAF-1D5A2733BE9B}"/>
    <cellStyle name="Comma 13 3 2 4 2 3_ACT_NIBD EQ" xfId="4871" xr:uid="{4632C22A-F7B4-4427-9BBA-8CC9155C290E}"/>
    <cellStyle name="Comma 13 3 2 4 2 4" xfId="4872" xr:uid="{CDE897F5-4A05-4525-9244-74F92037B02D}"/>
    <cellStyle name="Comma 13 3 2 4 2 4 2" xfId="27499" xr:uid="{FB52EF4D-D603-46D8-8FA6-903705A9BBA8}"/>
    <cellStyle name="Comma 13 3 2 4 2 5" xfId="27492" xr:uid="{E2C7C07F-276E-4580-8323-3CDFB4CD5181}"/>
    <cellStyle name="Comma 13 3 2 4 2_ACT_NIBD EQ" xfId="4873" xr:uid="{B737B9A1-32DE-45F2-AA2B-C25460F34217}"/>
    <cellStyle name="Comma 13 3 2 4 3" xfId="4874" xr:uid="{F7BB4F0E-E7C8-4E50-BD74-5653700A0ECD}"/>
    <cellStyle name="Comma 13 3 2 4 3 2" xfId="4875" xr:uid="{BE7FBABC-198D-4654-995A-336A5D1BD657}"/>
    <cellStyle name="Comma 13 3 2 4 3 2 2" xfId="4876" xr:uid="{050C70FD-BB72-4BF4-9887-007FFF35ED96}"/>
    <cellStyle name="Comma 13 3 2 4 3 2 2 2" xfId="27502" xr:uid="{2475DBB5-2B49-4B6C-9DBC-164F4446359E}"/>
    <cellStyle name="Comma 13 3 2 4 3 2 3" xfId="27501" xr:uid="{283967A6-D413-4ECB-9B11-9AA30CAF23E1}"/>
    <cellStyle name="Comma 13 3 2 4 3 2_ACT_NIBD EQ" xfId="4877" xr:uid="{1CA8A2C4-0A86-4BBC-A69A-238C813BCBA5}"/>
    <cellStyle name="Comma 13 3 2 4 3 3" xfId="4878" xr:uid="{9E21203D-056D-4F16-A509-97F625E38F50}"/>
    <cellStyle name="Comma 13 3 2 4 3 3 2" xfId="27503" xr:uid="{EA48E26D-5791-4086-8135-6E967A03C3EB}"/>
    <cellStyle name="Comma 13 3 2 4 3 4" xfId="27500" xr:uid="{DDCA5F08-B1B5-476C-84F4-56A7F2DA9E98}"/>
    <cellStyle name="Comma 13 3 2 4 3_ACT_NIBD EQ" xfId="4879" xr:uid="{A3E33AD9-F68A-4A99-AE52-20C68F89708C}"/>
    <cellStyle name="Comma 13 3 2 4 4" xfId="4880" xr:uid="{7E34E049-B04F-4C5D-A4BA-6CA782FA52D3}"/>
    <cellStyle name="Comma 13 3 2 4 4 2" xfId="4881" xr:uid="{135C4DD4-C0F3-4E11-8C4F-F3827A0D766A}"/>
    <cellStyle name="Comma 13 3 2 4 4 2 2" xfId="27505" xr:uid="{0FEE053F-53E9-4C2F-9897-49EE0B118A47}"/>
    <cellStyle name="Comma 13 3 2 4 4 3" xfId="27504" xr:uid="{CA9D6FDD-A03C-47D0-B065-9ACAF5F0A52A}"/>
    <cellStyle name="Comma 13 3 2 4 4_ACT_NIBD EQ" xfId="4882" xr:uid="{88CF801D-9B26-4060-8382-930E7DD137ED}"/>
    <cellStyle name="Comma 13 3 2 4 5" xfId="4883" xr:uid="{EB5B1597-500B-47E9-9EB4-375148CFC9E8}"/>
    <cellStyle name="Comma 13 3 2 4 5 2" xfId="27506" xr:uid="{D9FFC1EC-032B-4C05-A06E-C51B9198A0E0}"/>
    <cellStyle name="Comma 13 3 2 4 6" xfId="27491" xr:uid="{29E49895-22D3-4212-AEF5-5869258ABEF8}"/>
    <cellStyle name="Comma 13 3 2 4_ACT_NIBD EQ" xfId="4884" xr:uid="{82EDAC4E-5CDF-4210-99D6-D3ADCEEEC22D}"/>
    <cellStyle name="Comma 13 3 2 5" xfId="4885" xr:uid="{A2BB9B4A-835F-423C-8542-D4ACFDE68B0E}"/>
    <cellStyle name="Comma 13 3 2 5 2" xfId="4886" xr:uid="{080FAEEA-E83C-4F41-A831-1083A7BB1414}"/>
    <cellStyle name="Comma 13 3 2 5 2 2" xfId="4887" xr:uid="{EE6C4A69-E201-4862-AEB4-5CA453EA433F}"/>
    <cellStyle name="Comma 13 3 2 5 2 2 2" xfId="4888" xr:uid="{8226B191-174D-48C6-ABB7-E822C1E29550}"/>
    <cellStyle name="Comma 13 3 2 5 2 2 2 2" xfId="27510" xr:uid="{5D2001A1-07A3-420A-940F-41ABE2635594}"/>
    <cellStyle name="Comma 13 3 2 5 2 2 3" xfId="27509" xr:uid="{67246E8D-0BE3-401B-A06A-856C38462452}"/>
    <cellStyle name="Comma 13 3 2 5 2 2_ACT_NIBD EQ" xfId="4889" xr:uid="{D251EE69-0FEF-4AAF-B65D-967E27C828EC}"/>
    <cellStyle name="Comma 13 3 2 5 2 3" xfId="4890" xr:uid="{C4439C09-6229-47E3-AEBC-3BBA6FCA38D1}"/>
    <cellStyle name="Comma 13 3 2 5 2 3 2" xfId="27511" xr:uid="{7E6B8098-18B7-4CB0-BA3A-49D3AF8E4ADB}"/>
    <cellStyle name="Comma 13 3 2 5 2 4" xfId="27508" xr:uid="{8A72CDDD-D28F-446E-B55D-1842E4B67401}"/>
    <cellStyle name="Comma 13 3 2 5 2_ACT_NIBD EQ" xfId="4891" xr:uid="{828D3706-41F1-4ECC-AFA6-FEB63F499162}"/>
    <cellStyle name="Comma 13 3 2 5 3" xfId="4892" xr:uid="{21B6FF7F-668B-48D9-9A96-D36E37FFC833}"/>
    <cellStyle name="Comma 13 3 2 5 3 2" xfId="4893" xr:uid="{B63D7203-3B43-4404-9777-706E50DC494D}"/>
    <cellStyle name="Comma 13 3 2 5 3 2 2" xfId="27513" xr:uid="{703DA40E-0204-4CCE-9594-E4FCC257E053}"/>
    <cellStyle name="Comma 13 3 2 5 3 3" xfId="27512" xr:uid="{DC9382E6-F1D4-4BD9-B612-73C12ADB6212}"/>
    <cellStyle name="Comma 13 3 2 5 3_ACT_NIBD EQ" xfId="4894" xr:uid="{7810295B-31C9-470B-80B2-A517C72FF2BB}"/>
    <cellStyle name="Comma 13 3 2 5 4" xfId="4895" xr:uid="{3CBB658A-E694-4F19-A4D9-689CDE70549A}"/>
    <cellStyle name="Comma 13 3 2 5 4 2" xfId="27514" xr:uid="{3DCF31C9-EF46-4A56-BAF3-1D61E350FF77}"/>
    <cellStyle name="Comma 13 3 2 5 5" xfId="27507" xr:uid="{91CFE6C0-7677-4930-8595-DE4C27DEE998}"/>
    <cellStyle name="Comma 13 3 2 5_ACT_NIBD EQ" xfId="4896" xr:uid="{5A408C42-E333-4C66-BF67-D59704D917A8}"/>
    <cellStyle name="Comma 13 3 2 6" xfId="4897" xr:uid="{95B18EAF-1E9B-49BB-BBAE-E86374DB25D0}"/>
    <cellStyle name="Comma 13 3 2 6 2" xfId="4898" xr:uid="{EBBFEADC-C2E0-451B-9856-EC98431D1FBD}"/>
    <cellStyle name="Comma 13 3 2 6 2 2" xfId="4899" xr:uid="{7EE28A9A-17BC-438F-B956-24246B56F086}"/>
    <cellStyle name="Comma 13 3 2 6 2 2 2" xfId="27517" xr:uid="{84B6422F-5E41-421F-A833-ED44E193BE5C}"/>
    <cellStyle name="Comma 13 3 2 6 2 3" xfId="27516" xr:uid="{2A3DFF6B-CD4D-464D-9C72-AEA33007EC10}"/>
    <cellStyle name="Comma 13 3 2 6 2_ACT_NIBD EQ" xfId="4900" xr:uid="{60B15AED-7A4A-4E04-B96E-5C483E0D563D}"/>
    <cellStyle name="Comma 13 3 2 6 3" xfId="4901" xr:uid="{27768EEF-E191-4A9D-A9EB-1F73B21E4194}"/>
    <cellStyle name="Comma 13 3 2 6 3 2" xfId="27518" xr:uid="{99D370C3-C939-4E62-9FB3-D7A3AD4083D6}"/>
    <cellStyle name="Comma 13 3 2 6 4" xfId="27515" xr:uid="{D1766AEE-EBF4-4F1D-8BC5-156B20F6CBCF}"/>
    <cellStyle name="Comma 13 3 2 6_ACT_NIBD EQ" xfId="4902" xr:uid="{4FAAA899-D1FA-4F27-8257-8FE98A68A8D2}"/>
    <cellStyle name="Comma 13 3 2 7" xfId="4903" xr:uid="{D7C3BD57-F721-40D1-A02E-EFD6222B6666}"/>
    <cellStyle name="Comma 13 3 2 7 2" xfId="4904" xr:uid="{D0D45088-EB5C-439E-A1A1-3313D4C22A30}"/>
    <cellStyle name="Comma 13 3 2 7 2 2" xfId="27520" xr:uid="{7F017A0B-986F-4E4D-A942-8DF167C8E56E}"/>
    <cellStyle name="Comma 13 3 2 7 3" xfId="27519" xr:uid="{CAA5C37E-E7EA-486C-91F1-8416D3B0C0F7}"/>
    <cellStyle name="Comma 13 3 2 7_ACT_NIBD EQ" xfId="4905" xr:uid="{6B194D06-0375-4715-AB67-09471C454110}"/>
    <cellStyle name="Comma 13 3 2 8" xfId="4906" xr:uid="{CC731DD6-C6E4-4BDE-B11D-3CB7B213C2DD}"/>
    <cellStyle name="Comma 13 3 2 8 2" xfId="27521" xr:uid="{0EB8700F-05CC-4C59-89BA-F28193399F3B}"/>
    <cellStyle name="Comma 13 3 2 9" xfId="40025" xr:uid="{6FC498CC-A64C-4811-9BE3-5EAB354F084F}"/>
    <cellStyle name="Comma 13 3 2_ACT Segment adj EBITDA" xfId="4907" xr:uid="{73CD097C-6F6B-4C18-9A5C-0EE2238A8066}"/>
    <cellStyle name="Comma 13 3 3" xfId="4908" xr:uid="{B440017C-0DF5-43F8-B992-CBEA51CAF319}"/>
    <cellStyle name="Comma 13 3 3 2" xfId="4909" xr:uid="{C8E1264E-C878-455F-BD04-75FCBD59859A}"/>
    <cellStyle name="Comma 13 3 3 2 2" xfId="4910" xr:uid="{EAB6E418-E19A-4636-9FE7-BC01FBC09500}"/>
    <cellStyle name="Comma 13 3 3 2 2 2" xfId="4911" xr:uid="{2EEA12F4-2D6D-45F7-85E6-B5A6AB8171DF}"/>
    <cellStyle name="Comma 13 3 3 2 2 2 2" xfId="4912" xr:uid="{C4CA42DE-EE4A-400F-8B61-B3BEA97D3019}"/>
    <cellStyle name="Comma 13 3 3 2 2 2 2 2" xfId="4913" xr:uid="{4D78DDFF-D7D6-4F01-82A3-F501773A12C2}"/>
    <cellStyle name="Comma 13 3 3 2 2 2 2 2 2" xfId="27526" xr:uid="{5E285A9A-C97C-412C-A62B-1AA39971B58B}"/>
    <cellStyle name="Comma 13 3 3 2 2 2 2 3" xfId="27525" xr:uid="{3CED3EC3-4B1A-4173-B280-DC457F566E6B}"/>
    <cellStyle name="Comma 13 3 3 2 2 2 2_ACT_NIBD EQ" xfId="4914" xr:uid="{546F4C36-8DDE-40A7-8079-D44B898D6760}"/>
    <cellStyle name="Comma 13 3 3 2 2 2 3" xfId="4915" xr:uid="{9570F91F-802F-44D3-9B77-D9F4BF28E56E}"/>
    <cellStyle name="Comma 13 3 3 2 2 2 3 2" xfId="27527" xr:uid="{3354F179-3DC0-4488-A97A-5E3820574492}"/>
    <cellStyle name="Comma 13 3 3 2 2 2 4" xfId="27524" xr:uid="{378A2BFB-A4CC-40A7-829A-38EBB7456DEB}"/>
    <cellStyle name="Comma 13 3 3 2 2 2_ACT_NIBD EQ" xfId="4916" xr:uid="{75C5B4CA-373F-4053-88F0-5ED0682B6AD5}"/>
    <cellStyle name="Comma 13 3 3 2 2 3" xfId="4917" xr:uid="{EB176064-610E-4F8A-8800-152218A124AF}"/>
    <cellStyle name="Comma 13 3 3 2 2 3 2" xfId="4918" xr:uid="{1AE4D555-6F79-414D-AC97-2BE3F11D4A7C}"/>
    <cellStyle name="Comma 13 3 3 2 2 3 2 2" xfId="27529" xr:uid="{EA5B6FAE-175D-44EE-B8BB-A5F017E9A797}"/>
    <cellStyle name="Comma 13 3 3 2 2 3 3" xfId="27528" xr:uid="{31748EA3-AB42-4CC2-8B0F-5509190DE13D}"/>
    <cellStyle name="Comma 13 3 3 2 2 3_ACT_NIBD EQ" xfId="4919" xr:uid="{6D4D460D-C762-4066-BC94-6AC101491A89}"/>
    <cellStyle name="Comma 13 3 3 2 2 4" xfId="4920" xr:uid="{B5F41972-43E3-4AD1-8298-D6415206BFE0}"/>
    <cellStyle name="Comma 13 3 3 2 2 4 2" xfId="27530" xr:uid="{A7848008-34CE-457A-9E86-3386D987C191}"/>
    <cellStyle name="Comma 13 3 3 2 2 5" xfId="27523" xr:uid="{12AF8412-508D-4303-87E6-F9A274B9555D}"/>
    <cellStyle name="Comma 13 3 3 2 2_ACT_NIBD EQ" xfId="4921" xr:uid="{6FD03C02-E0AC-4725-B3C1-C0FCAADF2B51}"/>
    <cellStyle name="Comma 13 3 3 2 3" xfId="4922" xr:uid="{CC15898A-78A0-46EB-A8F5-4B1DE9FF82B7}"/>
    <cellStyle name="Comma 13 3 3 2 3 2" xfId="4923" xr:uid="{AB8301FC-7839-4959-9DB7-4688A6C8DBC5}"/>
    <cellStyle name="Comma 13 3 3 2 3 2 2" xfId="4924" xr:uid="{C46F830C-6BC1-4DFA-AC13-5F1D8DD3F8CD}"/>
    <cellStyle name="Comma 13 3 3 2 3 2 2 2" xfId="27533" xr:uid="{CDDD1523-4856-4D46-B14A-C7B4F381A194}"/>
    <cellStyle name="Comma 13 3 3 2 3 2 3" xfId="27532" xr:uid="{11DBC7AA-70A0-4904-BECE-2EC2B581DDEF}"/>
    <cellStyle name="Comma 13 3 3 2 3 2_ACT_NIBD EQ" xfId="4925" xr:uid="{BCE8EBD1-F149-4BAF-A4D3-8380AE621798}"/>
    <cellStyle name="Comma 13 3 3 2 3 3" xfId="4926" xr:uid="{D03E0BB5-A30B-4944-9ED8-D4912E89577C}"/>
    <cellStyle name="Comma 13 3 3 2 3 3 2" xfId="27534" xr:uid="{7B2DDC5E-DB1F-4817-8B63-11C22A95AF02}"/>
    <cellStyle name="Comma 13 3 3 2 3 4" xfId="27531" xr:uid="{1D980FB8-70E6-4EB0-8EA5-8E395341348C}"/>
    <cellStyle name="Comma 13 3 3 2 3_ACT_NIBD EQ" xfId="4927" xr:uid="{5E16F76D-7F68-4E77-8E41-785987CB42AB}"/>
    <cellStyle name="Comma 13 3 3 2 4" xfId="4928" xr:uid="{395F3256-74CF-4742-9B48-FA6B3875C84E}"/>
    <cellStyle name="Comma 13 3 3 2 4 2" xfId="4929" xr:uid="{856FD13E-D566-44B3-9BB9-1815CE15A1E9}"/>
    <cellStyle name="Comma 13 3 3 2 4 2 2" xfId="27536" xr:uid="{C5DDF9E5-E506-4F6B-B359-0F2CF0200794}"/>
    <cellStyle name="Comma 13 3 3 2 4 3" xfId="27535" xr:uid="{4B929410-31C0-43CF-8880-C987915A5185}"/>
    <cellStyle name="Comma 13 3 3 2 4_ACT_NIBD EQ" xfId="4930" xr:uid="{862D0619-C17C-4FF9-AB0F-C4249D6E6717}"/>
    <cellStyle name="Comma 13 3 3 2 5" xfId="4931" xr:uid="{C1293E3C-FDF7-4603-814D-223D22AD50B5}"/>
    <cellStyle name="Comma 13 3 3 2 5 2" xfId="27537" xr:uid="{A089D194-2FB7-42B9-B2B5-9FF0E09AB2A3}"/>
    <cellStyle name="Comma 13 3 3 2 6" xfId="27522" xr:uid="{2E1ADBC2-C8B2-495F-BA3E-4E8A1DB72C6A}"/>
    <cellStyle name="Comma 13 3 3 2_ACT_NIBD EQ" xfId="4932" xr:uid="{57AE65CE-B55A-40DF-8B21-F33F576E1520}"/>
    <cellStyle name="Comma 13 3 3 3" xfId="4933" xr:uid="{C6D04A73-D359-4826-B7FB-F9EBD6DB11C2}"/>
    <cellStyle name="Comma 13 3 3 3 2" xfId="4934" xr:uid="{250DCC36-927C-4408-B26C-021FA216CEAC}"/>
    <cellStyle name="Comma 13 3 3 3 2 2" xfId="4935" xr:uid="{D468541C-C03D-4476-9650-5F830300E9B0}"/>
    <cellStyle name="Comma 13 3 3 3 2 2 2" xfId="4936" xr:uid="{11AA1157-30D3-4672-8B9D-2EEF1E367090}"/>
    <cellStyle name="Comma 13 3 3 3 2 2 2 2" xfId="27541" xr:uid="{DFA62499-1FA8-4E15-9DCC-7A1D5708B294}"/>
    <cellStyle name="Comma 13 3 3 3 2 2 3" xfId="27540" xr:uid="{8FC450D0-229F-48C5-B44F-2068DCEB9FE3}"/>
    <cellStyle name="Comma 13 3 3 3 2 2_ACT_NIBD EQ" xfId="4937" xr:uid="{DC472984-FA5A-4C15-9063-03A7255A020E}"/>
    <cellStyle name="Comma 13 3 3 3 2 3" xfId="4938" xr:uid="{6BC23EC2-A8A2-48A6-85EF-2DB6C47E4083}"/>
    <cellStyle name="Comma 13 3 3 3 2 3 2" xfId="27542" xr:uid="{9907534F-4460-40C6-AEEB-0E576DA22EE9}"/>
    <cellStyle name="Comma 13 3 3 3 2 4" xfId="27539" xr:uid="{6801E06F-5778-45DD-8866-AA6B199D969C}"/>
    <cellStyle name="Comma 13 3 3 3 2_ACT_NIBD EQ" xfId="4939" xr:uid="{607D95CC-40F5-438A-8507-DFC86135B178}"/>
    <cellStyle name="Comma 13 3 3 3 3" xfId="4940" xr:uid="{82B789EE-3CAA-4C30-99AC-E56B550FF68A}"/>
    <cellStyle name="Comma 13 3 3 3 3 2" xfId="4941" xr:uid="{D29535AC-90EE-4AE4-955C-FBCB7C05CFF0}"/>
    <cellStyle name="Comma 13 3 3 3 3 2 2" xfId="27544" xr:uid="{C3F160FF-10C0-42DF-AEDB-841882A796A9}"/>
    <cellStyle name="Comma 13 3 3 3 3 3" xfId="27543" xr:uid="{025EC9DC-3CF2-4459-908A-28186021FC76}"/>
    <cellStyle name="Comma 13 3 3 3 3_ACT_NIBD EQ" xfId="4942" xr:uid="{A111DADF-0943-45CB-95C8-8B07A0507906}"/>
    <cellStyle name="Comma 13 3 3 3 4" xfId="4943" xr:uid="{2AFA5F1A-C55F-4E9D-93C9-47ED81475715}"/>
    <cellStyle name="Comma 13 3 3 3 4 2" xfId="27545" xr:uid="{B5C6B537-5FE8-4D5B-B12E-784B31173622}"/>
    <cellStyle name="Comma 13 3 3 3 5" xfId="27538" xr:uid="{CDDE9D95-5725-4836-A047-66DA421F26E7}"/>
    <cellStyle name="Comma 13 3 3 3_ACT_NIBD EQ" xfId="4944" xr:uid="{E603E891-A3B2-471F-9B87-1134E95371C1}"/>
    <cellStyle name="Comma 13 3 3 4" xfId="4945" xr:uid="{F88CC3D9-B87E-4BE9-ACF1-8CC6E23F9FB1}"/>
    <cellStyle name="Comma 13 3 3 4 2" xfId="4946" xr:uid="{6CE7B092-B295-4BA9-923D-628C19B82382}"/>
    <cellStyle name="Comma 13 3 3 4 2 2" xfId="4947" xr:uid="{51D6C083-3D2E-454F-B204-ECADE46DD6D7}"/>
    <cellStyle name="Comma 13 3 3 4 2 2 2" xfId="27548" xr:uid="{13AD431A-5FC7-4753-9A64-004A6B00BA51}"/>
    <cellStyle name="Comma 13 3 3 4 2 3" xfId="27547" xr:uid="{4B470A8B-59F5-4834-80BC-AE89E52014D8}"/>
    <cellStyle name="Comma 13 3 3 4 2_ACT_NIBD EQ" xfId="4948" xr:uid="{A3C251E4-341E-4BEA-9D28-5855BB9C2CFB}"/>
    <cellStyle name="Comma 13 3 3 4 3" xfId="4949" xr:uid="{AE6AB14F-9218-4C46-9978-DEF7712EC2C2}"/>
    <cellStyle name="Comma 13 3 3 4 3 2" xfId="27549" xr:uid="{CDCF75AC-5BD2-4F95-AA29-9C60084A30F7}"/>
    <cellStyle name="Comma 13 3 3 4 4" xfId="27546" xr:uid="{37005710-FFB9-4060-8FA8-7F34A1713868}"/>
    <cellStyle name="Comma 13 3 3 4_ACT_NIBD EQ" xfId="4950" xr:uid="{86E8F6A4-A763-49A6-9E9D-687228574520}"/>
    <cellStyle name="Comma 13 3 3 5" xfId="4951" xr:uid="{7BEA62B6-5B46-40AC-93D5-45C0E0EC0FD6}"/>
    <cellStyle name="Comma 13 3 3 5 2" xfId="4952" xr:uid="{69391FEA-BB80-4201-8D7B-3C681FC3F9B6}"/>
    <cellStyle name="Comma 13 3 3 5 2 2" xfId="27551" xr:uid="{8FE0098A-2306-493B-AF09-9F2D8BC9B90A}"/>
    <cellStyle name="Comma 13 3 3 5 3" xfId="27550" xr:uid="{64318873-3A21-4C82-B407-E8229AC5FD6A}"/>
    <cellStyle name="Comma 13 3 3 5_ACT_NIBD EQ" xfId="4953" xr:uid="{8C8FB0D9-B7C5-433B-A93A-13A34D069230}"/>
    <cellStyle name="Comma 13 3 3 6" xfId="4954" xr:uid="{B3FC898F-D07D-439A-88A7-3026D67F41F3}"/>
    <cellStyle name="Comma 13 3 3 6 2" xfId="27552" xr:uid="{F1AA3777-1606-4E4B-974A-8C7B1A4965D4}"/>
    <cellStyle name="Comma 13 3 3 7" xfId="40028" xr:uid="{EB89FC21-36BF-4605-9827-E751B9FD8CF6}"/>
    <cellStyle name="Comma 13 3 3 8" xfId="22016" xr:uid="{1582451B-D97F-4FB1-B3C8-36AE65DB7E7A}"/>
    <cellStyle name="Comma 13 3 3_ACT Segment adj EBITDA" xfId="4955" xr:uid="{407723A2-9FFD-4E29-AFFC-D34774CEA380}"/>
    <cellStyle name="Comma 13 3 4" xfId="4956" xr:uid="{794FF52E-3C83-4B35-B5B2-CE038C60EE94}"/>
    <cellStyle name="Comma 13 3 4 2" xfId="4957" xr:uid="{1677A507-8C8E-4630-8C5B-592FE7D3E45A}"/>
    <cellStyle name="Comma 13 3 4 2 2" xfId="4958" xr:uid="{96594C36-BEDF-42D1-BD3D-E54DC5D6FCF5}"/>
    <cellStyle name="Comma 13 3 4 2 2 2" xfId="4959" xr:uid="{D1A51CA7-D0EA-4D11-AA21-CB80E2B16C04}"/>
    <cellStyle name="Comma 13 3 4 2 2 2 2" xfId="4960" xr:uid="{A34364D0-1B39-4BB2-95D5-A24CFFF6EC9F}"/>
    <cellStyle name="Comma 13 3 4 2 2 2 2 2" xfId="4961" xr:uid="{0721A8B7-D62E-4F57-A659-8361F4E0587F}"/>
    <cellStyle name="Comma 13 3 4 2 2 2 2 2 2" xfId="27557" xr:uid="{9EF7040E-106F-48E8-9772-B8388EEAF737}"/>
    <cellStyle name="Comma 13 3 4 2 2 2 2 3" xfId="27556" xr:uid="{15589CA3-E75D-49FA-96F0-E3F53ACCB033}"/>
    <cellStyle name="Comma 13 3 4 2 2 2 2_ACT_NIBD EQ" xfId="4962" xr:uid="{A5CEFE9B-725E-4C4F-BE8D-260501110F5B}"/>
    <cellStyle name="Comma 13 3 4 2 2 2 3" xfId="4963" xr:uid="{B7697757-A8F5-4703-81DB-8D2432017F1C}"/>
    <cellStyle name="Comma 13 3 4 2 2 2 3 2" xfId="27558" xr:uid="{E75E6AE4-5678-427C-A5F0-AD3EEC180CD8}"/>
    <cellStyle name="Comma 13 3 4 2 2 2 4" xfId="27555" xr:uid="{5F4D3304-D3BD-46F4-AF65-3C57C3E1C998}"/>
    <cellStyle name="Comma 13 3 4 2 2 2_ACT_NIBD EQ" xfId="4964" xr:uid="{A0122D7B-F466-4B4F-B856-543F8C6AAC35}"/>
    <cellStyle name="Comma 13 3 4 2 2 3" xfId="4965" xr:uid="{BA62416D-7423-40FC-9F95-3931D699E961}"/>
    <cellStyle name="Comma 13 3 4 2 2 3 2" xfId="4966" xr:uid="{48AF23C1-3EE4-4F4F-A0CA-FF4E1C7B4111}"/>
    <cellStyle name="Comma 13 3 4 2 2 3 2 2" xfId="27560" xr:uid="{5E0F622F-9B23-4A69-BBFF-B18B9129E05F}"/>
    <cellStyle name="Comma 13 3 4 2 2 3 3" xfId="27559" xr:uid="{137A4ECE-B0C8-407B-963A-3C747F25A369}"/>
    <cellStyle name="Comma 13 3 4 2 2 3_ACT_NIBD EQ" xfId="4967" xr:uid="{4A6D8F56-7092-4696-BD41-0DACEE499EC1}"/>
    <cellStyle name="Comma 13 3 4 2 2 4" xfId="4968" xr:uid="{686035DE-0320-4617-96CB-DE35ADEF6594}"/>
    <cellStyle name="Comma 13 3 4 2 2 4 2" xfId="27561" xr:uid="{86B3EE7B-FCAA-4B7E-B816-8E9847823621}"/>
    <cellStyle name="Comma 13 3 4 2 2 5" xfId="27554" xr:uid="{5D944EFF-C491-47C8-8419-5459DB8B5FA8}"/>
    <cellStyle name="Comma 13 3 4 2 2_ACT_NIBD EQ" xfId="4969" xr:uid="{37971F49-623D-484C-A158-A074D696B293}"/>
    <cellStyle name="Comma 13 3 4 2 3" xfId="4970" xr:uid="{CE178DD9-32F3-40B0-894E-1ED7B8FBAC21}"/>
    <cellStyle name="Comma 13 3 4 2 3 2" xfId="4971" xr:uid="{20EC9598-2C62-417D-8094-927A47BE05F1}"/>
    <cellStyle name="Comma 13 3 4 2 3 2 2" xfId="4972" xr:uid="{D0D44939-DEF3-48F2-9F93-0F6F037777E3}"/>
    <cellStyle name="Comma 13 3 4 2 3 2 2 2" xfId="27564" xr:uid="{0B5DD39A-AF32-44B9-B725-312E89286FC5}"/>
    <cellStyle name="Comma 13 3 4 2 3 2 3" xfId="27563" xr:uid="{D5BBFCC9-B26C-4292-B19E-922489882BB5}"/>
    <cellStyle name="Comma 13 3 4 2 3 2_ACT_NIBD EQ" xfId="4973" xr:uid="{69B1BACD-C813-4871-B251-8258C92A7277}"/>
    <cellStyle name="Comma 13 3 4 2 3 3" xfId="4974" xr:uid="{ECAFD945-91D5-4848-8AE1-3FC8D9ECD3D4}"/>
    <cellStyle name="Comma 13 3 4 2 3 3 2" xfId="27565" xr:uid="{8052EBF8-B6DB-4F77-93AE-79A9F4305754}"/>
    <cellStyle name="Comma 13 3 4 2 3 4" xfId="27562" xr:uid="{1B38669E-1125-4257-912B-0DC71EC2530C}"/>
    <cellStyle name="Comma 13 3 4 2 3_ACT_NIBD EQ" xfId="4975" xr:uid="{B26D6441-52D7-49FB-96B0-CF3517D995A7}"/>
    <cellStyle name="Comma 13 3 4 2 4" xfId="4976" xr:uid="{05192F3B-647A-464A-8206-DEC6F270DAFA}"/>
    <cellStyle name="Comma 13 3 4 2 4 2" xfId="4977" xr:uid="{BC402C8A-FD04-4B44-9D99-297FFD6172F4}"/>
    <cellStyle name="Comma 13 3 4 2 4 2 2" xfId="27567" xr:uid="{937D0692-CFEC-49DB-96F8-CC8C8214532D}"/>
    <cellStyle name="Comma 13 3 4 2 4 3" xfId="27566" xr:uid="{7E097F4E-407D-47DB-A567-A9AB09384E4B}"/>
    <cellStyle name="Comma 13 3 4 2 4_ACT_NIBD EQ" xfId="4978" xr:uid="{CA704A5A-DA77-4D46-AC44-4C910ED5E742}"/>
    <cellStyle name="Comma 13 3 4 2 5" xfId="4979" xr:uid="{2412B764-D021-48B3-B358-A480185E8848}"/>
    <cellStyle name="Comma 13 3 4 2 5 2" xfId="27568" xr:uid="{DDBD4380-ED45-42F7-B245-0D82EFDA3C6E}"/>
    <cellStyle name="Comma 13 3 4 2 6" xfId="27553" xr:uid="{EA76F1AA-71B4-4524-9FD0-49A88ED71A9C}"/>
    <cellStyle name="Comma 13 3 4 2_ACT_NIBD EQ" xfId="4980" xr:uid="{0C33EAC1-E9B6-417E-858F-41B679764334}"/>
    <cellStyle name="Comma 13 3 4 3" xfId="4981" xr:uid="{217B0B77-2026-4716-8A2D-04C4F7224910}"/>
    <cellStyle name="Comma 13 3 4 3 2" xfId="4982" xr:uid="{F31C4F09-C786-4086-AD6A-6F583D975FD7}"/>
    <cellStyle name="Comma 13 3 4 3 2 2" xfId="4983" xr:uid="{01211F1F-0927-4C35-AE96-B3C11B876420}"/>
    <cellStyle name="Comma 13 3 4 3 2 2 2" xfId="4984" xr:uid="{97FBCD9A-A338-455E-B6E1-1D1F7C4AFBAF}"/>
    <cellStyle name="Comma 13 3 4 3 2 2 2 2" xfId="27572" xr:uid="{A9333729-02FC-4E14-B862-1504304D282C}"/>
    <cellStyle name="Comma 13 3 4 3 2 2 3" xfId="27571" xr:uid="{7917A8FE-CAA6-4976-8B9C-A55CCFF263B8}"/>
    <cellStyle name="Comma 13 3 4 3 2 2_ACT_NIBD EQ" xfId="4985" xr:uid="{6E31F9D8-A61D-4B5B-B22B-12FD49BC8E26}"/>
    <cellStyle name="Comma 13 3 4 3 2 3" xfId="4986" xr:uid="{33629C7E-99BE-46D3-90F2-53B1ECA465A8}"/>
    <cellStyle name="Comma 13 3 4 3 2 3 2" xfId="27573" xr:uid="{AD094CE0-89CE-4EAF-8C1B-73A8F62F68F9}"/>
    <cellStyle name="Comma 13 3 4 3 2 4" xfId="27570" xr:uid="{8B8D3D84-7E4B-48B4-98A0-24D0602061AF}"/>
    <cellStyle name="Comma 13 3 4 3 2_ACT_NIBD EQ" xfId="4987" xr:uid="{68B9D72B-5426-42C1-BB31-A17ED98033F8}"/>
    <cellStyle name="Comma 13 3 4 3 3" xfId="4988" xr:uid="{12F35CD6-173C-4C3A-8DDD-50A234A31DF3}"/>
    <cellStyle name="Comma 13 3 4 3 3 2" xfId="4989" xr:uid="{AE51BB39-80DC-4F78-858B-16197EB3B91F}"/>
    <cellStyle name="Comma 13 3 4 3 3 2 2" xfId="27575" xr:uid="{25BE1E10-E8F8-47DB-84AD-2D2452DA16BF}"/>
    <cellStyle name="Comma 13 3 4 3 3 3" xfId="27574" xr:uid="{2D0C4F84-8601-4F27-B16D-64D7BDD94C11}"/>
    <cellStyle name="Comma 13 3 4 3 3_ACT_NIBD EQ" xfId="4990" xr:uid="{9D116EBE-3319-4AC8-ADD5-D3253C75826A}"/>
    <cellStyle name="Comma 13 3 4 3 4" xfId="4991" xr:uid="{F53B4ACE-091A-4C44-9464-1869611689B8}"/>
    <cellStyle name="Comma 13 3 4 3 4 2" xfId="27576" xr:uid="{D6D472FF-E7EB-4C1A-8E32-2F87AC7415C7}"/>
    <cellStyle name="Comma 13 3 4 3 5" xfId="27569" xr:uid="{A7438370-5A8E-4292-BF1E-EF39A8ED76E5}"/>
    <cellStyle name="Comma 13 3 4 3_ACT_NIBD EQ" xfId="4992" xr:uid="{D136C8B9-D83C-4725-ACA5-E64AF73D2A67}"/>
    <cellStyle name="Comma 13 3 4 4" xfId="4993" xr:uid="{8C46D9BB-0DB5-4675-87F4-05BB47319A38}"/>
    <cellStyle name="Comma 13 3 4 4 2" xfId="4994" xr:uid="{C2B5A917-5D95-4926-869B-2E8FE045E3F5}"/>
    <cellStyle name="Comma 13 3 4 4 2 2" xfId="4995" xr:uid="{898D560C-91C4-4E36-A733-D424B7D85DA3}"/>
    <cellStyle name="Comma 13 3 4 4 2 2 2" xfId="27579" xr:uid="{6731A677-0188-4008-B780-A00AF1C88DF1}"/>
    <cellStyle name="Comma 13 3 4 4 2 3" xfId="27578" xr:uid="{11A96442-E6D7-4DCA-9E41-451E397BAE3E}"/>
    <cellStyle name="Comma 13 3 4 4 2_ACT_NIBD EQ" xfId="4996" xr:uid="{42F285B5-38E2-4DBE-A10F-C88C6484FFA4}"/>
    <cellStyle name="Comma 13 3 4 4 3" xfId="4997" xr:uid="{2EBC4A92-72AE-4FE0-9547-DD4F7EE187EE}"/>
    <cellStyle name="Comma 13 3 4 4 3 2" xfId="27580" xr:uid="{1DB35C95-500A-4D7F-906E-54D5E39FC1DE}"/>
    <cellStyle name="Comma 13 3 4 4 4" xfId="27577" xr:uid="{36062E6E-C828-4571-8907-D1CF6D9A99BD}"/>
    <cellStyle name="Comma 13 3 4 4_ACT_NIBD EQ" xfId="4998" xr:uid="{CDF638EF-7901-45CA-8F1E-96A45D4B924B}"/>
    <cellStyle name="Comma 13 3 4 5" xfId="4999" xr:uid="{DD7EAF0C-423A-4E2B-8037-55DDAA565184}"/>
    <cellStyle name="Comma 13 3 4 5 2" xfId="5000" xr:uid="{062815A8-D974-4782-A518-23A983E517A3}"/>
    <cellStyle name="Comma 13 3 4 5 2 2" xfId="27582" xr:uid="{AB4E1ED1-364D-4167-A855-65EDC68D387C}"/>
    <cellStyle name="Comma 13 3 4 5 3" xfId="27581" xr:uid="{4C00BE26-52AC-429C-B59E-0A36247D8603}"/>
    <cellStyle name="Comma 13 3 4 5_ACT_NIBD EQ" xfId="5001" xr:uid="{565F109A-3398-41B2-A1F9-301695424D44}"/>
    <cellStyle name="Comma 13 3 4 6" xfId="5002" xr:uid="{73FBCAF7-F94D-4B13-869B-FF0294625115}"/>
    <cellStyle name="Comma 13 3 4 6 2" xfId="27583" xr:uid="{0206C3B1-151C-46FA-BE5A-B29C95996A5A}"/>
    <cellStyle name="Comma 13 3 4 7" xfId="40029" xr:uid="{C65F408D-7A1E-4B0D-8828-A991A28FE703}"/>
    <cellStyle name="Comma 13 3 4 8" xfId="22017" xr:uid="{4F5CEBF5-1A7D-4DB9-A96D-777E4B704089}"/>
    <cellStyle name="Comma 13 3 4_ACT Segment adj EBITDA" xfId="5003" xr:uid="{2647FDC2-AC97-47AA-AC70-E1686D2183B4}"/>
    <cellStyle name="Comma 13 3 5" xfId="5004" xr:uid="{7BEBF881-0936-4001-A233-6E9D4D270073}"/>
    <cellStyle name="Comma 13 3 5 2" xfId="5005" xr:uid="{D387BFA9-7DF3-4A29-AD2D-0458893BF73D}"/>
    <cellStyle name="Comma 13 3 5 2 2" xfId="5006" xr:uid="{D4819117-4B39-4B22-8EC2-5DD846E65EFF}"/>
    <cellStyle name="Comma 13 3 5 2 2 2" xfId="5007" xr:uid="{1B15F9ED-78EE-4099-B71A-15676FDD113D}"/>
    <cellStyle name="Comma 13 3 5 2 2 2 2" xfId="5008" xr:uid="{DDBE304A-1DC5-428C-AC42-92AEC8D0B6A6}"/>
    <cellStyle name="Comma 13 3 5 2 2 2 2 2" xfId="27588" xr:uid="{802BEC60-00CF-4B3F-A8F9-FFE34079B491}"/>
    <cellStyle name="Comma 13 3 5 2 2 2 3" xfId="27587" xr:uid="{C5E47DB9-ED6A-45BC-8E2F-05738343FFC2}"/>
    <cellStyle name="Comma 13 3 5 2 2 2_ACT_NIBD EQ" xfId="5009" xr:uid="{7C3F8BC1-5E98-46C3-AD5A-BA330F146AA4}"/>
    <cellStyle name="Comma 13 3 5 2 2 3" xfId="5010" xr:uid="{8FCCEEE5-3449-4F8A-B38A-FB0C21F8BA3B}"/>
    <cellStyle name="Comma 13 3 5 2 2 3 2" xfId="27589" xr:uid="{09CB8969-D75F-4C1D-94B2-87F8BB6E767E}"/>
    <cellStyle name="Comma 13 3 5 2 2 4" xfId="27586" xr:uid="{C5BDF329-FC0F-4B1A-A1AC-B7854EC5F558}"/>
    <cellStyle name="Comma 13 3 5 2 2_ACT_NIBD EQ" xfId="5011" xr:uid="{8AB05F33-31E2-4C0C-AF95-D45A2615C4AF}"/>
    <cellStyle name="Comma 13 3 5 2 3" xfId="5012" xr:uid="{0BDDDA11-6256-4A6D-B38F-52AA2955A092}"/>
    <cellStyle name="Comma 13 3 5 2 3 2" xfId="5013" xr:uid="{B155C93F-21EC-4770-B033-7BA72A9B5004}"/>
    <cellStyle name="Comma 13 3 5 2 3 2 2" xfId="27591" xr:uid="{A8D1C906-9DC9-4B86-8D45-F822732338E7}"/>
    <cellStyle name="Comma 13 3 5 2 3 3" xfId="27590" xr:uid="{2D7EC29E-8A29-4F5B-AB33-2AF11FF72440}"/>
    <cellStyle name="Comma 13 3 5 2 3_ACT_NIBD EQ" xfId="5014" xr:uid="{9CA81324-C43B-4970-B807-BE24B7D444E8}"/>
    <cellStyle name="Comma 13 3 5 2 4" xfId="5015" xr:uid="{4A4F90FA-0858-4F97-AA6E-5C5FEEFFF0B6}"/>
    <cellStyle name="Comma 13 3 5 2 4 2" xfId="27592" xr:uid="{19EB3058-CF03-432F-BF9D-F4C7BC028024}"/>
    <cellStyle name="Comma 13 3 5 2 5" xfId="27585" xr:uid="{13E6CA9B-09EE-4ACA-AACB-C707B6D8D476}"/>
    <cellStyle name="Comma 13 3 5 2_ACT_NIBD EQ" xfId="5016" xr:uid="{2E4DCBA4-EAE5-411E-9D28-12425AC2192A}"/>
    <cellStyle name="Comma 13 3 5 3" xfId="5017" xr:uid="{11EF48F6-AFF4-42AE-AE4B-8D9AB5CA56D5}"/>
    <cellStyle name="Comma 13 3 5 3 2" xfId="5018" xr:uid="{96933430-2FCA-4BDC-A1BC-6D7D89B91E3F}"/>
    <cellStyle name="Comma 13 3 5 3 2 2" xfId="5019" xr:uid="{69E649BB-1CDD-49CE-BD66-C32D6B9689AC}"/>
    <cellStyle name="Comma 13 3 5 3 2 2 2" xfId="27595" xr:uid="{FEBA3C9A-7700-48F1-84C1-98FC9F071E61}"/>
    <cellStyle name="Comma 13 3 5 3 2 3" xfId="27594" xr:uid="{DD419A71-D1D2-453F-9D29-D6856008B5F2}"/>
    <cellStyle name="Comma 13 3 5 3 2_ACT_NIBD EQ" xfId="5020" xr:uid="{119B0D6C-73DA-4A25-A5F8-DD3B99ECCFCC}"/>
    <cellStyle name="Comma 13 3 5 3 3" xfId="5021" xr:uid="{07AF1588-BA3E-49DD-818F-112954F7D91D}"/>
    <cellStyle name="Comma 13 3 5 3 3 2" xfId="27596" xr:uid="{F87E74D3-BD62-490E-89E0-507EBD6282CB}"/>
    <cellStyle name="Comma 13 3 5 3 4" xfId="27593" xr:uid="{061EF508-F6A9-4056-85DA-0A5F846C6406}"/>
    <cellStyle name="Comma 13 3 5 3_ACT_NIBD EQ" xfId="5022" xr:uid="{B4AB5978-0DFF-4C49-859F-C2C3F9944039}"/>
    <cellStyle name="Comma 13 3 5 4" xfId="5023" xr:uid="{CCDE1AF9-B351-4907-9882-7CE24AFC7C22}"/>
    <cellStyle name="Comma 13 3 5 4 2" xfId="5024" xr:uid="{99FE8D82-3F10-49E1-ABEB-98A6E3A5DC51}"/>
    <cellStyle name="Comma 13 3 5 4 2 2" xfId="27598" xr:uid="{7163608B-A0F1-4EF4-BAEC-CE6920663B33}"/>
    <cellStyle name="Comma 13 3 5 4 3" xfId="27597" xr:uid="{C9571039-5915-40DA-A4FD-0EEFEAD75E85}"/>
    <cellStyle name="Comma 13 3 5 4_ACT_NIBD EQ" xfId="5025" xr:uid="{96B4A679-CC37-46DA-9884-8708AD946974}"/>
    <cellStyle name="Comma 13 3 5 5" xfId="5026" xr:uid="{832EC2B9-8D79-4504-9949-151AE73BC8E5}"/>
    <cellStyle name="Comma 13 3 5 5 2" xfId="27599" xr:uid="{C51C7BE6-00BB-47FA-8F99-6FECD975A3D3}"/>
    <cellStyle name="Comma 13 3 5 6" xfId="27584" xr:uid="{5FA72A97-9953-47C7-8FF8-245FECFFB213}"/>
    <cellStyle name="Comma 13 3 5_ACT_NIBD EQ" xfId="5027" xr:uid="{39D57A51-5A39-4273-8BA7-039898CE0C3D}"/>
    <cellStyle name="Comma 13 3 6" xfId="5028" xr:uid="{7C410571-1631-4533-BEFD-803525CCC197}"/>
    <cellStyle name="Comma 13 3 6 2" xfId="5029" xr:uid="{11F6EDB5-CA15-4017-A237-565238B89DA5}"/>
    <cellStyle name="Comma 13 3 6 2 2" xfId="5030" xr:uid="{20023D28-B619-45CC-8220-39106EBEA7B4}"/>
    <cellStyle name="Comma 13 3 6 2 2 2" xfId="5031" xr:uid="{DD033F90-FD88-46E6-9FB5-CE517ADF5C89}"/>
    <cellStyle name="Comma 13 3 6 2 2 2 2" xfId="27603" xr:uid="{6CBA891F-9D25-42FC-9B12-A4C2DF6CA4BA}"/>
    <cellStyle name="Comma 13 3 6 2 2 3" xfId="27602" xr:uid="{569A5309-2BDD-45A3-BBF7-6ED26AF9D2C4}"/>
    <cellStyle name="Comma 13 3 6 2 2_ACT_NIBD EQ" xfId="5032" xr:uid="{B2B0D4A1-FCE8-48B9-8811-5F042B28F174}"/>
    <cellStyle name="Comma 13 3 6 2 3" xfId="5033" xr:uid="{DBE1B8F8-0071-4E15-A926-65C8CA168676}"/>
    <cellStyle name="Comma 13 3 6 2 3 2" xfId="27604" xr:uid="{2CC704F5-2568-4831-9170-6935766235EA}"/>
    <cellStyle name="Comma 13 3 6 2 4" xfId="27601" xr:uid="{0CB310F3-3D51-45D0-BF58-CE7AED228C27}"/>
    <cellStyle name="Comma 13 3 6 2_ACT_NIBD EQ" xfId="5034" xr:uid="{9C4BA7A1-FE87-4DD7-AAFA-E1174E30FA4B}"/>
    <cellStyle name="Comma 13 3 6 3" xfId="5035" xr:uid="{0286D485-948C-4D71-9129-C46ED522B9CB}"/>
    <cellStyle name="Comma 13 3 6 3 2" xfId="5036" xr:uid="{E8540FA2-EEBC-4FCC-8C83-3E522E6A20EB}"/>
    <cellStyle name="Comma 13 3 6 3 2 2" xfId="27606" xr:uid="{266AC9C2-2C6B-4E4B-846D-BEA7B85F1BE7}"/>
    <cellStyle name="Comma 13 3 6 3 3" xfId="27605" xr:uid="{8A92DE1C-AD62-4FA0-B096-ABA3C269B8D8}"/>
    <cellStyle name="Comma 13 3 6 3_ACT_NIBD EQ" xfId="5037" xr:uid="{03946353-8DF1-4D0C-9E29-0C7790BFE6FC}"/>
    <cellStyle name="Comma 13 3 6 4" xfId="5038" xr:uid="{28AA2068-643C-4840-A9F9-920F2853ACA4}"/>
    <cellStyle name="Comma 13 3 6 4 2" xfId="27607" xr:uid="{6DD5EAAF-8E59-4CD3-87F1-8CA14D2A8013}"/>
    <cellStyle name="Comma 13 3 6 5" xfId="27600" xr:uid="{52610505-E7D0-40C9-9886-CE8645955AF2}"/>
    <cellStyle name="Comma 13 3 6_ACT_NIBD EQ" xfId="5039" xr:uid="{B176F7C2-E047-4008-BC45-A6E91D53D0BC}"/>
    <cellStyle name="Comma 13 3 7" xfId="5040" xr:uid="{967B2BBF-2A7C-47B3-8570-E6D845CB7ACF}"/>
    <cellStyle name="Comma 13 3 7 2" xfId="5041" xr:uid="{28149E58-EE8D-4CF8-99C1-D7A1AE9B5587}"/>
    <cellStyle name="Comma 13 3 7 2 2" xfId="5042" xr:uid="{5D1E7C8C-D984-470D-A0AD-35451FEF4CD0}"/>
    <cellStyle name="Comma 13 3 7 2 2 2" xfId="27610" xr:uid="{78E577C0-CC0D-4179-AAB3-D4B4EC8397AB}"/>
    <cellStyle name="Comma 13 3 7 2 3" xfId="27609" xr:uid="{366E124E-2506-43B8-9243-F56EA33F895F}"/>
    <cellStyle name="Comma 13 3 7 2_ACT_NIBD EQ" xfId="5043" xr:uid="{C0F5D043-5AA0-48C8-BD55-136E8B46A3FC}"/>
    <cellStyle name="Comma 13 3 7 3" xfId="5044" xr:uid="{1DFF2FF1-EB2F-45FF-BC16-E6D4606F858B}"/>
    <cellStyle name="Comma 13 3 7 3 2" xfId="27611" xr:uid="{17B45E3B-BEB9-459E-9A38-251B7F115771}"/>
    <cellStyle name="Comma 13 3 7 4" xfId="27608" xr:uid="{EB5874E3-16D2-4369-9679-3F9AE1907059}"/>
    <cellStyle name="Comma 13 3 7_ACT_NIBD EQ" xfId="5045" xr:uid="{B5F91764-4DB4-492F-A768-3817949001F9}"/>
    <cellStyle name="Comma 13 3 8" xfId="5046" xr:uid="{E1679AE9-C33C-4EFB-92CD-A36702179287}"/>
    <cellStyle name="Comma 13 3 8 2" xfId="5047" xr:uid="{76B03270-2A59-4EC6-8765-A65BAAC56ABA}"/>
    <cellStyle name="Comma 13 3 8 2 2" xfId="27613" xr:uid="{51C9B9CC-8352-4CEB-B818-151DDB23E76D}"/>
    <cellStyle name="Comma 13 3 8 3" xfId="27612" xr:uid="{245F1EF3-6FDB-4096-B581-6610B36BB693}"/>
    <cellStyle name="Comma 13 3 8_ACT_NIBD EQ" xfId="5048" xr:uid="{47D72839-3524-45AB-9ACF-D52078D8EED7}"/>
    <cellStyle name="Comma 13 3 9" xfId="5049" xr:uid="{DBB5543D-5230-4F04-961A-5067131A19C2}"/>
    <cellStyle name="Comma 13 3 9 2" xfId="27614" xr:uid="{362F8773-4F6F-4D1F-B106-45F2E4D0BFD6}"/>
    <cellStyle name="Comma 13 3_ACT Segment adj EBITDA" xfId="5050" xr:uid="{0024F977-71D3-4076-BF09-9D6838B0321B}"/>
    <cellStyle name="Comma 13 4" xfId="5051" xr:uid="{C3A7A148-7DDB-4AC8-9983-4D52BB1347F1}"/>
    <cellStyle name="Comma 13 4 10" xfId="5052" xr:uid="{48AE52CC-385F-4821-A170-422742FE97A3}"/>
    <cellStyle name="Comma 13 4 10 2" xfId="36495" xr:uid="{738F56C6-7112-4080-BF4A-5FE2004A67D9}"/>
    <cellStyle name="Comma 13 4 10 2 2" xfId="42413" xr:uid="{339FE536-2365-4AA4-96D7-F3F48003846F}"/>
    <cellStyle name="Comma 13 4 10 3" xfId="39639" xr:uid="{BDC151CD-E7F1-4E64-B6D4-9AA40E7028B7}"/>
    <cellStyle name="Comma 13 4 10 3 2" xfId="43205" xr:uid="{1355742A-F1E7-4EFB-A901-1CA01266C377}"/>
    <cellStyle name="Comma 13 4 10 4" xfId="41249" xr:uid="{2B247B50-0C2F-439C-AD13-B2EEA6BB9CC1}"/>
    <cellStyle name="Comma 13 4 10 5" xfId="31806" xr:uid="{F940BBE0-3E0A-4203-A4D0-BB1F190CEFC1}"/>
    <cellStyle name="Comma 13 4 11" xfId="32770" xr:uid="{A71ED7E6-3D6A-4134-8AB3-6A2667DE2853}"/>
    <cellStyle name="Comma 13 4 12" xfId="40030" xr:uid="{7D1A4F4A-53C2-46CA-9E94-3698FCE4C371}"/>
    <cellStyle name="Comma 13 4 13" xfId="22018" xr:uid="{04CE7D67-451E-4830-A004-19CFAA5FC27A}"/>
    <cellStyle name="Comma 13 4 2" xfId="5053" xr:uid="{CB2AC9BC-47FC-434B-B8C9-B520F1F0E57D}"/>
    <cellStyle name="Comma 13 4 2 10" xfId="22019" xr:uid="{D8AD02D4-C5F1-42F8-92DF-0BB41795A5E5}"/>
    <cellStyle name="Comma 13 4 2 2" xfId="5054" xr:uid="{DEEAC154-1A05-41BD-A939-E93D6CB3A6EF}"/>
    <cellStyle name="Comma 13 4 2 2 2" xfId="5055" xr:uid="{956BA15E-DE91-4ECE-9304-B5F172D50F3A}"/>
    <cellStyle name="Comma 13 4 2 2 2 2" xfId="5056" xr:uid="{5EC899FE-76D6-4AC8-B3A8-25719EC133C2}"/>
    <cellStyle name="Comma 13 4 2 2 2 2 2" xfId="5057" xr:uid="{BC1B2F08-783E-42C1-B226-51956A9F9DB1}"/>
    <cellStyle name="Comma 13 4 2 2 2 2 2 2" xfId="5058" xr:uid="{EF234C0D-CD08-4DD6-A154-60040B552B70}"/>
    <cellStyle name="Comma 13 4 2 2 2 2 2 2 2" xfId="5059" xr:uid="{AFF1BEAC-FDC9-4DE4-B119-85406C0C16B9}"/>
    <cellStyle name="Comma 13 4 2 2 2 2 2 2 2 2" xfId="27619" xr:uid="{B2D80E0F-AD07-4DB0-B76E-7A25A8741A13}"/>
    <cellStyle name="Comma 13 4 2 2 2 2 2 2 3" xfId="27618" xr:uid="{D33A3D03-9276-4FCF-95B7-D66FC0D3841A}"/>
    <cellStyle name="Comma 13 4 2 2 2 2 2 2_ACT_NIBD EQ" xfId="5060" xr:uid="{C9CED986-E90E-4C17-9E83-34333210F9A0}"/>
    <cellStyle name="Comma 13 4 2 2 2 2 2 3" xfId="5061" xr:uid="{4EA1A04E-9FD6-4EAC-8E71-2234677E6B34}"/>
    <cellStyle name="Comma 13 4 2 2 2 2 2 3 2" xfId="27620" xr:uid="{C889BC2B-298B-43FA-8B08-E7195C5A401B}"/>
    <cellStyle name="Comma 13 4 2 2 2 2 2 4" xfId="27617" xr:uid="{4323279E-65CD-4A2E-B88D-167D0324394A}"/>
    <cellStyle name="Comma 13 4 2 2 2 2 2_ACT_NIBD EQ" xfId="5062" xr:uid="{BF95B0FB-0674-4398-903C-BFE7AD6531FF}"/>
    <cellStyle name="Comma 13 4 2 2 2 2 3" xfId="5063" xr:uid="{3FD90A40-0F5F-4F15-BADC-CEBDE7D76E8F}"/>
    <cellStyle name="Comma 13 4 2 2 2 2 3 2" xfId="5064" xr:uid="{56CE9C0E-1FAD-4D11-9EAC-D322A093EC30}"/>
    <cellStyle name="Comma 13 4 2 2 2 2 3 2 2" xfId="27622" xr:uid="{B921479B-3B6C-4B27-95AC-BD93714E4AD3}"/>
    <cellStyle name="Comma 13 4 2 2 2 2 3 3" xfId="27621" xr:uid="{E5067324-B6FE-415C-B46D-76BA6912AAF4}"/>
    <cellStyle name="Comma 13 4 2 2 2 2 3_ACT_NIBD EQ" xfId="5065" xr:uid="{735E4A02-ED1E-4C59-858B-A21444347DCE}"/>
    <cellStyle name="Comma 13 4 2 2 2 2 4" xfId="5066" xr:uid="{1F13D6BB-B643-4FE2-9AD6-F996AED67E5B}"/>
    <cellStyle name="Comma 13 4 2 2 2 2 4 2" xfId="27623" xr:uid="{01DD1943-7839-422D-9F04-877B335FFD0C}"/>
    <cellStyle name="Comma 13 4 2 2 2 2 5" xfId="27616" xr:uid="{50F3B99F-EDCC-4652-B38C-4294470DB5B1}"/>
    <cellStyle name="Comma 13 4 2 2 2 2_ACT_NIBD EQ" xfId="5067" xr:uid="{780CA2C5-B9AF-4729-8493-7D302C9CED4C}"/>
    <cellStyle name="Comma 13 4 2 2 2 3" xfId="5068" xr:uid="{E95FC6A7-F945-4E29-B6A6-0DE23E0EED96}"/>
    <cellStyle name="Comma 13 4 2 2 2 3 2" xfId="5069" xr:uid="{5D355AD8-210F-4505-9E19-6F3CA0342217}"/>
    <cellStyle name="Comma 13 4 2 2 2 3 2 2" xfId="5070" xr:uid="{43EB3C93-63FC-4AF2-B3BE-0E027FAB79F0}"/>
    <cellStyle name="Comma 13 4 2 2 2 3 2 2 2" xfId="27626" xr:uid="{C6AE78B4-8CBF-4B42-B97A-2C10F4BFB23F}"/>
    <cellStyle name="Comma 13 4 2 2 2 3 2 3" xfId="27625" xr:uid="{ABE58925-2EB6-4647-AAFB-2D294DF78F1E}"/>
    <cellStyle name="Comma 13 4 2 2 2 3 2_ACT_NIBD EQ" xfId="5071" xr:uid="{EF8B618F-4C1D-479D-A00A-39192DEC32B4}"/>
    <cellStyle name="Comma 13 4 2 2 2 3 3" xfId="5072" xr:uid="{23B453E3-821B-45F5-A5E8-006AF3AA3A17}"/>
    <cellStyle name="Comma 13 4 2 2 2 3 3 2" xfId="27627" xr:uid="{8F459642-A2F5-47AB-9A49-134F87C7A195}"/>
    <cellStyle name="Comma 13 4 2 2 2 3 4" xfId="27624" xr:uid="{3BF24F2E-9A4A-4394-8C26-0689750BE10E}"/>
    <cellStyle name="Comma 13 4 2 2 2 3_ACT_NIBD EQ" xfId="5073" xr:uid="{68EF908C-C2F2-49A3-86C2-4C1B2CE6A027}"/>
    <cellStyle name="Comma 13 4 2 2 2 4" xfId="5074" xr:uid="{EB68E17D-8B8D-460B-AD59-B43CA65D438B}"/>
    <cellStyle name="Comma 13 4 2 2 2 4 2" xfId="5075" xr:uid="{C5B48EA0-08F7-4F06-A9F8-AC937C300EDC}"/>
    <cellStyle name="Comma 13 4 2 2 2 4 2 2" xfId="27629" xr:uid="{5FC54FAC-4272-4665-9422-6BBAF56C3BB2}"/>
    <cellStyle name="Comma 13 4 2 2 2 4 3" xfId="27628" xr:uid="{05F3196E-609A-42B1-8461-7DEC68B5B671}"/>
    <cellStyle name="Comma 13 4 2 2 2 4_ACT_NIBD EQ" xfId="5076" xr:uid="{DF9C635C-284F-4978-AF5E-E81AE4B2EFBE}"/>
    <cellStyle name="Comma 13 4 2 2 2 5" xfId="5077" xr:uid="{CC7D2D57-ABEC-4C74-9E18-61BD6E3C0C62}"/>
    <cellStyle name="Comma 13 4 2 2 2 5 2" xfId="27630" xr:uid="{21DC308D-E3F4-40AD-80E8-4A002B3F1F72}"/>
    <cellStyle name="Comma 13 4 2 2 2 6" xfId="27615" xr:uid="{99E808D3-3345-4D94-A26E-8A68CB648826}"/>
    <cellStyle name="Comma 13 4 2 2 2_ACT_NIBD EQ" xfId="5078" xr:uid="{3511F250-6A3F-470F-9B9D-5B51BE0751BD}"/>
    <cellStyle name="Comma 13 4 2 2 3" xfId="5079" xr:uid="{74B46896-091E-4875-92A4-F7A5EF7190E8}"/>
    <cellStyle name="Comma 13 4 2 2 3 2" xfId="5080" xr:uid="{DB6CAA79-BDDA-4F8F-A447-59968797B8A7}"/>
    <cellStyle name="Comma 13 4 2 2 3 2 2" xfId="5081" xr:uid="{D5F2CDB8-4D89-41F8-A53B-D7264168B4DD}"/>
    <cellStyle name="Comma 13 4 2 2 3 2 2 2" xfId="5082" xr:uid="{997E087A-5DB6-4436-BA48-623F1781FD0D}"/>
    <cellStyle name="Comma 13 4 2 2 3 2 2 2 2" xfId="27634" xr:uid="{C48E8865-23C7-4AF0-9372-84D20EDC0406}"/>
    <cellStyle name="Comma 13 4 2 2 3 2 2 3" xfId="27633" xr:uid="{7B4F0242-F759-473A-9E5C-66C8DEA9F30C}"/>
    <cellStyle name="Comma 13 4 2 2 3 2 2_ACT_NIBD EQ" xfId="5083" xr:uid="{DA75889E-E3CC-4FCF-AE9B-E3A2CE7BF2AA}"/>
    <cellStyle name="Comma 13 4 2 2 3 2 3" xfId="5084" xr:uid="{FC29E0BA-14D8-44B8-815F-16DE2629C9BE}"/>
    <cellStyle name="Comma 13 4 2 2 3 2 3 2" xfId="27635" xr:uid="{30026712-17EC-494E-A786-FBEE85230EE3}"/>
    <cellStyle name="Comma 13 4 2 2 3 2 4" xfId="27632" xr:uid="{DCB695BD-81D4-40DB-8907-28E4E3C3DA8B}"/>
    <cellStyle name="Comma 13 4 2 2 3 2_ACT_NIBD EQ" xfId="5085" xr:uid="{901254A1-9DBC-4E38-965A-F5533C037042}"/>
    <cellStyle name="Comma 13 4 2 2 3 3" xfId="5086" xr:uid="{7219A772-5819-46FB-858B-B59A89AA941E}"/>
    <cellStyle name="Comma 13 4 2 2 3 3 2" xfId="5087" xr:uid="{38B02B11-EDDC-4C7B-B140-A325EA2CD6CC}"/>
    <cellStyle name="Comma 13 4 2 2 3 3 2 2" xfId="27637" xr:uid="{7EFEC27B-D17A-4061-80EA-FC721DF8853C}"/>
    <cellStyle name="Comma 13 4 2 2 3 3 3" xfId="27636" xr:uid="{CCD9737D-0F4E-4EF5-BEE5-42BDFA67744C}"/>
    <cellStyle name="Comma 13 4 2 2 3 3_ACT_NIBD EQ" xfId="5088" xr:uid="{8C5CC4A4-CB5E-439D-957B-E660D895BD3E}"/>
    <cellStyle name="Comma 13 4 2 2 3 4" xfId="5089" xr:uid="{98F432B8-568D-4260-AA37-05167D4DEC86}"/>
    <cellStyle name="Comma 13 4 2 2 3 4 2" xfId="27638" xr:uid="{E6A0F2EE-1EE8-4E05-98FF-D90F89536A0B}"/>
    <cellStyle name="Comma 13 4 2 2 3 5" xfId="27631" xr:uid="{CD216A6C-0CF0-4A16-A0F3-63C31361B79B}"/>
    <cellStyle name="Comma 13 4 2 2 3_ACT_NIBD EQ" xfId="5090" xr:uid="{4EABD243-172C-43B1-896F-EEEA8EE547E7}"/>
    <cellStyle name="Comma 13 4 2 2 4" xfId="5091" xr:uid="{D1807262-460B-4DCD-89B2-5EEEE9E84F28}"/>
    <cellStyle name="Comma 13 4 2 2 4 2" xfId="5092" xr:uid="{919FB389-4BD3-495A-B24A-01ADC501F318}"/>
    <cellStyle name="Comma 13 4 2 2 4 2 2" xfId="5093" xr:uid="{40BF676E-EF84-4B31-8C79-D7CFED5BADB9}"/>
    <cellStyle name="Comma 13 4 2 2 4 2 2 2" xfId="27641" xr:uid="{73D6719A-BAB8-4FE6-A412-0ED7B21EDFCF}"/>
    <cellStyle name="Comma 13 4 2 2 4 2 3" xfId="27640" xr:uid="{E8B7B7DD-F724-47D7-8446-D96347F18EAA}"/>
    <cellStyle name="Comma 13 4 2 2 4 2_ACT_NIBD EQ" xfId="5094" xr:uid="{DCA0306B-0CDF-4B6B-8471-11AB7C8299A7}"/>
    <cellStyle name="Comma 13 4 2 2 4 3" xfId="5095" xr:uid="{CE60501A-3004-4CE3-87E1-776AA48BDF84}"/>
    <cellStyle name="Comma 13 4 2 2 4 3 2" xfId="27642" xr:uid="{CDD037D7-7FCE-4C91-A1D3-0102A06EE806}"/>
    <cellStyle name="Comma 13 4 2 2 4 4" xfId="27639" xr:uid="{DA0D0BE7-42C6-4F12-9077-719DFB010D70}"/>
    <cellStyle name="Comma 13 4 2 2 4_ACT_NIBD EQ" xfId="5096" xr:uid="{274382FA-2CBE-413A-A516-95EAAB741A47}"/>
    <cellStyle name="Comma 13 4 2 2 5" xfId="5097" xr:uid="{1CEF7441-3D0E-466B-ACF8-359E9EAEC985}"/>
    <cellStyle name="Comma 13 4 2 2 5 2" xfId="5098" xr:uid="{2234046E-8055-44DD-A8EC-F93B4CAC7744}"/>
    <cellStyle name="Comma 13 4 2 2 5 2 2" xfId="27644" xr:uid="{234FED91-E94B-4894-88EB-C5FDAC081EB9}"/>
    <cellStyle name="Comma 13 4 2 2 5 3" xfId="27643" xr:uid="{E52FF1D5-1EB2-44DB-8EE7-C2A088679851}"/>
    <cellStyle name="Comma 13 4 2 2 5_ACT_NIBD EQ" xfId="5099" xr:uid="{10320A84-FD12-4C93-89F7-CD2CE59481B4}"/>
    <cellStyle name="Comma 13 4 2 2 6" xfId="5100" xr:uid="{0EBF60D1-878D-445E-B551-D40DC457B487}"/>
    <cellStyle name="Comma 13 4 2 2 6 2" xfId="27645" xr:uid="{BF9FCFF5-2EF4-431F-9EB1-4A25770570F1}"/>
    <cellStyle name="Comma 13 4 2 2 7" xfId="40032" xr:uid="{24C03651-8F29-44C1-B212-11CA5575788D}"/>
    <cellStyle name="Comma 13 4 2 2 8" xfId="22020" xr:uid="{1E556791-9527-4B51-BB99-677B82A07A55}"/>
    <cellStyle name="Comma 13 4 2 2_ACT Segment adj EBITDA" xfId="5101" xr:uid="{2DC01EED-8722-4B2C-B1A9-1A4DE89D417B}"/>
    <cellStyle name="Comma 13 4 2 3" xfId="5102" xr:uid="{28F72EEE-8086-4DD2-9B56-ADB12B887DFC}"/>
    <cellStyle name="Comma 13 4 2 3 2" xfId="5103" xr:uid="{852BA987-7F44-4F5D-A4B0-61D345148B73}"/>
    <cellStyle name="Comma 13 4 2 3 2 2" xfId="5104" xr:uid="{7D332162-7189-4564-A57A-EEDB5A5FCDD0}"/>
    <cellStyle name="Comma 13 4 2 3 2 2 2" xfId="5105" xr:uid="{2B7CFC3A-BCD4-4C70-8EF4-94779F4B9736}"/>
    <cellStyle name="Comma 13 4 2 3 2 2 2 2" xfId="5106" xr:uid="{9FCC5CCD-2A38-46ED-A036-6288FF3662A1}"/>
    <cellStyle name="Comma 13 4 2 3 2 2 2 2 2" xfId="5107" xr:uid="{8FBA3B1C-AD5B-4CAF-BBE1-78A6C2A5B24D}"/>
    <cellStyle name="Comma 13 4 2 3 2 2 2 2 2 2" xfId="27650" xr:uid="{352B9FC2-0852-4FA6-ABE9-5D2C087E1CFA}"/>
    <cellStyle name="Comma 13 4 2 3 2 2 2 2 3" xfId="27649" xr:uid="{A09FBF22-0C69-48BC-A6B7-A447A35AC987}"/>
    <cellStyle name="Comma 13 4 2 3 2 2 2 2_ACT_NIBD EQ" xfId="5108" xr:uid="{EDE1A0D2-1E7F-42F5-90FD-E0B4E70D38CF}"/>
    <cellStyle name="Comma 13 4 2 3 2 2 2 3" xfId="5109" xr:uid="{70A90A62-B012-4D45-AAC6-B1E55AABD406}"/>
    <cellStyle name="Comma 13 4 2 3 2 2 2 3 2" xfId="27651" xr:uid="{D843679C-19A8-4772-90B3-AFBB0702C8FD}"/>
    <cellStyle name="Comma 13 4 2 3 2 2 2 4" xfId="27648" xr:uid="{87E53ECD-51B7-41EB-8793-2D919AE46DD2}"/>
    <cellStyle name="Comma 13 4 2 3 2 2 2_ACT_NIBD EQ" xfId="5110" xr:uid="{2B6F2BCE-E690-493A-BC3A-CB93D9739D06}"/>
    <cellStyle name="Comma 13 4 2 3 2 2 3" xfId="5111" xr:uid="{25A83EC4-54BA-4D47-9199-98037E5C6A16}"/>
    <cellStyle name="Comma 13 4 2 3 2 2 3 2" xfId="5112" xr:uid="{DE131FC0-29BF-4548-A2E1-6EDE79B73B7E}"/>
    <cellStyle name="Comma 13 4 2 3 2 2 3 2 2" xfId="27653" xr:uid="{02FD939D-768C-44E6-AF79-C272F9A4EFF1}"/>
    <cellStyle name="Comma 13 4 2 3 2 2 3 3" xfId="27652" xr:uid="{B9A70660-5F85-4CE4-AA63-06C74BB9E35E}"/>
    <cellStyle name="Comma 13 4 2 3 2 2 3_ACT_NIBD EQ" xfId="5113" xr:uid="{583B2334-6402-4DBC-BBD4-F63DE89DD659}"/>
    <cellStyle name="Comma 13 4 2 3 2 2 4" xfId="5114" xr:uid="{B2C252A7-DC7A-462C-90E8-B0A3B3970A05}"/>
    <cellStyle name="Comma 13 4 2 3 2 2 4 2" xfId="27654" xr:uid="{3123DA32-3B25-4818-8340-519D5F3C4ADD}"/>
    <cellStyle name="Comma 13 4 2 3 2 2 5" xfId="27647" xr:uid="{18621647-6BE2-4C97-B8B9-BB4DD1207FE7}"/>
    <cellStyle name="Comma 13 4 2 3 2 2_ACT_NIBD EQ" xfId="5115" xr:uid="{E02A1A1D-FAED-4138-B043-1A114D877BF5}"/>
    <cellStyle name="Comma 13 4 2 3 2 3" xfId="5116" xr:uid="{5270C7EA-7977-4109-A3B9-96F65B5732E5}"/>
    <cellStyle name="Comma 13 4 2 3 2 3 2" xfId="5117" xr:uid="{A99FA301-7E9B-4BDA-B50C-3F357E3A3A4B}"/>
    <cellStyle name="Comma 13 4 2 3 2 3 2 2" xfId="5118" xr:uid="{37261930-CE0B-48EA-B772-A78215DAA243}"/>
    <cellStyle name="Comma 13 4 2 3 2 3 2 2 2" xfId="27657" xr:uid="{EF4772C4-9EF1-46FA-AB62-33048C55931C}"/>
    <cellStyle name="Comma 13 4 2 3 2 3 2 3" xfId="27656" xr:uid="{3EC6237A-68DE-4C0A-BFF5-D1503AD7B357}"/>
    <cellStyle name="Comma 13 4 2 3 2 3 2_ACT_NIBD EQ" xfId="5119" xr:uid="{8FEC333C-7129-4C1D-87C4-36EFB33FAF86}"/>
    <cellStyle name="Comma 13 4 2 3 2 3 3" xfId="5120" xr:uid="{A2F5DC76-BADE-4D34-8462-412D0CF6D447}"/>
    <cellStyle name="Comma 13 4 2 3 2 3 3 2" xfId="27658" xr:uid="{E5D8B7CD-77AA-40BC-B731-0B68E6A187FF}"/>
    <cellStyle name="Comma 13 4 2 3 2 3 4" xfId="27655" xr:uid="{B8863C53-4AE6-4EBC-A478-1DFC13A02487}"/>
    <cellStyle name="Comma 13 4 2 3 2 3_ACT_NIBD EQ" xfId="5121" xr:uid="{06C115FA-5419-4A6C-AB76-7211FAE7FC9A}"/>
    <cellStyle name="Comma 13 4 2 3 2 4" xfId="5122" xr:uid="{7E99A8B1-E069-4F9A-90E8-E088B4F65B20}"/>
    <cellStyle name="Comma 13 4 2 3 2 4 2" xfId="5123" xr:uid="{18C8C3A9-ED42-4D0C-91BC-594B86ED91DE}"/>
    <cellStyle name="Comma 13 4 2 3 2 4 2 2" xfId="27660" xr:uid="{8F5BA3ED-C6E7-4F76-9910-95B6FEDA5B7A}"/>
    <cellStyle name="Comma 13 4 2 3 2 4 3" xfId="27659" xr:uid="{D780D075-C1E8-46ED-9D24-B7D78E19406F}"/>
    <cellStyle name="Comma 13 4 2 3 2 4_ACT_NIBD EQ" xfId="5124" xr:uid="{86CD473D-8388-4B6E-A1B0-66E5890E9B98}"/>
    <cellStyle name="Comma 13 4 2 3 2 5" xfId="5125" xr:uid="{9249E231-C9A1-4AD3-A138-B423737EE7FC}"/>
    <cellStyle name="Comma 13 4 2 3 2 5 2" xfId="27661" xr:uid="{61AF4DAC-CB77-474C-8959-64524F47C6FA}"/>
    <cellStyle name="Comma 13 4 2 3 2 6" xfId="27646" xr:uid="{FB6A156B-060C-4531-811E-B138949496E6}"/>
    <cellStyle name="Comma 13 4 2 3 2_ACT_NIBD EQ" xfId="5126" xr:uid="{F0EB3582-5F04-444B-A5B4-5F9B84816447}"/>
    <cellStyle name="Comma 13 4 2 3 3" xfId="5127" xr:uid="{49118E44-16BA-4AB4-9782-490F702FDA8C}"/>
    <cellStyle name="Comma 13 4 2 3 3 2" xfId="5128" xr:uid="{90AF1DA2-444D-4224-B653-D7A0A5F43010}"/>
    <cellStyle name="Comma 13 4 2 3 3 2 2" xfId="5129" xr:uid="{8CF3E409-EB7F-4209-AF33-6727F809EDC0}"/>
    <cellStyle name="Comma 13 4 2 3 3 2 2 2" xfId="5130" xr:uid="{631CF873-B11D-4A2E-88A9-DFFFEAD3832A}"/>
    <cellStyle name="Comma 13 4 2 3 3 2 2 2 2" xfId="27665" xr:uid="{F93205FE-96AD-4726-949C-25E416439799}"/>
    <cellStyle name="Comma 13 4 2 3 3 2 2 3" xfId="27664" xr:uid="{8D5D4A9A-2AC3-4FD1-9528-A378D0CB3485}"/>
    <cellStyle name="Comma 13 4 2 3 3 2 2_ACT_NIBD EQ" xfId="5131" xr:uid="{003C01C9-395F-484E-81F1-B265D6415756}"/>
    <cellStyle name="Comma 13 4 2 3 3 2 3" xfId="5132" xr:uid="{35136212-462A-4665-A548-46EFF905587E}"/>
    <cellStyle name="Comma 13 4 2 3 3 2 3 2" xfId="27666" xr:uid="{0DA2AE93-51CB-4593-9410-DAAC7DC9F209}"/>
    <cellStyle name="Comma 13 4 2 3 3 2 4" xfId="27663" xr:uid="{B0303167-34D2-420E-B8F0-FFB17D96B4D2}"/>
    <cellStyle name="Comma 13 4 2 3 3 2_ACT_NIBD EQ" xfId="5133" xr:uid="{384A8F65-08AE-49CF-BEBD-64CB972074AF}"/>
    <cellStyle name="Comma 13 4 2 3 3 3" xfId="5134" xr:uid="{E6346308-A0CF-41B1-BE00-A902E8231EDE}"/>
    <cellStyle name="Comma 13 4 2 3 3 3 2" xfId="5135" xr:uid="{348F2CAA-FF43-4F15-A1A1-DACB6252622B}"/>
    <cellStyle name="Comma 13 4 2 3 3 3 2 2" xfId="27668" xr:uid="{E280AFEA-8A40-45A9-A589-BA08E778E917}"/>
    <cellStyle name="Comma 13 4 2 3 3 3 3" xfId="27667" xr:uid="{B05E41BE-3FEB-4FE6-987F-DAB9C342CB2E}"/>
    <cellStyle name="Comma 13 4 2 3 3 3_ACT_NIBD EQ" xfId="5136" xr:uid="{08A1B284-94A0-40AB-9502-15C007AC1EF4}"/>
    <cellStyle name="Comma 13 4 2 3 3 4" xfId="5137" xr:uid="{49882D5D-D406-4B30-B471-7AA253CA7721}"/>
    <cellStyle name="Comma 13 4 2 3 3 4 2" xfId="27669" xr:uid="{8AB5438C-D8D3-455D-8029-66D93B5EC3A0}"/>
    <cellStyle name="Comma 13 4 2 3 3 5" xfId="27662" xr:uid="{FC1798EA-F996-4557-B65C-78200EADF3F2}"/>
    <cellStyle name="Comma 13 4 2 3 3_ACT_NIBD EQ" xfId="5138" xr:uid="{BDBFAEEE-FE0D-4EB6-8744-AB96C8E0E151}"/>
    <cellStyle name="Comma 13 4 2 3 4" xfId="5139" xr:uid="{630B8FCF-064C-49A6-8AB0-3306F08E429C}"/>
    <cellStyle name="Comma 13 4 2 3 4 2" xfId="5140" xr:uid="{5808FD6D-95BA-4C87-AA3C-F914F61A9437}"/>
    <cellStyle name="Comma 13 4 2 3 4 2 2" xfId="5141" xr:uid="{CAF3C244-02B7-4FD6-8D6D-E1BA34E699CA}"/>
    <cellStyle name="Comma 13 4 2 3 4 2 2 2" xfId="27672" xr:uid="{F2CED587-D541-403E-A45D-9D81C1EF3B33}"/>
    <cellStyle name="Comma 13 4 2 3 4 2 3" xfId="27671" xr:uid="{9060074E-F326-487B-9CD4-B94A31A1FE69}"/>
    <cellStyle name="Comma 13 4 2 3 4 2_ACT_NIBD EQ" xfId="5142" xr:uid="{B5361D56-F383-469E-A46D-D6FA452781F3}"/>
    <cellStyle name="Comma 13 4 2 3 4 3" xfId="5143" xr:uid="{C2545A3C-D47B-492C-B6F8-42808B4D59CA}"/>
    <cellStyle name="Comma 13 4 2 3 4 3 2" xfId="27673" xr:uid="{C3C35689-8F23-4A3D-AC41-1034B7E2E322}"/>
    <cellStyle name="Comma 13 4 2 3 4 4" xfId="27670" xr:uid="{C95128D5-D3C5-429B-97A2-7B73562D20A6}"/>
    <cellStyle name="Comma 13 4 2 3 4_ACT_NIBD EQ" xfId="5144" xr:uid="{34CD4179-7005-412D-9481-8C289A379AA6}"/>
    <cellStyle name="Comma 13 4 2 3 5" xfId="5145" xr:uid="{0F8936DD-329F-4449-BBE2-1B6E134042D9}"/>
    <cellStyle name="Comma 13 4 2 3 5 2" xfId="5146" xr:uid="{5D8A6FE4-8458-43D4-A087-D82C2E86F7CC}"/>
    <cellStyle name="Comma 13 4 2 3 5 2 2" xfId="27675" xr:uid="{FD83CCD6-5D30-40EF-A500-925E5A2A547A}"/>
    <cellStyle name="Comma 13 4 2 3 5 3" xfId="27674" xr:uid="{8CBC2417-5892-4BFB-B416-7B3423061FB6}"/>
    <cellStyle name="Comma 13 4 2 3 5_ACT_NIBD EQ" xfId="5147" xr:uid="{DD9B31E2-4966-471F-8968-8A794B4DC409}"/>
    <cellStyle name="Comma 13 4 2 3 6" xfId="5148" xr:uid="{77397617-6597-404C-AE11-6962EB099106}"/>
    <cellStyle name="Comma 13 4 2 3 6 2" xfId="27676" xr:uid="{0BAA96CA-0717-484B-9089-204DA457404C}"/>
    <cellStyle name="Comma 13 4 2 3 7" xfId="40033" xr:uid="{A6B84E75-A859-4E0D-99B1-47E14B9BD3ED}"/>
    <cellStyle name="Comma 13 4 2 3 8" xfId="22021" xr:uid="{1BFB3499-3F9D-40B0-84B7-AD9FB685C797}"/>
    <cellStyle name="Comma 13 4 2 3_ACT Segment adj EBITDA" xfId="5149" xr:uid="{06295BB1-25FB-4E87-9169-DB511E3A3974}"/>
    <cellStyle name="Comma 13 4 2 4" xfId="5150" xr:uid="{EDC92A5E-AB1E-4180-8718-904F17F1A354}"/>
    <cellStyle name="Comma 13 4 2 4 2" xfId="5151" xr:uid="{3D0613DE-1B47-42E4-BC11-24C7DFB38DC4}"/>
    <cellStyle name="Comma 13 4 2 4 2 2" xfId="5152" xr:uid="{F89439B2-AE31-4E17-912A-EEA9AA7593F4}"/>
    <cellStyle name="Comma 13 4 2 4 2 2 2" xfId="5153" xr:uid="{62C66466-789B-421E-8055-2768D88DF661}"/>
    <cellStyle name="Comma 13 4 2 4 2 2 2 2" xfId="5154" xr:uid="{62455714-63ED-4962-BFDB-4D3F9EBF1792}"/>
    <cellStyle name="Comma 13 4 2 4 2 2 2 2 2" xfId="27681" xr:uid="{A569B3DF-5256-448F-A427-CCE3097A2189}"/>
    <cellStyle name="Comma 13 4 2 4 2 2 2 3" xfId="27680" xr:uid="{DFDC773D-50C8-4DE9-9716-F547D349585C}"/>
    <cellStyle name="Comma 13 4 2 4 2 2 2_ACT_NIBD EQ" xfId="5155" xr:uid="{9AC7AB8D-06C6-4EFE-979E-C1E327B8B5D2}"/>
    <cellStyle name="Comma 13 4 2 4 2 2 3" xfId="5156" xr:uid="{A9565F18-ABFA-49D1-9ED3-7D6E05D05437}"/>
    <cellStyle name="Comma 13 4 2 4 2 2 3 2" xfId="27682" xr:uid="{55C95B0D-9D50-48B2-9EBF-558F9F00AC01}"/>
    <cellStyle name="Comma 13 4 2 4 2 2 4" xfId="27679" xr:uid="{FC844BE9-61B5-4F80-8D34-F55DAB09FE1F}"/>
    <cellStyle name="Comma 13 4 2 4 2 2_ACT_NIBD EQ" xfId="5157" xr:uid="{C7728252-250D-48A7-8708-5F1B24987117}"/>
    <cellStyle name="Comma 13 4 2 4 2 3" xfId="5158" xr:uid="{1E144CC5-8CEB-4E68-9A1B-5D6D32BC572B}"/>
    <cellStyle name="Comma 13 4 2 4 2 3 2" xfId="5159" xr:uid="{372F6057-2C69-4BFB-8E1A-625EAAF2D6B6}"/>
    <cellStyle name="Comma 13 4 2 4 2 3 2 2" xfId="27684" xr:uid="{D09F8F5E-788C-4E43-978C-A2BA50700732}"/>
    <cellStyle name="Comma 13 4 2 4 2 3 3" xfId="27683" xr:uid="{CCEF6EAF-498D-4127-902E-54D42F0AB939}"/>
    <cellStyle name="Comma 13 4 2 4 2 3_ACT_NIBD EQ" xfId="5160" xr:uid="{0F655E4F-1EDA-43C8-B6C2-7DB274690A27}"/>
    <cellStyle name="Comma 13 4 2 4 2 4" xfId="5161" xr:uid="{D12647BF-2DA7-409A-8128-4818C32F9F1C}"/>
    <cellStyle name="Comma 13 4 2 4 2 4 2" xfId="27685" xr:uid="{94D83778-CDA6-4CF6-A94D-93D6311E6A96}"/>
    <cellStyle name="Comma 13 4 2 4 2 5" xfId="27678" xr:uid="{BE778DAD-25DC-4F38-A176-855015D3308C}"/>
    <cellStyle name="Comma 13 4 2 4 2_ACT_NIBD EQ" xfId="5162" xr:uid="{5B810CCE-C372-4285-973D-31CE80C5B884}"/>
    <cellStyle name="Comma 13 4 2 4 3" xfId="5163" xr:uid="{E705B4FE-F22F-49A3-86EB-49CC5F1D66DB}"/>
    <cellStyle name="Comma 13 4 2 4 3 2" xfId="5164" xr:uid="{70A8FF4B-D99F-428D-ADED-D012F270E010}"/>
    <cellStyle name="Comma 13 4 2 4 3 2 2" xfId="5165" xr:uid="{95C557F5-05AE-4E41-A9B6-F0F46B901235}"/>
    <cellStyle name="Comma 13 4 2 4 3 2 2 2" xfId="27688" xr:uid="{1B01FA5E-4E20-458C-B0DA-D77758D4703A}"/>
    <cellStyle name="Comma 13 4 2 4 3 2 3" xfId="27687" xr:uid="{25CEEB9F-AD45-4BEB-AE4C-E66A0D688178}"/>
    <cellStyle name="Comma 13 4 2 4 3 2_ACT_NIBD EQ" xfId="5166" xr:uid="{2BC26526-A82F-45C7-B1D4-80EA0C1A7954}"/>
    <cellStyle name="Comma 13 4 2 4 3 3" xfId="5167" xr:uid="{2DB6DCDD-0C60-445F-B19D-A4D4014C65BE}"/>
    <cellStyle name="Comma 13 4 2 4 3 3 2" xfId="27689" xr:uid="{6265DE75-BFED-463B-976F-58919017B1C6}"/>
    <cellStyle name="Comma 13 4 2 4 3 4" xfId="27686" xr:uid="{C482914C-9946-4EE9-BBD6-94A8C8E666A2}"/>
    <cellStyle name="Comma 13 4 2 4 3_ACT_NIBD EQ" xfId="5168" xr:uid="{4CFDA429-4B90-4989-967A-BD20614986EE}"/>
    <cellStyle name="Comma 13 4 2 4 4" xfId="5169" xr:uid="{9F3910FE-5DE1-4DC4-BD1F-9487917F7763}"/>
    <cellStyle name="Comma 13 4 2 4 4 2" xfId="5170" xr:uid="{AD6F680F-6E3F-4380-A157-08240D443B88}"/>
    <cellStyle name="Comma 13 4 2 4 4 2 2" xfId="27691" xr:uid="{8C4FBCFA-F541-4EB3-8963-8DF4FFD10C9E}"/>
    <cellStyle name="Comma 13 4 2 4 4 3" xfId="27690" xr:uid="{35613B51-6B14-4EDD-A643-99561E853A22}"/>
    <cellStyle name="Comma 13 4 2 4 4_ACT_NIBD EQ" xfId="5171" xr:uid="{E1A01FA4-835B-41FA-9441-6F68A42C7B0E}"/>
    <cellStyle name="Comma 13 4 2 4 5" xfId="5172" xr:uid="{E6CB1A51-B384-4EBE-8882-2B43109B782E}"/>
    <cellStyle name="Comma 13 4 2 4 5 2" xfId="27692" xr:uid="{12ECF357-158E-4D98-9430-4A3BA3DAC2A1}"/>
    <cellStyle name="Comma 13 4 2 4 6" xfId="27677" xr:uid="{3412FB43-9EFE-42CF-B18D-54EA63685A71}"/>
    <cellStyle name="Comma 13 4 2 4_ACT_NIBD EQ" xfId="5173" xr:uid="{37687AB6-1C27-41A1-B3AA-1CA17817A76D}"/>
    <cellStyle name="Comma 13 4 2 5" xfId="5174" xr:uid="{E7DAF894-EEBA-4821-9E3D-EB90B6893EF2}"/>
    <cellStyle name="Comma 13 4 2 5 2" xfId="5175" xr:uid="{7B2D3ED0-DF4B-48EA-9903-3EBC79C429CB}"/>
    <cellStyle name="Comma 13 4 2 5 2 2" xfId="5176" xr:uid="{26752EB9-106B-484F-8AAA-8E3B48A414B1}"/>
    <cellStyle name="Comma 13 4 2 5 2 2 2" xfId="5177" xr:uid="{C54F50E1-7714-4E1A-A8D8-B6A974BAC8FD}"/>
    <cellStyle name="Comma 13 4 2 5 2 2 2 2" xfId="27696" xr:uid="{1EC2ABBF-F90A-41B1-AB8A-B3221C496E42}"/>
    <cellStyle name="Comma 13 4 2 5 2 2 3" xfId="27695" xr:uid="{08F17D2C-63C1-4FE7-95F1-BD39879E0AC6}"/>
    <cellStyle name="Comma 13 4 2 5 2 2_ACT_NIBD EQ" xfId="5178" xr:uid="{589F7541-5085-4C4E-A134-75ABFF39DE69}"/>
    <cellStyle name="Comma 13 4 2 5 2 3" xfId="5179" xr:uid="{5C13B253-BFED-42E0-9A43-BEC4693B2A39}"/>
    <cellStyle name="Comma 13 4 2 5 2 3 2" xfId="27697" xr:uid="{3E1268EC-1ACE-4BCA-996B-F54182659565}"/>
    <cellStyle name="Comma 13 4 2 5 2 4" xfId="27694" xr:uid="{9D0EB46A-9904-4B51-B5EE-2A62CD8C01DC}"/>
    <cellStyle name="Comma 13 4 2 5 2_ACT_NIBD EQ" xfId="5180" xr:uid="{10EEF3CD-3912-4D08-A7FD-78B8E73F8B0B}"/>
    <cellStyle name="Comma 13 4 2 5 3" xfId="5181" xr:uid="{17D7FDF8-E9FA-484F-A723-82436EC54F7B}"/>
    <cellStyle name="Comma 13 4 2 5 3 2" xfId="5182" xr:uid="{8683E319-459C-489C-A552-1DFF9B611C7C}"/>
    <cellStyle name="Comma 13 4 2 5 3 2 2" xfId="27699" xr:uid="{2EC9D5B0-CD58-4753-B1CE-0CFF8D083FC0}"/>
    <cellStyle name="Comma 13 4 2 5 3 3" xfId="27698" xr:uid="{504CBA72-9267-4413-A74E-C586B4643ADC}"/>
    <cellStyle name="Comma 13 4 2 5 3_ACT_NIBD EQ" xfId="5183" xr:uid="{CB711E4E-433C-4E84-BDE9-2492FA3502BD}"/>
    <cellStyle name="Comma 13 4 2 5 4" xfId="5184" xr:uid="{84AE376A-F620-47B2-B7D0-36210E8E0096}"/>
    <cellStyle name="Comma 13 4 2 5 4 2" xfId="27700" xr:uid="{40DFC7D7-D90F-4CEC-84AD-DF4165FBFA21}"/>
    <cellStyle name="Comma 13 4 2 5 5" xfId="27693" xr:uid="{439BBED5-0129-49DF-8F44-26B47B039DCB}"/>
    <cellStyle name="Comma 13 4 2 5_ACT_NIBD EQ" xfId="5185" xr:uid="{3B434428-5B89-49B6-945B-C0773303C8EE}"/>
    <cellStyle name="Comma 13 4 2 6" xfId="5186" xr:uid="{324D1E46-5B30-47F7-B2BE-22CDB11B7337}"/>
    <cellStyle name="Comma 13 4 2 6 2" xfId="5187" xr:uid="{058F6FFD-4B9F-4F79-A03F-82820374947F}"/>
    <cellStyle name="Comma 13 4 2 6 2 2" xfId="5188" xr:uid="{C20D8C25-29C1-4E50-9BEE-9F3A8489906E}"/>
    <cellStyle name="Comma 13 4 2 6 2 2 2" xfId="27703" xr:uid="{F31ACD00-1015-456F-B300-AD1C5218ECD8}"/>
    <cellStyle name="Comma 13 4 2 6 2 3" xfId="27702" xr:uid="{748DCDE0-B97B-4F1B-AC81-F7EB66BA043A}"/>
    <cellStyle name="Comma 13 4 2 6 2_ACT_NIBD EQ" xfId="5189" xr:uid="{575233CE-E346-4B76-9B13-23209C408808}"/>
    <cellStyle name="Comma 13 4 2 6 3" xfId="5190" xr:uid="{D637C7F2-D822-4BAC-8CE2-26CDDF7628F2}"/>
    <cellStyle name="Comma 13 4 2 6 3 2" xfId="27704" xr:uid="{200CFACD-220F-4EBE-8A0E-BA10D5B54511}"/>
    <cellStyle name="Comma 13 4 2 6 4" xfId="27701" xr:uid="{A7922F36-C422-4E49-A95B-2D22B37AD4CA}"/>
    <cellStyle name="Comma 13 4 2 6_ACT_NIBD EQ" xfId="5191" xr:uid="{E71DE642-9B3A-497B-AAEE-E089478968FC}"/>
    <cellStyle name="Comma 13 4 2 7" xfId="5192" xr:uid="{2F1869DD-929D-45A6-B7B4-CD116105F0DF}"/>
    <cellStyle name="Comma 13 4 2 7 2" xfId="5193" xr:uid="{E762CC78-E5EA-4BA3-A72F-86E28C3A3A40}"/>
    <cellStyle name="Comma 13 4 2 7 2 2" xfId="27706" xr:uid="{A01CA235-7CAD-453E-B0E5-30BED0934D00}"/>
    <cellStyle name="Comma 13 4 2 7 3" xfId="27705" xr:uid="{CF50A0F3-D14D-4F4F-9532-21AC64B1C67C}"/>
    <cellStyle name="Comma 13 4 2 7_ACT_NIBD EQ" xfId="5194" xr:uid="{1470B1C8-399C-42DA-81A0-443FBA41604A}"/>
    <cellStyle name="Comma 13 4 2 8" xfId="5195" xr:uid="{54AECDBE-36D4-44AD-81DC-08F3A1DE26D0}"/>
    <cellStyle name="Comma 13 4 2 8 2" xfId="27707" xr:uid="{4D9EF5BA-1C1B-4E42-97BD-D3788AB85F9B}"/>
    <cellStyle name="Comma 13 4 2 9" xfId="40031" xr:uid="{46D3F3B1-2BB6-429C-B80A-16894C48EFDE}"/>
    <cellStyle name="Comma 13 4 2_ACT Segment adj EBITDA" xfId="5196" xr:uid="{AA2D5891-F1FE-48E2-B68D-EF8ED7875A91}"/>
    <cellStyle name="Comma 13 4 3" xfId="5197" xr:uid="{E6E8D3D1-2BAF-46A8-A613-B164F8099410}"/>
    <cellStyle name="Comma 13 4 3 2" xfId="5198" xr:uid="{40E57F66-DAC6-49AA-B2E9-F08870E1C427}"/>
    <cellStyle name="Comma 13 4 3 2 2" xfId="5199" xr:uid="{7AF34285-648F-41E8-AFF3-2121FC37A7FD}"/>
    <cellStyle name="Comma 13 4 3 2 2 2" xfId="5200" xr:uid="{9D01CD6D-752F-468B-8E3D-6E94B665CA2E}"/>
    <cellStyle name="Comma 13 4 3 2 2 2 2" xfId="5201" xr:uid="{6DC8A293-49EA-4210-99EF-6D5FBE7566EC}"/>
    <cellStyle name="Comma 13 4 3 2 2 2 2 2" xfId="5202" xr:uid="{05249A17-D944-4AF9-9360-5962247AA1BF}"/>
    <cellStyle name="Comma 13 4 3 2 2 2 2 2 2" xfId="27712" xr:uid="{56BEE641-3C86-465B-99A7-33A5D4D73F66}"/>
    <cellStyle name="Comma 13 4 3 2 2 2 2 3" xfId="27711" xr:uid="{01331ED7-15E1-43B4-A7D2-B29B983EB762}"/>
    <cellStyle name="Comma 13 4 3 2 2 2 2_ACT_NIBD EQ" xfId="5203" xr:uid="{6FB6642A-A025-4AE7-9F37-175733E6B56C}"/>
    <cellStyle name="Comma 13 4 3 2 2 2 3" xfId="5204" xr:uid="{7BF4A9E1-1372-4227-9FF1-7520EF973A29}"/>
    <cellStyle name="Comma 13 4 3 2 2 2 3 2" xfId="27713" xr:uid="{3B189857-2495-4ADF-A2D6-768A476FB763}"/>
    <cellStyle name="Comma 13 4 3 2 2 2 4" xfId="27710" xr:uid="{B686E8A6-BA7C-47B5-8090-51968A42AC13}"/>
    <cellStyle name="Comma 13 4 3 2 2 2_ACT_NIBD EQ" xfId="5205" xr:uid="{3BB0579D-083D-45E9-A67A-C87991042115}"/>
    <cellStyle name="Comma 13 4 3 2 2 3" xfId="5206" xr:uid="{1F6CB40E-B5F2-43A9-8BA9-6FB1405E93AE}"/>
    <cellStyle name="Comma 13 4 3 2 2 3 2" xfId="5207" xr:uid="{07856686-211F-4663-9FA3-7F9F3FF57D07}"/>
    <cellStyle name="Comma 13 4 3 2 2 3 2 2" xfId="27715" xr:uid="{101F3F82-9451-41EC-98BA-73F079D303CA}"/>
    <cellStyle name="Comma 13 4 3 2 2 3 3" xfId="27714" xr:uid="{43FFBEA3-7805-43B9-893B-DEDBEB6D2CF2}"/>
    <cellStyle name="Comma 13 4 3 2 2 3_ACT_NIBD EQ" xfId="5208" xr:uid="{EFFD7698-9D77-4A2D-A335-18C60A2D03BC}"/>
    <cellStyle name="Comma 13 4 3 2 2 4" xfId="5209" xr:uid="{01022354-9F82-4F8A-9B17-A091F2DCC112}"/>
    <cellStyle name="Comma 13 4 3 2 2 4 2" xfId="27716" xr:uid="{B8894E20-637B-47B4-96D3-681CFDC7A183}"/>
    <cellStyle name="Comma 13 4 3 2 2 5" xfId="27709" xr:uid="{E7AB4E3C-E1B7-4E7C-994E-57FF9EF1DDEF}"/>
    <cellStyle name="Comma 13 4 3 2 2_ACT_NIBD EQ" xfId="5210" xr:uid="{C5BC8F9A-43A4-4EBA-BCE7-B8F1411BDD2E}"/>
    <cellStyle name="Comma 13 4 3 2 3" xfId="5211" xr:uid="{6C302FB7-8D2E-4D01-8D7C-21B3BA8279EC}"/>
    <cellStyle name="Comma 13 4 3 2 3 2" xfId="5212" xr:uid="{B5AD14B7-9F13-4B54-AAAA-F5956730F794}"/>
    <cellStyle name="Comma 13 4 3 2 3 2 2" xfId="5213" xr:uid="{AF0BE7CD-B24E-4806-B777-FC905AC2499A}"/>
    <cellStyle name="Comma 13 4 3 2 3 2 2 2" xfId="27719" xr:uid="{163FF69D-6118-4D89-9C29-5765548A82AC}"/>
    <cellStyle name="Comma 13 4 3 2 3 2 3" xfId="27718" xr:uid="{2FBB3D86-73D3-46E9-A7AF-405D0C656C25}"/>
    <cellStyle name="Comma 13 4 3 2 3 2_ACT_NIBD EQ" xfId="5214" xr:uid="{4D1E93BD-DD42-4CE3-A970-6B7CFF79A006}"/>
    <cellStyle name="Comma 13 4 3 2 3 3" xfId="5215" xr:uid="{A8E359C4-A7BB-43D7-897F-D0C72319DBA5}"/>
    <cellStyle name="Comma 13 4 3 2 3 3 2" xfId="27720" xr:uid="{AEB1B603-7952-4C80-B565-BF652F136D44}"/>
    <cellStyle name="Comma 13 4 3 2 3 4" xfId="27717" xr:uid="{F5BC09F2-33ED-4080-8109-42D701F667AF}"/>
    <cellStyle name="Comma 13 4 3 2 3_ACT_NIBD EQ" xfId="5216" xr:uid="{737C0E0A-15B5-4560-BFFB-E290267614E4}"/>
    <cellStyle name="Comma 13 4 3 2 4" xfId="5217" xr:uid="{98971B3A-D784-4E96-8FCE-6F44F99BA604}"/>
    <cellStyle name="Comma 13 4 3 2 4 2" xfId="5218" xr:uid="{6DC019C8-4F4B-49F5-AD25-0C2A4359BFF8}"/>
    <cellStyle name="Comma 13 4 3 2 4 2 2" xfId="27722" xr:uid="{6BF31334-1E31-4B45-A373-CBD1ED1CE035}"/>
    <cellStyle name="Comma 13 4 3 2 4 3" xfId="27721" xr:uid="{CEA886E8-A4E1-48A5-BD31-AD2189763F66}"/>
    <cellStyle name="Comma 13 4 3 2 4_ACT_NIBD EQ" xfId="5219" xr:uid="{670F3FE2-989E-4815-8BC1-71571FA095F5}"/>
    <cellStyle name="Comma 13 4 3 2 5" xfId="5220" xr:uid="{B37E5554-3840-4A1D-BF29-BAD911A1B4C3}"/>
    <cellStyle name="Comma 13 4 3 2 5 2" xfId="27723" xr:uid="{E262CBE1-D448-4881-AB37-5580FF41376C}"/>
    <cellStyle name="Comma 13 4 3 2 6" xfId="27708" xr:uid="{EAD6FB10-BDEC-4640-A81B-6B01101B364F}"/>
    <cellStyle name="Comma 13 4 3 2_ACT_NIBD EQ" xfId="5221" xr:uid="{CF85DD24-A5D7-4308-A9FF-833F0FF13A37}"/>
    <cellStyle name="Comma 13 4 3 3" xfId="5222" xr:uid="{24D59E70-7A35-465B-AC80-638AFBDC0C93}"/>
    <cellStyle name="Comma 13 4 3 3 2" xfId="5223" xr:uid="{E0D8420E-34BE-48B4-8C04-796D3061A3DD}"/>
    <cellStyle name="Comma 13 4 3 3 2 2" xfId="5224" xr:uid="{3E0F61F9-3697-4E4C-820B-1EC585CB3115}"/>
    <cellStyle name="Comma 13 4 3 3 2 2 2" xfId="5225" xr:uid="{4AD36305-552A-437C-99C0-254B17F8EFCE}"/>
    <cellStyle name="Comma 13 4 3 3 2 2 2 2" xfId="27727" xr:uid="{3E5C050A-6CE5-4960-9D05-96079355A7E1}"/>
    <cellStyle name="Comma 13 4 3 3 2 2 3" xfId="27726" xr:uid="{5423C08E-222E-42C4-895E-D3FC978E00D4}"/>
    <cellStyle name="Comma 13 4 3 3 2 2_ACT_NIBD EQ" xfId="5226" xr:uid="{714FC9E1-1913-42C0-B270-D563BB3A393F}"/>
    <cellStyle name="Comma 13 4 3 3 2 3" xfId="5227" xr:uid="{99571EC5-F844-4FDD-BC3A-06C955BF8A8A}"/>
    <cellStyle name="Comma 13 4 3 3 2 3 2" xfId="27728" xr:uid="{4AB2744C-9BA1-4E74-93A2-7C3005E07E22}"/>
    <cellStyle name="Comma 13 4 3 3 2 4" xfId="27725" xr:uid="{C2AD339F-8DA1-400B-B13E-563DACBA53F0}"/>
    <cellStyle name="Comma 13 4 3 3 2_ACT_NIBD EQ" xfId="5228" xr:uid="{D5E92679-C55B-47EF-88C1-FC753CC5F4AF}"/>
    <cellStyle name="Comma 13 4 3 3 3" xfId="5229" xr:uid="{781B70AF-DA2D-4C66-A48B-CE963D6A3F29}"/>
    <cellStyle name="Comma 13 4 3 3 3 2" xfId="5230" xr:uid="{682C958A-C7D6-486D-A94E-59F9220FA307}"/>
    <cellStyle name="Comma 13 4 3 3 3 2 2" xfId="27730" xr:uid="{7171A9CB-EE2C-4EDE-B88E-643EEDE26FCA}"/>
    <cellStyle name="Comma 13 4 3 3 3 3" xfId="27729" xr:uid="{56844B87-9C0F-4BC2-8F88-6418166D44A0}"/>
    <cellStyle name="Comma 13 4 3 3 3_ACT_NIBD EQ" xfId="5231" xr:uid="{ABD12C0E-E9DE-42BA-9EBC-17A433AB59C1}"/>
    <cellStyle name="Comma 13 4 3 3 4" xfId="5232" xr:uid="{4F303093-9122-4007-B378-A2C850515EC0}"/>
    <cellStyle name="Comma 13 4 3 3 4 2" xfId="27731" xr:uid="{EBFC455A-B19D-4157-B825-13402B828018}"/>
    <cellStyle name="Comma 13 4 3 3 5" xfId="27724" xr:uid="{1336A83B-F7B9-4DA9-8E07-7BAAB2A2E76A}"/>
    <cellStyle name="Comma 13 4 3 3_ACT_NIBD EQ" xfId="5233" xr:uid="{0103A978-FE8B-4F71-AAFA-C0074FF6F059}"/>
    <cellStyle name="Comma 13 4 3 4" xfId="5234" xr:uid="{15516CF2-A862-4670-B339-43327CB18D7E}"/>
    <cellStyle name="Comma 13 4 3 4 2" xfId="5235" xr:uid="{BA6BF750-E2B0-4488-8029-BA86528CFECF}"/>
    <cellStyle name="Comma 13 4 3 4 2 2" xfId="5236" xr:uid="{3306031B-C7F8-4AEB-B6C3-83BCC5F4ADF1}"/>
    <cellStyle name="Comma 13 4 3 4 2 2 2" xfId="27734" xr:uid="{97210350-8A16-4D84-83B0-EE61E18DAB46}"/>
    <cellStyle name="Comma 13 4 3 4 2 3" xfId="27733" xr:uid="{642D558C-3E5F-42BA-9E9C-B75B3F75475B}"/>
    <cellStyle name="Comma 13 4 3 4 2_ACT_NIBD EQ" xfId="5237" xr:uid="{F397D9AF-216E-4F79-A312-7D7D551EE5A2}"/>
    <cellStyle name="Comma 13 4 3 4 3" xfId="5238" xr:uid="{E5207760-4E72-4F12-8666-D80C06732CE7}"/>
    <cellStyle name="Comma 13 4 3 4 3 2" xfId="27735" xr:uid="{202E0753-2D0E-40ED-BBCE-E6E545D92F4A}"/>
    <cellStyle name="Comma 13 4 3 4 4" xfId="27732" xr:uid="{98F1D19C-E86D-41E0-9F03-FF01924E2DEE}"/>
    <cellStyle name="Comma 13 4 3 4_ACT_NIBD EQ" xfId="5239" xr:uid="{4777B601-D6A8-45F3-8B05-A73B96594760}"/>
    <cellStyle name="Comma 13 4 3 5" xfId="5240" xr:uid="{7E13C914-1288-4315-B51F-F2BF67145C12}"/>
    <cellStyle name="Comma 13 4 3 5 2" xfId="5241" xr:uid="{C0474798-4BC3-43D9-B08D-0C229F2060A0}"/>
    <cellStyle name="Comma 13 4 3 5 2 2" xfId="27737" xr:uid="{36265E8F-BE0E-421D-AC0E-9B9F8244EC05}"/>
    <cellStyle name="Comma 13 4 3 5 3" xfId="27736" xr:uid="{BE6A4035-776D-4150-8160-F8AE7BAD2FAC}"/>
    <cellStyle name="Comma 13 4 3 5_ACT_NIBD EQ" xfId="5242" xr:uid="{104E989C-01FB-4FD3-959F-09D43227F24B}"/>
    <cellStyle name="Comma 13 4 3 6" xfId="5243" xr:uid="{D55214DE-0833-4928-95E8-9C2D1CBF3958}"/>
    <cellStyle name="Comma 13 4 3 6 2" xfId="27738" xr:uid="{A703D758-A4EF-4DE2-9C56-8F4C41568D37}"/>
    <cellStyle name="Comma 13 4 3 7" xfId="40034" xr:uid="{C84CC058-B3E1-4AC6-B73D-3B5BD7398F66}"/>
    <cellStyle name="Comma 13 4 3 8" xfId="22022" xr:uid="{20764E26-FFF8-4889-B741-3567482CD83E}"/>
    <cellStyle name="Comma 13 4 3_ACT Segment adj EBITDA" xfId="5244" xr:uid="{08CF9DD4-2C7B-4B2D-B799-8DA62141415F}"/>
    <cellStyle name="Comma 13 4 4" xfId="5245" xr:uid="{2D256778-A841-462B-8653-9178DD2DAEF9}"/>
    <cellStyle name="Comma 13 4 4 2" xfId="5246" xr:uid="{5564CC14-A9A8-4B6C-A5B4-584901576F0B}"/>
    <cellStyle name="Comma 13 4 4 2 2" xfId="5247" xr:uid="{388A41BB-AA50-4A9B-B7F8-541DD7708430}"/>
    <cellStyle name="Comma 13 4 4 2 2 2" xfId="5248" xr:uid="{3A017BC0-21BF-4F0F-AC27-11172A6068C7}"/>
    <cellStyle name="Comma 13 4 4 2 2 2 2" xfId="5249" xr:uid="{2314B19D-6EE5-474C-9EB3-6879D9DE006C}"/>
    <cellStyle name="Comma 13 4 4 2 2 2 2 2" xfId="5250" xr:uid="{20FC0120-EDC1-4D05-8E3A-99CBFC8B8B4F}"/>
    <cellStyle name="Comma 13 4 4 2 2 2 2 2 2" xfId="27743" xr:uid="{F192D16F-C128-47E3-A633-1686051E44DE}"/>
    <cellStyle name="Comma 13 4 4 2 2 2 2 3" xfId="27742" xr:uid="{8291FD3F-A4B0-4586-8AF9-EC7040366BB5}"/>
    <cellStyle name="Comma 13 4 4 2 2 2 2_ACT_NIBD EQ" xfId="5251" xr:uid="{DD8B6391-1035-454D-A514-5181847D87D1}"/>
    <cellStyle name="Comma 13 4 4 2 2 2 3" xfId="5252" xr:uid="{7DA19567-D54A-425E-A704-CF6E2B65619F}"/>
    <cellStyle name="Comma 13 4 4 2 2 2 3 2" xfId="27744" xr:uid="{09F52BD3-56EA-4749-9F0A-41FA3297AA3D}"/>
    <cellStyle name="Comma 13 4 4 2 2 2 4" xfId="27741" xr:uid="{1C4AED13-1515-467D-99A2-6E1425F0AA5A}"/>
    <cellStyle name="Comma 13 4 4 2 2 2_ACT_NIBD EQ" xfId="5253" xr:uid="{096556F6-AC67-47DE-85A2-448941E8DAEA}"/>
    <cellStyle name="Comma 13 4 4 2 2 3" xfId="5254" xr:uid="{6AC4FE7B-0489-4D21-A2B6-FB1DB78C4CB4}"/>
    <cellStyle name="Comma 13 4 4 2 2 3 2" xfId="5255" xr:uid="{391F7654-4B51-411C-9CC7-106297302BB8}"/>
    <cellStyle name="Comma 13 4 4 2 2 3 2 2" xfId="27746" xr:uid="{B73D9339-E461-4FFE-9B2A-372CFB521D3F}"/>
    <cellStyle name="Comma 13 4 4 2 2 3 3" xfId="27745" xr:uid="{8C86187C-9831-4F5F-AA45-A75E6291CF88}"/>
    <cellStyle name="Comma 13 4 4 2 2 3_ACT_NIBD EQ" xfId="5256" xr:uid="{B131B110-AE4B-4807-8522-84F890E64565}"/>
    <cellStyle name="Comma 13 4 4 2 2 4" xfId="5257" xr:uid="{EC678063-E697-4628-8611-9DF54136D589}"/>
    <cellStyle name="Comma 13 4 4 2 2 4 2" xfId="27747" xr:uid="{96C49FED-5AC6-4DA8-9D05-392CE7FC541A}"/>
    <cellStyle name="Comma 13 4 4 2 2 5" xfId="27740" xr:uid="{153BD98C-4C77-4CBE-BE9D-4D9AF3EA326B}"/>
    <cellStyle name="Comma 13 4 4 2 2_ACT_NIBD EQ" xfId="5258" xr:uid="{D02D9AB0-485C-4CBF-8F76-B8661A37DCF0}"/>
    <cellStyle name="Comma 13 4 4 2 3" xfId="5259" xr:uid="{67D1A4FB-B5CC-4909-822C-195118EDF03C}"/>
    <cellStyle name="Comma 13 4 4 2 3 2" xfId="5260" xr:uid="{31356F77-55E2-42B4-AD03-D511A0D79554}"/>
    <cellStyle name="Comma 13 4 4 2 3 2 2" xfId="5261" xr:uid="{812BE9CB-76C9-4ACF-89F1-F1F807095403}"/>
    <cellStyle name="Comma 13 4 4 2 3 2 2 2" xfId="27750" xr:uid="{C6760E40-DC2C-4988-B184-90090B22B2C9}"/>
    <cellStyle name="Comma 13 4 4 2 3 2 3" xfId="27749" xr:uid="{CEB41E6C-7DDA-4AC2-B7A2-2C17CE5342C0}"/>
    <cellStyle name="Comma 13 4 4 2 3 2_ACT_NIBD EQ" xfId="5262" xr:uid="{73A1711E-9D3C-4510-988D-AF0C44CB4EDB}"/>
    <cellStyle name="Comma 13 4 4 2 3 3" xfId="5263" xr:uid="{C5304B29-F17B-4151-BE36-77EE1FF05966}"/>
    <cellStyle name="Comma 13 4 4 2 3 3 2" xfId="27751" xr:uid="{F7B77666-78A3-42C3-A0F0-5775D4452D2A}"/>
    <cellStyle name="Comma 13 4 4 2 3 4" xfId="27748" xr:uid="{5F691AA9-A9DB-44F3-B246-C1482990308B}"/>
    <cellStyle name="Comma 13 4 4 2 3_ACT_NIBD EQ" xfId="5264" xr:uid="{1E8BF5AE-A195-4ED4-9A72-34C27B1CDD7B}"/>
    <cellStyle name="Comma 13 4 4 2 4" xfId="5265" xr:uid="{E61B624C-053E-4903-A545-20C49BF782D6}"/>
    <cellStyle name="Comma 13 4 4 2 4 2" xfId="5266" xr:uid="{A0872F48-0747-4082-AC5C-816A48DDC93B}"/>
    <cellStyle name="Comma 13 4 4 2 4 2 2" xfId="27753" xr:uid="{DF540A4A-DB8B-43FC-A912-68C85D562343}"/>
    <cellStyle name="Comma 13 4 4 2 4 3" xfId="27752" xr:uid="{DDF97B44-9435-4BD2-B621-96E0648771AD}"/>
    <cellStyle name="Comma 13 4 4 2 4_ACT_NIBD EQ" xfId="5267" xr:uid="{8D06A09B-0F46-471C-96B1-A8990A46F870}"/>
    <cellStyle name="Comma 13 4 4 2 5" xfId="5268" xr:uid="{69B329D8-DB47-484D-901F-1C26D6FE1035}"/>
    <cellStyle name="Comma 13 4 4 2 5 2" xfId="27754" xr:uid="{B5013DC4-BEC2-470A-B3D0-03E42EC2A0EC}"/>
    <cellStyle name="Comma 13 4 4 2 6" xfId="27739" xr:uid="{EA783D13-1D82-4E6C-9A41-3BC1445F7C08}"/>
    <cellStyle name="Comma 13 4 4 2_ACT_NIBD EQ" xfId="5269" xr:uid="{C63FD4C5-5202-418D-8C96-769FB2814B44}"/>
    <cellStyle name="Comma 13 4 4 3" xfId="5270" xr:uid="{6F8D60CB-0D60-44F2-94B7-D2893704A4A5}"/>
    <cellStyle name="Comma 13 4 4 3 2" xfId="5271" xr:uid="{B86D5FA9-8FF9-4141-B894-D7BA168C393B}"/>
    <cellStyle name="Comma 13 4 4 3 2 2" xfId="5272" xr:uid="{52684ABA-056A-4AB5-8A46-7FC5DC935BFD}"/>
    <cellStyle name="Comma 13 4 4 3 2 2 2" xfId="5273" xr:uid="{E7CB53EC-7206-4F91-9CB5-4037492278D6}"/>
    <cellStyle name="Comma 13 4 4 3 2 2 2 2" xfId="27758" xr:uid="{0F0AD487-85EA-473F-969C-890E6DBB6054}"/>
    <cellStyle name="Comma 13 4 4 3 2 2 3" xfId="27757" xr:uid="{4D0FD5EA-FA14-4187-91A0-9CD5F53861E4}"/>
    <cellStyle name="Comma 13 4 4 3 2 2_ACT_NIBD EQ" xfId="5274" xr:uid="{888BA35E-AC34-4F11-A599-52CAA25617C0}"/>
    <cellStyle name="Comma 13 4 4 3 2 3" xfId="5275" xr:uid="{E189F436-E95C-44F1-A16B-4348A97F6ABA}"/>
    <cellStyle name="Comma 13 4 4 3 2 3 2" xfId="27759" xr:uid="{BA00AD82-C74B-4898-B914-CDAD371B73EC}"/>
    <cellStyle name="Comma 13 4 4 3 2 4" xfId="27756" xr:uid="{1A2A0D35-F0E2-4129-B1FC-4174D6510782}"/>
    <cellStyle name="Comma 13 4 4 3 2_ACT_NIBD EQ" xfId="5276" xr:uid="{31440BA5-3E26-436F-AF9F-B9D3BC39CAD8}"/>
    <cellStyle name="Comma 13 4 4 3 3" xfId="5277" xr:uid="{BA922EB0-1D21-4E54-9259-B9BB9DE124D7}"/>
    <cellStyle name="Comma 13 4 4 3 3 2" xfId="5278" xr:uid="{27ED7B77-E193-4599-8A02-C0E8BB14DDF9}"/>
    <cellStyle name="Comma 13 4 4 3 3 2 2" xfId="27761" xr:uid="{03314888-9ABF-4047-8B61-8C38D75EE641}"/>
    <cellStyle name="Comma 13 4 4 3 3 3" xfId="27760" xr:uid="{FCF38BC5-216C-476D-8CCC-432D872C5408}"/>
    <cellStyle name="Comma 13 4 4 3 3_ACT_NIBD EQ" xfId="5279" xr:uid="{CEC680BC-4B3C-4AA0-9CBC-D47E2DE1513F}"/>
    <cellStyle name="Comma 13 4 4 3 4" xfId="5280" xr:uid="{AF77E70D-2CAB-4447-BEED-29081A9F0C20}"/>
    <cellStyle name="Comma 13 4 4 3 4 2" xfId="27762" xr:uid="{C162B0EC-6A3C-482C-BB3F-BA094E2EED6F}"/>
    <cellStyle name="Comma 13 4 4 3 5" xfId="27755" xr:uid="{82352456-E69F-4D6B-959C-0E6AA7D9CF00}"/>
    <cellStyle name="Comma 13 4 4 3_ACT_NIBD EQ" xfId="5281" xr:uid="{69E4EA39-6480-49CE-9B2E-442B7886084E}"/>
    <cellStyle name="Comma 13 4 4 4" xfId="5282" xr:uid="{962DCF6F-AE42-4A1B-B7E3-D757B50A2A89}"/>
    <cellStyle name="Comma 13 4 4 4 2" xfId="5283" xr:uid="{2B476447-4A7B-40AD-95A3-DBEA5F230D38}"/>
    <cellStyle name="Comma 13 4 4 4 2 2" xfId="5284" xr:uid="{E8DCB216-E073-4592-BB9A-9FE075488894}"/>
    <cellStyle name="Comma 13 4 4 4 2 2 2" xfId="27765" xr:uid="{9A644758-06C2-45D9-91B8-BCDB8D69615A}"/>
    <cellStyle name="Comma 13 4 4 4 2 3" xfId="27764" xr:uid="{A96B431D-0F5B-43B0-B9E9-1614FE82465C}"/>
    <cellStyle name="Comma 13 4 4 4 2_ACT_NIBD EQ" xfId="5285" xr:uid="{CFF3DF29-63E7-4579-A30C-28A90DC4A59B}"/>
    <cellStyle name="Comma 13 4 4 4 3" xfId="5286" xr:uid="{0B1986D9-CF78-4405-A27D-D002CA609C50}"/>
    <cellStyle name="Comma 13 4 4 4 3 2" xfId="27766" xr:uid="{F8C9EDBC-1885-4DA0-B09F-D0F2152E606D}"/>
    <cellStyle name="Comma 13 4 4 4 4" xfId="27763" xr:uid="{784B8827-2C31-4CCA-8A9E-237667C98B6A}"/>
    <cellStyle name="Comma 13 4 4 4_ACT_NIBD EQ" xfId="5287" xr:uid="{C1EB9593-0480-470E-B83B-37B3AE429012}"/>
    <cellStyle name="Comma 13 4 4 5" xfId="5288" xr:uid="{E34C85D7-B1AC-4C7F-8679-75D2AF52897A}"/>
    <cellStyle name="Comma 13 4 4 5 2" xfId="5289" xr:uid="{18426161-80D9-4CE2-8DEA-470F30ACA1FD}"/>
    <cellStyle name="Comma 13 4 4 5 2 2" xfId="27768" xr:uid="{5B05C169-7438-4AAC-9CDF-47BC0FEC6799}"/>
    <cellStyle name="Comma 13 4 4 5 3" xfId="27767" xr:uid="{68598688-3097-47EA-8CE5-49C003AB32C4}"/>
    <cellStyle name="Comma 13 4 4 5_ACT_NIBD EQ" xfId="5290" xr:uid="{0643FB30-67EB-4C78-AE2D-AB9517EC7809}"/>
    <cellStyle name="Comma 13 4 4 6" xfId="5291" xr:uid="{BF1215B8-02B9-4A93-BE99-BB7D70EBADA7}"/>
    <cellStyle name="Comma 13 4 4 6 2" xfId="27769" xr:uid="{381A7309-91CC-4E35-8DF6-373F127AD847}"/>
    <cellStyle name="Comma 13 4 4 7" xfId="40035" xr:uid="{EF1E9867-2858-4FED-BEB5-C9D48B2C14BF}"/>
    <cellStyle name="Comma 13 4 4 8" xfId="22023" xr:uid="{4DF460BF-AC0E-4B72-BBC0-D3E774D72C6C}"/>
    <cellStyle name="Comma 13 4 4_ACT Segment adj EBITDA" xfId="5292" xr:uid="{54860CF3-6F60-4A65-B77C-8396A4C2D9DC}"/>
    <cellStyle name="Comma 13 4 5" xfId="5293" xr:uid="{A5D0AD44-FFCC-446F-9C09-C6BD13C93A23}"/>
    <cellStyle name="Comma 13 4 5 2" xfId="5294" xr:uid="{ED9FAAB9-B4B0-4E45-A7BD-884700619914}"/>
    <cellStyle name="Comma 13 4 5 2 2" xfId="5295" xr:uid="{60ECFCB5-25F1-4E9A-BED9-1B77D1CABEF2}"/>
    <cellStyle name="Comma 13 4 5 2 2 2" xfId="5296" xr:uid="{3445E6A2-4A25-46D1-9591-EFBA47F1A8F7}"/>
    <cellStyle name="Comma 13 4 5 2 2 2 2" xfId="5297" xr:uid="{B7BA6625-1491-41A5-ACDC-C446B9572282}"/>
    <cellStyle name="Comma 13 4 5 2 2 2 2 2" xfId="27774" xr:uid="{091EF96B-E70C-424D-84D5-E1413B1742DB}"/>
    <cellStyle name="Comma 13 4 5 2 2 2 3" xfId="27773" xr:uid="{82974DB2-D772-463B-B340-28AE8D55AFBF}"/>
    <cellStyle name="Comma 13 4 5 2 2 2_ACT_NIBD EQ" xfId="5298" xr:uid="{5523BB6A-1753-4C4C-BDD0-DA4F11C5E420}"/>
    <cellStyle name="Comma 13 4 5 2 2 3" xfId="5299" xr:uid="{9F5F7445-AE38-4E58-B248-81C223FF16E3}"/>
    <cellStyle name="Comma 13 4 5 2 2 3 2" xfId="27775" xr:uid="{3C8072EC-7D20-4E80-8F1E-70FF06FDB4BB}"/>
    <cellStyle name="Comma 13 4 5 2 2 4" xfId="27772" xr:uid="{5555D7BE-F6EA-4C5D-BA4B-364D832C9118}"/>
    <cellStyle name="Comma 13 4 5 2 2_ACT_NIBD EQ" xfId="5300" xr:uid="{D00E4EFA-B7D8-4306-871C-6609A51BEE87}"/>
    <cellStyle name="Comma 13 4 5 2 3" xfId="5301" xr:uid="{99CCDE6D-6C84-478B-B091-7F28FF912947}"/>
    <cellStyle name="Comma 13 4 5 2 3 2" xfId="5302" xr:uid="{8E3B4F18-DC60-4EE9-AB2E-B9D2558F4510}"/>
    <cellStyle name="Comma 13 4 5 2 3 2 2" xfId="27777" xr:uid="{EB4DCB31-4F61-4989-91D0-A638A54B3936}"/>
    <cellStyle name="Comma 13 4 5 2 3 3" xfId="27776" xr:uid="{1EACBC25-6D54-47FF-B6F7-DC177779193A}"/>
    <cellStyle name="Comma 13 4 5 2 3_ACT_NIBD EQ" xfId="5303" xr:uid="{CC3C13F1-3957-4EAF-9C25-6837BB002C37}"/>
    <cellStyle name="Comma 13 4 5 2 4" xfId="5304" xr:uid="{BB32BD55-1265-44AB-B5F4-8375FF1BBCE0}"/>
    <cellStyle name="Comma 13 4 5 2 4 2" xfId="27778" xr:uid="{3047B5B8-0294-4AF0-9BCA-CB17E838D320}"/>
    <cellStyle name="Comma 13 4 5 2 5" xfId="27771" xr:uid="{E7B13F7E-BCA8-4A70-A759-57EB7196AA99}"/>
    <cellStyle name="Comma 13 4 5 2_ACT_NIBD EQ" xfId="5305" xr:uid="{5F8B698F-E30B-4705-9FA2-2DC5C985B614}"/>
    <cellStyle name="Comma 13 4 5 3" xfId="5306" xr:uid="{B3FEFC46-658D-4DCB-832E-42EDD955DBA4}"/>
    <cellStyle name="Comma 13 4 5 3 2" xfId="5307" xr:uid="{9D7F4374-E911-4828-AB3A-88673485B558}"/>
    <cellStyle name="Comma 13 4 5 3 2 2" xfId="5308" xr:uid="{1A8B1BA4-1B6B-4FF3-99F2-1A29B0D52536}"/>
    <cellStyle name="Comma 13 4 5 3 2 2 2" xfId="27781" xr:uid="{173A3D72-C2BD-4A61-A2FB-0E633ECAAEB3}"/>
    <cellStyle name="Comma 13 4 5 3 2 3" xfId="27780" xr:uid="{42FFBFDF-7E67-4706-80A9-3E2E8A421948}"/>
    <cellStyle name="Comma 13 4 5 3 2_ACT_NIBD EQ" xfId="5309" xr:uid="{2AED2ABD-C6E6-431D-B1CE-DBFFF4D9E938}"/>
    <cellStyle name="Comma 13 4 5 3 3" xfId="5310" xr:uid="{35AAA516-ECA3-4319-BD04-571E6C074F5E}"/>
    <cellStyle name="Comma 13 4 5 3 3 2" xfId="27782" xr:uid="{CCAB08A0-CB05-4F8B-AB77-07B21FDF4388}"/>
    <cellStyle name="Comma 13 4 5 3 4" xfId="27779" xr:uid="{DF24D84C-DBAD-4B21-8A70-AAF8925B2F17}"/>
    <cellStyle name="Comma 13 4 5 3_ACT_NIBD EQ" xfId="5311" xr:uid="{5811A47E-1427-4304-B691-6615BD9DD60C}"/>
    <cellStyle name="Comma 13 4 5 4" xfId="5312" xr:uid="{08A4A52F-966C-46CD-A407-1C7A814F61B7}"/>
    <cellStyle name="Comma 13 4 5 4 2" xfId="5313" xr:uid="{0206E8E8-7A16-42EB-A1D0-AF50722E532B}"/>
    <cellStyle name="Comma 13 4 5 4 2 2" xfId="27784" xr:uid="{33310239-1BE7-4F95-B7BA-08CBEC2EF050}"/>
    <cellStyle name="Comma 13 4 5 4 3" xfId="27783" xr:uid="{0F8CEAA6-C196-4897-ABE1-809FC93286BC}"/>
    <cellStyle name="Comma 13 4 5 4_ACT_NIBD EQ" xfId="5314" xr:uid="{A5567745-51C5-4A58-AB5C-96C0E776E73E}"/>
    <cellStyle name="Comma 13 4 5 5" xfId="5315" xr:uid="{02A34040-CE3F-4FB1-ADB5-CDF9CB1AA712}"/>
    <cellStyle name="Comma 13 4 5 5 2" xfId="27785" xr:uid="{84600956-E6D1-4488-9A9B-4CE748C0E759}"/>
    <cellStyle name="Comma 13 4 5 6" xfId="27770" xr:uid="{4598931D-7191-4932-83DC-A3183BBD5148}"/>
    <cellStyle name="Comma 13 4 5_ACT_NIBD EQ" xfId="5316" xr:uid="{793A4FE6-E1F2-4EA8-99E1-F134D60098AC}"/>
    <cellStyle name="Comma 13 4 6" xfId="5317" xr:uid="{DE79605C-4C2D-405C-AA17-6F6A002E97FD}"/>
    <cellStyle name="Comma 13 4 6 2" xfId="5318" xr:uid="{8BC9B8E4-A936-421F-8BC6-8888274F6D16}"/>
    <cellStyle name="Comma 13 4 6 2 2" xfId="5319" xr:uid="{B74DD0FF-94AC-4A78-B101-AB8118F70933}"/>
    <cellStyle name="Comma 13 4 6 2 2 2" xfId="5320" xr:uid="{AABD1060-1220-4B1A-AF74-F4E6268C8204}"/>
    <cellStyle name="Comma 13 4 6 2 2 2 2" xfId="27789" xr:uid="{826B339B-4654-4BE5-B54A-85E1DBB55F29}"/>
    <cellStyle name="Comma 13 4 6 2 2 3" xfId="27788" xr:uid="{A81E3E3F-C999-4EE3-85D6-F2AF75C36834}"/>
    <cellStyle name="Comma 13 4 6 2 2_ACT_NIBD EQ" xfId="5321" xr:uid="{A06B49F0-53F1-4E2F-861D-6C4822E10912}"/>
    <cellStyle name="Comma 13 4 6 2 3" xfId="5322" xr:uid="{DA826EE9-0D5D-453D-8D94-99D95CA1B412}"/>
    <cellStyle name="Comma 13 4 6 2 3 2" xfId="27790" xr:uid="{EDA409F9-6A08-43D8-9B22-8E0B47BEF31B}"/>
    <cellStyle name="Comma 13 4 6 2 4" xfId="27787" xr:uid="{5D0A781F-AAA5-4728-957F-AA4018F5035A}"/>
    <cellStyle name="Comma 13 4 6 2_ACT_NIBD EQ" xfId="5323" xr:uid="{2494FE1F-EF07-4BD4-935D-87D65747B3F3}"/>
    <cellStyle name="Comma 13 4 6 3" xfId="5324" xr:uid="{56AB4B3B-9B33-48E0-8ABC-DF2ABC231ADF}"/>
    <cellStyle name="Comma 13 4 6 3 2" xfId="5325" xr:uid="{DDC8CE2B-4B26-4B9A-AAC2-41E5DAA3C6BD}"/>
    <cellStyle name="Comma 13 4 6 3 2 2" xfId="27792" xr:uid="{619CEEF1-9761-4DA4-B8A5-1188BC01E2A6}"/>
    <cellStyle name="Comma 13 4 6 3 3" xfId="27791" xr:uid="{E44706EC-91F9-408C-AC37-CD5F89100A8B}"/>
    <cellStyle name="Comma 13 4 6 3_ACT_NIBD EQ" xfId="5326" xr:uid="{3E29C8CA-CC5B-4936-9D66-3CC567263249}"/>
    <cellStyle name="Comma 13 4 6 4" xfId="5327" xr:uid="{2F9C1306-95E8-4935-B6B8-11F12866988C}"/>
    <cellStyle name="Comma 13 4 6 4 2" xfId="27793" xr:uid="{27BC6531-C55F-414C-A6B1-243767D1425C}"/>
    <cellStyle name="Comma 13 4 6 5" xfId="27786" xr:uid="{EFC28364-D454-4B75-BDA4-14F6CE98AC42}"/>
    <cellStyle name="Comma 13 4 6_ACT_NIBD EQ" xfId="5328" xr:uid="{EB82F7CE-2376-41E6-B407-1D4A1172064E}"/>
    <cellStyle name="Comma 13 4 7" xfId="5329" xr:uid="{F00024A0-00C7-40B2-A5BD-1A340738A1CF}"/>
    <cellStyle name="Comma 13 4 7 2" xfId="5330" xr:uid="{33116ADE-1BB6-4E54-BF28-B31FAF4543C1}"/>
    <cellStyle name="Comma 13 4 7 2 2" xfId="5331" xr:uid="{D6996973-CC18-4384-B581-FC668F3C4090}"/>
    <cellStyle name="Comma 13 4 7 2 2 2" xfId="27796" xr:uid="{E17B0D89-92AF-46A0-8AD2-CCE7134EE765}"/>
    <cellStyle name="Comma 13 4 7 2 3" xfId="27795" xr:uid="{825B6625-AB0F-4F74-A900-A25B4DFC1502}"/>
    <cellStyle name="Comma 13 4 7 2_ACT_NIBD EQ" xfId="5332" xr:uid="{7A804DD0-1002-4152-A485-9FA0764C54B2}"/>
    <cellStyle name="Comma 13 4 7 3" xfId="5333" xr:uid="{BCC027CB-63A8-4AD6-864F-D08A91B9FCC5}"/>
    <cellStyle name="Comma 13 4 7 3 2" xfId="27797" xr:uid="{9AD3A564-EC02-49B9-BA3D-823B00F0E5E3}"/>
    <cellStyle name="Comma 13 4 7 4" xfId="27794" xr:uid="{69036341-34E3-4CE8-87D9-A2790A280A5F}"/>
    <cellStyle name="Comma 13 4 7_ACT_NIBD EQ" xfId="5334" xr:uid="{D48AB320-68C5-4BE3-B494-31AD372FDA6A}"/>
    <cellStyle name="Comma 13 4 8" xfId="5335" xr:uid="{DB754030-F95F-426C-B3FD-481497989A9C}"/>
    <cellStyle name="Comma 13 4 8 2" xfId="5336" xr:uid="{21CB0331-D8C6-447D-BB3A-B19B9325A098}"/>
    <cellStyle name="Comma 13 4 8 2 2" xfId="27799" xr:uid="{6378B59F-D2A4-40C3-8C78-A3BD53C31AC9}"/>
    <cellStyle name="Comma 13 4 8 3" xfId="27798" xr:uid="{EEA39B46-9AA9-4177-8A02-94F5FC29D075}"/>
    <cellStyle name="Comma 13 4 8_ACT_NIBD EQ" xfId="5337" xr:uid="{4385905B-4975-4982-9E6C-48FCDB9DC259}"/>
    <cellStyle name="Comma 13 4 9" xfId="5338" xr:uid="{FB4E69B2-0EEE-4E62-9430-FFBEF126B166}"/>
    <cellStyle name="Comma 13 4 9 2" xfId="27800" xr:uid="{383E7963-1CBA-4150-A409-55E4BA2AAD49}"/>
    <cellStyle name="Comma 13 4_ACT Segment adj EBITDA" xfId="5339" xr:uid="{35081865-3AE7-40CE-82F4-9EA237375346}"/>
    <cellStyle name="Comma 13 5" xfId="5340" xr:uid="{0B3B40AC-D382-40F8-B0D9-78AD3AC278A0}"/>
    <cellStyle name="Comma 13 5 10" xfId="32771" xr:uid="{A0E839F9-0687-4000-B37A-8627F7726521}"/>
    <cellStyle name="Comma 13 5 11" xfId="40036" xr:uid="{90434DDD-695D-4566-A787-70AC2F8BB588}"/>
    <cellStyle name="Comma 13 5 12" xfId="22024" xr:uid="{9C505E15-B7FE-4167-B71C-C86BB740409C}"/>
    <cellStyle name="Comma 13 5 2" xfId="5341" xr:uid="{1C2470DE-2BEF-494A-85C1-9850C38021F1}"/>
    <cellStyle name="Comma 13 5 2 10" xfId="22025" xr:uid="{EB2C7546-DBF9-4842-8224-60616C80A29D}"/>
    <cellStyle name="Comma 13 5 2 2" xfId="5342" xr:uid="{8534DEA3-86C5-4BEE-8396-761544C0E4D4}"/>
    <cellStyle name="Comma 13 5 2 2 2" xfId="5343" xr:uid="{6E28473F-3699-4E78-9D87-5A9ADB6CB864}"/>
    <cellStyle name="Comma 13 5 2 2 2 2" xfId="5344" xr:uid="{A49FE0B2-C7E3-42B3-A1D7-B83F551EA9DA}"/>
    <cellStyle name="Comma 13 5 2 2 2 2 2" xfId="5345" xr:uid="{C02505BB-F3FB-4622-A0B9-137439B67F10}"/>
    <cellStyle name="Comma 13 5 2 2 2 2 2 2" xfId="5346" xr:uid="{F44C9F0B-25D5-497E-85F4-909D35ADFA74}"/>
    <cellStyle name="Comma 13 5 2 2 2 2 2 2 2" xfId="5347" xr:uid="{9A6A5690-73AC-49C4-B812-66A1C64A1728}"/>
    <cellStyle name="Comma 13 5 2 2 2 2 2 2 2 2" xfId="27806" xr:uid="{97EBA02B-68FC-4987-B11B-2E65FE024D4F}"/>
    <cellStyle name="Comma 13 5 2 2 2 2 2 2 3" xfId="27805" xr:uid="{FC4F3231-474A-4515-BFCC-B705E87E750A}"/>
    <cellStyle name="Comma 13 5 2 2 2 2 2 2_ACT_NIBD EQ" xfId="5348" xr:uid="{6D80035A-B10C-4AF2-BA44-2274568B5CC5}"/>
    <cellStyle name="Comma 13 5 2 2 2 2 2 3" xfId="5349" xr:uid="{33998ED6-A4D9-441E-BC7C-988065C42B72}"/>
    <cellStyle name="Comma 13 5 2 2 2 2 2 3 2" xfId="27807" xr:uid="{93999C49-D73C-4225-B48C-8C3D6EC1825A}"/>
    <cellStyle name="Comma 13 5 2 2 2 2 2 4" xfId="27804" xr:uid="{9A6D4822-3EED-4A95-AA82-B9012700B5C8}"/>
    <cellStyle name="Comma 13 5 2 2 2 2 2_ACT_NIBD EQ" xfId="5350" xr:uid="{28E23539-034B-47C4-8993-787923E00EF8}"/>
    <cellStyle name="Comma 13 5 2 2 2 2 3" xfId="5351" xr:uid="{40FC9FE0-ABF6-41BC-A369-991BA270FBC5}"/>
    <cellStyle name="Comma 13 5 2 2 2 2 3 2" xfId="5352" xr:uid="{E4E6EDB2-FE32-4869-A465-E5E495C0BCF3}"/>
    <cellStyle name="Comma 13 5 2 2 2 2 3 2 2" xfId="27809" xr:uid="{0D5D9CFB-0CDA-4F43-9B01-9C329174392E}"/>
    <cellStyle name="Comma 13 5 2 2 2 2 3 3" xfId="27808" xr:uid="{5DD0ACC2-8C33-4A57-98C1-8508470233C9}"/>
    <cellStyle name="Comma 13 5 2 2 2 2 3_ACT_NIBD EQ" xfId="5353" xr:uid="{9934714B-3D88-4ADC-ACC6-F677094D1364}"/>
    <cellStyle name="Comma 13 5 2 2 2 2 4" xfId="5354" xr:uid="{771A61FC-87E2-43A5-9101-B511CD4CBD11}"/>
    <cellStyle name="Comma 13 5 2 2 2 2 4 2" xfId="27810" xr:uid="{EC24C48C-518D-4A3C-B6CC-2EEC85025DA2}"/>
    <cellStyle name="Comma 13 5 2 2 2 2 5" xfId="27803" xr:uid="{A42ACA30-E709-41C2-BD4D-DE7E5FFF5F7E}"/>
    <cellStyle name="Comma 13 5 2 2 2 2_ACT_NIBD EQ" xfId="5355" xr:uid="{8E48A287-45C8-4354-A881-BC44096A2AD5}"/>
    <cellStyle name="Comma 13 5 2 2 2 3" xfId="5356" xr:uid="{D80D2DE0-277F-4468-B04C-3FA0BCEC20CF}"/>
    <cellStyle name="Comma 13 5 2 2 2 3 2" xfId="5357" xr:uid="{86C6D469-228D-4E38-86D6-64B6E68B320B}"/>
    <cellStyle name="Comma 13 5 2 2 2 3 2 2" xfId="5358" xr:uid="{EAC2D3F5-22DA-421F-98B8-DD5C33AE96E4}"/>
    <cellStyle name="Comma 13 5 2 2 2 3 2 2 2" xfId="27813" xr:uid="{98507885-9246-41C5-8599-1F92A7775A17}"/>
    <cellStyle name="Comma 13 5 2 2 2 3 2 3" xfId="27812" xr:uid="{403CCC6D-CA09-40CB-BD1B-35DA5698D36F}"/>
    <cellStyle name="Comma 13 5 2 2 2 3 2_ACT_NIBD EQ" xfId="5359" xr:uid="{2233F4F8-B2D7-413B-937B-2CD8D9DC659C}"/>
    <cellStyle name="Comma 13 5 2 2 2 3 3" xfId="5360" xr:uid="{8056E2DC-6C95-45E5-8CAE-61C8DED7F6A6}"/>
    <cellStyle name="Comma 13 5 2 2 2 3 3 2" xfId="27814" xr:uid="{D5B0BF2C-F9DD-4003-BC87-165B5E0ED307}"/>
    <cellStyle name="Comma 13 5 2 2 2 3 4" xfId="27811" xr:uid="{E9FBD5ED-5166-4353-9673-33B81F1ED5F0}"/>
    <cellStyle name="Comma 13 5 2 2 2 3_ACT_NIBD EQ" xfId="5361" xr:uid="{76B27F3B-03BF-4ACA-A688-0B646E4D0542}"/>
    <cellStyle name="Comma 13 5 2 2 2 4" xfId="5362" xr:uid="{16E374A3-85C0-4E25-8F97-F0FE7D4110A3}"/>
    <cellStyle name="Comma 13 5 2 2 2 4 2" xfId="5363" xr:uid="{C474A63B-126B-4DDF-AE98-7BCFB4EFDC98}"/>
    <cellStyle name="Comma 13 5 2 2 2 4 2 2" xfId="27816" xr:uid="{15103F36-D338-482C-9925-CC2AC6E51A64}"/>
    <cellStyle name="Comma 13 5 2 2 2 4 3" xfId="27815" xr:uid="{31A426F7-197F-4FCE-B8E6-4760C6B79A9A}"/>
    <cellStyle name="Comma 13 5 2 2 2 4_ACT_NIBD EQ" xfId="5364" xr:uid="{BFD08218-1858-453E-8BD4-EAF1E02A3C0D}"/>
    <cellStyle name="Comma 13 5 2 2 2 5" xfId="5365" xr:uid="{F2A0094C-4ECA-4663-A925-363FB1ACDCF5}"/>
    <cellStyle name="Comma 13 5 2 2 2 5 2" xfId="27817" xr:uid="{8F6E418F-3E2C-4BD3-887A-A468DAB96F68}"/>
    <cellStyle name="Comma 13 5 2 2 2 6" xfId="27802" xr:uid="{F5F8CD56-5263-4B0B-8940-A01B00B8C98D}"/>
    <cellStyle name="Comma 13 5 2 2 2_ACT_NIBD EQ" xfId="5366" xr:uid="{99A739C5-BB4D-4831-9D38-189A9AF6E91C}"/>
    <cellStyle name="Comma 13 5 2 2 3" xfId="5367" xr:uid="{52AA9C23-854E-49B0-BA93-6128ED42CCED}"/>
    <cellStyle name="Comma 13 5 2 2 3 2" xfId="5368" xr:uid="{AFE1E382-A6E3-450D-8054-7773B9CE2E41}"/>
    <cellStyle name="Comma 13 5 2 2 3 2 2" xfId="5369" xr:uid="{89EA67A1-F058-497D-8963-979ABCBF0ED6}"/>
    <cellStyle name="Comma 13 5 2 2 3 2 2 2" xfId="5370" xr:uid="{E4C32E4A-A81D-44C2-A854-5266D2A2D1D2}"/>
    <cellStyle name="Comma 13 5 2 2 3 2 2 2 2" xfId="27821" xr:uid="{C7B580E3-E9AB-4822-91F3-BB9C92E20315}"/>
    <cellStyle name="Comma 13 5 2 2 3 2 2 3" xfId="27820" xr:uid="{C1F3726D-0BC7-429E-9B2F-47599415DD27}"/>
    <cellStyle name="Comma 13 5 2 2 3 2 2_ACT_NIBD EQ" xfId="5371" xr:uid="{5A81AA5C-AB91-48BB-B139-B9E16BC55A65}"/>
    <cellStyle name="Comma 13 5 2 2 3 2 3" xfId="5372" xr:uid="{C10EDFA2-11CD-422E-98F9-DA381B49EB2C}"/>
    <cellStyle name="Comma 13 5 2 2 3 2 3 2" xfId="27822" xr:uid="{076C1CC4-32B4-4C68-92C7-0D4251FD8C7C}"/>
    <cellStyle name="Comma 13 5 2 2 3 2 4" xfId="27819" xr:uid="{FFA8F823-A68A-4BBD-883D-FD5C473835DF}"/>
    <cellStyle name="Comma 13 5 2 2 3 2_ACT_NIBD EQ" xfId="5373" xr:uid="{948B6309-FC49-44A9-8A37-D08F79E52A96}"/>
    <cellStyle name="Comma 13 5 2 2 3 3" xfId="5374" xr:uid="{36C7A88F-7B28-44BE-B7E7-1913882F7B2E}"/>
    <cellStyle name="Comma 13 5 2 2 3 3 2" xfId="5375" xr:uid="{7D96BD95-8606-4AE0-8E98-7A55F60B8095}"/>
    <cellStyle name="Comma 13 5 2 2 3 3 2 2" xfId="27824" xr:uid="{9D03C3DE-D8DE-4D2C-92B4-4FBCFE455FAD}"/>
    <cellStyle name="Comma 13 5 2 2 3 3 3" xfId="27823" xr:uid="{F598FB91-23D0-4ACC-8060-B614C23B6AC0}"/>
    <cellStyle name="Comma 13 5 2 2 3 3_ACT_NIBD EQ" xfId="5376" xr:uid="{CD034F2B-8344-490B-96E8-976A5BAAC7FE}"/>
    <cellStyle name="Comma 13 5 2 2 3 4" xfId="5377" xr:uid="{B6C870B9-10F7-490F-840A-A85D28BA1654}"/>
    <cellStyle name="Comma 13 5 2 2 3 4 2" xfId="27825" xr:uid="{260B49BC-8BB0-4F92-B3FF-D4E94E0A09AA}"/>
    <cellStyle name="Comma 13 5 2 2 3 5" xfId="27818" xr:uid="{6E46D31F-812B-4800-8CFB-9D9CB5CAE74B}"/>
    <cellStyle name="Comma 13 5 2 2 3_ACT_NIBD EQ" xfId="5378" xr:uid="{8B1F8809-5206-4F24-921F-6159084C2BB4}"/>
    <cellStyle name="Comma 13 5 2 2 4" xfId="5379" xr:uid="{D3E7EC95-ADBD-4BA8-997D-D61ECBEC5331}"/>
    <cellStyle name="Comma 13 5 2 2 4 2" xfId="5380" xr:uid="{10718EAF-063F-4CAA-9E8E-D46BF6D66C04}"/>
    <cellStyle name="Comma 13 5 2 2 4 2 2" xfId="5381" xr:uid="{66926F78-FAA2-44EE-92F2-741D41B3A865}"/>
    <cellStyle name="Comma 13 5 2 2 4 2 2 2" xfId="27828" xr:uid="{38283DE9-FB87-43BB-9C62-D1AAF80E2478}"/>
    <cellStyle name="Comma 13 5 2 2 4 2 3" xfId="27827" xr:uid="{170F9CA0-F7E4-4327-934D-95EC40B2A900}"/>
    <cellStyle name="Comma 13 5 2 2 4 2_ACT_NIBD EQ" xfId="5382" xr:uid="{4A336B73-9F54-4E64-BB78-011ADF7C1852}"/>
    <cellStyle name="Comma 13 5 2 2 4 3" xfId="5383" xr:uid="{0C857305-CD70-4EF6-88D3-E082B12FA00A}"/>
    <cellStyle name="Comma 13 5 2 2 4 3 2" xfId="27829" xr:uid="{0A370609-07A8-46A7-BB73-37AEA91778FE}"/>
    <cellStyle name="Comma 13 5 2 2 4 4" xfId="27826" xr:uid="{956EDF38-60FD-4A44-8203-C952CB2D6A5B}"/>
    <cellStyle name="Comma 13 5 2 2 4_ACT_NIBD EQ" xfId="5384" xr:uid="{B2CD5C71-C2BD-4E75-B585-A08D52BA4A12}"/>
    <cellStyle name="Comma 13 5 2 2 5" xfId="5385" xr:uid="{ABF9B45E-7490-4851-9046-CCC8C7A22729}"/>
    <cellStyle name="Comma 13 5 2 2 5 2" xfId="5386" xr:uid="{6965CFDF-97E4-439D-983D-CB19908133AF}"/>
    <cellStyle name="Comma 13 5 2 2 5 2 2" xfId="27831" xr:uid="{E84CEAAE-462A-4F9A-8A19-3975A883B4A1}"/>
    <cellStyle name="Comma 13 5 2 2 5 3" xfId="27830" xr:uid="{2757AEFA-6B83-4F99-A2CB-A00DAF939C72}"/>
    <cellStyle name="Comma 13 5 2 2 5_ACT_NIBD EQ" xfId="5387" xr:uid="{1CA52475-639F-49FF-BFB8-1FBDF9062153}"/>
    <cellStyle name="Comma 13 5 2 2 6" xfId="5388" xr:uid="{0DD6F416-3300-4E97-AEBF-C46D19067B61}"/>
    <cellStyle name="Comma 13 5 2 2 6 2" xfId="27832" xr:uid="{60BB1CD5-F37B-4B58-9D51-2D8C5969782C}"/>
    <cellStyle name="Comma 13 5 2 2 7" xfId="27801" xr:uid="{C0E57EC7-9A19-4531-BBFA-F41164E3E37A}"/>
    <cellStyle name="Comma 13 5 2 2_ACT_NIBD EQ" xfId="5389" xr:uid="{F8A0AF36-88F1-43B4-84D3-8AC523531ACE}"/>
    <cellStyle name="Comma 13 5 2 3" xfId="5390" xr:uid="{53F32641-EDC7-45EB-B85E-D962FC7E12BC}"/>
    <cellStyle name="Comma 13 5 2 3 2" xfId="5391" xr:uid="{172F7F68-0E2C-4100-AF12-1452BD2417CE}"/>
    <cellStyle name="Comma 13 5 2 3 2 2" xfId="5392" xr:uid="{01F4D752-3B19-48E1-8F16-A4E6BA62D047}"/>
    <cellStyle name="Comma 13 5 2 3 2 2 2" xfId="5393" xr:uid="{6482EB7E-D91B-43A3-B977-582D1CF6985B}"/>
    <cellStyle name="Comma 13 5 2 3 2 2 2 2" xfId="5394" xr:uid="{95E1CE23-3B74-40EA-95B0-CB2425B4CDF9}"/>
    <cellStyle name="Comma 13 5 2 3 2 2 2 2 2" xfId="5395" xr:uid="{90618992-D804-470C-BB61-A349B7EF73FB}"/>
    <cellStyle name="Comma 13 5 2 3 2 2 2 2 2 2" xfId="27838" xr:uid="{921EA510-CA3A-4BEF-A0DB-B3AD188D356A}"/>
    <cellStyle name="Comma 13 5 2 3 2 2 2 2 3" xfId="27837" xr:uid="{51B8B1A6-DCDA-4BEB-8C68-FA2562F3D97E}"/>
    <cellStyle name="Comma 13 5 2 3 2 2 2 2_ACT_NIBD EQ" xfId="5396" xr:uid="{A7A42078-B659-44E0-9A83-A59B7B303DCC}"/>
    <cellStyle name="Comma 13 5 2 3 2 2 2 3" xfId="5397" xr:uid="{A2C17066-B2D3-4B11-9D75-136B23FE0BFD}"/>
    <cellStyle name="Comma 13 5 2 3 2 2 2 3 2" xfId="27839" xr:uid="{44129DCE-548B-4FCA-850A-8EF7C5F6F56A}"/>
    <cellStyle name="Comma 13 5 2 3 2 2 2 4" xfId="27836" xr:uid="{031E8E43-56D0-4B96-9087-13C0B451D2DF}"/>
    <cellStyle name="Comma 13 5 2 3 2 2 2_ACT_NIBD EQ" xfId="5398" xr:uid="{0A16F32A-373A-4CE1-B868-94345607EA41}"/>
    <cellStyle name="Comma 13 5 2 3 2 2 3" xfId="5399" xr:uid="{327FF36C-E77E-433B-8FFB-D7D2E7517635}"/>
    <cellStyle name="Comma 13 5 2 3 2 2 3 2" xfId="5400" xr:uid="{FC1A21B4-88CE-49C5-8417-2556DF5CEC0D}"/>
    <cellStyle name="Comma 13 5 2 3 2 2 3 2 2" xfId="27841" xr:uid="{D06BAC6C-F4FC-40CE-AC7B-ECE772960686}"/>
    <cellStyle name="Comma 13 5 2 3 2 2 3 3" xfId="27840" xr:uid="{45A98272-F61B-4A3E-B5C9-50C099CF70FD}"/>
    <cellStyle name="Comma 13 5 2 3 2 2 3_ACT_NIBD EQ" xfId="5401" xr:uid="{439ABFD4-EE2F-4CE9-AF0A-7D33B8056064}"/>
    <cellStyle name="Comma 13 5 2 3 2 2 4" xfId="5402" xr:uid="{96E2C3F4-15BF-4855-8AB9-70A7C2A731E2}"/>
    <cellStyle name="Comma 13 5 2 3 2 2 4 2" xfId="27842" xr:uid="{C7A6937C-67E2-4C37-A6DE-4A4E4816F3BF}"/>
    <cellStyle name="Comma 13 5 2 3 2 2 5" xfId="27835" xr:uid="{5B58E6D8-6AE7-42CC-A29E-AEF2428ED64A}"/>
    <cellStyle name="Comma 13 5 2 3 2 2_ACT_NIBD EQ" xfId="5403" xr:uid="{8895231A-AA52-48DF-BAC1-59DE1070207F}"/>
    <cellStyle name="Comma 13 5 2 3 2 3" xfId="5404" xr:uid="{62154E58-AA75-4A97-A366-1C54BD081299}"/>
    <cellStyle name="Comma 13 5 2 3 2 3 2" xfId="5405" xr:uid="{35D75DBA-E95C-4AD5-822C-032807DB2ACE}"/>
    <cellStyle name="Comma 13 5 2 3 2 3 2 2" xfId="5406" xr:uid="{2B12C9E8-6A3B-412A-BF2C-558F77A4EAD6}"/>
    <cellStyle name="Comma 13 5 2 3 2 3 2 2 2" xfId="27845" xr:uid="{6A0DB9F8-F583-407E-B61F-64EC7FF2554D}"/>
    <cellStyle name="Comma 13 5 2 3 2 3 2 3" xfId="27844" xr:uid="{2B8299E7-4688-444F-9349-4A0FB5418FCE}"/>
    <cellStyle name="Comma 13 5 2 3 2 3 2_ACT_NIBD EQ" xfId="5407" xr:uid="{69DF2CFB-2A74-4AFE-994F-E194AFA369F6}"/>
    <cellStyle name="Comma 13 5 2 3 2 3 3" xfId="5408" xr:uid="{4FC148AE-C12F-4360-81D7-E5214F99BE47}"/>
    <cellStyle name="Comma 13 5 2 3 2 3 3 2" xfId="27846" xr:uid="{E1BE0C4B-43A9-4B34-85EE-E4ADAFACD480}"/>
    <cellStyle name="Comma 13 5 2 3 2 3 4" xfId="27843" xr:uid="{90C936CC-0473-447E-9C97-997ECD2FF7E7}"/>
    <cellStyle name="Comma 13 5 2 3 2 3_ACT_NIBD EQ" xfId="5409" xr:uid="{64F4111E-5D24-4A81-B031-7EEC69730ADB}"/>
    <cellStyle name="Comma 13 5 2 3 2 4" xfId="5410" xr:uid="{213205B8-F624-4ADE-B7EF-2486BDC41DB6}"/>
    <cellStyle name="Comma 13 5 2 3 2 4 2" xfId="5411" xr:uid="{61B397C7-9085-4CED-9988-0BA287EC4171}"/>
    <cellStyle name="Comma 13 5 2 3 2 4 2 2" xfId="27848" xr:uid="{65739F93-51F6-400C-B793-037636DA5AA7}"/>
    <cellStyle name="Comma 13 5 2 3 2 4 3" xfId="27847" xr:uid="{25F4BD62-1030-4D65-8BAD-72C7965A767F}"/>
    <cellStyle name="Comma 13 5 2 3 2 4_ACT_NIBD EQ" xfId="5412" xr:uid="{CF92CC07-4BC4-4092-9B05-ED9BBD6E021D}"/>
    <cellStyle name="Comma 13 5 2 3 2 5" xfId="5413" xr:uid="{72BB896C-6416-4598-A13F-BCE1B705B4EB}"/>
    <cellStyle name="Comma 13 5 2 3 2 5 2" xfId="27849" xr:uid="{909BC7ED-EEA8-426E-9E65-D8FBBFB93BF6}"/>
    <cellStyle name="Comma 13 5 2 3 2 6" xfId="27834" xr:uid="{EE1E8004-3FCC-406A-8255-976FAFA58ED9}"/>
    <cellStyle name="Comma 13 5 2 3 2_ACT_NIBD EQ" xfId="5414" xr:uid="{62D487B5-B320-45DC-A719-966ED66D65B3}"/>
    <cellStyle name="Comma 13 5 2 3 3" xfId="5415" xr:uid="{A0222B96-8EC8-49B0-98F1-2A22543A838E}"/>
    <cellStyle name="Comma 13 5 2 3 3 2" xfId="5416" xr:uid="{CBF9356E-343E-48F9-926E-A0E143E25E28}"/>
    <cellStyle name="Comma 13 5 2 3 3 2 2" xfId="5417" xr:uid="{D99F63BD-EDA4-447B-BD37-402584ED15C5}"/>
    <cellStyle name="Comma 13 5 2 3 3 2 2 2" xfId="5418" xr:uid="{7817E9EF-353B-4344-8BFE-2159E53F8354}"/>
    <cellStyle name="Comma 13 5 2 3 3 2 2 2 2" xfId="27853" xr:uid="{A4A777B0-6048-4180-BC80-74F4B531C16F}"/>
    <cellStyle name="Comma 13 5 2 3 3 2 2 3" xfId="27852" xr:uid="{C494D182-1E40-439B-A6D6-1C4FB4888782}"/>
    <cellStyle name="Comma 13 5 2 3 3 2 2_ACT_NIBD EQ" xfId="5419" xr:uid="{1D3E49D7-ADDB-48ED-9785-D9A5040C50B0}"/>
    <cellStyle name="Comma 13 5 2 3 3 2 3" xfId="5420" xr:uid="{00FA02F0-040A-4106-8955-6EE32C7E6286}"/>
    <cellStyle name="Comma 13 5 2 3 3 2 3 2" xfId="27854" xr:uid="{9B268E79-90DB-4B6F-B40D-2062E36A2362}"/>
    <cellStyle name="Comma 13 5 2 3 3 2 4" xfId="27851" xr:uid="{71B14BB5-DD08-4AAF-9677-008B27F270E6}"/>
    <cellStyle name="Comma 13 5 2 3 3 2_ACT_NIBD EQ" xfId="5421" xr:uid="{05069CB5-8BAC-4985-AF4C-0E3D67321F11}"/>
    <cellStyle name="Comma 13 5 2 3 3 3" xfId="5422" xr:uid="{D485B017-2182-4D7C-93EE-CEB725F6264B}"/>
    <cellStyle name="Comma 13 5 2 3 3 3 2" xfId="5423" xr:uid="{42CF245B-A434-4A38-BFC6-E8390C7162F5}"/>
    <cellStyle name="Comma 13 5 2 3 3 3 2 2" xfId="27856" xr:uid="{79E4F424-1D93-4FCF-A033-CC51B0B6DAAB}"/>
    <cellStyle name="Comma 13 5 2 3 3 3 3" xfId="27855" xr:uid="{75998B59-43FC-458F-92CA-401AC62A34DA}"/>
    <cellStyle name="Comma 13 5 2 3 3 3_ACT_NIBD EQ" xfId="5424" xr:uid="{E684FEA0-F98A-4A71-ADC8-D6E021C6B057}"/>
    <cellStyle name="Comma 13 5 2 3 3 4" xfId="5425" xr:uid="{E4AB38F3-6C71-4360-973B-9AF4C7BCCA10}"/>
    <cellStyle name="Comma 13 5 2 3 3 4 2" xfId="27857" xr:uid="{010D2592-73DB-476A-AD4E-7B6AA921388E}"/>
    <cellStyle name="Comma 13 5 2 3 3 5" xfId="27850" xr:uid="{D7733C29-8B2A-40E2-8524-32919A7FF889}"/>
    <cellStyle name="Comma 13 5 2 3 3_ACT_NIBD EQ" xfId="5426" xr:uid="{7EF5681D-F759-4B5A-86DF-D335E93D94FF}"/>
    <cellStyle name="Comma 13 5 2 3 4" xfId="5427" xr:uid="{6CCAA4DA-C79F-4424-8E2A-A28F685A262C}"/>
    <cellStyle name="Comma 13 5 2 3 4 2" xfId="5428" xr:uid="{8151E770-B4A6-4260-9D6C-C0373330481C}"/>
    <cellStyle name="Comma 13 5 2 3 4 2 2" xfId="5429" xr:uid="{7CB9047B-0462-430B-A395-D54108F4F3B8}"/>
    <cellStyle name="Comma 13 5 2 3 4 2 2 2" xfId="27860" xr:uid="{CCE6B397-D7A1-49BF-AB49-A9D5FD75B678}"/>
    <cellStyle name="Comma 13 5 2 3 4 2 3" xfId="27859" xr:uid="{E93C3A6F-A2BA-4D96-BA63-E8383947C82A}"/>
    <cellStyle name="Comma 13 5 2 3 4 2_ACT_NIBD EQ" xfId="5430" xr:uid="{27C1B365-29AE-4388-9869-9F41141A18A9}"/>
    <cellStyle name="Comma 13 5 2 3 4 3" xfId="5431" xr:uid="{00270921-DBB8-40DB-8982-DA2C7A8F490A}"/>
    <cellStyle name="Comma 13 5 2 3 4 3 2" xfId="27861" xr:uid="{B2052DF2-FA2E-4E94-964C-AEE81B359AAB}"/>
    <cellStyle name="Comma 13 5 2 3 4 4" xfId="27858" xr:uid="{091396C7-1590-4050-AD30-BE83214DD020}"/>
    <cellStyle name="Comma 13 5 2 3 4_ACT_NIBD EQ" xfId="5432" xr:uid="{9CDFC9C6-6BB6-41E1-B075-155E05DEAB0F}"/>
    <cellStyle name="Comma 13 5 2 3 5" xfId="5433" xr:uid="{28D4E01A-BDE6-409B-8672-FCD9DB15C26F}"/>
    <cellStyle name="Comma 13 5 2 3 5 2" xfId="5434" xr:uid="{86DBBFF4-2BC4-4DAC-AF3F-A68EBDB5A932}"/>
    <cellStyle name="Comma 13 5 2 3 5 2 2" xfId="27863" xr:uid="{28040E15-CD1F-4BC0-AF2D-E058661AF078}"/>
    <cellStyle name="Comma 13 5 2 3 5 3" xfId="27862" xr:uid="{E522D390-3D4C-4F32-AADA-4D02087D2D22}"/>
    <cellStyle name="Comma 13 5 2 3 5_ACT_NIBD EQ" xfId="5435" xr:uid="{FDD3BFC8-615E-46F0-9D7C-D27754D45107}"/>
    <cellStyle name="Comma 13 5 2 3 6" xfId="5436" xr:uid="{093D7D79-31DD-4B6E-A103-6C7180C9A77E}"/>
    <cellStyle name="Comma 13 5 2 3 6 2" xfId="27864" xr:uid="{B7385C05-79CB-407B-8686-EC469A6FE430}"/>
    <cellStyle name="Comma 13 5 2 3 7" xfId="27833" xr:uid="{1D7E2A3E-BE83-4188-AEFF-EE5C9B7505A9}"/>
    <cellStyle name="Comma 13 5 2 3_ACT_NIBD EQ" xfId="5437" xr:uid="{429228B6-DC7C-4297-AFEC-C647CE900658}"/>
    <cellStyle name="Comma 13 5 2 4" xfId="5438" xr:uid="{96E1018D-4BFE-410B-A760-261575C1F122}"/>
    <cellStyle name="Comma 13 5 2 4 2" xfId="5439" xr:uid="{B34AA16A-0467-4F9B-AD15-622C5B8A70B5}"/>
    <cellStyle name="Comma 13 5 2 4 2 2" xfId="5440" xr:uid="{21FB8C83-E393-4356-B5E9-8A2522132AF2}"/>
    <cellStyle name="Comma 13 5 2 4 2 2 2" xfId="5441" xr:uid="{D5F4CBF0-6B81-4172-94CF-A97F35416F0E}"/>
    <cellStyle name="Comma 13 5 2 4 2 2 2 2" xfId="5442" xr:uid="{C072C6EA-D7AE-4E75-86F4-639AF740A166}"/>
    <cellStyle name="Comma 13 5 2 4 2 2 2 2 2" xfId="27869" xr:uid="{DD5F93B7-D85A-4CE5-98B3-325F734D1658}"/>
    <cellStyle name="Comma 13 5 2 4 2 2 2 3" xfId="27868" xr:uid="{154702FB-1CB4-450D-A1CF-464FD22A9C7D}"/>
    <cellStyle name="Comma 13 5 2 4 2 2 2_ACT_NIBD EQ" xfId="5443" xr:uid="{C77ED461-6FEE-4FE3-BD14-EB5FA57903F7}"/>
    <cellStyle name="Comma 13 5 2 4 2 2 3" xfId="5444" xr:uid="{ACBBA70D-5197-4567-87EE-DF48FD08272D}"/>
    <cellStyle name="Comma 13 5 2 4 2 2 3 2" xfId="27870" xr:uid="{F285C8D8-02DE-4064-9FDF-F55CE777B151}"/>
    <cellStyle name="Comma 13 5 2 4 2 2 4" xfId="27867" xr:uid="{B0C0837D-2771-48E5-8668-29E365B7B46F}"/>
    <cellStyle name="Comma 13 5 2 4 2 2_ACT_NIBD EQ" xfId="5445" xr:uid="{828447DD-B60F-4068-802A-20AD953E72FF}"/>
    <cellStyle name="Comma 13 5 2 4 2 3" xfId="5446" xr:uid="{E7DEBA54-A6D5-417F-A53D-7C083A230022}"/>
    <cellStyle name="Comma 13 5 2 4 2 3 2" xfId="5447" xr:uid="{25D3A428-FFA5-492F-AAB0-786F472014B1}"/>
    <cellStyle name="Comma 13 5 2 4 2 3 2 2" xfId="27872" xr:uid="{85D5B4AD-D780-44E9-8F11-254FA4717B31}"/>
    <cellStyle name="Comma 13 5 2 4 2 3 3" xfId="27871" xr:uid="{49FF870F-E95F-4F4A-8697-0F5C29AA35CA}"/>
    <cellStyle name="Comma 13 5 2 4 2 3_ACT_NIBD EQ" xfId="5448" xr:uid="{BC3A781C-5DD9-4F66-9F5C-04FFC27078AB}"/>
    <cellStyle name="Comma 13 5 2 4 2 4" xfId="5449" xr:uid="{708CE8B4-2D21-4204-997D-C437C198BDFC}"/>
    <cellStyle name="Comma 13 5 2 4 2 4 2" xfId="27873" xr:uid="{42280871-1E32-469A-BE74-A0CCD063CCFF}"/>
    <cellStyle name="Comma 13 5 2 4 2 5" xfId="27866" xr:uid="{FC3FEC10-9607-4E27-AC86-A29FFF4CDDF7}"/>
    <cellStyle name="Comma 13 5 2 4 2_ACT_NIBD EQ" xfId="5450" xr:uid="{0EFC7CC6-36A7-4612-852D-7AA21DC69093}"/>
    <cellStyle name="Comma 13 5 2 4 3" xfId="5451" xr:uid="{FA599808-C425-4C7C-8F63-ACFF7FEACA7E}"/>
    <cellStyle name="Comma 13 5 2 4 3 2" xfId="5452" xr:uid="{A29825D2-A3E8-4C72-8C6C-FFD6A0F8C573}"/>
    <cellStyle name="Comma 13 5 2 4 3 2 2" xfId="5453" xr:uid="{59B996FB-AC5C-409B-8EC9-963941CAC6DD}"/>
    <cellStyle name="Comma 13 5 2 4 3 2 2 2" xfId="27876" xr:uid="{17F2BF5A-9D4B-498E-8EEC-540FC83A8F9B}"/>
    <cellStyle name="Comma 13 5 2 4 3 2 3" xfId="27875" xr:uid="{7CE24339-6708-45A6-9FD2-892485737FE5}"/>
    <cellStyle name="Comma 13 5 2 4 3 2_ACT_NIBD EQ" xfId="5454" xr:uid="{7E2A94C6-8973-4294-BFC9-AAF06E589B4E}"/>
    <cellStyle name="Comma 13 5 2 4 3 3" xfId="5455" xr:uid="{EE8E181A-4555-4C80-AC4B-71B7B729224C}"/>
    <cellStyle name="Comma 13 5 2 4 3 3 2" xfId="27877" xr:uid="{D3C67CA3-C384-42C4-8260-FCB99FE15C20}"/>
    <cellStyle name="Comma 13 5 2 4 3 4" xfId="27874" xr:uid="{A0C83CB4-4A55-4164-B5CA-DDCA12AB2D13}"/>
    <cellStyle name="Comma 13 5 2 4 3_ACT_NIBD EQ" xfId="5456" xr:uid="{99B95F2B-8E11-422E-B9B7-66376283AF1E}"/>
    <cellStyle name="Comma 13 5 2 4 4" xfId="5457" xr:uid="{0CDDCF97-1465-4AA7-8C2A-5E371F227E71}"/>
    <cellStyle name="Comma 13 5 2 4 4 2" xfId="5458" xr:uid="{8C9702CC-DD8C-44C6-9E6C-1A6684FD1730}"/>
    <cellStyle name="Comma 13 5 2 4 4 2 2" xfId="27879" xr:uid="{3FDB392B-0A57-412B-B9C1-ADA6D5796C1C}"/>
    <cellStyle name="Comma 13 5 2 4 4 3" xfId="27878" xr:uid="{F06A8A2D-5B2E-4E79-9CBB-F13F245E54F7}"/>
    <cellStyle name="Comma 13 5 2 4 4_ACT_NIBD EQ" xfId="5459" xr:uid="{39978B0F-50DE-4B0E-B145-D2CC8C78E710}"/>
    <cellStyle name="Comma 13 5 2 4 5" xfId="5460" xr:uid="{ACA94AE2-D326-4ADA-B042-90C0A68D97E9}"/>
    <cellStyle name="Comma 13 5 2 4 5 2" xfId="27880" xr:uid="{2D8CC7DA-2398-4CCD-8E08-3B36A3A46BEF}"/>
    <cellStyle name="Comma 13 5 2 4 6" xfId="27865" xr:uid="{7209BACB-253E-4550-BAFB-B22FD28824B0}"/>
    <cellStyle name="Comma 13 5 2 4_ACT_NIBD EQ" xfId="5461" xr:uid="{A3635F27-599B-477D-8FC8-2BEB74139536}"/>
    <cellStyle name="Comma 13 5 2 5" xfId="5462" xr:uid="{7F822E3C-25CF-4BEE-80DA-993100113206}"/>
    <cellStyle name="Comma 13 5 2 5 2" xfId="5463" xr:uid="{56BD8ED8-8B21-434F-91AA-64110EE0A0B1}"/>
    <cellStyle name="Comma 13 5 2 5 2 2" xfId="5464" xr:uid="{9FA41BA4-08E3-4A90-A8EC-E1A0952DB48B}"/>
    <cellStyle name="Comma 13 5 2 5 2 2 2" xfId="5465" xr:uid="{72B5FED0-80AB-4E4F-B9F4-DCF661624C36}"/>
    <cellStyle name="Comma 13 5 2 5 2 2 2 2" xfId="27884" xr:uid="{7AC1BAF9-095D-4DB8-BC81-A2D06CC3209C}"/>
    <cellStyle name="Comma 13 5 2 5 2 2 3" xfId="27883" xr:uid="{C8187ACB-7AD8-4373-81A7-FBE45D0B8ECE}"/>
    <cellStyle name="Comma 13 5 2 5 2 2_ACT_NIBD EQ" xfId="5466" xr:uid="{1BC8E715-6336-42B0-8660-87CF847C47B7}"/>
    <cellStyle name="Comma 13 5 2 5 2 3" xfId="5467" xr:uid="{BB49B5C4-DEA2-4B74-A21C-3FEF8B2C8549}"/>
    <cellStyle name="Comma 13 5 2 5 2 3 2" xfId="27885" xr:uid="{95B3B631-2E6E-4172-BF15-E2A3C4599E6E}"/>
    <cellStyle name="Comma 13 5 2 5 2 4" xfId="27882" xr:uid="{266276E4-7243-4BFD-9974-7CB5E9E52734}"/>
    <cellStyle name="Comma 13 5 2 5 2_ACT_NIBD EQ" xfId="5468" xr:uid="{0B73DEB0-AE90-4ABB-ACC8-90234718862F}"/>
    <cellStyle name="Comma 13 5 2 5 3" xfId="5469" xr:uid="{3AE2F76C-A578-48F4-91B5-B0E5EE02074D}"/>
    <cellStyle name="Comma 13 5 2 5 3 2" xfId="5470" xr:uid="{109346DF-DA39-4B55-BB6B-156E0341DB93}"/>
    <cellStyle name="Comma 13 5 2 5 3 2 2" xfId="27887" xr:uid="{34A06F70-7F8E-4B5D-A8B7-D8C5E56EE023}"/>
    <cellStyle name="Comma 13 5 2 5 3 3" xfId="27886" xr:uid="{D8F0B117-64B8-41FD-AF28-45435428420D}"/>
    <cellStyle name="Comma 13 5 2 5 3_ACT_NIBD EQ" xfId="5471" xr:uid="{994DAEAC-088D-494E-8EAE-5CDD85A17ADA}"/>
    <cellStyle name="Comma 13 5 2 5 4" xfId="5472" xr:uid="{40FAF7AE-27B0-4B51-BBFA-B792FE473033}"/>
    <cellStyle name="Comma 13 5 2 5 4 2" xfId="27888" xr:uid="{EFE59B69-3E1C-41B9-AD66-567B5AAC3534}"/>
    <cellStyle name="Comma 13 5 2 5 5" xfId="27881" xr:uid="{A78EEC1E-9AF2-4A68-9596-9F636F317087}"/>
    <cellStyle name="Comma 13 5 2 5_ACT_NIBD EQ" xfId="5473" xr:uid="{EF7F5C81-4A71-4B55-8415-BA4A9D676F3F}"/>
    <cellStyle name="Comma 13 5 2 6" xfId="5474" xr:uid="{207BAE2C-C991-475B-90A5-7A569BE9B6A7}"/>
    <cellStyle name="Comma 13 5 2 6 2" xfId="5475" xr:uid="{65E89729-431A-4CD8-971C-F31070494223}"/>
    <cellStyle name="Comma 13 5 2 6 2 2" xfId="5476" xr:uid="{633BE7AA-A25D-45BB-AD18-26186B43CC09}"/>
    <cellStyle name="Comma 13 5 2 6 2 2 2" xfId="27891" xr:uid="{5DD535B6-011B-410F-A4AD-9C087039852D}"/>
    <cellStyle name="Comma 13 5 2 6 2 3" xfId="27890" xr:uid="{E7AB3321-EEAE-45EF-BEA7-3ACBEA430DEC}"/>
    <cellStyle name="Comma 13 5 2 6 2_ACT_NIBD EQ" xfId="5477" xr:uid="{B6EEC961-4106-4D20-BB7C-9EBC758EC491}"/>
    <cellStyle name="Comma 13 5 2 6 3" xfId="5478" xr:uid="{DF6C03AE-40D1-485C-B1A0-896D49BC34D5}"/>
    <cellStyle name="Comma 13 5 2 6 3 2" xfId="27892" xr:uid="{C78F8505-967E-49BD-B700-2FD89D6A7FD0}"/>
    <cellStyle name="Comma 13 5 2 6 4" xfId="27889" xr:uid="{689274AA-3F0D-4678-AC73-928C4BC93DC8}"/>
    <cellStyle name="Comma 13 5 2 6_ACT_NIBD EQ" xfId="5479" xr:uid="{4D2C160B-2D9F-4E49-BA45-B3D33FF07C82}"/>
    <cellStyle name="Comma 13 5 2 7" xfId="5480" xr:uid="{D42E3468-C61C-4B39-A000-5A5CE0A7FD8F}"/>
    <cellStyle name="Comma 13 5 2 7 2" xfId="5481" xr:uid="{135CF489-27F9-4938-8E97-18EB356E4E02}"/>
    <cellStyle name="Comma 13 5 2 7 2 2" xfId="27894" xr:uid="{688C7338-8634-462C-8495-41F9AA7CC5A1}"/>
    <cellStyle name="Comma 13 5 2 7 3" xfId="27893" xr:uid="{C9476F63-F81D-4C1C-BBC2-82CEEE051638}"/>
    <cellStyle name="Comma 13 5 2 7_ACT_NIBD EQ" xfId="5482" xr:uid="{D2910364-DB8C-48C3-96DF-430F9513F377}"/>
    <cellStyle name="Comma 13 5 2 8" xfId="5483" xr:uid="{40B74E36-34F7-46CB-88C4-1BB21787B9B0}"/>
    <cellStyle name="Comma 13 5 2 8 2" xfId="27895" xr:uid="{9B6CAB56-6178-4D15-ACE8-3C16B9518BDE}"/>
    <cellStyle name="Comma 13 5 2 9" xfId="40037" xr:uid="{E5390F82-438D-4DB5-A7B8-B89E6C16659C}"/>
    <cellStyle name="Comma 13 5 2_ACT Segment adj EBITDA" xfId="5484" xr:uid="{CFBF9C10-5B29-48D1-A24C-7600BB80EA11}"/>
    <cellStyle name="Comma 13 5 3" xfId="5485" xr:uid="{892C1F18-56E2-4B02-9688-6DAAF63AD21A}"/>
    <cellStyle name="Comma 13 5 3 2" xfId="5486" xr:uid="{F048648E-0291-4EF5-9B63-3466049B5993}"/>
    <cellStyle name="Comma 13 5 3 2 2" xfId="5487" xr:uid="{8E870F39-F214-4059-AB1B-03F9D61BFED5}"/>
    <cellStyle name="Comma 13 5 3 2 2 2" xfId="5488" xr:uid="{6F4A0868-A4C5-4923-8501-7D69224AA267}"/>
    <cellStyle name="Comma 13 5 3 2 2 2 2" xfId="5489" xr:uid="{83D97336-148C-4EB9-81F6-899B6228AE91}"/>
    <cellStyle name="Comma 13 5 3 2 2 2 2 2" xfId="5490" xr:uid="{32EDF8D8-92D8-406F-8579-466D6A363C1C}"/>
    <cellStyle name="Comma 13 5 3 2 2 2 2 2 2" xfId="27900" xr:uid="{4FB03E91-387B-4A1E-9F66-16A0FBCA2E3D}"/>
    <cellStyle name="Comma 13 5 3 2 2 2 2 3" xfId="27899" xr:uid="{6AF741C6-F44C-462E-BE22-6127C9084DF8}"/>
    <cellStyle name="Comma 13 5 3 2 2 2 2_ACT_NIBD EQ" xfId="5491" xr:uid="{C7B67A6E-C123-4B38-AB78-47FEAB70EB5B}"/>
    <cellStyle name="Comma 13 5 3 2 2 2 3" xfId="5492" xr:uid="{73B58479-B52E-424C-9668-3785568E1AD6}"/>
    <cellStyle name="Comma 13 5 3 2 2 2 3 2" xfId="27901" xr:uid="{DE3FED93-916C-44EF-8BAC-059D507890F5}"/>
    <cellStyle name="Comma 13 5 3 2 2 2 4" xfId="27898" xr:uid="{852D3797-41D3-4554-8BFB-8955164ED318}"/>
    <cellStyle name="Comma 13 5 3 2 2 2_ACT_NIBD EQ" xfId="5493" xr:uid="{94B84E60-0BA6-477D-A4B9-DF2B3BD721B0}"/>
    <cellStyle name="Comma 13 5 3 2 2 3" xfId="5494" xr:uid="{9B46CE0D-7B73-4A5D-8CE9-575C24495F39}"/>
    <cellStyle name="Comma 13 5 3 2 2 3 2" xfId="5495" xr:uid="{51522A35-B2F6-4C0D-A310-9523AC3A0D01}"/>
    <cellStyle name="Comma 13 5 3 2 2 3 2 2" xfId="27903" xr:uid="{CEF077AF-270E-48AF-BBEE-B989FA159ECF}"/>
    <cellStyle name="Comma 13 5 3 2 2 3 3" xfId="27902" xr:uid="{D3A504E2-6081-48CF-80D9-F7A7A636C849}"/>
    <cellStyle name="Comma 13 5 3 2 2 3_ACT_NIBD EQ" xfId="5496" xr:uid="{1E42708D-4078-40E5-BC20-5DFF364652E8}"/>
    <cellStyle name="Comma 13 5 3 2 2 4" xfId="5497" xr:uid="{DF8C7B94-2B15-4E5B-A3A7-24F900630C03}"/>
    <cellStyle name="Comma 13 5 3 2 2 4 2" xfId="27904" xr:uid="{DB479EE6-7D02-4E21-B4CE-CEAE898401ED}"/>
    <cellStyle name="Comma 13 5 3 2 2 5" xfId="27897" xr:uid="{E4355DEA-F3C8-46E0-905F-95D2E0DCF43B}"/>
    <cellStyle name="Comma 13 5 3 2 2_ACT_NIBD EQ" xfId="5498" xr:uid="{7AA8B073-470D-4F77-B888-168BC7F3EC57}"/>
    <cellStyle name="Comma 13 5 3 2 3" xfId="5499" xr:uid="{F5AF98BA-8481-415E-AFCA-D452E1036C94}"/>
    <cellStyle name="Comma 13 5 3 2 3 2" xfId="5500" xr:uid="{90C9064B-B64B-45E0-9108-0FDFAF364E4F}"/>
    <cellStyle name="Comma 13 5 3 2 3 2 2" xfId="5501" xr:uid="{38EF179A-34B2-4849-A956-64E18A04CC64}"/>
    <cellStyle name="Comma 13 5 3 2 3 2 2 2" xfId="27907" xr:uid="{E429F182-DD1E-4602-9B3F-EBB043B60682}"/>
    <cellStyle name="Comma 13 5 3 2 3 2 3" xfId="27906" xr:uid="{500FC813-F7B9-4F07-802B-757541D10EC5}"/>
    <cellStyle name="Comma 13 5 3 2 3 2_ACT_NIBD EQ" xfId="5502" xr:uid="{C20BAC89-DD68-4614-973B-9AA6FF3E7E4F}"/>
    <cellStyle name="Comma 13 5 3 2 3 3" xfId="5503" xr:uid="{AFBCC190-CAF7-4E8B-A46C-50F2F78D0A35}"/>
    <cellStyle name="Comma 13 5 3 2 3 3 2" xfId="27908" xr:uid="{36BB4389-1A77-4CD6-8751-07077FFE72C1}"/>
    <cellStyle name="Comma 13 5 3 2 3 4" xfId="27905" xr:uid="{63A70DE8-2CB2-442B-A006-39549BA33D1F}"/>
    <cellStyle name="Comma 13 5 3 2 3_ACT_NIBD EQ" xfId="5504" xr:uid="{0E28B93D-CDEC-4449-8D4A-4DB9147BB674}"/>
    <cellStyle name="Comma 13 5 3 2 4" xfId="5505" xr:uid="{B2075C48-2F44-4DE6-9284-5F9AABDB76A6}"/>
    <cellStyle name="Comma 13 5 3 2 4 2" xfId="5506" xr:uid="{F0A85A3A-879F-432D-B577-DC011E328217}"/>
    <cellStyle name="Comma 13 5 3 2 4 2 2" xfId="27910" xr:uid="{EC56A3B8-A149-4780-8759-22AC39B53B42}"/>
    <cellStyle name="Comma 13 5 3 2 4 3" xfId="27909" xr:uid="{881DEC00-322A-41F8-9D62-80E4B740BBE4}"/>
    <cellStyle name="Comma 13 5 3 2 4_ACT_NIBD EQ" xfId="5507" xr:uid="{4E334CD3-16AA-4A15-BF29-551E377CE138}"/>
    <cellStyle name="Comma 13 5 3 2 5" xfId="5508" xr:uid="{AE7B731B-0696-456F-993A-2EA48DAD649F}"/>
    <cellStyle name="Comma 13 5 3 2 5 2" xfId="27911" xr:uid="{8F739FA8-7A4D-4727-86A5-95AA362EDFAA}"/>
    <cellStyle name="Comma 13 5 3 2 6" xfId="27896" xr:uid="{87225F4E-5532-41AE-996D-FFCF3562C400}"/>
    <cellStyle name="Comma 13 5 3 2_ACT_NIBD EQ" xfId="5509" xr:uid="{E99A3AB3-31DB-438A-93CF-1FE774F8002B}"/>
    <cellStyle name="Comma 13 5 3 3" xfId="5510" xr:uid="{A548BF70-45A9-45D9-86DB-3268986A9EA4}"/>
    <cellStyle name="Comma 13 5 3 3 2" xfId="5511" xr:uid="{26327BFA-535A-485E-A32A-96742192D8AE}"/>
    <cellStyle name="Comma 13 5 3 3 2 2" xfId="5512" xr:uid="{3794DBD8-CCE8-4E63-B68F-48B561971EA3}"/>
    <cellStyle name="Comma 13 5 3 3 2 2 2" xfId="5513" xr:uid="{AF369E3D-0736-46FD-9B52-A31783A4E9F8}"/>
    <cellStyle name="Comma 13 5 3 3 2 2 2 2" xfId="27915" xr:uid="{FC13B304-0EED-426A-8043-82B376F5C39E}"/>
    <cellStyle name="Comma 13 5 3 3 2 2 3" xfId="27914" xr:uid="{525C3022-B947-4453-BEA6-145AA06824A0}"/>
    <cellStyle name="Comma 13 5 3 3 2 2_ACT_NIBD EQ" xfId="5514" xr:uid="{57D03E0E-A4C8-4324-B5AB-EDD1875C7CF8}"/>
    <cellStyle name="Comma 13 5 3 3 2 3" xfId="5515" xr:uid="{62EE5D76-988B-4AA7-9EBE-17C9C14AC7F2}"/>
    <cellStyle name="Comma 13 5 3 3 2 3 2" xfId="27916" xr:uid="{A4A901EC-A653-4A63-8140-5DF08FB193F1}"/>
    <cellStyle name="Comma 13 5 3 3 2 4" xfId="27913" xr:uid="{9FEF0A56-1B41-4002-896C-19567FAD79F7}"/>
    <cellStyle name="Comma 13 5 3 3 2_ACT_NIBD EQ" xfId="5516" xr:uid="{C6E961EA-700A-48DF-8D6B-F2298C0C9BC4}"/>
    <cellStyle name="Comma 13 5 3 3 3" xfId="5517" xr:uid="{A9237CDD-E733-4A02-AF59-131398BD7036}"/>
    <cellStyle name="Comma 13 5 3 3 3 2" xfId="5518" xr:uid="{5CCDB4AB-4904-4939-AE4A-E8AC30781334}"/>
    <cellStyle name="Comma 13 5 3 3 3 2 2" xfId="27918" xr:uid="{BFC62E9F-902E-48A9-91F8-E650951E6482}"/>
    <cellStyle name="Comma 13 5 3 3 3 3" xfId="27917" xr:uid="{1F4EC80F-DC08-4393-98EB-645A0A92BE46}"/>
    <cellStyle name="Comma 13 5 3 3 3_ACT_NIBD EQ" xfId="5519" xr:uid="{5CA0842E-34C3-416D-99AB-325946FF5947}"/>
    <cellStyle name="Comma 13 5 3 3 4" xfId="5520" xr:uid="{7A83D873-560C-4BAD-94DC-3F84E2EE458C}"/>
    <cellStyle name="Comma 13 5 3 3 4 2" xfId="27919" xr:uid="{D6096CA4-B972-42EC-9F1F-C7B1B82EC760}"/>
    <cellStyle name="Comma 13 5 3 3 5" xfId="27912" xr:uid="{61604B53-7671-4DAD-A7AD-C0F91ADE8929}"/>
    <cellStyle name="Comma 13 5 3 3_ACT_NIBD EQ" xfId="5521" xr:uid="{479EC1B2-282E-4613-B8AA-C1D4395E6CDB}"/>
    <cellStyle name="Comma 13 5 3 4" xfId="5522" xr:uid="{113C1AB4-51F9-474F-9E4C-FE70F59ABBD4}"/>
    <cellStyle name="Comma 13 5 3 4 2" xfId="5523" xr:uid="{6C4D592B-644C-42E8-BC94-B126CD5C4071}"/>
    <cellStyle name="Comma 13 5 3 4 2 2" xfId="5524" xr:uid="{0B939A60-A803-43CD-853F-00FD710A4ABE}"/>
    <cellStyle name="Comma 13 5 3 4 2 2 2" xfId="27922" xr:uid="{3684F84C-61CE-41EF-9F98-BCDE3F2AF8E3}"/>
    <cellStyle name="Comma 13 5 3 4 2 3" xfId="27921" xr:uid="{CB0B71E6-3D17-4874-AC72-24D7651C58A0}"/>
    <cellStyle name="Comma 13 5 3 4 2_ACT_NIBD EQ" xfId="5525" xr:uid="{51DC1FB4-0B07-437C-8D57-07581DF0891A}"/>
    <cellStyle name="Comma 13 5 3 4 3" xfId="5526" xr:uid="{BD93A31E-7E32-4909-B43A-8D2F1D58E652}"/>
    <cellStyle name="Comma 13 5 3 4 3 2" xfId="27923" xr:uid="{29329C03-F007-40C5-9C43-9726B4C6B414}"/>
    <cellStyle name="Comma 13 5 3 4 4" xfId="27920" xr:uid="{4388F9D4-E6F7-49F5-945A-7EC77F5A606B}"/>
    <cellStyle name="Comma 13 5 3 4_ACT_NIBD EQ" xfId="5527" xr:uid="{4D8FC0AF-77DE-4413-A298-E1B8EEFAB62B}"/>
    <cellStyle name="Comma 13 5 3 5" xfId="5528" xr:uid="{D8CFBEE5-F43B-4DB6-9E0A-54E9798B539A}"/>
    <cellStyle name="Comma 13 5 3 5 2" xfId="5529" xr:uid="{2DA84483-D73B-4710-9416-C148C4E4B088}"/>
    <cellStyle name="Comma 13 5 3 5 2 2" xfId="27925" xr:uid="{DB47ABB3-656C-4C8E-80DE-F3D7D2E60A83}"/>
    <cellStyle name="Comma 13 5 3 5 3" xfId="27924" xr:uid="{E25C5567-457C-4E16-913B-3D382B08D65D}"/>
    <cellStyle name="Comma 13 5 3 5_ACT_NIBD EQ" xfId="5530" xr:uid="{9E857BA7-E73A-4E74-81DA-DAB26EA8D3D4}"/>
    <cellStyle name="Comma 13 5 3 6" xfId="5531" xr:uid="{4668EB8B-16EA-488A-AB79-86E2AA34D10A}"/>
    <cellStyle name="Comma 13 5 3 6 2" xfId="27926" xr:uid="{4215A65E-D11C-45D1-A41E-0F707D40C0ED}"/>
    <cellStyle name="Comma 13 5 3 7" xfId="40038" xr:uid="{E2C2587A-F489-43BD-A531-0818B941248F}"/>
    <cellStyle name="Comma 13 5 3 8" xfId="22026" xr:uid="{FE4990D3-DCB0-4439-879A-E70855D31957}"/>
    <cellStyle name="Comma 13 5 3_ACT Segment adj EBITDA" xfId="5532" xr:uid="{F68C7A5F-7CB0-4686-8621-42BFF30C281A}"/>
    <cellStyle name="Comma 13 5 4" xfId="5533" xr:uid="{31FD00DD-B95D-4DC5-9706-EA334FD34F9A}"/>
    <cellStyle name="Comma 13 5 4 2" xfId="5534" xr:uid="{60DBC625-66EE-42FC-B4C3-357EE162FFC2}"/>
    <cellStyle name="Comma 13 5 4 2 2" xfId="5535" xr:uid="{45095565-6174-4077-83B9-CF55A8A08165}"/>
    <cellStyle name="Comma 13 5 4 2 2 2" xfId="5536" xr:uid="{FBB41B52-2398-43D6-AFF5-3F01CB074113}"/>
    <cellStyle name="Comma 13 5 4 2 2 2 2" xfId="5537" xr:uid="{8E7D0E2B-A5E3-4997-B113-33185AEFBD45}"/>
    <cellStyle name="Comma 13 5 4 2 2 2 2 2" xfId="5538" xr:uid="{3BB30287-7397-4D36-9187-63E4E0035E85}"/>
    <cellStyle name="Comma 13 5 4 2 2 2 2 2 2" xfId="27932" xr:uid="{C61C45D7-CCB6-44BC-8CC2-4516E08C0EEC}"/>
    <cellStyle name="Comma 13 5 4 2 2 2 2 3" xfId="27931" xr:uid="{340C82AA-26A0-4E0E-8094-DC335B481BFF}"/>
    <cellStyle name="Comma 13 5 4 2 2 2 2_ACT_NIBD EQ" xfId="5539" xr:uid="{67DF2709-1847-424A-B4CB-1AD38B64D242}"/>
    <cellStyle name="Comma 13 5 4 2 2 2 3" xfId="5540" xr:uid="{9683CE13-DA2F-4305-B470-499E6E21D71F}"/>
    <cellStyle name="Comma 13 5 4 2 2 2 3 2" xfId="27933" xr:uid="{33B247A3-7D8C-4544-9896-3BEFAD38EA8E}"/>
    <cellStyle name="Comma 13 5 4 2 2 2 4" xfId="27930" xr:uid="{33AC4551-0BA5-40B8-8699-2357390933D0}"/>
    <cellStyle name="Comma 13 5 4 2 2 2_ACT_NIBD EQ" xfId="5541" xr:uid="{EC10E457-FF2A-4D24-B888-AD2265702155}"/>
    <cellStyle name="Comma 13 5 4 2 2 3" xfId="5542" xr:uid="{27E2172B-87DF-40EB-B939-FA41B3C31F04}"/>
    <cellStyle name="Comma 13 5 4 2 2 3 2" xfId="5543" xr:uid="{7A084076-844D-4CC2-8883-788ABDF1310B}"/>
    <cellStyle name="Comma 13 5 4 2 2 3 2 2" xfId="27935" xr:uid="{DD1863EF-447F-4CF9-B0C5-6EC2BA5C966D}"/>
    <cellStyle name="Comma 13 5 4 2 2 3 3" xfId="27934" xr:uid="{9DF82ACE-0DAB-4FDA-A002-FA8619618E51}"/>
    <cellStyle name="Comma 13 5 4 2 2 3_ACT_NIBD EQ" xfId="5544" xr:uid="{296BB0EB-A67C-4D9F-8CE5-A1BA3509FBD3}"/>
    <cellStyle name="Comma 13 5 4 2 2 4" xfId="5545" xr:uid="{BA01BF35-FA27-49AA-8AA0-0CE0DA2578BE}"/>
    <cellStyle name="Comma 13 5 4 2 2 4 2" xfId="27936" xr:uid="{ADAFC1B4-536A-489A-918D-149954E7F2D3}"/>
    <cellStyle name="Comma 13 5 4 2 2 5" xfId="27929" xr:uid="{F465AA25-5C74-4498-A4A0-24AAB55EE81E}"/>
    <cellStyle name="Comma 13 5 4 2 2_ACT_NIBD EQ" xfId="5546" xr:uid="{143D1C67-0B40-454C-911F-8B43718946AF}"/>
    <cellStyle name="Comma 13 5 4 2 3" xfId="5547" xr:uid="{3A139C30-A309-444B-B0D0-9BD3C5AAED1A}"/>
    <cellStyle name="Comma 13 5 4 2 3 2" xfId="5548" xr:uid="{D7AC30A6-260A-401D-B013-6073B86952F1}"/>
    <cellStyle name="Comma 13 5 4 2 3 2 2" xfId="5549" xr:uid="{E3D103BE-E2B8-48E6-A2F8-33B1F1AFDFA2}"/>
    <cellStyle name="Comma 13 5 4 2 3 2 2 2" xfId="27939" xr:uid="{FF6C12ED-9E9F-4B39-BABE-EF8EDA96DFCE}"/>
    <cellStyle name="Comma 13 5 4 2 3 2 3" xfId="27938" xr:uid="{25160AFF-FF9E-44F0-B46C-A1ED62410ADE}"/>
    <cellStyle name="Comma 13 5 4 2 3 2_ACT_NIBD EQ" xfId="5550" xr:uid="{291A3E7A-ABA6-4402-BA9C-26176A05C0E0}"/>
    <cellStyle name="Comma 13 5 4 2 3 3" xfId="5551" xr:uid="{EC9847E8-0989-4F0C-B047-6649D0C617A9}"/>
    <cellStyle name="Comma 13 5 4 2 3 3 2" xfId="27940" xr:uid="{89A75C32-3421-46C9-AE7B-36C6B0ECBC7E}"/>
    <cellStyle name="Comma 13 5 4 2 3 4" xfId="27937" xr:uid="{98F4C2A9-8630-42CD-8D3C-C4EBE24E4C6D}"/>
    <cellStyle name="Comma 13 5 4 2 3_ACT_NIBD EQ" xfId="5552" xr:uid="{EEA87ED0-197D-452B-BF5E-4CE902175875}"/>
    <cellStyle name="Comma 13 5 4 2 4" xfId="5553" xr:uid="{259FD141-306C-4297-9499-B2B989DCADEB}"/>
    <cellStyle name="Comma 13 5 4 2 4 2" xfId="5554" xr:uid="{DC089802-81B7-476A-8C76-D991DB618708}"/>
    <cellStyle name="Comma 13 5 4 2 4 2 2" xfId="27942" xr:uid="{FB179FE5-1BDC-43C2-A490-310F5675F21E}"/>
    <cellStyle name="Comma 13 5 4 2 4 3" xfId="27941" xr:uid="{48E95825-CA83-4BF9-8C7B-C6055058B267}"/>
    <cellStyle name="Comma 13 5 4 2 4_ACT_NIBD EQ" xfId="5555" xr:uid="{31A4B63F-7337-426B-8E01-CB5020B84AA2}"/>
    <cellStyle name="Comma 13 5 4 2 5" xfId="5556" xr:uid="{43A237AC-F69A-4856-AB01-82FC2F5DC246}"/>
    <cellStyle name="Comma 13 5 4 2 5 2" xfId="27943" xr:uid="{E8E9CB67-BC99-4C2A-94EC-75886E8A10EC}"/>
    <cellStyle name="Comma 13 5 4 2 6" xfId="27928" xr:uid="{9AF24D8F-95C4-4E7C-A8F6-A58B6779724E}"/>
    <cellStyle name="Comma 13 5 4 2_ACT_NIBD EQ" xfId="5557" xr:uid="{C0739FF0-F07C-45DF-B6E1-9A0F566B96EE}"/>
    <cellStyle name="Comma 13 5 4 3" xfId="5558" xr:uid="{F236C9DF-4405-495D-9D7D-2B454897A918}"/>
    <cellStyle name="Comma 13 5 4 3 2" xfId="5559" xr:uid="{9630AE4E-F2FC-4D3B-B36A-5503E9A1E3B5}"/>
    <cellStyle name="Comma 13 5 4 3 2 2" xfId="5560" xr:uid="{B98D63A4-46DE-4CFF-8AFB-861DE25C2E22}"/>
    <cellStyle name="Comma 13 5 4 3 2 2 2" xfId="5561" xr:uid="{D883FB1C-9C59-417D-A09A-14931488BE03}"/>
    <cellStyle name="Comma 13 5 4 3 2 2 2 2" xfId="27947" xr:uid="{37AD3A87-A820-48CB-8B5D-03B71C1AB0DE}"/>
    <cellStyle name="Comma 13 5 4 3 2 2 3" xfId="27946" xr:uid="{94E82785-33A8-4224-B0A8-6EE8AE713B00}"/>
    <cellStyle name="Comma 13 5 4 3 2 2_ACT_NIBD EQ" xfId="5562" xr:uid="{1D50A5AC-3273-4399-B295-CD863AB7BA2C}"/>
    <cellStyle name="Comma 13 5 4 3 2 3" xfId="5563" xr:uid="{ED316E74-70DD-4A2E-BEE3-8C6B4B25DFF2}"/>
    <cellStyle name="Comma 13 5 4 3 2 3 2" xfId="27948" xr:uid="{FF8AFFC2-7D4E-4727-9ED5-B50AE60D1AA6}"/>
    <cellStyle name="Comma 13 5 4 3 2 4" xfId="27945" xr:uid="{D6FBF27A-9A77-4852-B83B-887ED619793B}"/>
    <cellStyle name="Comma 13 5 4 3 2_ACT_NIBD EQ" xfId="5564" xr:uid="{BC55EF6C-2058-424B-B475-2EA88B2A7971}"/>
    <cellStyle name="Comma 13 5 4 3 3" xfId="5565" xr:uid="{366EF794-F1B0-4678-870B-B4A2F818EDC9}"/>
    <cellStyle name="Comma 13 5 4 3 3 2" xfId="5566" xr:uid="{D150074D-263C-43AE-A090-BE9CB7FF039B}"/>
    <cellStyle name="Comma 13 5 4 3 3 2 2" xfId="27950" xr:uid="{BA684DDF-A2F2-4B75-8FB9-2E8A3802EF41}"/>
    <cellStyle name="Comma 13 5 4 3 3 3" xfId="27949" xr:uid="{320FAB26-BFEA-4170-BDAB-8EE2789288FB}"/>
    <cellStyle name="Comma 13 5 4 3 3_ACT_NIBD EQ" xfId="5567" xr:uid="{0473222F-F985-4126-9DA0-0CB72DB8DB0E}"/>
    <cellStyle name="Comma 13 5 4 3 4" xfId="5568" xr:uid="{7E7D315B-7D4A-4A09-8E8F-0BAEB3EEEDCE}"/>
    <cellStyle name="Comma 13 5 4 3 4 2" xfId="27951" xr:uid="{FBDD63F3-B7EB-46F2-86C0-7A405DCDD8D8}"/>
    <cellStyle name="Comma 13 5 4 3 5" xfId="27944" xr:uid="{22C08454-ADBB-41F5-8CCD-C3D84F76EF52}"/>
    <cellStyle name="Comma 13 5 4 3_ACT_NIBD EQ" xfId="5569" xr:uid="{9432F357-12D1-4904-870F-835B1A0A09AB}"/>
    <cellStyle name="Comma 13 5 4 4" xfId="5570" xr:uid="{44F4AA2D-A11B-4601-BA03-D1BD4B7309B1}"/>
    <cellStyle name="Comma 13 5 4 4 2" xfId="5571" xr:uid="{594393D8-AF8C-4C5B-8960-58481756C8F6}"/>
    <cellStyle name="Comma 13 5 4 4 2 2" xfId="5572" xr:uid="{485C4055-2202-4E4B-B660-AD2246A3DA2E}"/>
    <cellStyle name="Comma 13 5 4 4 2 2 2" xfId="27954" xr:uid="{E28709BB-674B-4819-8ABF-35239928DD32}"/>
    <cellStyle name="Comma 13 5 4 4 2 3" xfId="27953" xr:uid="{E3AA29BF-B2A2-480A-B73C-03066E3DBFB2}"/>
    <cellStyle name="Comma 13 5 4 4 2_ACT_NIBD EQ" xfId="5573" xr:uid="{895F60AF-F961-4B2B-AACD-F53D6DAE7E45}"/>
    <cellStyle name="Comma 13 5 4 4 3" xfId="5574" xr:uid="{3C1E3586-BFE4-47F6-89F3-F69F7E2AB0E0}"/>
    <cellStyle name="Comma 13 5 4 4 3 2" xfId="27955" xr:uid="{1AA3B892-1A3A-45AC-A3AD-6C6878D588B7}"/>
    <cellStyle name="Comma 13 5 4 4 4" xfId="27952" xr:uid="{9F6925D4-46B5-4A89-BBFC-466356696DC4}"/>
    <cellStyle name="Comma 13 5 4 4_ACT_NIBD EQ" xfId="5575" xr:uid="{AE3BC03D-1824-4590-AEA3-06D148436CFB}"/>
    <cellStyle name="Comma 13 5 4 5" xfId="5576" xr:uid="{69D200F4-7AB7-4BFB-978A-FDCDC1F77FC6}"/>
    <cellStyle name="Comma 13 5 4 5 2" xfId="5577" xr:uid="{EFE86D10-EDB2-4407-ABE2-0F79EF4FFBE8}"/>
    <cellStyle name="Comma 13 5 4 5 2 2" xfId="27957" xr:uid="{3B57378B-15C0-4CC2-9E33-EF084D45A3FD}"/>
    <cellStyle name="Comma 13 5 4 5 3" xfId="27956" xr:uid="{D986E868-FD1F-4F7A-A89E-717EF975BE03}"/>
    <cellStyle name="Comma 13 5 4 5_ACT_NIBD EQ" xfId="5578" xr:uid="{2D936A95-E2AF-47E0-87F1-40330D157401}"/>
    <cellStyle name="Comma 13 5 4 6" xfId="5579" xr:uid="{246B3441-C5F8-4500-A5BB-635DD47E9F6F}"/>
    <cellStyle name="Comma 13 5 4 6 2" xfId="27958" xr:uid="{BA53BDB3-9213-44EB-9366-6CD3CCEAE895}"/>
    <cellStyle name="Comma 13 5 4 7" xfId="27927" xr:uid="{ABF6FEEB-1A5A-4A3D-9496-FB67FC9338C7}"/>
    <cellStyle name="Comma 13 5 4_ACT_NIBD EQ" xfId="5580" xr:uid="{4EC1BC7F-F9B4-4873-9FF5-AF79E2BC6AF2}"/>
    <cellStyle name="Comma 13 5 5" xfId="5581" xr:uid="{CBF76340-48FA-4BA1-B17D-50272239102C}"/>
    <cellStyle name="Comma 13 5 5 2" xfId="5582" xr:uid="{F2AB56B5-8A91-40BB-80E0-BDCA7C3BD3E0}"/>
    <cellStyle name="Comma 13 5 5 2 2" xfId="5583" xr:uid="{AFC54877-063E-4378-A970-BF5624DC6DDB}"/>
    <cellStyle name="Comma 13 5 5 2 2 2" xfId="5584" xr:uid="{96E106BE-2DE8-486D-8658-C9F615D1DC9A}"/>
    <cellStyle name="Comma 13 5 5 2 2 2 2" xfId="5585" xr:uid="{F47A0333-A9F0-45AC-9336-A251648EC79C}"/>
    <cellStyle name="Comma 13 5 5 2 2 2 2 2" xfId="27963" xr:uid="{5668D14B-D417-4B23-9E69-D505C442254F}"/>
    <cellStyle name="Comma 13 5 5 2 2 2 3" xfId="27962" xr:uid="{D867D65F-D26C-4ADD-947D-733A9F3D56CC}"/>
    <cellStyle name="Comma 13 5 5 2 2 2_ACT_NIBD EQ" xfId="5586" xr:uid="{E9803B28-F8F7-4770-B57C-76868C9CA2DF}"/>
    <cellStyle name="Comma 13 5 5 2 2 3" xfId="5587" xr:uid="{592DE183-15B5-44BD-8156-190096801217}"/>
    <cellStyle name="Comma 13 5 5 2 2 3 2" xfId="27964" xr:uid="{C4CCAACB-F9EE-4EBC-AB1A-B2D41ECD4152}"/>
    <cellStyle name="Comma 13 5 5 2 2 4" xfId="27961" xr:uid="{74065B94-17F8-45B7-A844-5A69257BEF4D}"/>
    <cellStyle name="Comma 13 5 5 2 2_ACT_NIBD EQ" xfId="5588" xr:uid="{9A4912AD-6A70-4EB0-9B50-6878D8F63FD9}"/>
    <cellStyle name="Comma 13 5 5 2 3" xfId="5589" xr:uid="{BCD7BB79-93F6-4990-B649-2DB8311BFB69}"/>
    <cellStyle name="Comma 13 5 5 2 3 2" xfId="5590" xr:uid="{04BC161F-B694-44D0-8AA3-8F700F5D15F3}"/>
    <cellStyle name="Comma 13 5 5 2 3 2 2" xfId="27966" xr:uid="{D846C742-7B82-484B-AEA4-01FD43F07CDE}"/>
    <cellStyle name="Comma 13 5 5 2 3 3" xfId="27965" xr:uid="{A5F8D204-CE27-480C-B40B-C3FA626164E2}"/>
    <cellStyle name="Comma 13 5 5 2 3_ACT_NIBD EQ" xfId="5591" xr:uid="{4D74E4A1-77D4-440F-86DF-FE5F747D642B}"/>
    <cellStyle name="Comma 13 5 5 2 4" xfId="5592" xr:uid="{6D99EEA4-4938-4339-90BA-3ADEFF2BF8EB}"/>
    <cellStyle name="Comma 13 5 5 2 4 2" xfId="27967" xr:uid="{82C8C8F5-9335-4D37-99E2-11A3A39721BC}"/>
    <cellStyle name="Comma 13 5 5 2 5" xfId="27960" xr:uid="{62842B09-4CEA-4220-9862-8B725266C54C}"/>
    <cellStyle name="Comma 13 5 5 2_ACT_NIBD EQ" xfId="5593" xr:uid="{12362906-4C66-404D-BBBB-B26321018E18}"/>
    <cellStyle name="Comma 13 5 5 3" xfId="5594" xr:uid="{F325EB60-7D87-46C5-923F-48FBECE37659}"/>
    <cellStyle name="Comma 13 5 5 3 2" xfId="5595" xr:uid="{C85673E1-925C-4411-B61D-9D1DCB06FA59}"/>
    <cellStyle name="Comma 13 5 5 3 2 2" xfId="5596" xr:uid="{8D4F7C5B-0527-419C-ACD9-5E2292282F53}"/>
    <cellStyle name="Comma 13 5 5 3 2 2 2" xfId="27970" xr:uid="{F135A3AB-137A-4B2E-9AB6-AC76FC07BEBE}"/>
    <cellStyle name="Comma 13 5 5 3 2 3" xfId="27969" xr:uid="{B050061E-6065-4A94-A77C-28A0FB048812}"/>
    <cellStyle name="Comma 13 5 5 3 2_ACT_NIBD EQ" xfId="5597" xr:uid="{095666D5-B5C6-4D76-9D85-5B356068C6D9}"/>
    <cellStyle name="Comma 13 5 5 3 3" xfId="5598" xr:uid="{838ACC0A-7D18-4C81-BF33-34FBF1154694}"/>
    <cellStyle name="Comma 13 5 5 3 3 2" xfId="27971" xr:uid="{6676C25E-8EF4-46C8-B033-70AB3C893C36}"/>
    <cellStyle name="Comma 13 5 5 3 4" xfId="27968" xr:uid="{2BFDE640-2FD2-4DFC-B04F-F1B452E7E084}"/>
    <cellStyle name="Comma 13 5 5 3_ACT_NIBD EQ" xfId="5599" xr:uid="{C70F119F-B7AD-4D41-BE79-1A0A41DFE423}"/>
    <cellStyle name="Comma 13 5 5 4" xfId="5600" xr:uid="{AE31D2AC-C105-4710-875D-816B95B0E9DC}"/>
    <cellStyle name="Comma 13 5 5 4 2" xfId="5601" xr:uid="{18C5D283-3AA1-426E-A9C5-F4BCC2B9268A}"/>
    <cellStyle name="Comma 13 5 5 4 2 2" xfId="27973" xr:uid="{922FC58B-6CB0-4FCF-9E3A-F9C867EC015C}"/>
    <cellStyle name="Comma 13 5 5 4 3" xfId="27972" xr:uid="{E1CAD0C3-F172-4618-8CFB-3FB2B9F7CA98}"/>
    <cellStyle name="Comma 13 5 5 4_ACT_NIBD EQ" xfId="5602" xr:uid="{45C48B8B-0488-4860-9628-CB40595D97BC}"/>
    <cellStyle name="Comma 13 5 5 5" xfId="5603" xr:uid="{458C0B2E-14EF-400F-8971-3689FC639B8A}"/>
    <cellStyle name="Comma 13 5 5 5 2" xfId="27974" xr:uid="{3588EAC9-C774-4CFD-8CFE-F6AD890E273B}"/>
    <cellStyle name="Comma 13 5 5 6" xfId="27959" xr:uid="{81436CF0-A4FE-4AA2-B514-C5155BC1E2BA}"/>
    <cellStyle name="Comma 13 5 5_ACT_NIBD EQ" xfId="5604" xr:uid="{65831322-B56D-41B2-9869-2AC1BAFE0022}"/>
    <cellStyle name="Comma 13 5 6" xfId="5605" xr:uid="{66ABCFAA-0BD5-452D-A6FF-4702789F1FC6}"/>
    <cellStyle name="Comma 13 5 6 2" xfId="5606" xr:uid="{7F3BF5B8-91DC-44C3-B307-40F524ECB2B4}"/>
    <cellStyle name="Comma 13 5 6 2 2" xfId="5607" xr:uid="{F16D6DC6-923A-4198-A8BC-80E9EBF959D4}"/>
    <cellStyle name="Comma 13 5 6 2 2 2" xfId="5608" xr:uid="{2256E1C5-E091-4AB7-AAC7-D827B36422C7}"/>
    <cellStyle name="Comma 13 5 6 2 2 2 2" xfId="27978" xr:uid="{3978DFC6-02C5-410A-8E28-1D5820557DE2}"/>
    <cellStyle name="Comma 13 5 6 2 2 3" xfId="27977" xr:uid="{DABB7CD6-46D1-4DA8-B798-7F909BEE0651}"/>
    <cellStyle name="Comma 13 5 6 2 2_ACT_NIBD EQ" xfId="5609" xr:uid="{78BE0171-89F4-4A4C-A1BF-1C100B78E24D}"/>
    <cellStyle name="Comma 13 5 6 2 3" xfId="5610" xr:uid="{C1997AA5-F636-49DB-BED3-0A47BB0A47C9}"/>
    <cellStyle name="Comma 13 5 6 2 3 2" xfId="27979" xr:uid="{3F104061-4EC0-479A-8FB8-82FA01399B13}"/>
    <cellStyle name="Comma 13 5 6 2 4" xfId="27976" xr:uid="{AEC1A5D3-7600-406C-A22D-2588C60C347B}"/>
    <cellStyle name="Comma 13 5 6 2_ACT_NIBD EQ" xfId="5611" xr:uid="{B7E1D285-FDA7-4964-B7C1-6CB8AF0793A5}"/>
    <cellStyle name="Comma 13 5 6 3" xfId="5612" xr:uid="{FAA3A023-5975-4BCC-9A3F-DD1F640E7635}"/>
    <cellStyle name="Comma 13 5 6 3 2" xfId="5613" xr:uid="{A3AC4CA2-B480-43F0-8625-A872C14B130E}"/>
    <cellStyle name="Comma 13 5 6 3 2 2" xfId="27981" xr:uid="{AC169E77-C61F-4012-AEB3-802BB441AF55}"/>
    <cellStyle name="Comma 13 5 6 3 3" xfId="27980" xr:uid="{25A62D2B-9010-44C5-9CB5-54BC21CBA34B}"/>
    <cellStyle name="Comma 13 5 6 3_ACT_NIBD EQ" xfId="5614" xr:uid="{DF0C1CF8-8612-4906-8407-8A9184343E84}"/>
    <cellStyle name="Comma 13 5 6 4" xfId="5615" xr:uid="{CECB7BC2-D375-4836-91B9-D24D326D43EE}"/>
    <cellStyle name="Comma 13 5 6 4 2" xfId="27982" xr:uid="{F144A7BB-B289-4110-8137-40880CD1F44F}"/>
    <cellStyle name="Comma 13 5 6 5" xfId="27975" xr:uid="{539C7F76-76F8-4B8D-8A18-034B526A4531}"/>
    <cellStyle name="Comma 13 5 6_ACT_NIBD EQ" xfId="5616" xr:uid="{768E3DD1-6FC0-4342-B581-3305A390698A}"/>
    <cellStyle name="Comma 13 5 7" xfId="5617" xr:uid="{D5D27A25-0B4F-4F1C-8756-A11B64D129D4}"/>
    <cellStyle name="Comma 13 5 7 2" xfId="5618" xr:uid="{09CA76C4-3588-48DA-8CB3-5E8F32E633C9}"/>
    <cellStyle name="Comma 13 5 7 2 2" xfId="5619" xr:uid="{EA16F6BD-BA54-4C45-80F0-EF47E6A90841}"/>
    <cellStyle name="Comma 13 5 7 2 2 2" xfId="27985" xr:uid="{B861D7F3-8FC4-49A3-9397-33BCC0290774}"/>
    <cellStyle name="Comma 13 5 7 2 3" xfId="27984" xr:uid="{A33CDD86-9621-4138-A82D-193FE983818B}"/>
    <cellStyle name="Comma 13 5 7 2_ACT_NIBD EQ" xfId="5620" xr:uid="{8CC26FE6-BC79-49C0-ADAD-FAC85092A32A}"/>
    <cellStyle name="Comma 13 5 7 3" xfId="5621" xr:uid="{3F59E25B-9C0C-4DBA-9DE6-CC26157DE2F5}"/>
    <cellStyle name="Comma 13 5 7 3 2" xfId="27986" xr:uid="{B92737A2-6FB0-468E-959E-1DA1A86E8869}"/>
    <cellStyle name="Comma 13 5 7 4" xfId="27983" xr:uid="{725ECE92-C0BA-44CF-B989-91F3C4A2E1B7}"/>
    <cellStyle name="Comma 13 5 7_ACT_NIBD EQ" xfId="5622" xr:uid="{B97E7ECF-A65D-4154-A06A-F8EA04ABF398}"/>
    <cellStyle name="Comma 13 5 8" xfId="5623" xr:uid="{A4784486-44D0-4D4D-9FE7-0BE3EFD6A2A2}"/>
    <cellStyle name="Comma 13 5 8 2" xfId="5624" xr:uid="{4050D3B9-AFEB-4A2D-ABAF-137451F97734}"/>
    <cellStyle name="Comma 13 5 8 2 2" xfId="27988" xr:uid="{84225DB8-1C87-4D41-A300-1F2291E7174A}"/>
    <cellStyle name="Comma 13 5 8 3" xfId="27987" xr:uid="{63F5CDB8-7CDA-4BA6-AA93-BF85964A47B6}"/>
    <cellStyle name="Comma 13 5 8_ACT_NIBD EQ" xfId="5625" xr:uid="{654C4844-2FA2-42F5-8CA0-83164FE33FBB}"/>
    <cellStyle name="Comma 13 5 9" xfId="5626" xr:uid="{47D0518F-BDF8-40C9-BF53-CF6F85553114}"/>
    <cellStyle name="Comma 13 5 9 2" xfId="27989" xr:uid="{A985B581-2C52-49F5-8444-46CF3A42B0E9}"/>
    <cellStyle name="Comma 13 5_ACT Segment adj EBITDA" xfId="5627" xr:uid="{D4F1CC8E-2E3B-4F56-A9CA-EED74692F279}"/>
    <cellStyle name="Comma 13 6" xfId="5628" xr:uid="{EE66AD97-96EA-4FDD-9506-6E6993FE26A1}"/>
    <cellStyle name="Comma 13 6 10" xfId="36257" xr:uid="{B1ADEF67-D90F-4644-ABDF-B778436A7E40}"/>
    <cellStyle name="Comma 13 6 11" xfId="40039" xr:uid="{A81B1F56-2E1C-4092-BC91-051322D60E06}"/>
    <cellStyle name="Comma 13 6 12" xfId="22027" xr:uid="{CB00B80E-6F9D-4D00-954C-6E2E6FA01780}"/>
    <cellStyle name="Comma 13 6 2" xfId="5629" xr:uid="{56D3291D-4C0A-421A-8A2D-5B8C4520EF84}"/>
    <cellStyle name="Comma 13 6 2 2" xfId="5630" xr:uid="{9EA7B129-77F8-4D7B-9B61-C61DB0433184}"/>
    <cellStyle name="Comma 13 6 2 2 2" xfId="5631" xr:uid="{7061ED61-F4EA-4900-A41A-C667470E4529}"/>
    <cellStyle name="Comma 13 6 2 2 2 2" xfId="5632" xr:uid="{10D6A543-0CA3-4E39-B02E-36896FE0CD4A}"/>
    <cellStyle name="Comma 13 6 2 2 2 2 2" xfId="5633" xr:uid="{85FA6D7B-94DD-45B7-8515-16834AB79274}"/>
    <cellStyle name="Comma 13 6 2 2 2 2 2 2" xfId="5634" xr:uid="{6CFF42EE-AB20-4E07-B822-7516A61780BD}"/>
    <cellStyle name="Comma 13 6 2 2 2 2 2 2 2" xfId="27995" xr:uid="{5B7A44DF-7D69-473E-A092-4D36C27273A2}"/>
    <cellStyle name="Comma 13 6 2 2 2 2 2 3" xfId="27994" xr:uid="{52A3714E-A674-49EA-8AB7-72DDF4A3C844}"/>
    <cellStyle name="Comma 13 6 2 2 2 2 2_ACT_NIBD EQ" xfId="5635" xr:uid="{756BCB3E-5341-4061-BCC1-A7DDD23FA659}"/>
    <cellStyle name="Comma 13 6 2 2 2 2 3" xfId="5636" xr:uid="{64758441-0CEC-4CC4-A183-E599CDB1ADEF}"/>
    <cellStyle name="Comma 13 6 2 2 2 2 3 2" xfId="27996" xr:uid="{4229FB2C-F572-45D9-A849-67D794DD6B4B}"/>
    <cellStyle name="Comma 13 6 2 2 2 2 4" xfId="27993" xr:uid="{61A38B9B-F8FF-4B24-8E11-7FE9D8C8EEDA}"/>
    <cellStyle name="Comma 13 6 2 2 2 2_ACT_NIBD EQ" xfId="5637" xr:uid="{A656C534-6A3B-46F0-964B-4112CFBB2FA0}"/>
    <cellStyle name="Comma 13 6 2 2 2 3" xfId="5638" xr:uid="{043C4063-E603-4F08-ABAC-F24C0C9DF55B}"/>
    <cellStyle name="Comma 13 6 2 2 2 3 2" xfId="5639" xr:uid="{30EEB370-AC9A-4D89-B1EF-DE4846CA82BF}"/>
    <cellStyle name="Comma 13 6 2 2 2 3 2 2" xfId="27998" xr:uid="{1AEB6E44-4EBE-4552-AE2F-C268AC720FAB}"/>
    <cellStyle name="Comma 13 6 2 2 2 3 3" xfId="27997" xr:uid="{91F69C69-AEE2-43F5-8F15-529B586F78B6}"/>
    <cellStyle name="Comma 13 6 2 2 2 3_ACT_NIBD EQ" xfId="5640" xr:uid="{811A3601-DA3D-47D0-BDF3-859F9324732A}"/>
    <cellStyle name="Comma 13 6 2 2 2 4" xfId="5641" xr:uid="{8F0E4E0D-C113-4188-B2D8-D5C2DBA8C980}"/>
    <cellStyle name="Comma 13 6 2 2 2 4 2" xfId="27999" xr:uid="{3E7D7891-996A-4BD3-A6EB-69C94CB5C7D9}"/>
    <cellStyle name="Comma 13 6 2 2 2 5" xfId="27992" xr:uid="{B3535AC6-8915-4C78-9531-D643FE09C3F7}"/>
    <cellStyle name="Comma 13 6 2 2 2_ACT_NIBD EQ" xfId="5642" xr:uid="{2E2C3CBC-8D87-47C6-A7A9-45A5EA2C4FF7}"/>
    <cellStyle name="Comma 13 6 2 2 3" xfId="5643" xr:uid="{0EBAB91B-456E-454B-A8D9-E718F141B40D}"/>
    <cellStyle name="Comma 13 6 2 2 3 2" xfId="5644" xr:uid="{BE4BFCD7-A0AA-4E3F-8BDB-364631461989}"/>
    <cellStyle name="Comma 13 6 2 2 3 2 2" xfId="5645" xr:uid="{8FD1F67E-6DB8-4480-895A-1439968B8DF7}"/>
    <cellStyle name="Comma 13 6 2 2 3 2 2 2" xfId="28002" xr:uid="{0CF1F1E0-EB15-4A29-B444-75C84900CE8F}"/>
    <cellStyle name="Comma 13 6 2 2 3 2 3" xfId="28001" xr:uid="{448B524B-4B00-4596-BE4B-ECD0417A8730}"/>
    <cellStyle name="Comma 13 6 2 2 3 2_ACT_NIBD EQ" xfId="5646" xr:uid="{B7964EE9-E822-4662-87E5-EDF07D496436}"/>
    <cellStyle name="Comma 13 6 2 2 3 3" xfId="5647" xr:uid="{97F6C5DB-34DA-41F0-A4D9-8495F72296C1}"/>
    <cellStyle name="Comma 13 6 2 2 3 3 2" xfId="28003" xr:uid="{74C0E8A6-939F-48CD-8FF1-F027C812D543}"/>
    <cellStyle name="Comma 13 6 2 2 3 4" xfId="28000" xr:uid="{73328052-74DB-4DAC-A4D3-C25885033933}"/>
    <cellStyle name="Comma 13 6 2 2 3_ACT_NIBD EQ" xfId="5648" xr:uid="{075F649A-2A22-46A1-8AFC-D0A0ECD8E548}"/>
    <cellStyle name="Comma 13 6 2 2 4" xfId="5649" xr:uid="{723B369D-ABED-4A97-A048-CF9FBA87BD90}"/>
    <cellStyle name="Comma 13 6 2 2 4 2" xfId="5650" xr:uid="{12B53FF1-D32C-4057-A0DB-FD6CA24B7A6F}"/>
    <cellStyle name="Comma 13 6 2 2 4 2 2" xfId="28005" xr:uid="{B8F1CAF5-274D-427C-8A93-16601E419C31}"/>
    <cellStyle name="Comma 13 6 2 2 4 3" xfId="28004" xr:uid="{49A16147-E001-4619-B803-E154C2CB19C5}"/>
    <cellStyle name="Comma 13 6 2 2 4_ACT_NIBD EQ" xfId="5651" xr:uid="{836DE86F-C745-4386-86B7-BFAA73A524B8}"/>
    <cellStyle name="Comma 13 6 2 2 5" xfId="5652" xr:uid="{231D3491-4CD2-454D-8B63-174E8EBF618B}"/>
    <cellStyle name="Comma 13 6 2 2 5 2" xfId="28006" xr:uid="{618BA373-8467-4588-B61A-527BBCF6ACE4}"/>
    <cellStyle name="Comma 13 6 2 2 6" xfId="27991" xr:uid="{72E72E8B-A53D-4006-987B-B39DAB9445CA}"/>
    <cellStyle name="Comma 13 6 2 2_ACT_NIBD EQ" xfId="5653" xr:uid="{0C98EB1B-BD30-4DE2-9B16-E5C4783EE078}"/>
    <cellStyle name="Comma 13 6 2 3" xfId="5654" xr:uid="{2FEA8A67-0174-416E-B7D9-891BA9E319E1}"/>
    <cellStyle name="Comma 13 6 2 3 2" xfId="5655" xr:uid="{49484489-FB2B-4DF9-9BF0-34B136F8F6DA}"/>
    <cellStyle name="Comma 13 6 2 3 2 2" xfId="5656" xr:uid="{4EF94EE2-74DC-4C16-9BAF-7A0F8F12DC72}"/>
    <cellStyle name="Comma 13 6 2 3 2 2 2" xfId="5657" xr:uid="{F1AFD05E-D25E-468F-8620-AA563327B4E2}"/>
    <cellStyle name="Comma 13 6 2 3 2 2 2 2" xfId="28010" xr:uid="{DF98FDEC-8D48-4928-B73E-E6D8FEAD4646}"/>
    <cellStyle name="Comma 13 6 2 3 2 2 3" xfId="28009" xr:uid="{F2098206-EEB5-4A52-A809-312A43B227D0}"/>
    <cellStyle name="Comma 13 6 2 3 2 2_ACT_NIBD EQ" xfId="5658" xr:uid="{5E7554F8-9E33-4099-96EC-CFCF8CD4DB87}"/>
    <cellStyle name="Comma 13 6 2 3 2 3" xfId="5659" xr:uid="{59C7F295-017C-437D-AD0E-80B52D3340D3}"/>
    <cellStyle name="Comma 13 6 2 3 2 3 2" xfId="28011" xr:uid="{AE9AECBE-BAE2-4F0C-A4D6-6F875A988093}"/>
    <cellStyle name="Comma 13 6 2 3 2 4" xfId="28008" xr:uid="{85A40C88-9ACD-4766-B588-DC55333DF91A}"/>
    <cellStyle name="Comma 13 6 2 3 2_ACT_NIBD EQ" xfId="5660" xr:uid="{1669BDB7-FFF5-420C-85B2-D544407A7887}"/>
    <cellStyle name="Comma 13 6 2 3 3" xfId="5661" xr:uid="{08E538E0-8FDC-4E97-9C21-AD12E5C4296A}"/>
    <cellStyle name="Comma 13 6 2 3 3 2" xfId="5662" xr:uid="{025F400D-F1D3-4A7D-A56A-E9A8F31C85DE}"/>
    <cellStyle name="Comma 13 6 2 3 3 2 2" xfId="28013" xr:uid="{2C5D9597-69E8-4842-86F8-BD8EA08BEA87}"/>
    <cellStyle name="Comma 13 6 2 3 3 3" xfId="28012" xr:uid="{3352743A-489A-4A67-9BBB-2D90B1E66DA0}"/>
    <cellStyle name="Comma 13 6 2 3 3_ACT_NIBD EQ" xfId="5663" xr:uid="{65360DAC-4195-4509-A3C3-988D612298F1}"/>
    <cellStyle name="Comma 13 6 2 3 4" xfId="5664" xr:uid="{A64E4DE6-9768-45C8-A508-172EF74B0E66}"/>
    <cellStyle name="Comma 13 6 2 3 4 2" xfId="28014" xr:uid="{D85A4272-D960-4A8C-8CBA-E0760C06FA28}"/>
    <cellStyle name="Comma 13 6 2 3 5" xfId="28007" xr:uid="{3510E8FB-7B6F-4028-B9F7-0B3C033DD312}"/>
    <cellStyle name="Comma 13 6 2 3_ACT_NIBD EQ" xfId="5665" xr:uid="{54B64826-5D0B-4741-A32B-1D653478BB7E}"/>
    <cellStyle name="Comma 13 6 2 4" xfId="5666" xr:uid="{3F8A1992-FD20-43EE-BC21-4A9483717509}"/>
    <cellStyle name="Comma 13 6 2 4 2" xfId="5667" xr:uid="{AE8489E6-ED1F-4E02-A7CC-A48BE2E12B5D}"/>
    <cellStyle name="Comma 13 6 2 4 2 2" xfId="5668" xr:uid="{7C11312A-A103-4E99-878C-AE6AF8D82970}"/>
    <cellStyle name="Comma 13 6 2 4 2 2 2" xfId="28017" xr:uid="{DD49E344-7F52-4540-9595-E98DF9615E22}"/>
    <cellStyle name="Comma 13 6 2 4 2 3" xfId="28016" xr:uid="{E434B3DA-3184-4204-85C9-753F4E40C5C0}"/>
    <cellStyle name="Comma 13 6 2 4 2_ACT_NIBD EQ" xfId="5669" xr:uid="{CA21D460-9ABE-42AC-8FB0-56B6B6A4B7B9}"/>
    <cellStyle name="Comma 13 6 2 4 3" xfId="5670" xr:uid="{826A8FFE-0B74-4B85-91E0-17BC81C23FAD}"/>
    <cellStyle name="Comma 13 6 2 4 3 2" xfId="28018" xr:uid="{ED56FA6C-EABF-4513-8C67-8744ECE018F0}"/>
    <cellStyle name="Comma 13 6 2 4 4" xfId="28015" xr:uid="{4D55E451-5D74-45B2-9B26-19F913B6D725}"/>
    <cellStyle name="Comma 13 6 2 4_ACT_NIBD EQ" xfId="5671" xr:uid="{A781CB7C-0216-411A-BB7C-4B587EEDB6CD}"/>
    <cellStyle name="Comma 13 6 2 5" xfId="5672" xr:uid="{B4421099-442C-45BC-99AD-80872A6172EB}"/>
    <cellStyle name="Comma 13 6 2 5 2" xfId="5673" xr:uid="{D0B9EBE8-0B7F-4EBA-BA11-2DE834546662}"/>
    <cellStyle name="Comma 13 6 2 5 2 2" xfId="28020" xr:uid="{7C68D033-293E-47A0-8E94-65242CD49906}"/>
    <cellStyle name="Comma 13 6 2 5 3" xfId="28019" xr:uid="{765D2F18-03E3-4B1B-B1C2-86C55DA6BF62}"/>
    <cellStyle name="Comma 13 6 2 5_ACT_NIBD EQ" xfId="5674" xr:uid="{7F54EEFF-07AB-437E-9C85-96E83524E980}"/>
    <cellStyle name="Comma 13 6 2 6" xfId="5675" xr:uid="{52B5B35E-9693-4BD1-A8AD-E3D0EF3371DE}"/>
    <cellStyle name="Comma 13 6 2 6 2" xfId="28021" xr:uid="{827EACE7-6E9F-4ADC-9B7B-62CC879C7284}"/>
    <cellStyle name="Comma 13 6 2 7" xfId="27990" xr:uid="{30FB3489-4FE1-4ACE-B7B3-A9D2ED986F31}"/>
    <cellStyle name="Comma 13 6 2_ACT_NIBD EQ" xfId="5676" xr:uid="{546CCD3B-55BF-4706-A84B-33443CDE88E0}"/>
    <cellStyle name="Comma 13 6 3" xfId="5677" xr:uid="{C9CF54F3-F163-4E26-9D46-D31808D85C3D}"/>
    <cellStyle name="Comma 13 6 3 2" xfId="5678" xr:uid="{AE62C70E-E2FD-4155-B154-E4E17D35F1FA}"/>
    <cellStyle name="Comma 13 6 3 2 2" xfId="5679" xr:uid="{FF87B0BF-26E5-4C0B-928A-AFF71ACB6413}"/>
    <cellStyle name="Comma 13 6 3 2 2 2" xfId="5680" xr:uid="{4F85B4A4-E69D-4097-B67D-3E01FBABCCA9}"/>
    <cellStyle name="Comma 13 6 3 2 2 2 2" xfId="5681" xr:uid="{59C0091A-C74B-4D5F-AFDB-593B6635609D}"/>
    <cellStyle name="Comma 13 6 3 2 2 2 2 2" xfId="5682" xr:uid="{58831C2E-C5E4-40EC-874E-D130DCC5F596}"/>
    <cellStyle name="Comma 13 6 3 2 2 2 2 2 2" xfId="28027" xr:uid="{ABB47153-1B33-4580-8470-3A7F1B525338}"/>
    <cellStyle name="Comma 13 6 3 2 2 2 2 3" xfId="28026" xr:uid="{E9919B78-F792-4390-AD84-A715250BA76D}"/>
    <cellStyle name="Comma 13 6 3 2 2 2 2_ACT_NIBD EQ" xfId="5683" xr:uid="{1953DE57-8807-47E5-8CB6-BB4B96BB64FD}"/>
    <cellStyle name="Comma 13 6 3 2 2 2 3" xfId="5684" xr:uid="{042439C2-BAB0-459E-BE34-13E129F69B81}"/>
    <cellStyle name="Comma 13 6 3 2 2 2 3 2" xfId="28028" xr:uid="{A01668F1-0329-4FD5-92F9-BA694D9AF9DA}"/>
    <cellStyle name="Comma 13 6 3 2 2 2 4" xfId="28025" xr:uid="{11CEDE24-0366-48DD-8727-2612D17BC8D6}"/>
    <cellStyle name="Comma 13 6 3 2 2 2_ACT_NIBD EQ" xfId="5685" xr:uid="{4C9EDBB0-3FD0-4FD2-BA36-B44EEC477216}"/>
    <cellStyle name="Comma 13 6 3 2 2 3" xfId="5686" xr:uid="{AA15A37F-5585-46C6-AC80-13FE1C95E79E}"/>
    <cellStyle name="Comma 13 6 3 2 2 3 2" xfId="5687" xr:uid="{36DC5C58-39CA-46A1-98C2-7A24F7375367}"/>
    <cellStyle name="Comma 13 6 3 2 2 3 2 2" xfId="28030" xr:uid="{3FC2F6BC-CF06-48B2-A974-0E103DE3AAC7}"/>
    <cellStyle name="Comma 13 6 3 2 2 3 3" xfId="28029" xr:uid="{32C7C4DB-DE12-484F-AA05-5A1C6DD7380B}"/>
    <cellStyle name="Comma 13 6 3 2 2 3_ACT_NIBD EQ" xfId="5688" xr:uid="{732DB491-7438-4893-A3C7-6AC1C27D4E05}"/>
    <cellStyle name="Comma 13 6 3 2 2 4" xfId="5689" xr:uid="{8FF3EE12-8F89-49D6-AD5D-F8A803448535}"/>
    <cellStyle name="Comma 13 6 3 2 2 4 2" xfId="28031" xr:uid="{44B2AF6F-8880-4A03-8AC7-A4F0D723D8CB}"/>
    <cellStyle name="Comma 13 6 3 2 2 5" xfId="28024" xr:uid="{E687F404-BBF0-4DE9-8206-229F841FAF0C}"/>
    <cellStyle name="Comma 13 6 3 2 2_ACT_NIBD EQ" xfId="5690" xr:uid="{ED7F073F-8A9A-42FE-ADAE-FB3FA278F081}"/>
    <cellStyle name="Comma 13 6 3 2 3" xfId="5691" xr:uid="{DF355DE4-F4B6-4BB2-860C-2CF947C72A83}"/>
    <cellStyle name="Comma 13 6 3 2 3 2" xfId="5692" xr:uid="{A7E64631-11F8-4FF2-9A05-FBB845A3503B}"/>
    <cellStyle name="Comma 13 6 3 2 3 2 2" xfId="5693" xr:uid="{7A3A9B44-4896-4FC2-8AE6-582A951F7F61}"/>
    <cellStyle name="Comma 13 6 3 2 3 2 2 2" xfId="28034" xr:uid="{3DBA7F2A-A959-4CAE-976A-705C121EE527}"/>
    <cellStyle name="Comma 13 6 3 2 3 2 3" xfId="28033" xr:uid="{7245AFE3-EFC8-4F41-A0FC-421FE3E01CDF}"/>
    <cellStyle name="Comma 13 6 3 2 3 2_ACT_NIBD EQ" xfId="5694" xr:uid="{62CDEA58-F8FB-4EA7-B302-82874CEA9769}"/>
    <cellStyle name="Comma 13 6 3 2 3 3" xfId="5695" xr:uid="{3EC5560C-2B7E-4D11-B521-AA1B6C2D6F11}"/>
    <cellStyle name="Comma 13 6 3 2 3 3 2" xfId="28035" xr:uid="{BCE0B1D7-E860-413C-89DF-AC57121B8273}"/>
    <cellStyle name="Comma 13 6 3 2 3 4" xfId="28032" xr:uid="{C30D3672-DFCA-4178-8F71-50D77361ABDB}"/>
    <cellStyle name="Comma 13 6 3 2 3_ACT_NIBD EQ" xfId="5696" xr:uid="{3149F3BC-1DAB-414E-8079-5F68C08DB17A}"/>
    <cellStyle name="Comma 13 6 3 2 4" xfId="5697" xr:uid="{9BC409C1-1CCB-455B-93A3-51AD185A2329}"/>
    <cellStyle name="Comma 13 6 3 2 4 2" xfId="5698" xr:uid="{9220A6BF-324A-407A-9432-39F9D128CCF4}"/>
    <cellStyle name="Comma 13 6 3 2 4 2 2" xfId="28037" xr:uid="{42415332-328A-4A5A-B806-4760AA07C3E3}"/>
    <cellStyle name="Comma 13 6 3 2 4 3" xfId="28036" xr:uid="{6300982B-B44C-438A-B3B9-A9996916A9C2}"/>
    <cellStyle name="Comma 13 6 3 2 4_ACT_NIBD EQ" xfId="5699" xr:uid="{8417FFB0-BC42-498E-9739-3458BD94429F}"/>
    <cellStyle name="Comma 13 6 3 2 5" xfId="5700" xr:uid="{E7C8088F-21F6-46D7-8EE5-71E5A94922F3}"/>
    <cellStyle name="Comma 13 6 3 2 5 2" xfId="28038" xr:uid="{598FC899-B745-48D0-A472-A247386F9B2C}"/>
    <cellStyle name="Comma 13 6 3 2 6" xfId="28023" xr:uid="{EF577D1D-5A2C-4E9F-8A3A-6A36F1B9C810}"/>
    <cellStyle name="Comma 13 6 3 2_ACT_NIBD EQ" xfId="5701" xr:uid="{1148F6A4-3D8D-46DA-B484-2D1538308C35}"/>
    <cellStyle name="Comma 13 6 3 3" xfId="5702" xr:uid="{ECC61EE8-18CF-4F7F-9DDD-026A76C04CD5}"/>
    <cellStyle name="Comma 13 6 3 3 2" xfId="5703" xr:uid="{FD70B419-9114-4FA1-81AC-C1BEB7AEF07C}"/>
    <cellStyle name="Comma 13 6 3 3 2 2" xfId="5704" xr:uid="{E4472303-37A3-40C6-B9EA-D76725CB3601}"/>
    <cellStyle name="Comma 13 6 3 3 2 2 2" xfId="5705" xr:uid="{F7B39717-0153-4DC1-BCC5-32659DEE462B}"/>
    <cellStyle name="Comma 13 6 3 3 2 2 2 2" xfId="28042" xr:uid="{B07DCEE5-1AF5-4190-8243-D6D696231CD4}"/>
    <cellStyle name="Comma 13 6 3 3 2 2 3" xfId="28041" xr:uid="{BF28BB87-FEAF-4668-A82D-2BB172B44A7C}"/>
    <cellStyle name="Comma 13 6 3 3 2 2_ACT_NIBD EQ" xfId="5706" xr:uid="{B360A127-35CD-4757-B986-580AEA238E88}"/>
    <cellStyle name="Comma 13 6 3 3 2 3" xfId="5707" xr:uid="{852DE08A-A449-4F9E-AAD1-4D2FB8018E02}"/>
    <cellStyle name="Comma 13 6 3 3 2 3 2" xfId="28043" xr:uid="{268885E7-E8E4-4968-BC42-A01605AA9AEB}"/>
    <cellStyle name="Comma 13 6 3 3 2 4" xfId="28040" xr:uid="{4B453130-BBD5-4D65-9A54-C59B18250B1D}"/>
    <cellStyle name="Comma 13 6 3 3 2_ACT_NIBD EQ" xfId="5708" xr:uid="{D64D084C-2B93-4E71-ADA9-10AAB5380E84}"/>
    <cellStyle name="Comma 13 6 3 3 3" xfId="5709" xr:uid="{4FA88271-3503-4590-8FFF-9D0793B9CA79}"/>
    <cellStyle name="Comma 13 6 3 3 3 2" xfId="5710" xr:uid="{F3B40910-2309-4702-A6D6-E850F9005393}"/>
    <cellStyle name="Comma 13 6 3 3 3 2 2" xfId="28045" xr:uid="{8E875CE9-9E85-46EE-AD4F-73CEA81C5FF4}"/>
    <cellStyle name="Comma 13 6 3 3 3 3" xfId="28044" xr:uid="{7E98D6F5-E83F-467D-85D9-107FA6570B13}"/>
    <cellStyle name="Comma 13 6 3 3 3_ACT_NIBD EQ" xfId="5711" xr:uid="{3140FAC6-B389-4D7D-B6B1-AEBCE8E05024}"/>
    <cellStyle name="Comma 13 6 3 3 4" xfId="5712" xr:uid="{76BE279A-C62B-4A87-A998-1EC22ED4F68A}"/>
    <cellStyle name="Comma 13 6 3 3 4 2" xfId="28046" xr:uid="{921169C8-3770-47C7-B0D8-66CEA5769210}"/>
    <cellStyle name="Comma 13 6 3 3 5" xfId="28039" xr:uid="{13E41B25-29DC-44D7-A846-7693E0A7ECBC}"/>
    <cellStyle name="Comma 13 6 3 3_ACT_NIBD EQ" xfId="5713" xr:uid="{53BFB07C-F910-4D6F-BC04-6DA3FE5A7287}"/>
    <cellStyle name="Comma 13 6 3 4" xfId="5714" xr:uid="{E3D5E60E-35B3-44A4-8D86-79F8ED8ECBC5}"/>
    <cellStyle name="Comma 13 6 3 4 2" xfId="5715" xr:uid="{3CD02335-C81F-4B48-AD51-4236DC6A3BCE}"/>
    <cellStyle name="Comma 13 6 3 4 2 2" xfId="5716" xr:uid="{60696D49-3F3A-4561-AC1D-D1470FD520EF}"/>
    <cellStyle name="Comma 13 6 3 4 2 2 2" xfId="28049" xr:uid="{F8A6B38B-32D9-41D1-8545-69B6DD4FDFF1}"/>
    <cellStyle name="Comma 13 6 3 4 2 3" xfId="28048" xr:uid="{71A41595-19A1-4DE3-9FA0-A633C48B1301}"/>
    <cellStyle name="Comma 13 6 3 4 2_ACT_NIBD EQ" xfId="5717" xr:uid="{76E9EDE3-2511-4497-8A2A-F455A1BE8E0D}"/>
    <cellStyle name="Comma 13 6 3 4 3" xfId="5718" xr:uid="{515EA94C-C7CC-43D8-AAB7-DE575BF5412B}"/>
    <cellStyle name="Comma 13 6 3 4 3 2" xfId="28050" xr:uid="{9E53C334-F04B-4D96-8594-A3483ABB16AF}"/>
    <cellStyle name="Comma 13 6 3 4 4" xfId="28047" xr:uid="{CB9408C6-C2E4-4D75-9918-372391657DB5}"/>
    <cellStyle name="Comma 13 6 3 4_ACT_NIBD EQ" xfId="5719" xr:uid="{421B3966-2ACF-48D4-A3AF-4B74C8D6D55E}"/>
    <cellStyle name="Comma 13 6 3 5" xfId="5720" xr:uid="{8EA45F62-5C73-497B-9EC4-E7EF3C5E83F7}"/>
    <cellStyle name="Comma 13 6 3 5 2" xfId="5721" xr:uid="{621CFF31-0C12-4731-8ED1-069B08F8F2F8}"/>
    <cellStyle name="Comma 13 6 3 5 2 2" xfId="28052" xr:uid="{27CC9250-0BA5-4305-9B5B-E4F33A53AB89}"/>
    <cellStyle name="Comma 13 6 3 5 3" xfId="28051" xr:uid="{70E99081-E260-45F1-946E-F36DE7E38347}"/>
    <cellStyle name="Comma 13 6 3 5_ACT_NIBD EQ" xfId="5722" xr:uid="{18575C1C-731F-46A1-A79F-2DD3D6FE349B}"/>
    <cellStyle name="Comma 13 6 3 6" xfId="5723" xr:uid="{287932C4-B002-409F-9232-8FEF550E2FBB}"/>
    <cellStyle name="Comma 13 6 3 6 2" xfId="28053" xr:uid="{BA4E6022-54A9-4506-908C-D7F503FAB5F0}"/>
    <cellStyle name="Comma 13 6 3 7" xfId="28022" xr:uid="{6492E159-21E6-4886-8C67-FDE956F3D733}"/>
    <cellStyle name="Comma 13 6 3_ACT_NIBD EQ" xfId="5724" xr:uid="{8581F9B3-A97E-40BD-AA39-05A7B2DE2206}"/>
    <cellStyle name="Comma 13 6 4" xfId="5725" xr:uid="{8FB45DED-DA71-4923-9A04-966D37269586}"/>
    <cellStyle name="Comma 13 6 4 2" xfId="5726" xr:uid="{4DE12503-1FE7-4780-AEFD-B810DA89133A}"/>
    <cellStyle name="Comma 13 6 4 2 2" xfId="5727" xr:uid="{E68E9FD0-22D8-4DED-8095-4B32F3CAD5F8}"/>
    <cellStyle name="Comma 13 6 4 2 2 2" xfId="5728" xr:uid="{EA81CF9E-B33C-4966-AA78-73E1C8B819E0}"/>
    <cellStyle name="Comma 13 6 4 2 2 2 2" xfId="5729" xr:uid="{84E87836-7D19-4596-BA4C-8B05DA66EB2A}"/>
    <cellStyle name="Comma 13 6 4 2 2 2 2 2" xfId="28058" xr:uid="{8D5FEC83-72BC-4E55-B32D-21AD5D87EC0A}"/>
    <cellStyle name="Comma 13 6 4 2 2 2 3" xfId="28057" xr:uid="{E9E36A01-2417-4EC3-B5D5-4D6064064209}"/>
    <cellStyle name="Comma 13 6 4 2 2 2_ACT_NIBD EQ" xfId="5730" xr:uid="{33BC3034-0F6A-4A76-978C-1CB36DDBBFDE}"/>
    <cellStyle name="Comma 13 6 4 2 2 3" xfId="5731" xr:uid="{61F2C3EF-1D8B-41A2-92E0-6B39DDB74D2E}"/>
    <cellStyle name="Comma 13 6 4 2 2 3 2" xfId="28059" xr:uid="{B6A21C85-763E-4BB0-A93C-AE6FEA9C43A9}"/>
    <cellStyle name="Comma 13 6 4 2 2 4" xfId="28056" xr:uid="{198A0594-B23F-4B96-8579-0F510EF53CD6}"/>
    <cellStyle name="Comma 13 6 4 2 2_ACT_NIBD EQ" xfId="5732" xr:uid="{4B487395-94E5-493E-A0D4-59411156C4E8}"/>
    <cellStyle name="Comma 13 6 4 2 3" xfId="5733" xr:uid="{B2CF9886-404B-4E4D-80AF-9FD592DE685B}"/>
    <cellStyle name="Comma 13 6 4 2 3 2" xfId="5734" xr:uid="{1453A08E-1A03-41A5-8848-62F5A5886548}"/>
    <cellStyle name="Comma 13 6 4 2 3 2 2" xfId="28061" xr:uid="{33103D16-B5E2-4598-833A-00A43869C76C}"/>
    <cellStyle name="Comma 13 6 4 2 3 3" xfId="28060" xr:uid="{01B57C58-5C5E-46C6-8ECC-0285B0523107}"/>
    <cellStyle name="Comma 13 6 4 2 3_ACT_NIBD EQ" xfId="5735" xr:uid="{2C699187-2FB4-4787-8A0C-8F0A5D6BB0DD}"/>
    <cellStyle name="Comma 13 6 4 2 4" xfId="5736" xr:uid="{B7DA8986-42DD-4876-AC23-88125A90B6F0}"/>
    <cellStyle name="Comma 13 6 4 2 4 2" xfId="28062" xr:uid="{38E3EFB5-7AA1-4A72-AC36-032F7F10C542}"/>
    <cellStyle name="Comma 13 6 4 2 5" xfId="28055" xr:uid="{F3A8E090-8E23-4AF3-AE6E-B9B389559D19}"/>
    <cellStyle name="Comma 13 6 4 2_ACT_NIBD EQ" xfId="5737" xr:uid="{D4F436EF-0B76-45C2-849B-618F860AEF70}"/>
    <cellStyle name="Comma 13 6 4 3" xfId="5738" xr:uid="{1C31E8FC-C5B3-4CBE-910F-3DC4EB0A4EDB}"/>
    <cellStyle name="Comma 13 6 4 3 2" xfId="5739" xr:uid="{A4D8B0F9-27AE-4E60-8CD9-825B15700B6F}"/>
    <cellStyle name="Comma 13 6 4 3 2 2" xfId="5740" xr:uid="{F4FAF468-7632-40F4-B05F-5B190FA31A22}"/>
    <cellStyle name="Comma 13 6 4 3 2 2 2" xfId="28065" xr:uid="{6E6165C9-B5AA-4127-9347-EEFB1033CE0D}"/>
    <cellStyle name="Comma 13 6 4 3 2 3" xfId="28064" xr:uid="{1D27DB28-4DDB-4B48-9C8D-DD3E011EB4BA}"/>
    <cellStyle name="Comma 13 6 4 3 2_ACT_NIBD EQ" xfId="5741" xr:uid="{21C02DB2-52BF-4576-8582-6C8FFE732F08}"/>
    <cellStyle name="Comma 13 6 4 3 3" xfId="5742" xr:uid="{8B796369-2977-4CBA-81B2-0F2861BED395}"/>
    <cellStyle name="Comma 13 6 4 3 3 2" xfId="28066" xr:uid="{6CEFC0D3-4D49-4E56-A12A-2D59E336EF06}"/>
    <cellStyle name="Comma 13 6 4 3 4" xfId="28063" xr:uid="{CF895304-E2F9-4749-95EB-2BBD8C2CDA6D}"/>
    <cellStyle name="Comma 13 6 4 3_ACT_NIBD EQ" xfId="5743" xr:uid="{EF99AFFA-B455-469D-9136-896C3B5FDBFB}"/>
    <cellStyle name="Comma 13 6 4 4" xfId="5744" xr:uid="{B4A3F027-B2B0-48B0-A6D4-6B6D93C5C2D5}"/>
    <cellStyle name="Comma 13 6 4 4 2" xfId="5745" xr:uid="{0E13C03A-BF69-41C1-A6DF-4A38B11EAD53}"/>
    <cellStyle name="Comma 13 6 4 4 2 2" xfId="28068" xr:uid="{0F4EFDF0-63C6-47D1-88D7-509B34075500}"/>
    <cellStyle name="Comma 13 6 4 4 3" xfId="28067" xr:uid="{7BC30C3B-19D6-4D67-8D39-20117FDF39EF}"/>
    <cellStyle name="Comma 13 6 4 4_ACT_NIBD EQ" xfId="5746" xr:uid="{7D395623-D1B4-45B5-A21B-D0EE1EF3E480}"/>
    <cellStyle name="Comma 13 6 4 5" xfId="5747" xr:uid="{97BF82A1-9330-4033-9A1E-318AB941EC91}"/>
    <cellStyle name="Comma 13 6 4 5 2" xfId="28069" xr:uid="{77E2DB93-B3A9-4549-886C-51ED817A7A0F}"/>
    <cellStyle name="Comma 13 6 4 6" xfId="28054" xr:uid="{4590B49E-7B09-45EF-8ED5-C384140684EE}"/>
    <cellStyle name="Comma 13 6 4_ACT_NIBD EQ" xfId="5748" xr:uid="{27CCEE24-07DF-437B-BE49-F9C14A8B2E7D}"/>
    <cellStyle name="Comma 13 6 5" xfId="5749" xr:uid="{AB226273-019C-40EC-9D08-DAC57D21A51A}"/>
    <cellStyle name="Comma 13 6 5 2" xfId="5750" xr:uid="{E35992EF-9E72-4BD9-829A-783CF5A6DF09}"/>
    <cellStyle name="Comma 13 6 5 2 2" xfId="5751" xr:uid="{BEAFEA7E-35B9-4B9D-A067-001B2DB50562}"/>
    <cellStyle name="Comma 13 6 5 2 2 2" xfId="5752" xr:uid="{D4140780-DBFD-40A7-B198-088D947E47D8}"/>
    <cellStyle name="Comma 13 6 5 2 2 2 2" xfId="28073" xr:uid="{53F870C7-D739-491D-BC44-52240407A5C0}"/>
    <cellStyle name="Comma 13 6 5 2 2 3" xfId="28072" xr:uid="{09D2C27A-93EF-4A34-8EB8-297B181163FA}"/>
    <cellStyle name="Comma 13 6 5 2 2_ACT_NIBD EQ" xfId="5753" xr:uid="{82F7B8D5-3469-4F57-9C3F-2D5816AD1676}"/>
    <cellStyle name="Comma 13 6 5 2 3" xfId="5754" xr:uid="{81CEC1F3-DE3B-49DC-851D-B8465EBE97C3}"/>
    <cellStyle name="Comma 13 6 5 2 3 2" xfId="28074" xr:uid="{F10728BE-EF34-4306-A2A7-D3872C19EF8D}"/>
    <cellStyle name="Comma 13 6 5 2 4" xfId="28071" xr:uid="{BF407FFF-3B25-4D90-A07F-357C7DB01AC6}"/>
    <cellStyle name="Comma 13 6 5 2_ACT_NIBD EQ" xfId="5755" xr:uid="{15A473B4-A1CE-4244-A316-A509B1B208C2}"/>
    <cellStyle name="Comma 13 6 5 3" xfId="5756" xr:uid="{51FC8616-555A-43C1-8109-ABE38F048C60}"/>
    <cellStyle name="Comma 13 6 5 3 2" xfId="5757" xr:uid="{9C3125AA-7A1B-4BC7-A247-AB6142B40FAB}"/>
    <cellStyle name="Comma 13 6 5 3 2 2" xfId="28076" xr:uid="{286D1645-3165-421B-AB67-E36C1B69AEDF}"/>
    <cellStyle name="Comma 13 6 5 3 3" xfId="28075" xr:uid="{9218EC4F-E1A8-43E2-8A96-FC0AF03B4AFA}"/>
    <cellStyle name="Comma 13 6 5 3_ACT_NIBD EQ" xfId="5758" xr:uid="{521623C7-BE46-4C52-A28D-EB8C8BC5E3F9}"/>
    <cellStyle name="Comma 13 6 5 4" xfId="5759" xr:uid="{87EBE342-B452-421C-8013-D0E5E9E8140F}"/>
    <cellStyle name="Comma 13 6 5 4 2" xfId="28077" xr:uid="{E8133E13-EA25-4EBE-B369-78D05D7622E2}"/>
    <cellStyle name="Comma 13 6 5 5" xfId="28070" xr:uid="{1A3753EE-AECD-42EC-8D66-9789222E7615}"/>
    <cellStyle name="Comma 13 6 5_ACT_NIBD EQ" xfId="5760" xr:uid="{98A8AD84-4B2A-4756-8F46-26B4A17A470A}"/>
    <cellStyle name="Comma 13 6 6" xfId="5761" xr:uid="{2F8D268D-F480-4128-B5CB-E2A68FB67670}"/>
    <cellStyle name="Comma 13 6 6 2" xfId="5762" xr:uid="{FB0DA274-2314-458B-90E2-BAE0A0577EE9}"/>
    <cellStyle name="Comma 13 6 6 2 2" xfId="5763" xr:uid="{362ED215-8495-40B7-905F-793CE9CBB6BD}"/>
    <cellStyle name="Comma 13 6 6 2 2 2" xfId="28080" xr:uid="{F65A8CB3-56B2-4B68-A53F-7C8C38E99508}"/>
    <cellStyle name="Comma 13 6 6 2 3" xfId="28079" xr:uid="{922551F9-C762-48E2-AF83-4BAC185706F9}"/>
    <cellStyle name="Comma 13 6 6 2_ACT_NIBD EQ" xfId="5764" xr:uid="{4260D23C-9812-48D7-BF18-B35A3A347DBB}"/>
    <cellStyle name="Comma 13 6 6 3" xfId="5765" xr:uid="{6E77D32D-CD3B-4D21-819E-76F9E18E06C9}"/>
    <cellStyle name="Comma 13 6 6 3 2" xfId="28081" xr:uid="{3AA22B3B-09E8-4506-8B1A-F0793F3D01E5}"/>
    <cellStyle name="Comma 13 6 6 4" xfId="28078" xr:uid="{3B3C4495-6EC5-44AF-B0E9-2E5C4A611689}"/>
    <cellStyle name="Comma 13 6 6_ACT_NIBD EQ" xfId="5766" xr:uid="{F56C5D39-FEDD-4C45-AFAC-F676D7AEB1DC}"/>
    <cellStyle name="Comma 13 6 7" xfId="5767" xr:uid="{EC086F1E-7AD0-41CB-9217-2C80102D26E3}"/>
    <cellStyle name="Comma 13 6 7 2" xfId="5768" xr:uid="{9C435530-8110-487F-9D94-697AC18C2944}"/>
    <cellStyle name="Comma 13 6 7 2 2" xfId="28083" xr:uid="{DE0CADDB-0548-4741-870B-8E58CB5128A3}"/>
    <cellStyle name="Comma 13 6 7 3" xfId="28082" xr:uid="{6D62AADB-49E1-4391-BA90-99425CDFC33A}"/>
    <cellStyle name="Comma 13 6 7_ACT_NIBD EQ" xfId="5769" xr:uid="{1520BE17-118D-4E08-A55B-18C6A6B40C46}"/>
    <cellStyle name="Comma 13 6 8" xfId="5770" xr:uid="{F0E3078B-3EC6-49E4-87BA-3A602C4BBFCE}"/>
    <cellStyle name="Comma 13 6 8 2" xfId="28084" xr:uid="{8F7D5926-76BE-41D9-B8BC-2657220FC76A}"/>
    <cellStyle name="Comma 13 6 9" xfId="32772" xr:uid="{08DCEA34-1265-4F8C-85B1-F0F0A462CA46}"/>
    <cellStyle name="Comma 13 6_ACT Segment adj EBITDA" xfId="5771" xr:uid="{4482C24C-E296-420B-94EE-6B86FEA0C0D9}"/>
    <cellStyle name="Comma 13 7" xfId="5772" xr:uid="{DF889686-CE00-4196-AC0A-69392C57AF0A}"/>
    <cellStyle name="Comma 13 7 10" xfId="22028" xr:uid="{C7598EF2-61AD-4780-B1DE-C29C2FE16D59}"/>
    <cellStyle name="Comma 13 7 2" xfId="5773" xr:uid="{0D6F851C-AC4D-45D4-B9D2-3500582ED06C}"/>
    <cellStyle name="Comma 13 7 2 2" xfId="5774" xr:uid="{68EA3ECB-1987-47DC-B08A-47E3EF76F8C1}"/>
    <cellStyle name="Comma 13 7 2 2 2" xfId="5775" xr:uid="{98C3E577-9C89-40DF-819E-53D9A86D29CD}"/>
    <cellStyle name="Comma 13 7 2 2 2 2" xfId="5776" xr:uid="{9996BF05-D2ED-4BD2-B407-C135D3DA1C97}"/>
    <cellStyle name="Comma 13 7 2 2 2 2 2" xfId="5777" xr:uid="{D4219BB0-9242-45ED-898D-CE0EB1B547AE}"/>
    <cellStyle name="Comma 13 7 2 2 2 2 2 2" xfId="5778" xr:uid="{51B68E00-3E40-4A20-A060-5FC7ED322555}"/>
    <cellStyle name="Comma 13 7 2 2 2 2 2 2 2" xfId="28090" xr:uid="{32A7459E-7A1B-41D4-AC78-5BEBD549F3DD}"/>
    <cellStyle name="Comma 13 7 2 2 2 2 2 3" xfId="28089" xr:uid="{F4C95345-CF85-4D49-B3AB-094C398735BD}"/>
    <cellStyle name="Comma 13 7 2 2 2 2 2_ACT_NIBD EQ" xfId="5779" xr:uid="{2F696567-4C06-4F5C-9F88-34C7C66F8651}"/>
    <cellStyle name="Comma 13 7 2 2 2 2 3" xfId="5780" xr:uid="{614C72CB-F34A-433E-9E54-1C4B9C495FFB}"/>
    <cellStyle name="Comma 13 7 2 2 2 2 3 2" xfId="28091" xr:uid="{31F62C8B-0ADE-42AC-929E-F886BEEF9B1A}"/>
    <cellStyle name="Comma 13 7 2 2 2 2 4" xfId="28088" xr:uid="{38D0E448-D5F2-4DC5-A213-6146ABC32D43}"/>
    <cellStyle name="Comma 13 7 2 2 2 2_ACT_NIBD EQ" xfId="5781" xr:uid="{7BCBBF58-0347-4F4E-A943-69841B36AC6D}"/>
    <cellStyle name="Comma 13 7 2 2 2 3" xfId="5782" xr:uid="{6B929894-1EDC-4C76-8AD0-93EDB35BFF65}"/>
    <cellStyle name="Comma 13 7 2 2 2 3 2" xfId="5783" xr:uid="{F5EB0AA2-1127-4CE9-8516-43FFD093FC28}"/>
    <cellStyle name="Comma 13 7 2 2 2 3 2 2" xfId="28093" xr:uid="{350A7396-2DEB-46BC-8896-1A888EC3FE45}"/>
    <cellStyle name="Comma 13 7 2 2 2 3 3" xfId="28092" xr:uid="{74B0DED7-ADA4-437D-B1D6-1C625B747B46}"/>
    <cellStyle name="Comma 13 7 2 2 2 3_ACT_NIBD EQ" xfId="5784" xr:uid="{D1B0E876-488C-462E-B3FD-0AF987E6A1D0}"/>
    <cellStyle name="Comma 13 7 2 2 2 4" xfId="5785" xr:uid="{AE49D81E-6A9C-432B-A68F-115889B62345}"/>
    <cellStyle name="Comma 13 7 2 2 2 4 2" xfId="28094" xr:uid="{9C81940E-BCAC-4A8F-BB85-686F7427C5F2}"/>
    <cellStyle name="Comma 13 7 2 2 2 5" xfId="28087" xr:uid="{B041DBCF-2265-4DA8-9134-DB23A0BB465A}"/>
    <cellStyle name="Comma 13 7 2 2 2_ACT_NIBD EQ" xfId="5786" xr:uid="{18511FDD-E079-49E8-9850-76A4B7629FED}"/>
    <cellStyle name="Comma 13 7 2 2 3" xfId="5787" xr:uid="{43DD1978-749A-4D47-890B-480FA2D09D63}"/>
    <cellStyle name="Comma 13 7 2 2 3 2" xfId="5788" xr:uid="{D277AD51-EE65-45EA-B10F-235B52D06A46}"/>
    <cellStyle name="Comma 13 7 2 2 3 2 2" xfId="5789" xr:uid="{BDFA3D2D-37FA-41C7-8EF9-2921C38457E8}"/>
    <cellStyle name="Comma 13 7 2 2 3 2 2 2" xfId="28097" xr:uid="{1972C16D-AED4-49ED-ACEC-68F880D57211}"/>
    <cellStyle name="Comma 13 7 2 2 3 2 3" xfId="28096" xr:uid="{C63FFBB6-21F2-4652-8FCF-C23E761CE31E}"/>
    <cellStyle name="Comma 13 7 2 2 3 2_ACT_NIBD EQ" xfId="5790" xr:uid="{1E71E796-74D4-4D65-B2AC-D0E198DC9BFB}"/>
    <cellStyle name="Comma 13 7 2 2 3 3" xfId="5791" xr:uid="{5128F60A-893F-4C08-B315-C224D5604FA9}"/>
    <cellStyle name="Comma 13 7 2 2 3 3 2" xfId="28098" xr:uid="{6D7F7E78-FD6D-4F63-855E-260B3BBBC3BA}"/>
    <cellStyle name="Comma 13 7 2 2 3 4" xfId="28095" xr:uid="{A3E386BD-FF2B-4855-A978-FDF7CAAFE59D}"/>
    <cellStyle name="Comma 13 7 2 2 3_ACT_NIBD EQ" xfId="5792" xr:uid="{9E287D9E-B037-4027-B620-EDFB020BC04E}"/>
    <cellStyle name="Comma 13 7 2 2 4" xfId="5793" xr:uid="{5B754E9D-27CA-457C-B32D-E80182BAD607}"/>
    <cellStyle name="Comma 13 7 2 2 4 2" xfId="5794" xr:uid="{5FB5977D-1EAA-4EDE-9CAD-5BC32200A563}"/>
    <cellStyle name="Comma 13 7 2 2 4 2 2" xfId="28100" xr:uid="{83BB39C8-8E42-45CE-ABD3-DF2F7812EF3D}"/>
    <cellStyle name="Comma 13 7 2 2 4 3" xfId="28099" xr:uid="{36AC6955-2B46-4E52-904D-0853002418D9}"/>
    <cellStyle name="Comma 13 7 2 2 4_ACT_NIBD EQ" xfId="5795" xr:uid="{F0A80E6F-CEF6-4FA1-90C4-AEE92615CEE3}"/>
    <cellStyle name="Comma 13 7 2 2 5" xfId="5796" xr:uid="{7963A583-07C8-46FF-97DA-2BFB5EE26D42}"/>
    <cellStyle name="Comma 13 7 2 2 5 2" xfId="28101" xr:uid="{FFCEB17D-B191-4EB6-9398-9FE4036D41E3}"/>
    <cellStyle name="Comma 13 7 2 2 6" xfId="28086" xr:uid="{C2CAA248-0DCD-4438-83F7-074412CB78C2}"/>
    <cellStyle name="Comma 13 7 2 2_ACT_NIBD EQ" xfId="5797" xr:uid="{163B3CFF-F326-4926-AA89-AC444C75919C}"/>
    <cellStyle name="Comma 13 7 2 3" xfId="5798" xr:uid="{B36A81CB-8B65-45DC-890C-5E69A64B1458}"/>
    <cellStyle name="Comma 13 7 2 3 2" xfId="5799" xr:uid="{AFAF95E7-DAAF-437B-9D47-EB43CEC74B07}"/>
    <cellStyle name="Comma 13 7 2 3 2 2" xfId="5800" xr:uid="{96AEEF07-37BA-4A6F-A0EA-FCF51638C595}"/>
    <cellStyle name="Comma 13 7 2 3 2 2 2" xfId="5801" xr:uid="{0214DC6A-A989-4957-8547-1036E0F845EF}"/>
    <cellStyle name="Comma 13 7 2 3 2 2 2 2" xfId="28105" xr:uid="{CA3A6C4B-F38A-4806-8D0A-F97A91455E2E}"/>
    <cellStyle name="Comma 13 7 2 3 2 2 3" xfId="28104" xr:uid="{A03FA5C2-11FF-4BE8-9082-BCD5664B9603}"/>
    <cellStyle name="Comma 13 7 2 3 2 2_ACT_NIBD EQ" xfId="5802" xr:uid="{315E62ED-1B94-4EDA-9B07-A0A6BB61F9C6}"/>
    <cellStyle name="Comma 13 7 2 3 2 3" xfId="5803" xr:uid="{2A7CC98D-B544-46C2-8EAF-F173D7FE8E79}"/>
    <cellStyle name="Comma 13 7 2 3 2 3 2" xfId="28106" xr:uid="{9FCB3FB0-BCF6-46BF-B5D0-E9B88D0E3BDF}"/>
    <cellStyle name="Comma 13 7 2 3 2 4" xfId="28103" xr:uid="{5FB9A0B8-3DD1-49CD-99AF-869DEB3E1B00}"/>
    <cellStyle name="Comma 13 7 2 3 2_ACT_NIBD EQ" xfId="5804" xr:uid="{37949E51-8100-43C6-AD5A-E6A6C659454E}"/>
    <cellStyle name="Comma 13 7 2 3 3" xfId="5805" xr:uid="{3E5CB365-175F-4520-8199-DCBEBAFA05F4}"/>
    <cellStyle name="Comma 13 7 2 3 3 2" xfId="5806" xr:uid="{D36EC35B-E1B7-4869-93CA-0B9B08C10941}"/>
    <cellStyle name="Comma 13 7 2 3 3 2 2" xfId="28108" xr:uid="{4EE3E442-114D-4782-9B92-895AA5DCE691}"/>
    <cellStyle name="Comma 13 7 2 3 3 3" xfId="28107" xr:uid="{3B1363A1-BD15-4417-BDCB-B3E0A683B0CA}"/>
    <cellStyle name="Comma 13 7 2 3 3_ACT_NIBD EQ" xfId="5807" xr:uid="{5294BCEE-9FDC-40A1-B90B-E751984F9AF0}"/>
    <cellStyle name="Comma 13 7 2 3 4" xfId="5808" xr:uid="{AF06EDAC-52EC-4E27-9320-754D36395799}"/>
    <cellStyle name="Comma 13 7 2 3 4 2" xfId="28109" xr:uid="{539E5D89-DE10-4C8B-A212-1B7C2334A59F}"/>
    <cellStyle name="Comma 13 7 2 3 5" xfId="28102" xr:uid="{71A53997-A6CA-4CFE-92EC-5A1C281D5AB3}"/>
    <cellStyle name="Comma 13 7 2 3_ACT_NIBD EQ" xfId="5809" xr:uid="{0EC1757D-2B90-4C8B-B97B-7A7FDC452AF0}"/>
    <cellStyle name="Comma 13 7 2 4" xfId="5810" xr:uid="{6EDD711C-AE22-47B1-8460-6F8BC63EB4AE}"/>
    <cellStyle name="Comma 13 7 2 4 2" xfId="5811" xr:uid="{8EF54685-445C-4B37-A015-CE475452CFF6}"/>
    <cellStyle name="Comma 13 7 2 4 2 2" xfId="5812" xr:uid="{AAAF626F-81C1-4CF8-831F-6ABC1DAADAF4}"/>
    <cellStyle name="Comma 13 7 2 4 2 2 2" xfId="28112" xr:uid="{1A82FDED-04F1-4647-B5EF-3E6224F896FC}"/>
    <cellStyle name="Comma 13 7 2 4 2 3" xfId="28111" xr:uid="{6461BBC6-EEED-49CA-B502-0AC20354C84D}"/>
    <cellStyle name="Comma 13 7 2 4 2_ACT_NIBD EQ" xfId="5813" xr:uid="{DDF7E182-CEC8-49B1-A206-A361060D4C04}"/>
    <cellStyle name="Comma 13 7 2 4 3" xfId="5814" xr:uid="{C3FFC6A7-EB42-4BE0-B47C-D1F4E3D5814B}"/>
    <cellStyle name="Comma 13 7 2 4 3 2" xfId="28113" xr:uid="{87C775A4-6500-4E36-9860-A11B8382AF97}"/>
    <cellStyle name="Comma 13 7 2 4 4" xfId="28110" xr:uid="{DF8A5384-3223-4355-A73F-76FC741A400B}"/>
    <cellStyle name="Comma 13 7 2 4_ACT_NIBD EQ" xfId="5815" xr:uid="{6252CAD4-ECB6-43BF-8779-A442CDDABCB6}"/>
    <cellStyle name="Comma 13 7 2 5" xfId="5816" xr:uid="{E3F558EA-7AC2-4258-A6C9-BDD2788492E2}"/>
    <cellStyle name="Comma 13 7 2 5 2" xfId="5817" xr:uid="{6FC1C904-7251-49CE-8DD4-B75E8CC3308C}"/>
    <cellStyle name="Comma 13 7 2 5 2 2" xfId="28115" xr:uid="{56AE88AA-62C6-42E6-99C1-FAA885850CE0}"/>
    <cellStyle name="Comma 13 7 2 5 3" xfId="28114" xr:uid="{0185576D-1D63-45BC-9C39-D1C74FABDD90}"/>
    <cellStyle name="Comma 13 7 2 5_ACT_NIBD EQ" xfId="5818" xr:uid="{91800C17-393D-41F2-8277-71C32639D0F4}"/>
    <cellStyle name="Comma 13 7 2 6" xfId="5819" xr:uid="{8609C4A2-E893-47A1-927E-66D2FD710E5D}"/>
    <cellStyle name="Comma 13 7 2 6 2" xfId="28116" xr:uid="{4E02B063-993F-4630-A874-E4B4F0D5EE61}"/>
    <cellStyle name="Comma 13 7 2 7" xfId="28085" xr:uid="{A6642BE5-31C9-42EA-9A8B-90B67811D72F}"/>
    <cellStyle name="Comma 13 7 2_ACT_NIBD EQ" xfId="5820" xr:uid="{4FFD5A15-A34B-4221-8117-AE5A34C86F52}"/>
    <cellStyle name="Comma 13 7 3" xfId="5821" xr:uid="{EFBF711A-DE49-4C50-BB1E-8B1CAF01A737}"/>
    <cellStyle name="Comma 13 7 3 2" xfId="5822" xr:uid="{2C5E1D99-C096-4FF1-B3E6-619A13671B24}"/>
    <cellStyle name="Comma 13 7 3 2 2" xfId="5823" xr:uid="{264D2362-9F23-49F7-B7C1-6C9A09F8676B}"/>
    <cellStyle name="Comma 13 7 3 2 2 2" xfId="5824" xr:uid="{E30B1934-D9B2-44F4-8BB0-211E996AE004}"/>
    <cellStyle name="Comma 13 7 3 2 2 2 2" xfId="5825" xr:uid="{D98FFE70-82B3-47B0-99FA-7957C89DC8BE}"/>
    <cellStyle name="Comma 13 7 3 2 2 2 2 2" xfId="5826" xr:uid="{9D6671C9-E174-4BDC-942B-DF90516EF18A}"/>
    <cellStyle name="Comma 13 7 3 2 2 2 2 2 2" xfId="28122" xr:uid="{6868E4A0-DF17-41D1-819A-179B3B6B9CD2}"/>
    <cellStyle name="Comma 13 7 3 2 2 2 2 3" xfId="28121" xr:uid="{F3A4098A-A08F-432D-BD8E-D208D05F19CB}"/>
    <cellStyle name="Comma 13 7 3 2 2 2 2_ACT_NIBD EQ" xfId="5827" xr:uid="{9F03C334-D5E4-4F2A-8264-2E1F61743DF9}"/>
    <cellStyle name="Comma 13 7 3 2 2 2 3" xfId="5828" xr:uid="{A8E8BF01-8453-4E95-8DA7-5B07D60F1D7C}"/>
    <cellStyle name="Comma 13 7 3 2 2 2 3 2" xfId="28123" xr:uid="{349F8D2E-6E79-462B-BBDD-DCF5841B553A}"/>
    <cellStyle name="Comma 13 7 3 2 2 2 4" xfId="28120" xr:uid="{573DFA6A-6672-4919-BBFC-9CD684D47E8C}"/>
    <cellStyle name="Comma 13 7 3 2 2 2_ACT_NIBD EQ" xfId="5829" xr:uid="{31D7AB8B-8666-4DDF-9B77-92275A87A280}"/>
    <cellStyle name="Comma 13 7 3 2 2 3" xfId="5830" xr:uid="{B8C6043A-DBDC-46C3-BC60-9D0D2B84903B}"/>
    <cellStyle name="Comma 13 7 3 2 2 3 2" xfId="5831" xr:uid="{22ABADF6-E89F-4CBF-8B29-29C83D6EF6E7}"/>
    <cellStyle name="Comma 13 7 3 2 2 3 2 2" xfId="28125" xr:uid="{8308023A-FAF2-4C94-A6CA-AD4D205C93E6}"/>
    <cellStyle name="Comma 13 7 3 2 2 3 3" xfId="28124" xr:uid="{D34BB08D-3782-44F6-8BDE-FC1568729FF1}"/>
    <cellStyle name="Comma 13 7 3 2 2 3_ACT_NIBD EQ" xfId="5832" xr:uid="{8AF4E76D-7107-41FC-B759-587BD484B7EF}"/>
    <cellStyle name="Comma 13 7 3 2 2 4" xfId="5833" xr:uid="{F6656678-9FAF-4A70-BB62-830F46B52B3D}"/>
    <cellStyle name="Comma 13 7 3 2 2 4 2" xfId="28126" xr:uid="{28D865A1-89F1-450B-B9F1-74DC282588C2}"/>
    <cellStyle name="Comma 13 7 3 2 2 5" xfId="28119" xr:uid="{C6DE8FB1-1047-44D8-A2C3-BBD33591500D}"/>
    <cellStyle name="Comma 13 7 3 2 2_ACT_NIBD EQ" xfId="5834" xr:uid="{0D1875F4-6875-472D-876D-089198EDC792}"/>
    <cellStyle name="Comma 13 7 3 2 3" xfId="5835" xr:uid="{913FACC7-3335-4E10-B005-B814863706F6}"/>
    <cellStyle name="Comma 13 7 3 2 3 2" xfId="5836" xr:uid="{48764AD7-1D5E-477B-8201-079D21E21460}"/>
    <cellStyle name="Comma 13 7 3 2 3 2 2" xfId="5837" xr:uid="{213EB77E-6F16-4A5E-ACBA-193BDC566140}"/>
    <cellStyle name="Comma 13 7 3 2 3 2 2 2" xfId="28129" xr:uid="{CC165071-72D5-4FDD-A0ED-AF0447E6874F}"/>
    <cellStyle name="Comma 13 7 3 2 3 2 3" xfId="28128" xr:uid="{B4B06261-FB74-4EF0-95F3-8FA1EDDCFBBA}"/>
    <cellStyle name="Comma 13 7 3 2 3 2_ACT_NIBD EQ" xfId="5838" xr:uid="{0A380690-27EA-42CA-BBD2-6FBA19CA8296}"/>
    <cellStyle name="Comma 13 7 3 2 3 3" xfId="5839" xr:uid="{DA94358D-212F-4DFA-AE4D-8F8177BCA0AA}"/>
    <cellStyle name="Comma 13 7 3 2 3 3 2" xfId="28130" xr:uid="{6AB76768-EED3-4919-A43F-78776652BE38}"/>
    <cellStyle name="Comma 13 7 3 2 3 4" xfId="28127" xr:uid="{E860D735-0832-489F-A251-47DA7ADBDFEE}"/>
    <cellStyle name="Comma 13 7 3 2 3_ACT_NIBD EQ" xfId="5840" xr:uid="{7F55183A-4916-4B12-812F-0C0CE5C4C501}"/>
    <cellStyle name="Comma 13 7 3 2 4" xfId="5841" xr:uid="{6DF0EDDC-B73B-47FB-A75C-7AEF68A3FA69}"/>
    <cellStyle name="Comma 13 7 3 2 4 2" xfId="5842" xr:uid="{B2024254-28A6-4729-B157-6A998DBADCB6}"/>
    <cellStyle name="Comma 13 7 3 2 4 2 2" xfId="28132" xr:uid="{A161B134-B20C-4D9F-9B7E-3908E225553B}"/>
    <cellStyle name="Comma 13 7 3 2 4 3" xfId="28131" xr:uid="{69D6C9AE-FFEA-4048-B66B-8CAC1F3BBAA7}"/>
    <cellStyle name="Comma 13 7 3 2 4_ACT_NIBD EQ" xfId="5843" xr:uid="{5169C5C1-88EA-4295-9DBB-0F4434DF7B43}"/>
    <cellStyle name="Comma 13 7 3 2 5" xfId="5844" xr:uid="{968CC112-996C-4050-9478-3670C8D7A546}"/>
    <cellStyle name="Comma 13 7 3 2 5 2" xfId="28133" xr:uid="{095DF304-39F3-4DD7-89A2-114E81ABC867}"/>
    <cellStyle name="Comma 13 7 3 2 6" xfId="28118" xr:uid="{9E6A2048-819B-40F0-AA0A-82FA9DF24DA1}"/>
    <cellStyle name="Comma 13 7 3 2_ACT_NIBD EQ" xfId="5845" xr:uid="{A3EECD35-7D40-4E6F-90AC-020FB612D1C3}"/>
    <cellStyle name="Comma 13 7 3 3" xfId="5846" xr:uid="{FB048ED1-9C35-41E9-BD5D-AB326FF54932}"/>
    <cellStyle name="Comma 13 7 3 3 2" xfId="5847" xr:uid="{86612374-2217-41B7-BC1A-6E11404291A9}"/>
    <cellStyle name="Comma 13 7 3 3 2 2" xfId="5848" xr:uid="{1A4A3FBF-1E8B-4D2C-A9E8-A958E257DE39}"/>
    <cellStyle name="Comma 13 7 3 3 2 2 2" xfId="5849" xr:uid="{D546868C-5187-4CA5-906A-8BD360A362D9}"/>
    <cellStyle name="Comma 13 7 3 3 2 2 2 2" xfId="28137" xr:uid="{E510D740-530B-4285-B6AC-7AB2B5AF6F1B}"/>
    <cellStyle name="Comma 13 7 3 3 2 2 3" xfId="28136" xr:uid="{75B2C12B-B986-4369-A6CD-560C81851D44}"/>
    <cellStyle name="Comma 13 7 3 3 2 2_ACT_NIBD EQ" xfId="5850" xr:uid="{17E5399A-4E27-4EA8-B38B-6BD1F5CC2364}"/>
    <cellStyle name="Comma 13 7 3 3 2 3" xfId="5851" xr:uid="{267F59BE-34A2-446A-9C40-CFE757F4F474}"/>
    <cellStyle name="Comma 13 7 3 3 2 3 2" xfId="28138" xr:uid="{24EBC7A3-2F5D-4236-A61D-BA989181D234}"/>
    <cellStyle name="Comma 13 7 3 3 2 4" xfId="28135" xr:uid="{FE960108-3E9A-4083-8AD9-F083F07C34AA}"/>
    <cellStyle name="Comma 13 7 3 3 2_ACT_NIBD EQ" xfId="5852" xr:uid="{225EC457-1B1B-473D-AF46-0FA04D512237}"/>
    <cellStyle name="Comma 13 7 3 3 3" xfId="5853" xr:uid="{8FBB91EB-72E0-4E92-8223-86A50205752A}"/>
    <cellStyle name="Comma 13 7 3 3 3 2" xfId="5854" xr:uid="{EED80BFA-2334-443E-9EA1-68B6DB64AA4D}"/>
    <cellStyle name="Comma 13 7 3 3 3 2 2" xfId="28140" xr:uid="{C40DDDC7-471A-423C-97B5-390D717C7F9B}"/>
    <cellStyle name="Comma 13 7 3 3 3 3" xfId="28139" xr:uid="{BB66C7A7-002A-4206-8CE5-4E2141DE169E}"/>
    <cellStyle name="Comma 13 7 3 3 3_ACT_NIBD EQ" xfId="5855" xr:uid="{3FF3D7AA-BA10-431A-84F2-3215C89D5ED2}"/>
    <cellStyle name="Comma 13 7 3 3 4" xfId="5856" xr:uid="{0DDD099A-3665-490B-AE61-5311E5423B82}"/>
    <cellStyle name="Comma 13 7 3 3 4 2" xfId="28141" xr:uid="{F67A0290-0844-4664-890E-77B252523979}"/>
    <cellStyle name="Comma 13 7 3 3 5" xfId="28134" xr:uid="{C719B374-E9E6-43FC-A240-D13850808E5F}"/>
    <cellStyle name="Comma 13 7 3 3_ACT_NIBD EQ" xfId="5857" xr:uid="{29994A13-DD96-4EAE-929A-92F608B1301E}"/>
    <cellStyle name="Comma 13 7 3 4" xfId="5858" xr:uid="{1B2338ED-D941-4A94-BBA7-AB6D37E4E601}"/>
    <cellStyle name="Comma 13 7 3 4 2" xfId="5859" xr:uid="{883BBD01-EC36-4322-B9C8-4E2A87C3019E}"/>
    <cellStyle name="Comma 13 7 3 4 2 2" xfId="5860" xr:uid="{011BCC76-0834-468C-B57B-C9ACECDFD1CA}"/>
    <cellStyle name="Comma 13 7 3 4 2 2 2" xfId="28144" xr:uid="{281719BE-9996-4A1B-ACD3-224EB32D154F}"/>
    <cellStyle name="Comma 13 7 3 4 2 3" xfId="28143" xr:uid="{3A162843-B884-427B-AEFF-E1C3D12473F0}"/>
    <cellStyle name="Comma 13 7 3 4 2_ACT_NIBD EQ" xfId="5861" xr:uid="{F29EF2B1-14E8-48FC-B008-F4274C07B776}"/>
    <cellStyle name="Comma 13 7 3 4 3" xfId="5862" xr:uid="{3DD7E43A-1859-40B8-A02D-6337A1C13934}"/>
    <cellStyle name="Comma 13 7 3 4 3 2" xfId="28145" xr:uid="{0D0CF4FB-4542-4964-933E-F818923B46D7}"/>
    <cellStyle name="Comma 13 7 3 4 4" xfId="28142" xr:uid="{15747310-DCBB-424D-85B5-01FBB1ED4598}"/>
    <cellStyle name="Comma 13 7 3 4_ACT_NIBD EQ" xfId="5863" xr:uid="{62728146-7BC2-40EB-92E3-AAE072601C52}"/>
    <cellStyle name="Comma 13 7 3 5" xfId="5864" xr:uid="{5BEA314E-007D-4DED-A626-8204D8747CE5}"/>
    <cellStyle name="Comma 13 7 3 5 2" xfId="5865" xr:uid="{9A4C0389-E6C8-4C08-ADE6-8107520FD2AE}"/>
    <cellStyle name="Comma 13 7 3 5 2 2" xfId="28147" xr:uid="{B31A3DBD-7315-41B5-A138-88DD6829CE1C}"/>
    <cellStyle name="Comma 13 7 3 5 3" xfId="28146" xr:uid="{454F9407-5EFA-465C-AB2F-D73E9840F313}"/>
    <cellStyle name="Comma 13 7 3 5_ACT_NIBD EQ" xfId="5866" xr:uid="{C6AA6515-F3F7-4681-B60F-E741A6AAF2BD}"/>
    <cellStyle name="Comma 13 7 3 6" xfId="5867" xr:uid="{61A26308-1B7F-471A-AD2B-34F5F5E6D5FE}"/>
    <cellStyle name="Comma 13 7 3 6 2" xfId="28148" xr:uid="{B509CEA5-D26D-40BE-A9B6-958ED5B6F271}"/>
    <cellStyle name="Comma 13 7 3 7" xfId="28117" xr:uid="{151EE290-2606-48DF-9669-19AF45BE4B3D}"/>
    <cellStyle name="Comma 13 7 3_ACT_NIBD EQ" xfId="5868" xr:uid="{B708AC31-4046-4467-8826-4297969A5426}"/>
    <cellStyle name="Comma 13 7 4" xfId="5869" xr:uid="{087F9E1D-6D48-460C-B10D-9673540B0C0C}"/>
    <cellStyle name="Comma 13 7 4 2" xfId="5870" xr:uid="{FFDB4E62-9CE5-4CA9-A0A7-65774CBCAA59}"/>
    <cellStyle name="Comma 13 7 4 2 2" xfId="5871" xr:uid="{9B5279D3-F8B3-4BD5-8842-71938C30CAA9}"/>
    <cellStyle name="Comma 13 7 4 2 2 2" xfId="5872" xr:uid="{E80AA1AA-E0FD-4E9B-8BED-BBC5539D414D}"/>
    <cellStyle name="Comma 13 7 4 2 2 2 2" xfId="5873" xr:uid="{34B4E304-5997-454F-A1A8-C41B51BA6459}"/>
    <cellStyle name="Comma 13 7 4 2 2 2 2 2" xfId="28153" xr:uid="{7C7D1E9B-4049-436D-8411-B2C273E1ABA0}"/>
    <cellStyle name="Comma 13 7 4 2 2 2 3" xfId="28152" xr:uid="{10F315D4-2D70-4038-830C-F55EFA3F2336}"/>
    <cellStyle name="Comma 13 7 4 2 2 2_ACT_NIBD EQ" xfId="5874" xr:uid="{629A1933-FE84-4B75-BB59-B871E1AF5B26}"/>
    <cellStyle name="Comma 13 7 4 2 2 3" xfId="5875" xr:uid="{FE91F042-3A20-4956-87D8-A77F3E77AF99}"/>
    <cellStyle name="Comma 13 7 4 2 2 3 2" xfId="28154" xr:uid="{6F95F635-0DF8-43AE-BC64-D9EA4D1FA72C}"/>
    <cellStyle name="Comma 13 7 4 2 2 4" xfId="28151" xr:uid="{7EA72F3F-9386-46DD-8664-A8EB2D067043}"/>
    <cellStyle name="Comma 13 7 4 2 2_ACT_NIBD EQ" xfId="5876" xr:uid="{F3FDE02A-51C3-4CEA-9E7F-C5ADC03728C5}"/>
    <cellStyle name="Comma 13 7 4 2 3" xfId="5877" xr:uid="{B6A3969A-94BB-405E-8DAA-A759F600F656}"/>
    <cellStyle name="Comma 13 7 4 2 3 2" xfId="5878" xr:uid="{3E3B1E19-0735-44DE-A90A-2730B5BB0100}"/>
    <cellStyle name="Comma 13 7 4 2 3 2 2" xfId="28156" xr:uid="{164A2915-9825-4B8B-AC56-BE9691183992}"/>
    <cellStyle name="Comma 13 7 4 2 3 3" xfId="28155" xr:uid="{B469D318-7632-452A-BFAC-EF6DFE4BDC58}"/>
    <cellStyle name="Comma 13 7 4 2 3_ACT_NIBD EQ" xfId="5879" xr:uid="{AD59DE3A-58D9-441F-A1E1-7C886B7357AB}"/>
    <cellStyle name="Comma 13 7 4 2 4" xfId="5880" xr:uid="{BD30CBED-CD07-4DC0-A46A-7D888D70A0B4}"/>
    <cellStyle name="Comma 13 7 4 2 4 2" xfId="28157" xr:uid="{A06A277E-F13F-468D-A5D5-D398463E7F2C}"/>
    <cellStyle name="Comma 13 7 4 2 5" xfId="28150" xr:uid="{AD8266E1-C5FB-46B6-AE91-AC886A9D0D66}"/>
    <cellStyle name="Comma 13 7 4 2_ACT_NIBD EQ" xfId="5881" xr:uid="{B6A103B6-5CF1-47BA-AC0E-EE637DCBE3FE}"/>
    <cellStyle name="Comma 13 7 4 3" xfId="5882" xr:uid="{552F90E3-3F31-4B5A-BAD9-005402D6C7B9}"/>
    <cellStyle name="Comma 13 7 4 3 2" xfId="5883" xr:uid="{23F12712-1D2F-45BC-9C0F-46E6F90C80C9}"/>
    <cellStyle name="Comma 13 7 4 3 2 2" xfId="5884" xr:uid="{D47D151F-B747-493B-BCCE-E93C23E84D6C}"/>
    <cellStyle name="Comma 13 7 4 3 2 2 2" xfId="28160" xr:uid="{B3434CA4-A192-4E08-B873-9ED2DBA23E5C}"/>
    <cellStyle name="Comma 13 7 4 3 2 3" xfId="28159" xr:uid="{9D728D47-43D0-4B92-8A91-29722D0BC6CF}"/>
    <cellStyle name="Comma 13 7 4 3 2_ACT_NIBD EQ" xfId="5885" xr:uid="{D459CA29-6D40-407E-AEC5-AA205C6F573D}"/>
    <cellStyle name="Comma 13 7 4 3 3" xfId="5886" xr:uid="{161B82A2-056F-49B0-8197-C06983F2539D}"/>
    <cellStyle name="Comma 13 7 4 3 3 2" xfId="28161" xr:uid="{0391228D-340C-4456-8035-77532F04593D}"/>
    <cellStyle name="Comma 13 7 4 3 4" xfId="28158" xr:uid="{13ABD6BE-4DB7-4CAE-A36B-9DCEA71B92FE}"/>
    <cellStyle name="Comma 13 7 4 3_ACT_NIBD EQ" xfId="5887" xr:uid="{A5A71579-4D22-49CC-B32C-658C15E959C8}"/>
    <cellStyle name="Comma 13 7 4 4" xfId="5888" xr:uid="{DBEB8C1F-52C8-4BA0-9926-80A2EFDE5D9A}"/>
    <cellStyle name="Comma 13 7 4 4 2" xfId="5889" xr:uid="{415DD1FC-87AA-4B8E-B3BA-35521EA9E036}"/>
    <cellStyle name="Comma 13 7 4 4 2 2" xfId="28163" xr:uid="{B293952A-6A54-4B0E-9CA8-93B604E33C40}"/>
    <cellStyle name="Comma 13 7 4 4 3" xfId="28162" xr:uid="{5D902645-95A7-4D4C-A8CA-DD8DEC031BB3}"/>
    <cellStyle name="Comma 13 7 4 4_ACT_NIBD EQ" xfId="5890" xr:uid="{A88ECA2A-B319-4685-B0A0-35F202CFF114}"/>
    <cellStyle name="Comma 13 7 4 5" xfId="5891" xr:uid="{A463C1F7-A18B-48D1-952E-29AD50929710}"/>
    <cellStyle name="Comma 13 7 4 5 2" xfId="28164" xr:uid="{3203C778-D693-41DC-8315-4B60DD529DEC}"/>
    <cellStyle name="Comma 13 7 4 6" xfId="28149" xr:uid="{A3C6630A-F64E-40E9-AC4C-A37EE478BF76}"/>
    <cellStyle name="Comma 13 7 4_ACT_NIBD EQ" xfId="5892" xr:uid="{54FE0192-8A15-4159-8DC0-74CA9055C259}"/>
    <cellStyle name="Comma 13 7 5" xfId="5893" xr:uid="{438C270A-06D6-4701-AE78-B0EC24B25389}"/>
    <cellStyle name="Comma 13 7 5 2" xfId="5894" xr:uid="{D68E5AF1-3C63-49FF-BA5C-1F1A8EC70857}"/>
    <cellStyle name="Comma 13 7 5 2 2" xfId="5895" xr:uid="{2B8016BD-ADA4-42BF-A3DF-4C6B90A86435}"/>
    <cellStyle name="Comma 13 7 5 2 2 2" xfId="5896" xr:uid="{C3785360-9977-477F-83ED-B1035A15772D}"/>
    <cellStyle name="Comma 13 7 5 2 2 2 2" xfId="28168" xr:uid="{B759DCA5-6FE2-4807-90A0-E22F692A152E}"/>
    <cellStyle name="Comma 13 7 5 2 2 3" xfId="28167" xr:uid="{EDDCC8E1-6C74-4858-B121-9726ECE0F9B5}"/>
    <cellStyle name="Comma 13 7 5 2 2_ACT_NIBD EQ" xfId="5897" xr:uid="{117F3DBB-D3D5-4CC8-B96D-EBFC291EAE76}"/>
    <cellStyle name="Comma 13 7 5 2 3" xfId="5898" xr:uid="{271C158D-13E9-4745-90E1-D28D1D7DB135}"/>
    <cellStyle name="Comma 13 7 5 2 3 2" xfId="28169" xr:uid="{E649AD6C-983A-4BE4-83E4-D8990CEA9D72}"/>
    <cellStyle name="Comma 13 7 5 2 4" xfId="28166" xr:uid="{07E5F350-BF8D-4EEB-81C2-D06217D2725D}"/>
    <cellStyle name="Comma 13 7 5 2_ACT_NIBD EQ" xfId="5899" xr:uid="{72906890-9A89-45AA-ADEB-A6AE24884238}"/>
    <cellStyle name="Comma 13 7 5 3" xfId="5900" xr:uid="{DCA97290-4383-4B06-800D-680F045831F1}"/>
    <cellStyle name="Comma 13 7 5 3 2" xfId="5901" xr:uid="{739561BB-A2A6-445E-90DE-136700411936}"/>
    <cellStyle name="Comma 13 7 5 3 2 2" xfId="28171" xr:uid="{3A434ADA-9642-40FD-84D2-B44198629389}"/>
    <cellStyle name="Comma 13 7 5 3 3" xfId="28170" xr:uid="{27EC7BE8-E847-4CE2-83FF-1FE2C46A27A6}"/>
    <cellStyle name="Comma 13 7 5 3_ACT_NIBD EQ" xfId="5902" xr:uid="{EE9CEA9E-4007-4667-9FCB-A8C005758394}"/>
    <cellStyle name="Comma 13 7 5 4" xfId="5903" xr:uid="{8A93E60A-4D57-48F3-BC84-A5ADFCC5642D}"/>
    <cellStyle name="Comma 13 7 5 4 2" xfId="28172" xr:uid="{BD3DBC2A-AA6A-4A98-9334-5B795A6035D0}"/>
    <cellStyle name="Comma 13 7 5 5" xfId="28165" xr:uid="{A679AF33-5B7A-44A2-A9BB-2B5A0FAB679F}"/>
    <cellStyle name="Comma 13 7 5_ACT_NIBD EQ" xfId="5904" xr:uid="{00E0254E-567F-46DE-822C-940D1268A812}"/>
    <cellStyle name="Comma 13 7 6" xfId="5905" xr:uid="{A9AB2752-6336-4695-89CF-C732D249840B}"/>
    <cellStyle name="Comma 13 7 6 2" xfId="5906" xr:uid="{5D71E857-08B6-44FF-B1BD-2C0B76075A6C}"/>
    <cellStyle name="Comma 13 7 6 2 2" xfId="5907" xr:uid="{D3DA7866-650E-4A70-866C-5351A66AFF37}"/>
    <cellStyle name="Comma 13 7 6 2 2 2" xfId="28175" xr:uid="{FA4864FD-BC91-4906-AA6D-187E5016F966}"/>
    <cellStyle name="Comma 13 7 6 2 3" xfId="28174" xr:uid="{8D887A82-EBB1-450E-8BBA-E28C2799D46B}"/>
    <cellStyle name="Comma 13 7 6 2_ACT_NIBD EQ" xfId="5908" xr:uid="{E7945A35-A0A7-4913-A442-B4C53D7E845E}"/>
    <cellStyle name="Comma 13 7 6 3" xfId="5909" xr:uid="{08F390B3-3C55-43E2-BD18-82D5A43A3FF1}"/>
    <cellStyle name="Comma 13 7 6 3 2" xfId="28176" xr:uid="{9DBD2422-9BFF-47E0-9852-178164A16B28}"/>
    <cellStyle name="Comma 13 7 6 4" xfId="28173" xr:uid="{1E68285A-22C7-47DF-ACE4-860919C06774}"/>
    <cellStyle name="Comma 13 7 6_ACT_NIBD EQ" xfId="5910" xr:uid="{0FF15FB3-A934-4451-8EDA-0B348327A408}"/>
    <cellStyle name="Comma 13 7 7" xfId="5911" xr:uid="{743A2259-0903-45C7-8C68-816DCD8A311A}"/>
    <cellStyle name="Comma 13 7 7 2" xfId="5912" xr:uid="{324FCC3D-4F32-48D8-B829-6340ABA9E69A}"/>
    <cellStyle name="Comma 13 7 7 2 2" xfId="28178" xr:uid="{D406978B-22FA-4624-B4A7-0B8CB32AD10B}"/>
    <cellStyle name="Comma 13 7 7 3" xfId="28177" xr:uid="{B1BF048C-9932-4FE0-9F94-EB7CADE2D7AD}"/>
    <cellStyle name="Comma 13 7 7_ACT_NIBD EQ" xfId="5913" xr:uid="{27D1460D-99F8-4DEF-A656-4E813231DDDE}"/>
    <cellStyle name="Comma 13 7 8" xfId="5914" xr:uid="{94949F9B-FBCD-4AB8-9353-D6D0D1B9C9F6}"/>
    <cellStyle name="Comma 13 7 8 2" xfId="28179" xr:uid="{B0ED9E27-D2F5-45A0-B465-364CC67AF7CD}"/>
    <cellStyle name="Comma 13 7 9" xfId="40040" xr:uid="{ADAB8E7E-A60D-4422-A2E9-E3E8A02DB7F7}"/>
    <cellStyle name="Comma 13 7_ACT Segment adj EBITDA" xfId="5915" xr:uid="{FAB2EE7A-826C-42E3-A0CA-F2E78440E028}"/>
    <cellStyle name="Comma 13 8" xfId="5916" xr:uid="{50B48AC3-37A5-4C07-A66D-627007977BCE}"/>
    <cellStyle name="Comma 13 8 2" xfId="5917" xr:uid="{EC3C29F1-AE31-4114-9464-4154A2EBE47B}"/>
    <cellStyle name="Comma 13 8 2 2" xfId="5918" xr:uid="{5A189028-27EC-4B39-A738-EF472DDAC3BE}"/>
    <cellStyle name="Comma 13 8 2 2 2" xfId="5919" xr:uid="{C225F3E0-CE0A-454F-A55E-7618FEFBC618}"/>
    <cellStyle name="Comma 13 8 2 2 2 2" xfId="5920" xr:uid="{6BC023AD-81EF-4A47-961D-072919D2CAD0}"/>
    <cellStyle name="Comma 13 8 2 2 2 2 2" xfId="5921" xr:uid="{2CD42104-5948-4267-B109-1144B401FCD8}"/>
    <cellStyle name="Comma 13 8 2 2 2 2 2 2" xfId="28185" xr:uid="{518FEF04-6EFC-483D-989A-41BD97E966B2}"/>
    <cellStyle name="Comma 13 8 2 2 2 2 3" xfId="28184" xr:uid="{8F025B4C-2F17-4460-8FBF-18DBDA88AFFA}"/>
    <cellStyle name="Comma 13 8 2 2 2 2_ACT_NIBD EQ" xfId="5922" xr:uid="{661AFBDC-9C41-4D5F-A02F-AA8D5399C7E0}"/>
    <cellStyle name="Comma 13 8 2 2 2 3" xfId="5923" xr:uid="{E2671566-3129-42A1-B407-AC177CD1558B}"/>
    <cellStyle name="Comma 13 8 2 2 2 3 2" xfId="28186" xr:uid="{882CA0C5-BBCE-4032-BAE2-9612A9F09040}"/>
    <cellStyle name="Comma 13 8 2 2 2 4" xfId="28183" xr:uid="{2B1DD005-B803-4EC4-962D-369AA37E1F46}"/>
    <cellStyle name="Comma 13 8 2 2 2_ACT_NIBD EQ" xfId="5924" xr:uid="{D4F498DF-EDBC-4C0E-9A6E-BF582D6962E7}"/>
    <cellStyle name="Comma 13 8 2 2 3" xfId="5925" xr:uid="{25A2E73D-D713-4ECE-8558-2980E73C4FFA}"/>
    <cellStyle name="Comma 13 8 2 2 3 2" xfId="5926" xr:uid="{4791CC6E-E6C1-48B3-A969-36F064782E03}"/>
    <cellStyle name="Comma 13 8 2 2 3 2 2" xfId="28188" xr:uid="{BBFDED54-C214-42A2-9781-3FBFE2C463BE}"/>
    <cellStyle name="Comma 13 8 2 2 3 3" xfId="28187" xr:uid="{43B9A22E-4680-4459-B20D-97F26A7D1B4A}"/>
    <cellStyle name="Comma 13 8 2 2 3_ACT_NIBD EQ" xfId="5927" xr:uid="{DBC0BC08-283E-4A58-9533-AC8C6D7C9F4B}"/>
    <cellStyle name="Comma 13 8 2 2 4" xfId="5928" xr:uid="{2CA5F5E5-7B80-4741-B040-5655A4159B34}"/>
    <cellStyle name="Comma 13 8 2 2 4 2" xfId="28189" xr:uid="{0EFE96A2-FAD9-4530-9ADB-E0D885C53AC7}"/>
    <cellStyle name="Comma 13 8 2 2 5" xfId="28182" xr:uid="{0F73A120-44F3-431C-A256-1C046D9D8319}"/>
    <cellStyle name="Comma 13 8 2 2_ACT_NIBD EQ" xfId="5929" xr:uid="{2033D9E6-8BAB-4F7A-9CF1-0BBC7B574ED1}"/>
    <cellStyle name="Comma 13 8 2 3" xfId="5930" xr:uid="{2DB226FF-CB6B-475F-9AA5-8A2B2AEBB3BF}"/>
    <cellStyle name="Comma 13 8 2 3 2" xfId="5931" xr:uid="{42924E31-40F6-468F-8CA5-DFF696967102}"/>
    <cellStyle name="Comma 13 8 2 3 2 2" xfId="5932" xr:uid="{CD4892AC-B814-4E15-A436-7506EE5B7E36}"/>
    <cellStyle name="Comma 13 8 2 3 2 2 2" xfId="28192" xr:uid="{4A6A7F44-0E03-4E2D-B5C0-06F420153927}"/>
    <cellStyle name="Comma 13 8 2 3 2 3" xfId="28191" xr:uid="{11574732-CB3A-4101-9995-7F7C82C5185E}"/>
    <cellStyle name="Comma 13 8 2 3 2_ACT_NIBD EQ" xfId="5933" xr:uid="{E226848D-D82E-495C-B174-F525B0156629}"/>
    <cellStyle name="Comma 13 8 2 3 3" xfId="5934" xr:uid="{561B1D96-61DC-4A2A-863E-54AF325DDF21}"/>
    <cellStyle name="Comma 13 8 2 3 3 2" xfId="28193" xr:uid="{37198D16-5083-455A-B21A-B92073DD6E4B}"/>
    <cellStyle name="Comma 13 8 2 3 4" xfId="28190" xr:uid="{2F099016-2C19-4E39-AB68-894776B6A0DF}"/>
    <cellStyle name="Comma 13 8 2 3_ACT_NIBD EQ" xfId="5935" xr:uid="{3CDF5E66-EB29-4940-9318-4633F1D9FD60}"/>
    <cellStyle name="Comma 13 8 2 4" xfId="5936" xr:uid="{275C592D-4137-4E73-876F-DDD919A3AA72}"/>
    <cellStyle name="Comma 13 8 2 4 2" xfId="5937" xr:uid="{CF0CDDB9-E448-46D6-A371-8D5CBD5D8582}"/>
    <cellStyle name="Comma 13 8 2 4 2 2" xfId="28195" xr:uid="{AF97378C-DC75-4D83-922B-DB3C43B2801F}"/>
    <cellStyle name="Comma 13 8 2 4 3" xfId="28194" xr:uid="{4E8D0C85-3654-4C01-B6B4-A420874DC924}"/>
    <cellStyle name="Comma 13 8 2 4_ACT_NIBD EQ" xfId="5938" xr:uid="{CCA9CD3D-0401-4777-B6CB-D576F83FDC87}"/>
    <cellStyle name="Comma 13 8 2 5" xfId="5939" xr:uid="{59C7F423-22B1-45BB-9473-19810D03EFE2}"/>
    <cellStyle name="Comma 13 8 2 5 2" xfId="28196" xr:uid="{0D088B27-1A6B-49B0-A9CA-AC40419183F2}"/>
    <cellStyle name="Comma 13 8 2 6" xfId="28181" xr:uid="{1866173C-A897-4C34-B28C-72C1AC2EE6DE}"/>
    <cellStyle name="Comma 13 8 2_ACT_NIBD EQ" xfId="5940" xr:uid="{686276D8-BAE2-4073-802E-D237B1BFC181}"/>
    <cellStyle name="Comma 13 8 3" xfId="5941" xr:uid="{F9F9378F-2977-455F-AD26-A153356275D1}"/>
    <cellStyle name="Comma 13 8 3 2" xfId="5942" xr:uid="{437DFCB9-12A9-4D68-B146-9713B2B4FC1F}"/>
    <cellStyle name="Comma 13 8 3 2 2" xfId="5943" xr:uid="{23056CA3-2CDE-4DC7-AFC9-5C3764B7E5B1}"/>
    <cellStyle name="Comma 13 8 3 2 2 2" xfId="5944" xr:uid="{789908F4-6220-4920-BEDC-43842BC0616A}"/>
    <cellStyle name="Comma 13 8 3 2 2 2 2" xfId="28200" xr:uid="{1F2CFDDA-9A84-44DD-96F2-D3A8BA1BC788}"/>
    <cellStyle name="Comma 13 8 3 2 2 3" xfId="28199" xr:uid="{8EBDAA32-E2E8-4AEB-80BB-ED4C25B5A43D}"/>
    <cellStyle name="Comma 13 8 3 2 2_ACT_NIBD EQ" xfId="5945" xr:uid="{CC37AD70-8C8D-41EC-B19D-2F4B790D0C82}"/>
    <cellStyle name="Comma 13 8 3 2 3" xfId="5946" xr:uid="{4F720F78-5D32-4ECC-AF85-27A35BAB7D99}"/>
    <cellStyle name="Comma 13 8 3 2 3 2" xfId="28201" xr:uid="{1881771F-BAE1-4E72-8F1D-F092FA6F22C3}"/>
    <cellStyle name="Comma 13 8 3 2 4" xfId="28198" xr:uid="{53902B10-63D8-4196-B899-573D58520C83}"/>
    <cellStyle name="Comma 13 8 3 2_ACT_NIBD EQ" xfId="5947" xr:uid="{429C12E6-1C62-48A9-B3A2-43899A8633E1}"/>
    <cellStyle name="Comma 13 8 3 3" xfId="5948" xr:uid="{06E5CCD1-B6F8-48BB-82BE-FEBF4F921534}"/>
    <cellStyle name="Comma 13 8 3 3 2" xfId="5949" xr:uid="{14471B4E-0E6F-42BE-83C8-6D41F1B56652}"/>
    <cellStyle name="Comma 13 8 3 3 2 2" xfId="28203" xr:uid="{98A70ABD-7282-4D78-AD34-572157FF9D0E}"/>
    <cellStyle name="Comma 13 8 3 3 3" xfId="28202" xr:uid="{D799BB8A-8F26-4833-8E24-859B9098D3A0}"/>
    <cellStyle name="Comma 13 8 3 3_ACT_NIBD EQ" xfId="5950" xr:uid="{E6B28EA2-1006-4D51-878B-70573F04651C}"/>
    <cellStyle name="Comma 13 8 3 4" xfId="5951" xr:uid="{C6BE7D13-D64E-4108-A074-5FCC294C0E7A}"/>
    <cellStyle name="Comma 13 8 3 4 2" xfId="28204" xr:uid="{09440A62-073F-4946-86D6-5981A8D21EAE}"/>
    <cellStyle name="Comma 13 8 3 5" xfId="28197" xr:uid="{CCDA5A7A-BBF8-4F64-8341-56D37C004DC1}"/>
    <cellStyle name="Comma 13 8 3_ACT_NIBD EQ" xfId="5952" xr:uid="{65731542-AB1F-411C-9EA4-8274C7033827}"/>
    <cellStyle name="Comma 13 8 4" xfId="5953" xr:uid="{8A077262-4C12-4C5C-9151-0DFCB2DD3DFE}"/>
    <cellStyle name="Comma 13 8 4 2" xfId="5954" xr:uid="{FBDD40EB-8EC8-404A-A6D1-D5E0779346E1}"/>
    <cellStyle name="Comma 13 8 4 2 2" xfId="5955" xr:uid="{C10D355B-15EA-4567-8873-947CF5DCC598}"/>
    <cellStyle name="Comma 13 8 4 2 2 2" xfId="28207" xr:uid="{CE822E28-5941-4373-ABDE-6F491EBAED4C}"/>
    <cellStyle name="Comma 13 8 4 2 3" xfId="28206" xr:uid="{D14893E3-DE66-43FA-8B8E-B8547F4036A5}"/>
    <cellStyle name="Comma 13 8 4 2_ACT_NIBD EQ" xfId="5956" xr:uid="{402681EC-DFF0-4D61-9993-5DF8886DCBDA}"/>
    <cellStyle name="Comma 13 8 4 3" xfId="5957" xr:uid="{A2A81595-1A9F-4963-8669-CA647B962F5A}"/>
    <cellStyle name="Comma 13 8 4 3 2" xfId="28208" xr:uid="{65410C89-6795-4868-8975-F384E88775DA}"/>
    <cellStyle name="Comma 13 8 4 4" xfId="28205" xr:uid="{5108339F-0A36-49EA-9EBA-D244602410CB}"/>
    <cellStyle name="Comma 13 8 4_ACT_NIBD EQ" xfId="5958" xr:uid="{80B63759-06B8-4F2C-9925-91942893D10E}"/>
    <cellStyle name="Comma 13 8 5" xfId="5959" xr:uid="{512FF4CB-387C-4C20-9FCE-72B6B2F379A7}"/>
    <cellStyle name="Comma 13 8 5 2" xfId="5960" xr:uid="{2A823BB0-4894-4557-995E-934156114F39}"/>
    <cellStyle name="Comma 13 8 5 2 2" xfId="28210" xr:uid="{5BCE891B-84CF-4845-975E-92582B251488}"/>
    <cellStyle name="Comma 13 8 5 3" xfId="28209" xr:uid="{4F588CCB-08C3-4CB5-AABF-B3A135981F4A}"/>
    <cellStyle name="Comma 13 8 5_ACT_NIBD EQ" xfId="5961" xr:uid="{514B4EE9-7F5D-419E-B9D8-0BD02B6BFFC0}"/>
    <cellStyle name="Comma 13 8 6" xfId="5962" xr:uid="{D317E528-0B7D-44D4-8A7B-778A3891B2E7}"/>
    <cellStyle name="Comma 13 8 6 2" xfId="28211" xr:uid="{35C55027-8E38-4C23-9265-BEFA425E7F6F}"/>
    <cellStyle name="Comma 13 8 7" xfId="28180" xr:uid="{C5BD8818-4867-4697-9BEA-9675EC39E98A}"/>
    <cellStyle name="Comma 13 8_ACT_NIBD EQ" xfId="5963" xr:uid="{41EDC817-1A51-4F24-917D-92816F481FBE}"/>
    <cellStyle name="Comma 13 9" xfId="5964" xr:uid="{A9D6736F-723A-469A-90EF-2858DE8785DD}"/>
    <cellStyle name="Comma 13 9 2" xfId="5965" xr:uid="{7A18A8F2-91EE-4058-8BB3-41D7DE6F15B8}"/>
    <cellStyle name="Comma 13 9 2 2" xfId="5966" xr:uid="{309FC92B-6A39-4781-9B11-43A3C0EEF317}"/>
    <cellStyle name="Comma 13 9 2 2 2" xfId="5967" xr:uid="{C6926A9F-9A54-417E-80B8-588AB3540C33}"/>
    <cellStyle name="Comma 13 9 2 2 2 2" xfId="5968" xr:uid="{F7490405-24EF-436B-8EB5-6672A4158753}"/>
    <cellStyle name="Comma 13 9 2 2 2 2 2" xfId="5969" xr:uid="{2EBE3216-9D67-461A-BCAF-BC883A2E68B4}"/>
    <cellStyle name="Comma 13 9 2 2 2 2 2 2" xfId="28217" xr:uid="{DB8A7C19-9E66-4FE3-B0C1-624E088A3328}"/>
    <cellStyle name="Comma 13 9 2 2 2 2 3" xfId="28216" xr:uid="{D7DE781F-8F95-4BF8-BA06-2782F615AACC}"/>
    <cellStyle name="Comma 13 9 2 2 2 2_ACT_NIBD EQ" xfId="5970" xr:uid="{DF21058A-B75B-4C67-A806-8D3EB2A7CFE4}"/>
    <cellStyle name="Comma 13 9 2 2 2 3" xfId="5971" xr:uid="{85C32D31-F684-4617-A80E-338DB12FA2AA}"/>
    <cellStyle name="Comma 13 9 2 2 2 3 2" xfId="28218" xr:uid="{E2E16B2A-377C-4767-8BDF-AF83807D72FE}"/>
    <cellStyle name="Comma 13 9 2 2 2 4" xfId="28215" xr:uid="{F78CF87A-AD3E-4F07-A1D2-24F085D1DF5D}"/>
    <cellStyle name="Comma 13 9 2 2 2_ACT_NIBD EQ" xfId="5972" xr:uid="{10B05C46-43F6-444B-BB86-8DDEAADEA71B}"/>
    <cellStyle name="Comma 13 9 2 2 3" xfId="5973" xr:uid="{34EA1FE8-C4D5-4DAB-97C9-6321604C586A}"/>
    <cellStyle name="Comma 13 9 2 2 3 2" xfId="5974" xr:uid="{DE996439-9F6F-4CF4-9CCE-435F0E380C7C}"/>
    <cellStyle name="Comma 13 9 2 2 3 2 2" xfId="28220" xr:uid="{73E35879-49EB-445F-8E18-5A5FFB09D5E3}"/>
    <cellStyle name="Comma 13 9 2 2 3 3" xfId="28219" xr:uid="{FC466EB7-FF8E-475E-A0F6-F1C728319D2D}"/>
    <cellStyle name="Comma 13 9 2 2 3_ACT_NIBD EQ" xfId="5975" xr:uid="{05AFD7F2-294C-4160-B0CF-A81DB975C48E}"/>
    <cellStyle name="Comma 13 9 2 2 4" xfId="5976" xr:uid="{87E7F2CE-A169-43C7-AD02-3248DD189434}"/>
    <cellStyle name="Comma 13 9 2 2 4 2" xfId="28221" xr:uid="{30F60DDB-C2DF-4B5D-99CA-7E8E9D56A792}"/>
    <cellStyle name="Comma 13 9 2 2 5" xfId="28214" xr:uid="{1C058666-68FC-436E-A5BA-CB3B2EE1E0A6}"/>
    <cellStyle name="Comma 13 9 2 2_ACT_NIBD EQ" xfId="5977" xr:uid="{715DFF07-3E2F-4FD5-8DBF-B34F7B57FF9E}"/>
    <cellStyle name="Comma 13 9 2 3" xfId="5978" xr:uid="{F4A1B671-8558-4A71-A13C-1CE0ED7DD3BA}"/>
    <cellStyle name="Comma 13 9 2 3 2" xfId="5979" xr:uid="{E6C978D5-D4B7-4891-B074-DFEA89B29D66}"/>
    <cellStyle name="Comma 13 9 2 3 2 2" xfId="5980" xr:uid="{2DB757CC-2A46-4FAD-AB4D-F2688DB72453}"/>
    <cellStyle name="Comma 13 9 2 3 2 2 2" xfId="28224" xr:uid="{53A057C7-9573-4819-8869-1B21EFAAA4E6}"/>
    <cellStyle name="Comma 13 9 2 3 2 3" xfId="28223" xr:uid="{32B6EAFA-07C4-438D-B6D3-54A0F78D41A5}"/>
    <cellStyle name="Comma 13 9 2 3 2_ACT_NIBD EQ" xfId="5981" xr:uid="{5C53AFE6-5058-4CA6-B6FC-64AEFB23A619}"/>
    <cellStyle name="Comma 13 9 2 3 3" xfId="5982" xr:uid="{D01254CB-CF93-42F4-99DB-A5DD1E3FE4B3}"/>
    <cellStyle name="Comma 13 9 2 3 3 2" xfId="28225" xr:uid="{581CF1BF-FCB4-4F7C-A86B-340F8E992E79}"/>
    <cellStyle name="Comma 13 9 2 3 4" xfId="28222" xr:uid="{C11FCD35-F271-4EA9-8555-D365BBAF452A}"/>
    <cellStyle name="Comma 13 9 2 3_ACT_NIBD EQ" xfId="5983" xr:uid="{15E292FE-65C1-4D22-8C22-931CEA698126}"/>
    <cellStyle name="Comma 13 9 2 4" xfId="5984" xr:uid="{1356E4F9-B1D7-49B4-BBAB-CAE9570F685F}"/>
    <cellStyle name="Comma 13 9 2 4 2" xfId="5985" xr:uid="{AA0A852C-AF3A-4B68-9B4D-5EA2BA178FB9}"/>
    <cellStyle name="Comma 13 9 2 4 2 2" xfId="28227" xr:uid="{4694763F-84BC-4B23-8C9E-6CCA2D1BE6D0}"/>
    <cellStyle name="Comma 13 9 2 4 3" xfId="28226" xr:uid="{421DE7A8-09AC-4289-A3E6-F599B68421E8}"/>
    <cellStyle name="Comma 13 9 2 4_ACT_NIBD EQ" xfId="5986" xr:uid="{D33D3BC6-228A-429D-A0BA-51D6A64F1CEB}"/>
    <cellStyle name="Comma 13 9 2 5" xfId="5987" xr:uid="{65A4EDF8-5196-4F2A-BC49-8518E01DB200}"/>
    <cellStyle name="Comma 13 9 2 5 2" xfId="28228" xr:uid="{42F2DCB3-B479-4D51-BBE2-78895ABD5450}"/>
    <cellStyle name="Comma 13 9 2 6" xfId="28213" xr:uid="{8B00671E-DC07-4647-A787-EDE73019359B}"/>
    <cellStyle name="Comma 13 9 2_ACT_NIBD EQ" xfId="5988" xr:uid="{6A031C40-1C62-4FA5-8D0D-8867CA3EED36}"/>
    <cellStyle name="Comma 13 9 3" xfId="5989" xr:uid="{DAE9E145-2DC0-48A2-90F1-B4F58EB2B8A6}"/>
    <cellStyle name="Comma 13 9 3 2" xfId="5990" xr:uid="{767BE3AA-6BF6-4C24-8F31-926929DFF855}"/>
    <cellStyle name="Comma 13 9 3 2 2" xfId="5991" xr:uid="{4ED91564-5917-49B9-93FB-0A17B924460D}"/>
    <cellStyle name="Comma 13 9 3 2 2 2" xfId="5992" xr:uid="{AC41CB83-15AD-484C-8381-C97C28D934F2}"/>
    <cellStyle name="Comma 13 9 3 2 2 2 2" xfId="28232" xr:uid="{C170DAC8-CC2D-450D-8C2B-792948D01685}"/>
    <cellStyle name="Comma 13 9 3 2 2 3" xfId="28231" xr:uid="{AE19CE40-6DED-420E-AC66-B8B0FB0AA691}"/>
    <cellStyle name="Comma 13 9 3 2 2_ACT_NIBD EQ" xfId="5993" xr:uid="{F27FEFD1-0F11-4AE6-B0F6-B63252834FE5}"/>
    <cellStyle name="Comma 13 9 3 2 3" xfId="5994" xr:uid="{1E4F75CA-2FBB-44AC-B844-F400D08BA0E2}"/>
    <cellStyle name="Comma 13 9 3 2 3 2" xfId="28233" xr:uid="{B7C17E89-893B-4ABC-8B9C-90EE428AF061}"/>
    <cellStyle name="Comma 13 9 3 2 4" xfId="28230" xr:uid="{D4045398-CEC4-439F-9EAB-7A3052BE79FE}"/>
    <cellStyle name="Comma 13 9 3 2_ACT_NIBD EQ" xfId="5995" xr:uid="{F6145644-E428-44DE-B823-44EB5277C84D}"/>
    <cellStyle name="Comma 13 9 3 3" xfId="5996" xr:uid="{E0985E77-AF39-4095-832A-1E6B07896956}"/>
    <cellStyle name="Comma 13 9 3 3 2" xfId="5997" xr:uid="{14F5EE33-76FE-4159-8BB6-4E4331B42D49}"/>
    <cellStyle name="Comma 13 9 3 3 2 2" xfId="28235" xr:uid="{32578056-B315-48B5-86DD-8B0568697553}"/>
    <cellStyle name="Comma 13 9 3 3 3" xfId="28234" xr:uid="{19B4A2ED-8D8A-4215-A794-36F101129A44}"/>
    <cellStyle name="Comma 13 9 3 3_ACT_NIBD EQ" xfId="5998" xr:uid="{C8516DA4-5AFE-4A25-A2E0-BCB3FBD4672A}"/>
    <cellStyle name="Comma 13 9 3 4" xfId="5999" xr:uid="{CF001D91-593D-48D5-AE45-5E0EFE27162F}"/>
    <cellStyle name="Comma 13 9 3 4 2" xfId="28236" xr:uid="{AF0AC5A4-1032-4F10-8D2E-D9D0ACA1FB27}"/>
    <cellStyle name="Comma 13 9 3 5" xfId="28229" xr:uid="{B8EACD6B-FE3B-48EC-9B5C-E327037706E3}"/>
    <cellStyle name="Comma 13 9 3_ACT_NIBD EQ" xfId="6000" xr:uid="{C381A6E1-4212-49C1-8EFC-C4826945A610}"/>
    <cellStyle name="Comma 13 9 4" xfId="6001" xr:uid="{1F1057B8-A9D4-4247-9BFD-67234277F09A}"/>
    <cellStyle name="Comma 13 9 4 2" xfId="6002" xr:uid="{9CCA1592-B2D5-454A-8795-19570EAF1F6C}"/>
    <cellStyle name="Comma 13 9 4 2 2" xfId="6003" xr:uid="{B472F7A9-36A6-4492-9011-4373A0F199F5}"/>
    <cellStyle name="Comma 13 9 4 2 2 2" xfId="28239" xr:uid="{FE6FBF35-88EF-4927-B238-C261DD0A5A35}"/>
    <cellStyle name="Comma 13 9 4 2 3" xfId="28238" xr:uid="{6106CC06-6B05-43D9-9F4F-7A628AED7F1B}"/>
    <cellStyle name="Comma 13 9 4 2_ACT_NIBD EQ" xfId="6004" xr:uid="{E8D00BD4-6AD2-460A-95AF-5A2D600EF48C}"/>
    <cellStyle name="Comma 13 9 4 3" xfId="6005" xr:uid="{4E711AD0-4DF1-4B3E-A937-B5BA085721CD}"/>
    <cellStyle name="Comma 13 9 4 3 2" xfId="28240" xr:uid="{3823DE37-DD24-45C0-B95D-723E9588516B}"/>
    <cellStyle name="Comma 13 9 4 4" xfId="28237" xr:uid="{156C0B6F-FCC2-4E5B-BF2B-95D8668CB7E4}"/>
    <cellStyle name="Comma 13 9 4_ACT_NIBD EQ" xfId="6006" xr:uid="{D5DD5A02-DE23-487B-86E8-57547268D5B4}"/>
    <cellStyle name="Comma 13 9 5" xfId="6007" xr:uid="{A6333646-1198-40AC-931B-7F0B148EBD81}"/>
    <cellStyle name="Comma 13 9 5 2" xfId="6008" xr:uid="{9A20F314-4CCD-45B8-A6A5-9B46FF788CF1}"/>
    <cellStyle name="Comma 13 9 5 2 2" xfId="28242" xr:uid="{F7DD916E-1428-4F4D-810C-3A23C43D7F6D}"/>
    <cellStyle name="Comma 13 9 5 3" xfId="28241" xr:uid="{0A8D1FA2-4FD0-4B2A-A1AB-12FEB5220A85}"/>
    <cellStyle name="Comma 13 9 5_ACT_NIBD EQ" xfId="6009" xr:uid="{A7C896E6-6D6F-47B2-9498-C89CAAB675CB}"/>
    <cellStyle name="Comma 13 9 6" xfId="6010" xr:uid="{15E25B00-9515-4D51-B2D0-AFD26D509811}"/>
    <cellStyle name="Comma 13 9 6 2" xfId="28243" xr:uid="{15D715AC-1FF9-474D-B92B-5AE5B45BF831}"/>
    <cellStyle name="Comma 13 9 7" xfId="28212" xr:uid="{13934F1E-3B27-4839-B313-98EF363F32FB}"/>
    <cellStyle name="Comma 13 9_ACT_NIBD EQ" xfId="6011" xr:uid="{D33CE316-8238-4BDD-92E5-2231DC75C378}"/>
    <cellStyle name="Comma 13_Eliminations" xfId="6012" xr:uid="{6803546F-3C71-4C8B-8921-CC6188B3CFC5}"/>
    <cellStyle name="Comma 14" xfId="6013" xr:uid="{6B167AFA-D47C-4D03-BFF5-26EE33F23FC0}"/>
    <cellStyle name="Comma 14 10" xfId="6014" xr:uid="{ECD339AE-72F8-4FE5-BA41-F3C1F6C6B723}"/>
    <cellStyle name="Comma 14 10 2" xfId="6015" xr:uid="{92B5293B-26D4-474F-95E2-5E6600E26411}"/>
    <cellStyle name="Comma 14 10 2 2" xfId="6016" xr:uid="{A527CBEA-DA8D-4544-A35C-BFD5C0B41E7F}"/>
    <cellStyle name="Comma 14 10 2 2 2" xfId="6017" xr:uid="{3E062780-CB13-4A43-83F0-A4C3F4431B34}"/>
    <cellStyle name="Comma 14 10 2 2 2 2" xfId="6018" xr:uid="{F8E00E32-E222-4B3B-A1D1-4A5D7137F5E0}"/>
    <cellStyle name="Comma 14 10 2 2 2 2 2" xfId="6019" xr:uid="{1BFFE9DC-D6A4-4F0B-AC59-8346982A372D}"/>
    <cellStyle name="Comma 14 10 2 2 2 2 2 2" xfId="28249" xr:uid="{67CE0993-F33D-4EEC-BEE0-7EADCBB29B23}"/>
    <cellStyle name="Comma 14 10 2 2 2 2 3" xfId="28248" xr:uid="{246C7E68-6056-42B3-9804-6812842B1AC3}"/>
    <cellStyle name="Comma 14 10 2 2 2 2_ACT_NIBD EQ" xfId="6020" xr:uid="{A54DAF9A-FCDA-4101-A4C6-9FE0A30BE313}"/>
    <cellStyle name="Comma 14 10 2 2 2 3" xfId="6021" xr:uid="{0C25F0A2-BE08-4CDC-9CEC-C5B6837EB063}"/>
    <cellStyle name="Comma 14 10 2 2 2 3 2" xfId="28250" xr:uid="{33C6C137-03A2-449E-9B92-1E5B73BD0A3F}"/>
    <cellStyle name="Comma 14 10 2 2 2 4" xfId="28247" xr:uid="{0248670E-4E5C-4985-9625-EE623AF85B1E}"/>
    <cellStyle name="Comma 14 10 2 2 2_ACT_NIBD EQ" xfId="6022" xr:uid="{826FEA41-B0CE-4BBE-A140-144AB8117289}"/>
    <cellStyle name="Comma 14 10 2 2 3" xfId="6023" xr:uid="{A3AAAE2C-3B45-496D-ACAB-4A7838409E9B}"/>
    <cellStyle name="Comma 14 10 2 2 3 2" xfId="6024" xr:uid="{20536D02-276E-4766-8FCD-C4144B6CCBA9}"/>
    <cellStyle name="Comma 14 10 2 2 3 2 2" xfId="28252" xr:uid="{74CB9061-F4EB-4C9C-B665-6BF11802BCE0}"/>
    <cellStyle name="Comma 14 10 2 2 3 3" xfId="28251" xr:uid="{A7840CB4-6D17-4A50-BDEA-5F3E603D3106}"/>
    <cellStyle name="Comma 14 10 2 2 3_ACT_NIBD EQ" xfId="6025" xr:uid="{71EF343E-492F-4F05-AFDD-BE5BD0A72875}"/>
    <cellStyle name="Comma 14 10 2 2 4" xfId="6026" xr:uid="{48A2B45C-AB79-49E6-9219-43DCC03BABFF}"/>
    <cellStyle name="Comma 14 10 2 2 4 2" xfId="28253" xr:uid="{2FA63090-61A9-4593-877C-247E94A67FD1}"/>
    <cellStyle name="Comma 14 10 2 2 5" xfId="28246" xr:uid="{9CB12E56-860C-4B26-8D2B-AA4CF41418E0}"/>
    <cellStyle name="Comma 14 10 2 2_ACT_NIBD EQ" xfId="6027" xr:uid="{F9C57A59-A8F8-4115-B330-225F8D3A5CD9}"/>
    <cellStyle name="Comma 14 10 2 3" xfId="6028" xr:uid="{232D45C2-915E-4D20-9B16-76245959EEC4}"/>
    <cellStyle name="Comma 14 10 2 3 2" xfId="6029" xr:uid="{E27D9DC6-9FC6-48A8-A93F-89A2650D2C26}"/>
    <cellStyle name="Comma 14 10 2 3 2 2" xfId="6030" xr:uid="{33AD94F4-1C0C-411B-8150-04377AEC658B}"/>
    <cellStyle name="Comma 14 10 2 3 2 2 2" xfId="28256" xr:uid="{23EDAD1F-6734-4407-9F5E-3F60DC08D6E3}"/>
    <cellStyle name="Comma 14 10 2 3 2 3" xfId="28255" xr:uid="{796EC3B3-806F-4319-B60A-B2F7275BC44D}"/>
    <cellStyle name="Comma 14 10 2 3 2_ACT_NIBD EQ" xfId="6031" xr:uid="{D65DED3F-4FA4-40F4-B127-C239374078B4}"/>
    <cellStyle name="Comma 14 10 2 3 3" xfId="6032" xr:uid="{96B8A389-18B3-402A-A081-675427BE59A0}"/>
    <cellStyle name="Comma 14 10 2 3 3 2" xfId="28257" xr:uid="{CDF7A8D6-D164-47D2-A35C-2F2E8EE3D229}"/>
    <cellStyle name="Comma 14 10 2 3 4" xfId="28254" xr:uid="{1721146C-D987-438F-A22F-964E68BFE9AB}"/>
    <cellStyle name="Comma 14 10 2 3_ACT_NIBD EQ" xfId="6033" xr:uid="{BFE83D80-B130-404C-8AA0-EBC237964877}"/>
    <cellStyle name="Comma 14 10 2 4" xfId="6034" xr:uid="{D55474A2-AD7C-449C-913C-AE34AB035086}"/>
    <cellStyle name="Comma 14 10 2 4 2" xfId="6035" xr:uid="{F927CE8C-91F5-4499-ABA7-60105859EBFD}"/>
    <cellStyle name="Comma 14 10 2 4 2 2" xfId="28259" xr:uid="{5DB00DFE-4DA3-4495-81D3-47AEA8E15307}"/>
    <cellStyle name="Comma 14 10 2 4 3" xfId="28258" xr:uid="{716F5E28-C401-4B6E-A4ED-AD39E936A81C}"/>
    <cellStyle name="Comma 14 10 2 4_ACT_NIBD EQ" xfId="6036" xr:uid="{3C7A75DE-CC2A-4933-96BF-FE4B00D62BB6}"/>
    <cellStyle name="Comma 14 10 2 5" xfId="6037" xr:uid="{EA23BB6C-29E7-4191-A639-C26D5B9B5F96}"/>
    <cellStyle name="Comma 14 10 2 5 2" xfId="28260" xr:uid="{858DA4E3-C61E-40FF-BB1E-7A2D0D44E306}"/>
    <cellStyle name="Comma 14 10 2 6" xfId="28245" xr:uid="{0807D8D3-3B4B-4DE1-BD87-4B12632F81D1}"/>
    <cellStyle name="Comma 14 10 2_ACT_NIBD EQ" xfId="6038" xr:uid="{82196D77-FCAE-4758-AFD2-2480BE808F8C}"/>
    <cellStyle name="Comma 14 10 3" xfId="6039" xr:uid="{54D73820-AEC5-4A6E-9A07-F5780C09693C}"/>
    <cellStyle name="Comma 14 10 3 2" xfId="6040" xr:uid="{C2BBEDCF-41C6-4309-8F4D-DD8501F78109}"/>
    <cellStyle name="Comma 14 10 3 2 2" xfId="6041" xr:uid="{46889875-8CFF-4513-9396-B6D3200A73D2}"/>
    <cellStyle name="Comma 14 10 3 2 2 2" xfId="6042" xr:uid="{114FE2B0-7C6E-43D9-87FD-C8581CE48F62}"/>
    <cellStyle name="Comma 14 10 3 2 2 2 2" xfId="28264" xr:uid="{CFBC16F4-1F9D-43BD-A815-BF44918778EC}"/>
    <cellStyle name="Comma 14 10 3 2 2 3" xfId="28263" xr:uid="{C1857E4B-8875-436C-A3D4-7CC0F16B52C1}"/>
    <cellStyle name="Comma 14 10 3 2 2_ACT_NIBD EQ" xfId="6043" xr:uid="{33C5446B-70E1-44BD-B0AB-3A5971FCFD34}"/>
    <cellStyle name="Comma 14 10 3 2 3" xfId="6044" xr:uid="{13DB70F5-BF2F-43FF-82AE-8994A5903664}"/>
    <cellStyle name="Comma 14 10 3 2 3 2" xfId="28265" xr:uid="{D995E7A6-8BC9-4C4C-9AA2-8D0D183349F8}"/>
    <cellStyle name="Comma 14 10 3 2 4" xfId="28262" xr:uid="{339DEBD5-71B5-43A0-8A07-64DAF18AC506}"/>
    <cellStyle name="Comma 14 10 3 2_ACT_NIBD EQ" xfId="6045" xr:uid="{C9341B72-0917-45E6-B53F-F133C73B049E}"/>
    <cellStyle name="Comma 14 10 3 3" xfId="6046" xr:uid="{79368372-706A-4A28-903B-E2C12A01A42D}"/>
    <cellStyle name="Comma 14 10 3 3 2" xfId="6047" xr:uid="{5DD3A6B5-3B54-413A-BA06-E51F6BC945C9}"/>
    <cellStyle name="Comma 14 10 3 3 2 2" xfId="28267" xr:uid="{6E91E230-818D-4A3A-96C7-D8AB0F484F11}"/>
    <cellStyle name="Comma 14 10 3 3 3" xfId="28266" xr:uid="{B9202A1A-D1DF-4D7C-BE08-9CFEDD6CFA59}"/>
    <cellStyle name="Comma 14 10 3 3_ACT_NIBD EQ" xfId="6048" xr:uid="{38F3A864-D251-46F0-904D-B5BEACAB7E01}"/>
    <cellStyle name="Comma 14 10 3 4" xfId="6049" xr:uid="{1E223823-B5DC-4A22-8BB8-107A9655F515}"/>
    <cellStyle name="Comma 14 10 3 4 2" xfId="28268" xr:uid="{13D4CFE6-8D18-46D1-BCB6-7FDD760198CA}"/>
    <cellStyle name="Comma 14 10 3 5" xfId="28261" xr:uid="{465E3EF0-BFA6-4DD1-AC06-D910B48A1EF3}"/>
    <cellStyle name="Comma 14 10 3_ACT_NIBD EQ" xfId="6050" xr:uid="{7864CD8C-2EBB-4F62-BC91-8B53F76584C0}"/>
    <cellStyle name="Comma 14 10 4" xfId="6051" xr:uid="{41248C52-211B-4361-90C4-816F970A88CC}"/>
    <cellStyle name="Comma 14 10 4 2" xfId="6052" xr:uid="{E7DACD2C-7178-4347-800B-18DEFB6C391E}"/>
    <cellStyle name="Comma 14 10 4 2 2" xfId="6053" xr:uid="{1A7B3997-AC88-4081-A9E0-CCF8E85F9891}"/>
    <cellStyle name="Comma 14 10 4 2 2 2" xfId="28271" xr:uid="{B74DE058-2F1B-40D0-BEC7-29B07C54FB70}"/>
    <cellStyle name="Comma 14 10 4 2 3" xfId="28270" xr:uid="{55376034-3862-4FB5-AC5F-948E5886A6DE}"/>
    <cellStyle name="Comma 14 10 4 2_ACT_NIBD EQ" xfId="6054" xr:uid="{D7A5091F-2CCE-4396-BDA4-9BDE5DFFB68D}"/>
    <cellStyle name="Comma 14 10 4 3" xfId="6055" xr:uid="{CCABD99D-4F12-4F1A-A200-5418874ADD16}"/>
    <cellStyle name="Comma 14 10 4 3 2" xfId="28272" xr:uid="{6DE0C98D-B24C-42B9-AD14-FDDA0B92A6DC}"/>
    <cellStyle name="Comma 14 10 4 4" xfId="28269" xr:uid="{CB170CB1-8AB4-47C6-A0A1-5131C6CD63FF}"/>
    <cellStyle name="Comma 14 10 4_ACT_NIBD EQ" xfId="6056" xr:uid="{98F5D6AE-2804-4F8A-9F65-0756D638DADC}"/>
    <cellStyle name="Comma 14 10 5" xfId="6057" xr:uid="{B9ABEA6A-9CEA-409A-BC86-135E6D5CEECA}"/>
    <cellStyle name="Comma 14 10 5 2" xfId="6058" xr:uid="{913C1607-E643-42A9-8910-01971F13769D}"/>
    <cellStyle name="Comma 14 10 5 2 2" xfId="28274" xr:uid="{DF1240E7-C022-4249-A041-58713661EBC8}"/>
    <cellStyle name="Comma 14 10 5 3" xfId="28273" xr:uid="{E636FF63-0067-45EA-B079-B21886AD564B}"/>
    <cellStyle name="Comma 14 10 5_ACT_NIBD EQ" xfId="6059" xr:uid="{BFC1ACEC-591B-42C5-9755-DAD2B75EC444}"/>
    <cellStyle name="Comma 14 10 6" xfId="6060" xr:uid="{43252C13-25F1-48F4-BB6F-F03F7DA9F463}"/>
    <cellStyle name="Comma 14 10 6 2" xfId="28275" xr:uid="{A5BED2E3-C1B4-4BE2-9C15-011637790F64}"/>
    <cellStyle name="Comma 14 10 7" xfId="28244" xr:uid="{4184A761-11CE-4FAC-A392-C00D0C19850B}"/>
    <cellStyle name="Comma 14 10_ACT_NIBD EQ" xfId="6061" xr:uid="{060634E0-EB01-493B-B88B-3D8887A4DAAE}"/>
    <cellStyle name="Comma 14 11" xfId="6062" xr:uid="{62E0A370-9318-4148-8D09-13FB7862B15B}"/>
    <cellStyle name="Comma 14 11 2" xfId="6063" xr:uid="{0303F0C7-F17A-4911-8615-E07905C19849}"/>
    <cellStyle name="Comma 14 11 2 2" xfId="6064" xr:uid="{D7C54871-8947-45E2-BFD5-C159D669C89B}"/>
    <cellStyle name="Comma 14 11 2 2 2" xfId="6065" xr:uid="{5B7A03D6-6F65-46E6-9A54-A7FD6ACECB60}"/>
    <cellStyle name="Comma 14 11 2 2 2 2" xfId="6066" xr:uid="{7BC29005-7BE8-4ECC-AE84-89E5EDF432B9}"/>
    <cellStyle name="Comma 14 11 2 2 2 2 2" xfId="28280" xr:uid="{1A1C9FED-A74A-4FF4-9CE9-BE3E9E274B7A}"/>
    <cellStyle name="Comma 14 11 2 2 2 3" xfId="28279" xr:uid="{648EB8CA-B6B4-4563-8E91-89DA6ACFBE37}"/>
    <cellStyle name="Comma 14 11 2 2 2_ACT_NIBD EQ" xfId="6067" xr:uid="{622457F8-003C-4136-8B81-7E6A5A2C984E}"/>
    <cellStyle name="Comma 14 11 2 2 3" xfId="6068" xr:uid="{177F9DF0-9499-49A3-A11E-82ABB92CFACD}"/>
    <cellStyle name="Comma 14 11 2 2 3 2" xfId="28281" xr:uid="{4AF817D6-AC57-4AFB-A751-CC0435E713D6}"/>
    <cellStyle name="Comma 14 11 2 2 4" xfId="28278" xr:uid="{0B8DB64C-B269-46AC-B0DA-4DCC72838244}"/>
    <cellStyle name="Comma 14 11 2 2_ACT_NIBD EQ" xfId="6069" xr:uid="{2C2B1B43-4CC2-4083-97D7-0F0CA741794E}"/>
    <cellStyle name="Comma 14 11 2 3" xfId="6070" xr:uid="{969B8C0C-C9D1-4B7E-B5EE-8D1E85A3BD9D}"/>
    <cellStyle name="Comma 14 11 2 3 2" xfId="6071" xr:uid="{E650A2BB-08F1-4ABC-8F98-2D8078E7F6EC}"/>
    <cellStyle name="Comma 14 11 2 3 2 2" xfId="28283" xr:uid="{E35978EE-A373-4C94-8C75-BF6E6E13B715}"/>
    <cellStyle name="Comma 14 11 2 3 3" xfId="28282" xr:uid="{D0060BB1-CB35-4BC7-81A7-1613785936D3}"/>
    <cellStyle name="Comma 14 11 2 3_ACT_NIBD EQ" xfId="6072" xr:uid="{E0B41AEF-82C3-4EB0-B256-421FC9922137}"/>
    <cellStyle name="Comma 14 11 2 4" xfId="6073" xr:uid="{9E0D3321-65DD-4CF1-82D1-14C801EDA09E}"/>
    <cellStyle name="Comma 14 11 2 4 2" xfId="28284" xr:uid="{82E41A24-E810-4DCF-81B9-73C4F4030FC6}"/>
    <cellStyle name="Comma 14 11 2 5" xfId="28277" xr:uid="{31F1CBD8-9B4D-47EF-A844-943C64E4F207}"/>
    <cellStyle name="Comma 14 11 2_ACT_NIBD EQ" xfId="6074" xr:uid="{155A03D2-2C1D-456A-97CD-520B593F36E2}"/>
    <cellStyle name="Comma 14 11 3" xfId="6075" xr:uid="{85173D50-4A42-40B8-BDA6-E34AF260D4EF}"/>
    <cellStyle name="Comma 14 11 3 2" xfId="6076" xr:uid="{41BD435D-1C43-46DB-8ED5-CAF8CA05428F}"/>
    <cellStyle name="Comma 14 11 3 2 2" xfId="6077" xr:uid="{50DF0AF4-58AD-481A-B853-9FF5D60F0F59}"/>
    <cellStyle name="Comma 14 11 3 2 2 2" xfId="28287" xr:uid="{C171949E-074D-4454-85F2-7C0B7383D8B2}"/>
    <cellStyle name="Comma 14 11 3 2 3" xfId="28286" xr:uid="{4C552608-D005-4598-9F77-BA72D9911213}"/>
    <cellStyle name="Comma 14 11 3 2_ACT_NIBD EQ" xfId="6078" xr:uid="{416B8990-CE2C-4A83-A6D4-ADCE4A469765}"/>
    <cellStyle name="Comma 14 11 3 3" xfId="6079" xr:uid="{57822DDD-938B-44AB-A4DE-745CD880F985}"/>
    <cellStyle name="Comma 14 11 3 3 2" xfId="28288" xr:uid="{4DC29DDD-76B7-46D3-8D9E-62E28A79AE3F}"/>
    <cellStyle name="Comma 14 11 3 4" xfId="28285" xr:uid="{C8E2912F-C17A-4B3C-865C-519FDF1854BF}"/>
    <cellStyle name="Comma 14 11 3_ACT_NIBD EQ" xfId="6080" xr:uid="{A3E8E68E-60B8-4DC9-9413-E2DBD84F33E6}"/>
    <cellStyle name="Comma 14 11 4" xfId="6081" xr:uid="{9542F640-574A-4DFA-9582-ED25B777B1DC}"/>
    <cellStyle name="Comma 14 11 4 2" xfId="6082" xr:uid="{55CCD4C9-475C-46D0-97D7-0A4FFE7255D2}"/>
    <cellStyle name="Comma 14 11 4 2 2" xfId="28290" xr:uid="{BE419B84-F2E4-4B9E-A64C-2CE3634F68C9}"/>
    <cellStyle name="Comma 14 11 4 3" xfId="28289" xr:uid="{7703B8F8-0F22-412E-823B-A1DF33A67390}"/>
    <cellStyle name="Comma 14 11 4_ACT_NIBD EQ" xfId="6083" xr:uid="{9E5E0358-05FF-4010-BE7E-72ACD07ADD5D}"/>
    <cellStyle name="Comma 14 11 5" xfId="6084" xr:uid="{E1DEFEDF-77F6-481B-93DB-6D2454F7C724}"/>
    <cellStyle name="Comma 14 11 5 2" xfId="28291" xr:uid="{59E1B37A-BCF0-4921-A382-0E1F68DD6D02}"/>
    <cellStyle name="Comma 14 11 6" xfId="28276" xr:uid="{950CC755-6830-4EC5-B47F-5AF907C3A499}"/>
    <cellStyle name="Comma 14 11_ACT_NIBD EQ" xfId="6085" xr:uid="{3594B738-A4D7-499F-B3FF-86CDCDF17351}"/>
    <cellStyle name="Comma 14 12" xfId="6086" xr:uid="{8353E654-65E5-492E-BF18-B0585233F65B}"/>
    <cellStyle name="Comma 14 12 2" xfId="6087" xr:uid="{E077891B-B30C-46FE-98B1-FBEC81DC860B}"/>
    <cellStyle name="Comma 14 12 2 2" xfId="6088" xr:uid="{F02DD4EB-1D2D-42B2-9164-716D83D24169}"/>
    <cellStyle name="Comma 14 12 2 2 2" xfId="6089" xr:uid="{55DAF1EF-5FCA-4C1A-964E-96DEFC8F6D8D}"/>
    <cellStyle name="Comma 14 12 2 2 2 2" xfId="28295" xr:uid="{C21184B6-BA4D-4D09-A177-12B9DE6EE8CD}"/>
    <cellStyle name="Comma 14 12 2 2 3" xfId="28294" xr:uid="{EC5D884E-B1C4-4026-B0AD-E9AABC609C2F}"/>
    <cellStyle name="Comma 14 12 2 2_ACT_NIBD EQ" xfId="6090" xr:uid="{BEFE91D2-7BEE-4EE1-BD3B-250D2B292D2B}"/>
    <cellStyle name="Comma 14 12 2 3" xfId="6091" xr:uid="{9B55E69D-71F1-4980-9F7D-E6358D5A128E}"/>
    <cellStyle name="Comma 14 12 2 3 2" xfId="28296" xr:uid="{246A7B5F-5864-4F57-B553-575E45381641}"/>
    <cellStyle name="Comma 14 12 2 4" xfId="28293" xr:uid="{F46BED7D-7E0B-43BC-BC83-E741F06BBA1E}"/>
    <cellStyle name="Comma 14 12 2_ACT_NIBD EQ" xfId="6092" xr:uid="{62C7DE0A-BBA5-4083-9235-49725050BE88}"/>
    <cellStyle name="Comma 14 12 3" xfId="6093" xr:uid="{057F0BE0-64B1-4757-98E5-B9CB9768E405}"/>
    <cellStyle name="Comma 14 12 3 2" xfId="6094" xr:uid="{7AF3E030-779F-432B-8C04-9509ED256041}"/>
    <cellStyle name="Comma 14 12 3 2 2" xfId="28298" xr:uid="{32819C0B-D842-43FC-ACBC-5BABF05E5BD8}"/>
    <cellStyle name="Comma 14 12 3 3" xfId="28297" xr:uid="{7D7EB0F0-25B4-4A55-9534-10147F15DEAB}"/>
    <cellStyle name="Comma 14 12 3_ACT_NIBD EQ" xfId="6095" xr:uid="{9C95371F-7636-466F-B19B-8830AB50DB71}"/>
    <cellStyle name="Comma 14 12 4" xfId="6096" xr:uid="{D0376FE5-053F-4BA3-AE97-3A94109DA326}"/>
    <cellStyle name="Comma 14 12 4 2" xfId="28299" xr:uid="{CAAFB71F-D4B8-432F-860F-8ED15BE15C71}"/>
    <cellStyle name="Comma 14 12 5" xfId="28292" xr:uid="{1D835E88-0001-48FE-A851-71BB52DBF54B}"/>
    <cellStyle name="Comma 14 12_ACT_NIBD EQ" xfId="6097" xr:uid="{5C2025C8-160C-4CBC-8E76-4185208AA01D}"/>
    <cellStyle name="Comma 14 13" xfId="6098" xr:uid="{9F85B2A1-EA4F-4179-9207-D4C050BB5DDA}"/>
    <cellStyle name="Comma 14 13 2" xfId="6099" xr:uid="{6606FBF9-0F2C-427F-A462-CD9E8907DF25}"/>
    <cellStyle name="Comma 14 13 2 2" xfId="6100" xr:uid="{BA28E728-1640-4CA5-9C78-6BD79C7A7CD9}"/>
    <cellStyle name="Comma 14 13 2 2 2" xfId="28302" xr:uid="{DF2F160D-D729-4331-A334-545E8E452CFA}"/>
    <cellStyle name="Comma 14 13 2 3" xfId="28301" xr:uid="{8276E174-7A7E-488E-9AA6-8777B850578E}"/>
    <cellStyle name="Comma 14 13 2_ACT_NIBD EQ" xfId="6101" xr:uid="{9A45D9A4-ACAF-4987-A44F-13038429F746}"/>
    <cellStyle name="Comma 14 13 3" xfId="6102" xr:uid="{B085E8A5-A32A-4971-8DC2-58281DFD2F56}"/>
    <cellStyle name="Comma 14 13 3 2" xfId="28303" xr:uid="{0361C444-03C3-4432-8AFB-C43C19353B0A}"/>
    <cellStyle name="Comma 14 13 4" xfId="28300" xr:uid="{327E5E2D-BA17-4F9B-AE1B-1CD92D05411B}"/>
    <cellStyle name="Comma 14 13_ACT_NIBD EQ" xfId="6103" xr:uid="{2A682CA2-AD73-47D9-AD70-5047340A221E}"/>
    <cellStyle name="Comma 14 14" xfId="6104" xr:uid="{53A41B57-F16D-4536-9322-13569CD2A38E}"/>
    <cellStyle name="Comma 14 14 2" xfId="6105" xr:uid="{3BFB922A-630E-4625-BF91-06C16E2E747E}"/>
    <cellStyle name="Comma 14 14 2 2" xfId="28305" xr:uid="{3FF5827B-F459-4554-B8B9-06D4A3FC6125}"/>
    <cellStyle name="Comma 14 14 3" xfId="28304" xr:uid="{6A410136-D2B1-47FE-9BC0-8D0AFB460130}"/>
    <cellStyle name="Comma 14 14_ACT_NIBD EQ" xfId="6106" xr:uid="{2330EE25-6D03-4A33-BB81-AAF887615CE1}"/>
    <cellStyle name="Comma 14 15" xfId="6107" xr:uid="{3FB4A6AC-1120-41DC-97AD-03E4F9A1A346}"/>
    <cellStyle name="Comma 14 15 2" xfId="28306" xr:uid="{568D93A7-3A62-4D16-8618-C88F8383CD8B}"/>
    <cellStyle name="Comma 14 16" xfId="6108" xr:uid="{78328E0D-2AA6-4FDB-BC5E-C59BE22C7743}"/>
    <cellStyle name="Comma 14 16 2" xfId="36433" xr:uid="{ED8E5ECB-141E-4DD3-A8F3-5A04CDA900AF}"/>
    <cellStyle name="Comma 14 16 2 2" xfId="42391" xr:uid="{91493329-D67F-475B-80F7-8A563A313818}"/>
    <cellStyle name="Comma 14 16 3" xfId="39599" xr:uid="{557BB3D6-647D-4EA8-8B96-160EA2DE93D9}"/>
    <cellStyle name="Comma 14 16 3 2" xfId="43177" xr:uid="{88D777B1-1A50-466E-9751-CF96D734B00E}"/>
    <cellStyle name="Comma 14 16 4" xfId="41106" xr:uid="{7DBFB5CF-8229-48F7-89BA-BAE3F7586DFD}"/>
    <cellStyle name="Comma 14 16 5" xfId="31020" xr:uid="{D814A8CE-6345-402C-8705-1BE00F245B79}"/>
    <cellStyle name="Comma 14 17" xfId="32773" xr:uid="{384C8241-722A-4DE4-802B-7EFE7FBF5FE7}"/>
    <cellStyle name="Comma 14 18" xfId="36825" xr:uid="{F62BA01D-C65F-4B0E-B37D-8ED05CA4FF03}"/>
    <cellStyle name="Comma 14 19" xfId="38038" xr:uid="{65E4FC1C-D059-4FDE-9873-490426E6640B}"/>
    <cellStyle name="Comma 14 2" xfId="6109" xr:uid="{492E0001-3FB8-46AB-9E30-93CF14968F2F}"/>
    <cellStyle name="Comma 14 2 10" xfId="6110" xr:uid="{2C2B8439-885D-430F-B248-A31E209FC031}"/>
    <cellStyle name="Comma 14 2 10 2" xfId="6111" xr:uid="{F97BB5AB-254A-457A-B880-E6097702B9C3}"/>
    <cellStyle name="Comma 14 2 10 2 2" xfId="6112" xr:uid="{8FD378A9-C6FE-4DC2-B2DC-4EBFD2826E7A}"/>
    <cellStyle name="Comma 14 2 10 2 2 2" xfId="6113" xr:uid="{5963B6C4-9381-41ED-B778-7A816714644E}"/>
    <cellStyle name="Comma 14 2 10 2 2 2 2" xfId="28310" xr:uid="{B2241B8A-97B5-498E-BD68-5A241EE598FF}"/>
    <cellStyle name="Comma 14 2 10 2 2 3" xfId="28309" xr:uid="{798DBCC7-DAD3-4315-B24F-A2B3A8F6F0FB}"/>
    <cellStyle name="Comma 14 2 10 2 2_ACT_NIBD EQ" xfId="6114" xr:uid="{7427D41C-523A-4974-A6CF-CA6C70AFB7A3}"/>
    <cellStyle name="Comma 14 2 10 2 3" xfId="6115" xr:uid="{8A8098EB-72DA-4799-9A72-5D74E244CD8E}"/>
    <cellStyle name="Comma 14 2 10 2 3 2" xfId="28311" xr:uid="{8F6EAFD6-B147-44E7-99D3-429DC6CD0C23}"/>
    <cellStyle name="Comma 14 2 10 2 4" xfId="28308" xr:uid="{6DF23DA1-9086-42D5-808C-0E1B90EFD5A1}"/>
    <cellStyle name="Comma 14 2 10 2_ACT_NIBD EQ" xfId="6116" xr:uid="{20B8E6D7-66D9-4CC9-A611-B6DD496E0563}"/>
    <cellStyle name="Comma 14 2 10 3" xfId="6117" xr:uid="{01142F37-C6A9-452D-9AA4-DA35392AD48C}"/>
    <cellStyle name="Comma 14 2 10 3 2" xfId="6118" xr:uid="{99F97F94-1541-4D74-B839-0716AF01AAA0}"/>
    <cellStyle name="Comma 14 2 10 3 2 2" xfId="28313" xr:uid="{708C0B16-313A-4F19-86CE-188907C2F934}"/>
    <cellStyle name="Comma 14 2 10 3 3" xfId="28312" xr:uid="{7E64DD58-59D0-4A4A-ADB9-814DDD5A7483}"/>
    <cellStyle name="Comma 14 2 10 3_ACT_NIBD EQ" xfId="6119" xr:uid="{C360CF40-1E60-4C4C-AE62-539A1B8D2833}"/>
    <cellStyle name="Comma 14 2 10 4" xfId="6120" xr:uid="{33D65815-D1A7-47EE-A2D9-6A9E4E800B5C}"/>
    <cellStyle name="Comma 14 2 10 4 2" xfId="28314" xr:uid="{F7352C8D-82D4-4517-BB2A-8A8E8B124E82}"/>
    <cellStyle name="Comma 14 2 10 5" xfId="28307" xr:uid="{819CEFF5-0232-4C85-98A4-9495168A583C}"/>
    <cellStyle name="Comma 14 2 10_ACT_NIBD EQ" xfId="6121" xr:uid="{2A9136AD-7F8D-4B1C-B169-C416C60775FD}"/>
    <cellStyle name="Comma 14 2 11" xfId="6122" xr:uid="{FC268102-4A08-44E5-828E-F11A86E9E354}"/>
    <cellStyle name="Comma 14 2 11 2" xfId="6123" xr:uid="{929CF393-D366-423F-BFC8-2F5FE4A70BEF}"/>
    <cellStyle name="Comma 14 2 11 2 2" xfId="6124" xr:uid="{CAF0BEBB-616E-48D7-8FA4-AB70FA2ECBF0}"/>
    <cellStyle name="Comma 14 2 11 2 2 2" xfId="28317" xr:uid="{D389FE38-46DE-4E09-9F89-EA0D6F35EA6D}"/>
    <cellStyle name="Comma 14 2 11 2 3" xfId="28316" xr:uid="{FE6D6D6C-7FB5-46B8-8E8C-F935D90443DA}"/>
    <cellStyle name="Comma 14 2 11 2_ACT_NIBD EQ" xfId="6125" xr:uid="{6A91D25C-AF65-4DB6-A944-9CD623110BB3}"/>
    <cellStyle name="Comma 14 2 11 3" xfId="6126" xr:uid="{FF99211D-6D1F-4402-A4B0-6895548577C2}"/>
    <cellStyle name="Comma 14 2 11 3 2" xfId="28318" xr:uid="{DE0FA27F-9407-4ABE-8EC7-6895D8D8C2CE}"/>
    <cellStyle name="Comma 14 2 11 4" xfId="28315" xr:uid="{623A6B29-B546-4417-8202-4F929D807837}"/>
    <cellStyle name="Comma 14 2 11_ACT_NIBD EQ" xfId="6127" xr:uid="{2A1F8676-106C-4304-ACB8-BBF8346297C0}"/>
    <cellStyle name="Comma 14 2 12" xfId="6128" xr:uid="{BD9724C1-3782-455B-82A5-1645A9ACD584}"/>
    <cellStyle name="Comma 14 2 12 2" xfId="6129" xr:uid="{38F204B7-E1BA-46CE-9141-770A2B1D6F36}"/>
    <cellStyle name="Comma 14 2 12 2 2" xfId="28320" xr:uid="{7ADB269D-F21C-4D2B-A8D7-144A4DDB68D2}"/>
    <cellStyle name="Comma 14 2 12 3" xfId="28319" xr:uid="{9247EC53-EC15-412F-81EC-A8B76A63DC0B}"/>
    <cellStyle name="Comma 14 2 12_ACT_NIBD EQ" xfId="6130" xr:uid="{01F54AFD-DE11-4EB9-8FD7-21363AD70564}"/>
    <cellStyle name="Comma 14 2 13" xfId="6131" xr:uid="{CB51A1B5-47FF-46F7-B688-1CF7F91C794D}"/>
    <cellStyle name="Comma 14 2 13 2" xfId="28321" xr:uid="{748A12B7-A845-423D-943A-CE221408F9F3}"/>
    <cellStyle name="Comma 14 2 14" xfId="6132" xr:uid="{995C3273-A389-4269-B2C1-4DAFAA262DAF}"/>
    <cellStyle name="Comma 14 2 14 2" xfId="36496" xr:uid="{978BDFB0-B57E-472A-BFA1-823545B4D5FB}"/>
    <cellStyle name="Comma 14 2 14 2 2" xfId="42414" xr:uid="{01AB1317-23DE-494A-8E53-BE35C7B1CB24}"/>
    <cellStyle name="Comma 14 2 14 3" xfId="39640" xr:uid="{3CC03BA5-39BA-4165-AE61-5FECFF0DEB0C}"/>
    <cellStyle name="Comma 14 2 14 3 2" xfId="43206" xr:uid="{DACF703B-123F-4F34-855D-CDD10FFBE77A}"/>
    <cellStyle name="Comma 14 2 14 4" xfId="41205" xr:uid="{53DD7C92-F1DE-4FB8-B20B-1FB9AB9DB594}"/>
    <cellStyle name="Comma 14 2 14 5" xfId="31485" xr:uid="{177B2087-5C14-475A-A434-1D6653DC66A5}"/>
    <cellStyle name="Comma 14 2 15" xfId="32774" xr:uid="{F50A3B1C-696F-4EA8-8197-7D681817E83F}"/>
    <cellStyle name="Comma 14 2 16" xfId="33040" xr:uid="{21200D74-6372-4F56-970A-26395F6595DE}"/>
    <cellStyle name="Comma 14 2 17" xfId="38033" xr:uid="{B4B9069F-EF20-4AAF-9FE9-23E2A777AD56}"/>
    <cellStyle name="Comma 14 2 18" xfId="36026" xr:uid="{A7A37281-3650-465D-B6D3-CD76ADBC4844}"/>
    <cellStyle name="Comma 14 2 19" xfId="37311" xr:uid="{3E2480BE-2E77-4F50-B230-8E8983CD2E51}"/>
    <cellStyle name="Comma 14 2 2" xfId="6133" xr:uid="{D511812D-D28D-41ED-9118-CD1BB7BBFBD8}"/>
    <cellStyle name="Comma 14 2 2 10" xfId="32775" xr:uid="{0580F85B-9941-415A-8FBA-CD380145933B}"/>
    <cellStyle name="Comma 14 2 2 11" xfId="40043" xr:uid="{EB4632C0-27EF-4F34-B088-EDED4CB6E0B9}"/>
    <cellStyle name="Comma 14 2 2 12" xfId="22031" xr:uid="{D5BE55AE-B3B2-41E6-A232-083C41C08A78}"/>
    <cellStyle name="Comma 14 2 2 2" xfId="6134" xr:uid="{681CC972-57D5-4DE3-A95C-ED5809BB6C03}"/>
    <cellStyle name="Comma 14 2 2 2 10" xfId="22032" xr:uid="{70C17142-F251-4EF0-B1B8-F2886B602048}"/>
    <cellStyle name="Comma 14 2 2 2 2" xfId="6135" xr:uid="{019032B3-DB8A-4C15-9FE1-4D9A49D38F66}"/>
    <cellStyle name="Comma 14 2 2 2 2 2" xfId="6136" xr:uid="{AFCF33C9-327F-4913-9C9C-81C283AF43EA}"/>
    <cellStyle name="Comma 14 2 2 2 2 2 2" xfId="6137" xr:uid="{986F1C08-F72B-4A72-BE31-C25A7ACA89C2}"/>
    <cellStyle name="Comma 14 2 2 2 2 2 2 2" xfId="6138" xr:uid="{92571781-C41C-4625-8C36-C84FBCD1D586}"/>
    <cellStyle name="Comma 14 2 2 2 2 2 2 2 2" xfId="6139" xr:uid="{40CEC052-8AD4-4B9F-8034-FF81B863EB89}"/>
    <cellStyle name="Comma 14 2 2 2 2 2 2 2 2 2" xfId="6140" xr:uid="{DCE23D68-1A07-4D67-938A-D88BB3F5B732}"/>
    <cellStyle name="Comma 14 2 2 2 2 2 2 2 2 2 2" xfId="28327" xr:uid="{69773F0E-9A82-414A-AB3A-4423BD9496C7}"/>
    <cellStyle name="Comma 14 2 2 2 2 2 2 2 2 3" xfId="28326" xr:uid="{E60FE738-C7F6-4612-A099-AF90501E4BD2}"/>
    <cellStyle name="Comma 14 2 2 2 2 2 2 2 2_ACT_NIBD EQ" xfId="6141" xr:uid="{76B20575-EFA3-4D57-9DA7-F079ED10DA1D}"/>
    <cellStyle name="Comma 14 2 2 2 2 2 2 2 3" xfId="6142" xr:uid="{B1736851-E048-4A19-9A46-5E648FDE4365}"/>
    <cellStyle name="Comma 14 2 2 2 2 2 2 2 3 2" xfId="28328" xr:uid="{BD1799C9-0C2A-4D0F-A704-9C3E1F488049}"/>
    <cellStyle name="Comma 14 2 2 2 2 2 2 2 4" xfId="28325" xr:uid="{1427F2FF-7D52-4026-A8E6-2416CEC21422}"/>
    <cellStyle name="Comma 14 2 2 2 2 2 2 2_ACT_NIBD EQ" xfId="6143" xr:uid="{18E95F6E-53A9-4C3C-A05F-E4459A8BD2B3}"/>
    <cellStyle name="Comma 14 2 2 2 2 2 2 3" xfId="6144" xr:uid="{D4976360-0FB4-4B47-90BB-F73D1DC43C12}"/>
    <cellStyle name="Comma 14 2 2 2 2 2 2 3 2" xfId="6145" xr:uid="{8700F5C0-5DC2-4429-AEDE-7A8B2481C3D9}"/>
    <cellStyle name="Comma 14 2 2 2 2 2 2 3 2 2" xfId="28330" xr:uid="{39BB65F4-7C6C-406A-9B43-642C2B966647}"/>
    <cellStyle name="Comma 14 2 2 2 2 2 2 3 3" xfId="28329" xr:uid="{F9E6151D-2E00-4905-8FDC-28A5E9AD4F54}"/>
    <cellStyle name="Comma 14 2 2 2 2 2 2 3_ACT_NIBD EQ" xfId="6146" xr:uid="{E7E7C028-03CA-4DE0-B4B4-0B798218DA59}"/>
    <cellStyle name="Comma 14 2 2 2 2 2 2 4" xfId="6147" xr:uid="{F0EFC1FE-C3D9-4D36-B4A1-70415CA4D9FD}"/>
    <cellStyle name="Comma 14 2 2 2 2 2 2 4 2" xfId="28331" xr:uid="{69A37C09-6676-41B0-8113-BDDA8DFEF18B}"/>
    <cellStyle name="Comma 14 2 2 2 2 2 2 5" xfId="28324" xr:uid="{B9709C97-982D-4056-9625-E1282377C5E5}"/>
    <cellStyle name="Comma 14 2 2 2 2 2 2_ACT_NIBD EQ" xfId="6148" xr:uid="{95A993ED-356C-4D38-82BA-EAC46BD41DEC}"/>
    <cellStyle name="Comma 14 2 2 2 2 2 3" xfId="6149" xr:uid="{4FC9033A-0D15-4CB3-B33D-4E9B5DC003E3}"/>
    <cellStyle name="Comma 14 2 2 2 2 2 3 2" xfId="6150" xr:uid="{8AE004C8-51A6-4EBA-86C3-38E70E034C65}"/>
    <cellStyle name="Comma 14 2 2 2 2 2 3 2 2" xfId="6151" xr:uid="{7125CC2F-43B6-49DC-A4EC-4F1245A1239F}"/>
    <cellStyle name="Comma 14 2 2 2 2 2 3 2 2 2" xfId="28334" xr:uid="{E2DD28D5-0D3E-4622-8ECF-4056E4DF3FFC}"/>
    <cellStyle name="Comma 14 2 2 2 2 2 3 2 3" xfId="28333" xr:uid="{7F3BB6BA-A40E-46CD-8D9D-F7CFCF6D6BF6}"/>
    <cellStyle name="Comma 14 2 2 2 2 2 3 2_ACT_NIBD EQ" xfId="6152" xr:uid="{FEAA131A-4084-4CDF-BD07-088F0D0B6B2B}"/>
    <cellStyle name="Comma 14 2 2 2 2 2 3 3" xfId="6153" xr:uid="{29C12FB9-23E4-4CA1-93CE-DECF54D85E46}"/>
    <cellStyle name="Comma 14 2 2 2 2 2 3 3 2" xfId="28335" xr:uid="{C49598DF-EFB9-4ABE-ACC5-F7B4E3189A8E}"/>
    <cellStyle name="Comma 14 2 2 2 2 2 3 4" xfId="28332" xr:uid="{220C5E0E-A3FD-4B79-89CD-9BB0871EB3AF}"/>
    <cellStyle name="Comma 14 2 2 2 2 2 3_ACT_NIBD EQ" xfId="6154" xr:uid="{E2CB7DF8-4004-4522-BBA7-5CA33C593776}"/>
    <cellStyle name="Comma 14 2 2 2 2 2 4" xfId="6155" xr:uid="{6B133CB1-CFEB-41C9-B31D-82A5EB399CFC}"/>
    <cellStyle name="Comma 14 2 2 2 2 2 4 2" xfId="6156" xr:uid="{464E0750-81DB-4F4D-BB45-3297D6B8951C}"/>
    <cellStyle name="Comma 14 2 2 2 2 2 4 2 2" xfId="28337" xr:uid="{EE251EBA-54AB-4EDC-8F7E-F335630A6D10}"/>
    <cellStyle name="Comma 14 2 2 2 2 2 4 3" xfId="28336" xr:uid="{A50AFF36-B7E7-4E66-A8BF-CFFBBFCBE9C3}"/>
    <cellStyle name="Comma 14 2 2 2 2 2 4_ACT_NIBD EQ" xfId="6157" xr:uid="{35C96C83-BFE6-41A5-AF2D-F8F35813CB50}"/>
    <cellStyle name="Comma 14 2 2 2 2 2 5" xfId="6158" xr:uid="{AE88A9F5-2792-4F28-9DB2-DEB24667FA15}"/>
    <cellStyle name="Comma 14 2 2 2 2 2 5 2" xfId="28338" xr:uid="{20F49ED0-1679-4102-A3A1-4B81E968E890}"/>
    <cellStyle name="Comma 14 2 2 2 2 2 6" xfId="28323" xr:uid="{757B9073-ECAB-47D9-AA77-2E8618FD8893}"/>
    <cellStyle name="Comma 14 2 2 2 2 2_ACT_NIBD EQ" xfId="6159" xr:uid="{39F22A3E-F3FD-4FE1-9D01-51E7EC0F7604}"/>
    <cellStyle name="Comma 14 2 2 2 2 3" xfId="6160" xr:uid="{2EF95EF3-8BC8-4BDE-88AD-D99D1233DAE7}"/>
    <cellStyle name="Comma 14 2 2 2 2 3 2" xfId="6161" xr:uid="{7F6EE5C2-D16F-42F7-9458-25B3FFA9DEAB}"/>
    <cellStyle name="Comma 14 2 2 2 2 3 2 2" xfId="6162" xr:uid="{BDC7FDC7-7E59-491C-927D-86F7F41D9C09}"/>
    <cellStyle name="Comma 14 2 2 2 2 3 2 2 2" xfId="6163" xr:uid="{8C68963F-707C-49FF-AE71-9F784ABF1243}"/>
    <cellStyle name="Comma 14 2 2 2 2 3 2 2 2 2" xfId="28342" xr:uid="{0E93ED4C-0F26-426F-AD1E-EFA99C69A840}"/>
    <cellStyle name="Comma 14 2 2 2 2 3 2 2 3" xfId="28341" xr:uid="{D9E9626D-1B72-4C21-A822-DAF34C902EF2}"/>
    <cellStyle name="Comma 14 2 2 2 2 3 2 2_ACT_NIBD EQ" xfId="6164" xr:uid="{04CA325E-7C7C-4A74-8BC4-5EE82ABF7723}"/>
    <cellStyle name="Comma 14 2 2 2 2 3 2 3" xfId="6165" xr:uid="{756AA3D9-4C2B-43CE-B90E-83D693C58AFD}"/>
    <cellStyle name="Comma 14 2 2 2 2 3 2 3 2" xfId="28343" xr:uid="{F6557041-2F39-4E55-ADE2-8B512067C972}"/>
    <cellStyle name="Comma 14 2 2 2 2 3 2 4" xfId="28340" xr:uid="{179C917D-D213-4252-A574-F56B6E43130C}"/>
    <cellStyle name="Comma 14 2 2 2 2 3 2_ACT_NIBD EQ" xfId="6166" xr:uid="{D59C4461-5EFE-497C-B4A8-ACFCD29B0C9C}"/>
    <cellStyle name="Comma 14 2 2 2 2 3 3" xfId="6167" xr:uid="{ADA73EA6-F05F-44D4-A43E-5DCDD133D358}"/>
    <cellStyle name="Comma 14 2 2 2 2 3 3 2" xfId="6168" xr:uid="{5ADF929D-1955-47C8-9C2B-61240FB9CD4B}"/>
    <cellStyle name="Comma 14 2 2 2 2 3 3 2 2" xfId="28345" xr:uid="{FA9CC8F8-24CE-4D51-A0F4-8FE66EF1179D}"/>
    <cellStyle name="Comma 14 2 2 2 2 3 3 3" xfId="28344" xr:uid="{499DADDE-09F1-4E3E-B771-4877B52C8F98}"/>
    <cellStyle name="Comma 14 2 2 2 2 3 3_ACT_NIBD EQ" xfId="6169" xr:uid="{0B69837F-FFDA-443C-8F38-010D6F413433}"/>
    <cellStyle name="Comma 14 2 2 2 2 3 4" xfId="6170" xr:uid="{F635A5B6-5A65-4ED9-B647-24648144AE7B}"/>
    <cellStyle name="Comma 14 2 2 2 2 3 4 2" xfId="28346" xr:uid="{F750866D-DFF1-4680-B4D1-4D64CDCCB8F1}"/>
    <cellStyle name="Comma 14 2 2 2 2 3 5" xfId="28339" xr:uid="{984857C0-748B-4938-BE25-8716FE052FB2}"/>
    <cellStyle name="Comma 14 2 2 2 2 3_ACT_NIBD EQ" xfId="6171" xr:uid="{450F6563-B9DE-462F-A30A-AC95C6FCE688}"/>
    <cellStyle name="Comma 14 2 2 2 2 4" xfId="6172" xr:uid="{4BF366FB-38B7-40B9-AC61-CABBCC01CA85}"/>
    <cellStyle name="Comma 14 2 2 2 2 4 2" xfId="6173" xr:uid="{FA12F162-2FD3-474D-A7D7-6B0D9F0D37ED}"/>
    <cellStyle name="Comma 14 2 2 2 2 4 2 2" xfId="6174" xr:uid="{3824236B-CCCD-464D-A253-9C080345F94B}"/>
    <cellStyle name="Comma 14 2 2 2 2 4 2 2 2" xfId="28349" xr:uid="{D65B0950-F3A3-442F-AEF3-06AB69FA8203}"/>
    <cellStyle name="Comma 14 2 2 2 2 4 2 3" xfId="28348" xr:uid="{07799B3C-8D81-40BD-BA57-1FE2EDB364EC}"/>
    <cellStyle name="Comma 14 2 2 2 2 4 2_ACT_NIBD EQ" xfId="6175" xr:uid="{66E0A4FF-D6F0-4604-BA8E-3272B1BEFDB7}"/>
    <cellStyle name="Comma 14 2 2 2 2 4 3" xfId="6176" xr:uid="{9ADE049F-8419-4549-8724-7D8109A9FA58}"/>
    <cellStyle name="Comma 14 2 2 2 2 4 3 2" xfId="28350" xr:uid="{E6268DC2-E951-4A73-8093-B1324F302BCF}"/>
    <cellStyle name="Comma 14 2 2 2 2 4 4" xfId="28347" xr:uid="{D8ED84AF-16F4-4E8D-A8B7-99AAE0507D99}"/>
    <cellStyle name="Comma 14 2 2 2 2 4_ACT_NIBD EQ" xfId="6177" xr:uid="{0064FC71-4FA0-41BE-B2DC-96BA5BBF9DB5}"/>
    <cellStyle name="Comma 14 2 2 2 2 5" xfId="6178" xr:uid="{4EA6B0D1-1F2A-4C2A-8DC0-26F2EC675DFE}"/>
    <cellStyle name="Comma 14 2 2 2 2 5 2" xfId="6179" xr:uid="{CFEE1640-43D3-4EA3-8BF2-F356C90E7348}"/>
    <cellStyle name="Comma 14 2 2 2 2 5 2 2" xfId="28352" xr:uid="{E38B0F46-18C6-4C7F-AFCD-5B753B60C7A0}"/>
    <cellStyle name="Comma 14 2 2 2 2 5 3" xfId="28351" xr:uid="{5B000B8D-C486-422C-A8CB-151431776627}"/>
    <cellStyle name="Comma 14 2 2 2 2 5_ACT_NIBD EQ" xfId="6180" xr:uid="{3758C6EA-D7BE-4B41-822D-9E140FB6C06D}"/>
    <cellStyle name="Comma 14 2 2 2 2 6" xfId="6181" xr:uid="{0556B737-B3D5-44F5-8118-6B4B4C907DE3}"/>
    <cellStyle name="Comma 14 2 2 2 2 6 2" xfId="28353" xr:uid="{3A2A6C27-6FB8-4D01-BE20-3911282BBB5C}"/>
    <cellStyle name="Comma 14 2 2 2 2 7" xfId="28322" xr:uid="{48EB4DCD-57FA-42A2-A6D4-D4DE899679B7}"/>
    <cellStyle name="Comma 14 2 2 2 2_ACT_NIBD EQ" xfId="6182" xr:uid="{D1A96E88-2587-4EE0-B977-283353FBF697}"/>
    <cellStyle name="Comma 14 2 2 2 3" xfId="6183" xr:uid="{1FFFF47C-1779-45FD-AC27-0F7A0544FCD3}"/>
    <cellStyle name="Comma 14 2 2 2 3 2" xfId="6184" xr:uid="{B5D8676A-322A-420E-BF0F-2EAE1192660C}"/>
    <cellStyle name="Comma 14 2 2 2 3 2 2" xfId="6185" xr:uid="{1B1A97BC-1D82-4A15-AFDC-19DD15496746}"/>
    <cellStyle name="Comma 14 2 2 2 3 2 2 2" xfId="6186" xr:uid="{9B214DC7-F647-47DE-8450-37A61F912D79}"/>
    <cellStyle name="Comma 14 2 2 2 3 2 2 2 2" xfId="6187" xr:uid="{6DCB64C2-0F90-4A02-A805-1E53D8266D78}"/>
    <cellStyle name="Comma 14 2 2 2 3 2 2 2 2 2" xfId="6188" xr:uid="{F8BAA710-E368-41E4-B3C5-BE88C7CF4E4E}"/>
    <cellStyle name="Comma 14 2 2 2 3 2 2 2 2 2 2" xfId="28359" xr:uid="{6BF587AC-D576-44F8-A23B-A975482C7C38}"/>
    <cellStyle name="Comma 14 2 2 2 3 2 2 2 2 3" xfId="28358" xr:uid="{9CBA5CCE-82A2-4E45-8EA1-9F35AEAA8EB8}"/>
    <cellStyle name="Comma 14 2 2 2 3 2 2 2 2_ACT_NIBD EQ" xfId="6189" xr:uid="{A53B1BCA-A458-4B4E-B59A-EDD24CADEFDE}"/>
    <cellStyle name="Comma 14 2 2 2 3 2 2 2 3" xfId="6190" xr:uid="{8461F10D-E654-46D5-A910-7F0E6D69C45D}"/>
    <cellStyle name="Comma 14 2 2 2 3 2 2 2 3 2" xfId="28360" xr:uid="{FD8E13F5-2E4A-42EB-AC9E-38E82DDAE7D8}"/>
    <cellStyle name="Comma 14 2 2 2 3 2 2 2 4" xfId="28357" xr:uid="{E7508210-DA53-482E-BD08-BC31EAB44923}"/>
    <cellStyle name="Comma 14 2 2 2 3 2 2 2_ACT_NIBD EQ" xfId="6191" xr:uid="{BE664489-28BE-495C-9454-95BC8FC3745D}"/>
    <cellStyle name="Comma 14 2 2 2 3 2 2 3" xfId="6192" xr:uid="{6DE6BF35-63FC-4BC4-9E06-E90946488460}"/>
    <cellStyle name="Comma 14 2 2 2 3 2 2 3 2" xfId="6193" xr:uid="{3C3CA1D1-FD38-40E8-A868-9E2F141B0B1D}"/>
    <cellStyle name="Comma 14 2 2 2 3 2 2 3 2 2" xfId="28362" xr:uid="{471DE858-0893-46EB-A83A-68FB3E44EDED}"/>
    <cellStyle name="Comma 14 2 2 2 3 2 2 3 3" xfId="28361" xr:uid="{C4CC62D8-C280-44D6-9731-93AB9DBF5AE8}"/>
    <cellStyle name="Comma 14 2 2 2 3 2 2 3_ACT_NIBD EQ" xfId="6194" xr:uid="{11240F75-33DA-4F0F-9AF5-CA2E1B94E529}"/>
    <cellStyle name="Comma 14 2 2 2 3 2 2 4" xfId="6195" xr:uid="{A5911A5E-921B-47D4-8364-E3ED413E57B2}"/>
    <cellStyle name="Comma 14 2 2 2 3 2 2 4 2" xfId="28363" xr:uid="{922403EE-E953-4227-A9A6-F327D2FDC44B}"/>
    <cellStyle name="Comma 14 2 2 2 3 2 2 5" xfId="28356" xr:uid="{F08E29F7-4671-4D92-A9E8-1F43003408AE}"/>
    <cellStyle name="Comma 14 2 2 2 3 2 2_ACT_NIBD EQ" xfId="6196" xr:uid="{AD2143A4-8CEE-4991-85F1-79C511CFCBB8}"/>
    <cellStyle name="Comma 14 2 2 2 3 2 3" xfId="6197" xr:uid="{2AA2B2CF-ACB1-4FA9-A0E1-66991486CA75}"/>
    <cellStyle name="Comma 14 2 2 2 3 2 3 2" xfId="6198" xr:uid="{8E9A3B03-4A9D-4A47-892C-A707F7EDFDE3}"/>
    <cellStyle name="Comma 14 2 2 2 3 2 3 2 2" xfId="6199" xr:uid="{1BC1E680-F3B2-4BF9-8A36-8BE33B5A74FE}"/>
    <cellStyle name="Comma 14 2 2 2 3 2 3 2 2 2" xfId="28366" xr:uid="{1236AC91-8D99-45F9-919F-5645DFE3D2F9}"/>
    <cellStyle name="Comma 14 2 2 2 3 2 3 2 3" xfId="28365" xr:uid="{23D2B2A8-1EA9-4076-BC01-130C766F8317}"/>
    <cellStyle name="Comma 14 2 2 2 3 2 3 2_ACT_NIBD EQ" xfId="6200" xr:uid="{DA5B1F23-D8CE-41CD-A5DC-811FD1B2E292}"/>
    <cellStyle name="Comma 14 2 2 2 3 2 3 3" xfId="6201" xr:uid="{247601D8-E775-445F-80BE-981C791DF197}"/>
    <cellStyle name="Comma 14 2 2 2 3 2 3 3 2" xfId="28367" xr:uid="{0657809C-51E6-4841-8878-E9891CB989DD}"/>
    <cellStyle name="Comma 14 2 2 2 3 2 3 4" xfId="28364" xr:uid="{32E2A786-C381-44DA-A207-98BD0E62730D}"/>
    <cellStyle name="Comma 14 2 2 2 3 2 3_ACT_NIBD EQ" xfId="6202" xr:uid="{F1237F35-8C32-40A4-9F95-E09FD7B7C65D}"/>
    <cellStyle name="Comma 14 2 2 2 3 2 4" xfId="6203" xr:uid="{0008E299-FD1D-41A4-A027-8BB18802DB90}"/>
    <cellStyle name="Comma 14 2 2 2 3 2 4 2" xfId="6204" xr:uid="{534E0471-358F-4FB1-8744-89EFEBDA5C11}"/>
    <cellStyle name="Comma 14 2 2 2 3 2 4 2 2" xfId="28369" xr:uid="{56FF018E-FDFC-49DF-B169-4D4F9CD82A17}"/>
    <cellStyle name="Comma 14 2 2 2 3 2 4 3" xfId="28368" xr:uid="{8EC4DA5F-0D11-42B6-8338-3DF1153484DC}"/>
    <cellStyle name="Comma 14 2 2 2 3 2 4_ACT_NIBD EQ" xfId="6205" xr:uid="{5D6E676C-91D6-47AD-824B-2A5E8B6D67B5}"/>
    <cellStyle name="Comma 14 2 2 2 3 2 5" xfId="6206" xr:uid="{4CDD6223-4B20-42E5-BE83-89CA642ADBBF}"/>
    <cellStyle name="Comma 14 2 2 2 3 2 5 2" xfId="28370" xr:uid="{B63B098B-BAEF-416E-B3CD-7158C71457B3}"/>
    <cellStyle name="Comma 14 2 2 2 3 2 6" xfId="28355" xr:uid="{FEB7BA01-B16C-4EF0-92E5-44438C431511}"/>
    <cellStyle name="Comma 14 2 2 2 3 2_ACT_NIBD EQ" xfId="6207" xr:uid="{5167EB0F-34B7-4EC5-9A91-77E1D908777C}"/>
    <cellStyle name="Comma 14 2 2 2 3 3" xfId="6208" xr:uid="{162BF7E4-3E76-4210-A6B5-C1BA9E04D4D4}"/>
    <cellStyle name="Comma 14 2 2 2 3 3 2" xfId="6209" xr:uid="{386C845C-47AC-40BD-92FB-D5AF67F96949}"/>
    <cellStyle name="Comma 14 2 2 2 3 3 2 2" xfId="6210" xr:uid="{2EE8379C-C0C2-42D7-BEE1-E3A0494A39EF}"/>
    <cellStyle name="Comma 14 2 2 2 3 3 2 2 2" xfId="6211" xr:uid="{A78CB522-718E-4394-9375-B5162A4B7C29}"/>
    <cellStyle name="Comma 14 2 2 2 3 3 2 2 2 2" xfId="28374" xr:uid="{3FECB6FC-5138-4A7F-8E10-903980125E14}"/>
    <cellStyle name="Comma 14 2 2 2 3 3 2 2 3" xfId="28373" xr:uid="{B168EF73-6F30-40C9-9706-AF87BCE85878}"/>
    <cellStyle name="Comma 14 2 2 2 3 3 2 2_ACT_NIBD EQ" xfId="6212" xr:uid="{D3BB91A1-C4EC-495F-ADAA-098D35E6DE44}"/>
    <cellStyle name="Comma 14 2 2 2 3 3 2 3" xfId="6213" xr:uid="{6D6DAD82-75CC-4FE7-94B8-ACB4E8B39676}"/>
    <cellStyle name="Comma 14 2 2 2 3 3 2 3 2" xfId="28375" xr:uid="{CAE42F5B-DFE0-4F3B-9193-105ACFC3B8AD}"/>
    <cellStyle name="Comma 14 2 2 2 3 3 2 4" xfId="28372" xr:uid="{F20CEACA-2ED2-4D6E-8D1F-A18BF4C0A04D}"/>
    <cellStyle name="Comma 14 2 2 2 3 3 2_ACT_NIBD EQ" xfId="6214" xr:uid="{F1ADDA66-9A27-43F1-AEE0-D6F25F7BCDC7}"/>
    <cellStyle name="Comma 14 2 2 2 3 3 3" xfId="6215" xr:uid="{15462326-8A84-4F8F-8173-8F76CEE37789}"/>
    <cellStyle name="Comma 14 2 2 2 3 3 3 2" xfId="6216" xr:uid="{81CC206E-6E39-47B7-9F16-86C808AB682F}"/>
    <cellStyle name="Comma 14 2 2 2 3 3 3 2 2" xfId="28377" xr:uid="{4006DBA9-F027-46E0-8F84-F4ED50563050}"/>
    <cellStyle name="Comma 14 2 2 2 3 3 3 3" xfId="28376" xr:uid="{FA95A95E-5A74-4DE1-BF6B-B89FC3F5AE9B}"/>
    <cellStyle name="Comma 14 2 2 2 3 3 3_ACT_NIBD EQ" xfId="6217" xr:uid="{585A80EB-0FFD-4227-A92B-0D6C9F11990F}"/>
    <cellStyle name="Comma 14 2 2 2 3 3 4" xfId="6218" xr:uid="{D4913073-820D-4AD2-B62F-DC4E59FA0788}"/>
    <cellStyle name="Comma 14 2 2 2 3 3 4 2" xfId="28378" xr:uid="{F2597D33-11BA-419F-9118-65F98075A107}"/>
    <cellStyle name="Comma 14 2 2 2 3 3 5" xfId="28371" xr:uid="{49E8CEE3-4E3B-4E1F-82C3-A0651F0DE5B7}"/>
    <cellStyle name="Comma 14 2 2 2 3 3_ACT_NIBD EQ" xfId="6219" xr:uid="{55F8162A-9429-412F-96FF-42D363888E59}"/>
    <cellStyle name="Comma 14 2 2 2 3 4" xfId="6220" xr:uid="{3E475CBD-BFB5-47D7-8CA9-E16408F9F9CF}"/>
    <cellStyle name="Comma 14 2 2 2 3 4 2" xfId="6221" xr:uid="{C623D06E-A85C-4F6E-B2B6-3DAFA1919076}"/>
    <cellStyle name="Comma 14 2 2 2 3 4 2 2" xfId="6222" xr:uid="{8642BC6B-0FD4-438B-8039-F19511619AB2}"/>
    <cellStyle name="Comma 14 2 2 2 3 4 2 2 2" xfId="28381" xr:uid="{BD3A576C-2730-4ACD-8BC0-E87ADB318327}"/>
    <cellStyle name="Comma 14 2 2 2 3 4 2 3" xfId="28380" xr:uid="{B3549A4A-C18B-4C05-A0AA-F5B442F4A9C6}"/>
    <cellStyle name="Comma 14 2 2 2 3 4 2_ACT_NIBD EQ" xfId="6223" xr:uid="{4481E1BA-C150-4C15-A298-5EE18962DCA4}"/>
    <cellStyle name="Comma 14 2 2 2 3 4 3" xfId="6224" xr:uid="{90EE7F3D-9819-4C8F-A98A-02ABB831FD86}"/>
    <cellStyle name="Comma 14 2 2 2 3 4 3 2" xfId="28382" xr:uid="{99E85C45-5B9B-421E-AFFF-5E8F2E7A71A4}"/>
    <cellStyle name="Comma 14 2 2 2 3 4 4" xfId="28379" xr:uid="{1BF54070-5E86-4C5B-A04B-5B47D6B0ADBA}"/>
    <cellStyle name="Comma 14 2 2 2 3 4_ACT_NIBD EQ" xfId="6225" xr:uid="{D3786BB2-F912-4EFF-A5C7-E4E0E5F73B44}"/>
    <cellStyle name="Comma 14 2 2 2 3 5" xfId="6226" xr:uid="{12A3384D-D788-4C96-AF57-760B93059273}"/>
    <cellStyle name="Comma 14 2 2 2 3 5 2" xfId="6227" xr:uid="{96D90164-6975-42E3-BA65-9694FBF3EA9D}"/>
    <cellStyle name="Comma 14 2 2 2 3 5 2 2" xfId="28384" xr:uid="{D21EF8D2-5A63-43AC-A498-05D1D6FB3358}"/>
    <cellStyle name="Comma 14 2 2 2 3 5 3" xfId="28383" xr:uid="{50C54CC0-13E0-4372-8CEC-2191E3777A14}"/>
    <cellStyle name="Comma 14 2 2 2 3 5_ACT_NIBD EQ" xfId="6228" xr:uid="{C8D5582F-E722-49C8-853A-B58FFB0006C7}"/>
    <cellStyle name="Comma 14 2 2 2 3 6" xfId="6229" xr:uid="{9A2FBE25-B0AB-455A-AAC8-A0147460420B}"/>
    <cellStyle name="Comma 14 2 2 2 3 6 2" xfId="28385" xr:uid="{0684E71E-FD48-4E7A-A313-424BF203622D}"/>
    <cellStyle name="Comma 14 2 2 2 3 7" xfId="28354" xr:uid="{B1585A02-0254-4EFD-AB05-019F0DF4B7E1}"/>
    <cellStyle name="Comma 14 2 2 2 3_ACT_NIBD EQ" xfId="6230" xr:uid="{2F97C7AC-7337-4C27-9733-47E911375D05}"/>
    <cellStyle name="Comma 14 2 2 2 4" xfId="6231" xr:uid="{971B22E8-BD68-4A75-A746-3D3B11C938E2}"/>
    <cellStyle name="Comma 14 2 2 2 4 2" xfId="6232" xr:uid="{A6D86AD4-6576-406A-B6E2-8A26671101AF}"/>
    <cellStyle name="Comma 14 2 2 2 4 2 2" xfId="6233" xr:uid="{58260601-D597-4549-8C65-5FA2E7F12938}"/>
    <cellStyle name="Comma 14 2 2 2 4 2 2 2" xfId="6234" xr:uid="{42A5D9CB-C145-480C-9160-54F83A254E5B}"/>
    <cellStyle name="Comma 14 2 2 2 4 2 2 2 2" xfId="6235" xr:uid="{E4F484C0-A7D9-4A0A-AA46-C2655AD07837}"/>
    <cellStyle name="Comma 14 2 2 2 4 2 2 2 2 2" xfId="28390" xr:uid="{4AC017A5-B551-442C-919F-3A1A7F559BA8}"/>
    <cellStyle name="Comma 14 2 2 2 4 2 2 2 3" xfId="28389" xr:uid="{4FB6FFCC-5B8F-4C02-BA22-F93BDF2DF770}"/>
    <cellStyle name="Comma 14 2 2 2 4 2 2 2_ACT_NIBD EQ" xfId="6236" xr:uid="{F1DE1911-B937-429E-A28B-68E5BF5AAF2C}"/>
    <cellStyle name="Comma 14 2 2 2 4 2 2 3" xfId="6237" xr:uid="{67CB4CEF-4407-4BDB-8FFB-1F62800AE96B}"/>
    <cellStyle name="Comma 14 2 2 2 4 2 2 3 2" xfId="28391" xr:uid="{A5358348-9D91-4663-9912-8FBFC829D09D}"/>
    <cellStyle name="Comma 14 2 2 2 4 2 2 4" xfId="28388" xr:uid="{71C782D0-ADC7-4261-9540-2C7F0BD212F1}"/>
    <cellStyle name="Comma 14 2 2 2 4 2 2_ACT_NIBD EQ" xfId="6238" xr:uid="{B75F17F6-6473-467D-951A-1BE80EFD7405}"/>
    <cellStyle name="Comma 14 2 2 2 4 2 3" xfId="6239" xr:uid="{E71EEC7B-784C-4167-A748-D0AF9A137728}"/>
    <cellStyle name="Comma 14 2 2 2 4 2 3 2" xfId="6240" xr:uid="{25A79AB2-821D-4BB8-80C6-7E1165E3FD3D}"/>
    <cellStyle name="Comma 14 2 2 2 4 2 3 2 2" xfId="28393" xr:uid="{8384A948-6E6B-4B86-9C85-09B80EE2E415}"/>
    <cellStyle name="Comma 14 2 2 2 4 2 3 3" xfId="28392" xr:uid="{92F5E5D6-17EE-4519-88DD-E76EA144F72A}"/>
    <cellStyle name="Comma 14 2 2 2 4 2 3_ACT_NIBD EQ" xfId="6241" xr:uid="{BF64880E-ECAD-4A45-8E93-50B95ECCC126}"/>
    <cellStyle name="Comma 14 2 2 2 4 2 4" xfId="6242" xr:uid="{ED4A6368-D717-41BE-88ED-9FAF0EE41EB0}"/>
    <cellStyle name="Comma 14 2 2 2 4 2 4 2" xfId="28394" xr:uid="{64642DB3-83A2-4B0D-92BE-05AB40B786C1}"/>
    <cellStyle name="Comma 14 2 2 2 4 2 5" xfId="28387" xr:uid="{51AF3EC3-6AAA-4138-AFA4-67169757F937}"/>
    <cellStyle name="Comma 14 2 2 2 4 2_ACT_NIBD EQ" xfId="6243" xr:uid="{9CB6980A-5000-4324-8645-8D2AEE1265A8}"/>
    <cellStyle name="Comma 14 2 2 2 4 3" xfId="6244" xr:uid="{8782E8D5-FDBB-4EDE-AEDA-88F42375D56D}"/>
    <cellStyle name="Comma 14 2 2 2 4 3 2" xfId="6245" xr:uid="{5445391E-17A9-4F94-8E9B-B270BD0C6370}"/>
    <cellStyle name="Comma 14 2 2 2 4 3 2 2" xfId="6246" xr:uid="{8E4762F7-D610-4B7B-A55B-A948B2BE1D59}"/>
    <cellStyle name="Comma 14 2 2 2 4 3 2 2 2" xfId="28397" xr:uid="{62A985CE-A77F-4379-B4D8-372FB3992603}"/>
    <cellStyle name="Comma 14 2 2 2 4 3 2 3" xfId="28396" xr:uid="{941DD18D-41F9-4E48-9FBC-390BC3E9C525}"/>
    <cellStyle name="Comma 14 2 2 2 4 3 2_ACT_NIBD EQ" xfId="6247" xr:uid="{F29C08CF-A64C-42EF-9240-C93886F6272A}"/>
    <cellStyle name="Comma 14 2 2 2 4 3 3" xfId="6248" xr:uid="{3B4BA874-F4F5-484B-A76C-CB498773F10A}"/>
    <cellStyle name="Comma 14 2 2 2 4 3 3 2" xfId="28398" xr:uid="{B2B59157-0569-4CDF-9E3B-0A671B8C53C0}"/>
    <cellStyle name="Comma 14 2 2 2 4 3 4" xfId="28395" xr:uid="{EAED3ADB-4827-40A7-A0EC-04BA56F5B5DE}"/>
    <cellStyle name="Comma 14 2 2 2 4 3_ACT_NIBD EQ" xfId="6249" xr:uid="{C6811FDF-2FB4-4E49-A1B5-B11CFBC381FF}"/>
    <cellStyle name="Comma 14 2 2 2 4 4" xfId="6250" xr:uid="{0DB801FC-BF96-47AD-9FC2-E8C4CEADB57B}"/>
    <cellStyle name="Comma 14 2 2 2 4 4 2" xfId="6251" xr:uid="{76610B49-966B-487E-BB6B-9E62DA0ED286}"/>
    <cellStyle name="Comma 14 2 2 2 4 4 2 2" xfId="28400" xr:uid="{DC72C48D-2E8D-4420-8379-80A269C95D55}"/>
    <cellStyle name="Comma 14 2 2 2 4 4 3" xfId="28399" xr:uid="{F609FF9F-3009-453D-869C-D8BA066C2EF3}"/>
    <cellStyle name="Comma 14 2 2 2 4 4_ACT_NIBD EQ" xfId="6252" xr:uid="{440FDC75-4151-4C88-BB1F-16EA5C0004F8}"/>
    <cellStyle name="Comma 14 2 2 2 4 5" xfId="6253" xr:uid="{15D898C9-3BFE-468F-94D5-2F5EF6A07E0C}"/>
    <cellStyle name="Comma 14 2 2 2 4 5 2" xfId="28401" xr:uid="{1CCEC7C7-DBCF-4A78-96FD-EF862BAABD7C}"/>
    <cellStyle name="Comma 14 2 2 2 4 6" xfId="28386" xr:uid="{C686F7B8-DFFE-4DBB-A6B3-7F3C63BAB0B3}"/>
    <cellStyle name="Comma 14 2 2 2 4_ACT_NIBD EQ" xfId="6254" xr:uid="{B8C09183-3A8E-4C6F-B45E-8855BEA7E5C2}"/>
    <cellStyle name="Comma 14 2 2 2 5" xfId="6255" xr:uid="{88966515-05BC-4F1D-820E-1F0BDBC6760B}"/>
    <cellStyle name="Comma 14 2 2 2 5 2" xfId="6256" xr:uid="{9F25499C-0586-46F3-B063-E2E7317C178F}"/>
    <cellStyle name="Comma 14 2 2 2 5 2 2" xfId="6257" xr:uid="{8484761D-0A0E-489F-ADB9-B201A1F47FAB}"/>
    <cellStyle name="Comma 14 2 2 2 5 2 2 2" xfId="6258" xr:uid="{ABF444FF-70EE-4276-B789-DAA576DD66C5}"/>
    <cellStyle name="Comma 14 2 2 2 5 2 2 2 2" xfId="28405" xr:uid="{06E26A0E-BDB4-4BD2-93CC-BCD5627A889E}"/>
    <cellStyle name="Comma 14 2 2 2 5 2 2 3" xfId="28404" xr:uid="{65560585-735C-4332-9423-EB244893743E}"/>
    <cellStyle name="Comma 14 2 2 2 5 2 2_ACT_NIBD EQ" xfId="6259" xr:uid="{9C640CAC-E3BE-4C1D-A680-77AFB6813222}"/>
    <cellStyle name="Comma 14 2 2 2 5 2 3" xfId="6260" xr:uid="{EA84A237-9DA2-4D9E-B3DF-86096B233881}"/>
    <cellStyle name="Comma 14 2 2 2 5 2 3 2" xfId="28406" xr:uid="{A9588A53-891C-461C-877B-2B830CF723D9}"/>
    <cellStyle name="Comma 14 2 2 2 5 2 4" xfId="28403" xr:uid="{5850E9AA-7D43-4C51-84B1-D7959B4A59FF}"/>
    <cellStyle name="Comma 14 2 2 2 5 2_ACT_NIBD EQ" xfId="6261" xr:uid="{8C70B316-8A9C-4E9F-BF95-A60C6B7A340C}"/>
    <cellStyle name="Comma 14 2 2 2 5 3" xfId="6262" xr:uid="{50E47CFF-5CB5-4075-A3CE-68EDBFB3596B}"/>
    <cellStyle name="Comma 14 2 2 2 5 3 2" xfId="6263" xr:uid="{4C5BA229-E7C5-40E0-85DC-43F28AC3283D}"/>
    <cellStyle name="Comma 14 2 2 2 5 3 2 2" xfId="28408" xr:uid="{E8FA71C4-7EDD-45DC-82A0-33DC7D189998}"/>
    <cellStyle name="Comma 14 2 2 2 5 3 3" xfId="28407" xr:uid="{EDB844B6-891C-4F27-9063-21B625F28F22}"/>
    <cellStyle name="Comma 14 2 2 2 5 3_ACT_NIBD EQ" xfId="6264" xr:uid="{22481BE4-6335-42F4-9A9C-91DAC285E658}"/>
    <cellStyle name="Comma 14 2 2 2 5 4" xfId="6265" xr:uid="{BD50D1B6-B969-4AC3-BF34-3529D399CB73}"/>
    <cellStyle name="Comma 14 2 2 2 5 4 2" xfId="28409" xr:uid="{B3F635BE-6AC9-42EA-AB9C-57D0E91E0145}"/>
    <cellStyle name="Comma 14 2 2 2 5 5" xfId="28402" xr:uid="{37D4F7D0-4285-47A5-9AEF-31B7D81165EB}"/>
    <cellStyle name="Comma 14 2 2 2 5_ACT_NIBD EQ" xfId="6266" xr:uid="{8BF71F1C-0121-4161-86B0-9F1DC094875E}"/>
    <cellStyle name="Comma 14 2 2 2 6" xfId="6267" xr:uid="{DABFB876-D70B-496B-A821-BACED214D6E3}"/>
    <cellStyle name="Comma 14 2 2 2 6 2" xfId="6268" xr:uid="{5826C528-9519-4E35-9751-E2A1C4372A84}"/>
    <cellStyle name="Comma 14 2 2 2 6 2 2" xfId="6269" xr:uid="{FA6922DD-0C86-413C-B408-FD97D4348B62}"/>
    <cellStyle name="Comma 14 2 2 2 6 2 2 2" xfId="28412" xr:uid="{5CA8429A-87EA-4A36-B062-90BFCFDBC473}"/>
    <cellStyle name="Comma 14 2 2 2 6 2 3" xfId="28411" xr:uid="{02FD7C1B-2DD2-4808-BC71-B0E4146E4A24}"/>
    <cellStyle name="Comma 14 2 2 2 6 2_ACT_NIBD EQ" xfId="6270" xr:uid="{F5356844-9797-40DF-B10E-DD0D8F098E43}"/>
    <cellStyle name="Comma 14 2 2 2 6 3" xfId="6271" xr:uid="{408E6755-1BB3-4D2B-80D6-9110F3FDA017}"/>
    <cellStyle name="Comma 14 2 2 2 6 3 2" xfId="28413" xr:uid="{10109F6A-4298-4D17-878C-A3814535A444}"/>
    <cellStyle name="Comma 14 2 2 2 6 4" xfId="28410" xr:uid="{19D1A7D5-6550-48A6-955A-2DDC9F974A14}"/>
    <cellStyle name="Comma 14 2 2 2 6_ACT_NIBD EQ" xfId="6272" xr:uid="{7BFFEA85-014C-42EF-B666-1CA814765E5F}"/>
    <cellStyle name="Comma 14 2 2 2 7" xfId="6273" xr:uid="{63B13380-95A5-409B-AE3B-9882EFCACCD1}"/>
    <cellStyle name="Comma 14 2 2 2 7 2" xfId="6274" xr:uid="{16101DBE-ED8F-469E-9191-C7352B098C16}"/>
    <cellStyle name="Comma 14 2 2 2 7 2 2" xfId="28415" xr:uid="{D95E3CD7-B0EA-4595-9357-0187BF4644ED}"/>
    <cellStyle name="Comma 14 2 2 2 7 3" xfId="28414" xr:uid="{D1833231-6BE1-4C99-9112-CF598F5E1F29}"/>
    <cellStyle name="Comma 14 2 2 2 7_ACT_NIBD EQ" xfId="6275" xr:uid="{8EE841BB-00E7-4CBF-9207-9F3969DB0F04}"/>
    <cellStyle name="Comma 14 2 2 2 8" xfId="6276" xr:uid="{E11362D2-92D5-4A33-9FED-5B6D76CDFBDE}"/>
    <cellStyle name="Comma 14 2 2 2 8 2" xfId="28416" xr:uid="{D1630ECE-D30F-4EEB-9AA2-39C617F8D69D}"/>
    <cellStyle name="Comma 14 2 2 2 9" xfId="40044" xr:uid="{EC14319F-74AB-41E3-866C-AE05AE4F5451}"/>
    <cellStyle name="Comma 14 2 2 2_ACT Segment adj EBITDA" xfId="6277" xr:uid="{132634AC-1A57-46E9-86C7-E871616EE19E}"/>
    <cellStyle name="Comma 14 2 2 3" xfId="6278" xr:uid="{B605F2C5-B0BC-463A-8630-51467C3FE0AE}"/>
    <cellStyle name="Comma 14 2 2 3 2" xfId="6279" xr:uid="{9AC0D17C-F2B1-4B74-AA09-A45908885337}"/>
    <cellStyle name="Comma 14 2 2 3 2 2" xfId="6280" xr:uid="{BFD0127B-973C-4E8A-8C20-4453F652E618}"/>
    <cellStyle name="Comma 14 2 2 3 2 2 2" xfId="6281" xr:uid="{5EC2BC06-AB51-48DF-B5FC-6760AF37894F}"/>
    <cellStyle name="Comma 14 2 2 3 2 2 2 2" xfId="6282" xr:uid="{170D181A-DECF-45E9-AC73-1600461A5729}"/>
    <cellStyle name="Comma 14 2 2 3 2 2 2 2 2" xfId="6283" xr:uid="{D8AE552A-E35C-432C-9F86-08DF74819BE6}"/>
    <cellStyle name="Comma 14 2 2 3 2 2 2 2 2 2" xfId="28421" xr:uid="{49B6FC24-2325-492E-BF72-D0008C95A041}"/>
    <cellStyle name="Comma 14 2 2 3 2 2 2 2 3" xfId="28420" xr:uid="{7938538F-17D9-400D-A720-6ADCF65E0162}"/>
    <cellStyle name="Comma 14 2 2 3 2 2 2 2_ACT_NIBD EQ" xfId="6284" xr:uid="{20FEC551-FA7A-4C65-81E7-555E4ADE1CEE}"/>
    <cellStyle name="Comma 14 2 2 3 2 2 2 3" xfId="6285" xr:uid="{B0FC2AFC-DD61-43BE-9482-6EE81A358C4D}"/>
    <cellStyle name="Comma 14 2 2 3 2 2 2 3 2" xfId="28422" xr:uid="{7CD054D9-326A-4C54-9237-6CC8A0176D5E}"/>
    <cellStyle name="Comma 14 2 2 3 2 2 2 4" xfId="28419" xr:uid="{1D6F4587-2F88-4068-B987-CADCC5B3052E}"/>
    <cellStyle name="Comma 14 2 2 3 2 2 2_ACT_NIBD EQ" xfId="6286" xr:uid="{B9564BAA-6791-4D3C-8E42-C7EB4E002B85}"/>
    <cellStyle name="Comma 14 2 2 3 2 2 3" xfId="6287" xr:uid="{27233DA3-036D-4071-B8EA-B29D60227C31}"/>
    <cellStyle name="Comma 14 2 2 3 2 2 3 2" xfId="6288" xr:uid="{9FB2EEFE-FA2F-4BEC-890E-F48C4220C75B}"/>
    <cellStyle name="Comma 14 2 2 3 2 2 3 2 2" xfId="28424" xr:uid="{3C6624E8-3130-4C94-9E10-1BC9FA5648A5}"/>
    <cellStyle name="Comma 14 2 2 3 2 2 3 3" xfId="28423" xr:uid="{F6309FE5-D3C1-420D-BA66-FB4B490688FD}"/>
    <cellStyle name="Comma 14 2 2 3 2 2 3_ACT_NIBD EQ" xfId="6289" xr:uid="{84364BC2-DA4A-40F7-972E-BDE256A03B4D}"/>
    <cellStyle name="Comma 14 2 2 3 2 2 4" xfId="6290" xr:uid="{08F60593-9AA0-42E3-9713-8341BFC6A3DA}"/>
    <cellStyle name="Comma 14 2 2 3 2 2 4 2" xfId="28425" xr:uid="{22E993D2-8CDC-469C-B431-2B6DE93FCE23}"/>
    <cellStyle name="Comma 14 2 2 3 2 2 5" xfId="28418" xr:uid="{A22714F8-7B1C-4E5A-9137-04331CC9ECDD}"/>
    <cellStyle name="Comma 14 2 2 3 2 2_ACT_NIBD EQ" xfId="6291" xr:uid="{203F2079-68ED-45EA-A5C9-9D845EC64446}"/>
    <cellStyle name="Comma 14 2 2 3 2 3" xfId="6292" xr:uid="{0C234097-D925-424D-98A6-A9BA6B9A1928}"/>
    <cellStyle name="Comma 14 2 2 3 2 3 2" xfId="6293" xr:uid="{6B8F6F7B-05AB-4EE3-8CDA-6AA339518CD0}"/>
    <cellStyle name="Comma 14 2 2 3 2 3 2 2" xfId="6294" xr:uid="{31CE0B35-3BEC-4456-BFEB-69E5C25E9D69}"/>
    <cellStyle name="Comma 14 2 2 3 2 3 2 2 2" xfId="28428" xr:uid="{26E17283-AF17-4DB7-8235-747EB9C4B7FD}"/>
    <cellStyle name="Comma 14 2 2 3 2 3 2 3" xfId="28427" xr:uid="{219111A1-818E-433E-BA15-CD52BBE6E6B0}"/>
    <cellStyle name="Comma 14 2 2 3 2 3 2_ACT_NIBD EQ" xfId="6295" xr:uid="{BF2DB473-5718-4529-BACA-661D73DB06B0}"/>
    <cellStyle name="Comma 14 2 2 3 2 3 3" xfId="6296" xr:uid="{1F935D2E-7C40-4425-99FD-349D9455E64C}"/>
    <cellStyle name="Comma 14 2 2 3 2 3 3 2" xfId="28429" xr:uid="{20FF2AEA-AFE5-4EE5-96E8-CF81BF120165}"/>
    <cellStyle name="Comma 14 2 2 3 2 3 4" xfId="28426" xr:uid="{7EF181FD-67EA-4FE7-90A1-65F986F4176C}"/>
    <cellStyle name="Comma 14 2 2 3 2 3_ACT_NIBD EQ" xfId="6297" xr:uid="{962F67F2-7AE2-4FCD-B7A8-78C8F38312E8}"/>
    <cellStyle name="Comma 14 2 2 3 2 4" xfId="6298" xr:uid="{6C979C16-202E-421D-BA8C-F5CEC13243C9}"/>
    <cellStyle name="Comma 14 2 2 3 2 4 2" xfId="6299" xr:uid="{1CB598A7-DAA3-4F06-ACBF-9DE941D6D8A5}"/>
    <cellStyle name="Comma 14 2 2 3 2 4 2 2" xfId="28431" xr:uid="{3BF5CE0F-D5F5-4801-92FA-83EB05191D49}"/>
    <cellStyle name="Comma 14 2 2 3 2 4 3" xfId="28430" xr:uid="{1FDB188E-6091-4BA6-B9FD-5927C3A0F930}"/>
    <cellStyle name="Comma 14 2 2 3 2 4_ACT_NIBD EQ" xfId="6300" xr:uid="{37EEA664-4E27-4790-A51E-0B86E606EF98}"/>
    <cellStyle name="Comma 14 2 2 3 2 5" xfId="6301" xr:uid="{0BE84A82-6D17-4416-8813-9668FC6894B4}"/>
    <cellStyle name="Comma 14 2 2 3 2 5 2" xfId="28432" xr:uid="{2C046D27-6EC7-4897-B7FE-A5AE09560C12}"/>
    <cellStyle name="Comma 14 2 2 3 2 6" xfId="28417" xr:uid="{126FC7DD-9127-481E-A9AD-503168CD42D2}"/>
    <cellStyle name="Comma 14 2 2 3 2_ACT_NIBD EQ" xfId="6302" xr:uid="{AA0DBB95-BC39-493F-9C83-6C0200BF0D9F}"/>
    <cellStyle name="Comma 14 2 2 3 3" xfId="6303" xr:uid="{B6C96EBC-45B9-4767-9BEB-638498B8C0A7}"/>
    <cellStyle name="Comma 14 2 2 3 3 2" xfId="6304" xr:uid="{BF844E83-24C8-499A-8651-B34C49842DBF}"/>
    <cellStyle name="Comma 14 2 2 3 3 2 2" xfId="6305" xr:uid="{DA822F9F-42CC-43B5-82D8-ED5A427F51DA}"/>
    <cellStyle name="Comma 14 2 2 3 3 2 2 2" xfId="6306" xr:uid="{D957A7FA-9DE4-42F7-9D99-BA431320D46B}"/>
    <cellStyle name="Comma 14 2 2 3 3 2 2 2 2" xfId="28436" xr:uid="{90DC85DD-8C46-4B93-9240-C0360B2332C2}"/>
    <cellStyle name="Comma 14 2 2 3 3 2 2 3" xfId="28435" xr:uid="{EDB2F1A5-AAB6-4F52-8D0D-28A6FB9726E2}"/>
    <cellStyle name="Comma 14 2 2 3 3 2 2_ACT_NIBD EQ" xfId="6307" xr:uid="{2072F026-2BE2-44BD-93DB-32C1BDB42BB3}"/>
    <cellStyle name="Comma 14 2 2 3 3 2 3" xfId="6308" xr:uid="{58F10006-E433-4D93-AD93-5079E17BE4E9}"/>
    <cellStyle name="Comma 14 2 2 3 3 2 3 2" xfId="28437" xr:uid="{062F7E2A-A93F-4AEE-9FE3-D3EC2AB8910F}"/>
    <cellStyle name="Comma 14 2 2 3 3 2 4" xfId="28434" xr:uid="{27BC7DE1-07F9-443B-975A-DEFA9DBD7F93}"/>
    <cellStyle name="Comma 14 2 2 3 3 2_ACT_NIBD EQ" xfId="6309" xr:uid="{CBE17140-4BB8-4368-9B45-33ED548A919C}"/>
    <cellStyle name="Comma 14 2 2 3 3 3" xfId="6310" xr:uid="{B0171F10-7805-49F2-A72D-667454896DE6}"/>
    <cellStyle name="Comma 14 2 2 3 3 3 2" xfId="6311" xr:uid="{439256E5-8F60-4BC2-9300-C7874230619B}"/>
    <cellStyle name="Comma 14 2 2 3 3 3 2 2" xfId="28439" xr:uid="{9653D5C3-F9B5-4C92-BAB9-22C9970754C9}"/>
    <cellStyle name="Comma 14 2 2 3 3 3 3" xfId="28438" xr:uid="{5CCC100C-B4AD-497C-8884-D979A27B6AFF}"/>
    <cellStyle name="Comma 14 2 2 3 3 3_ACT_NIBD EQ" xfId="6312" xr:uid="{91A08CE1-E035-49A0-A1E6-1B6B9F8E2580}"/>
    <cellStyle name="Comma 14 2 2 3 3 4" xfId="6313" xr:uid="{0447DA61-87E1-46AB-BB0F-A3197939E3F5}"/>
    <cellStyle name="Comma 14 2 2 3 3 4 2" xfId="28440" xr:uid="{28887F7B-5C0A-48F2-8B8E-4C946648B48E}"/>
    <cellStyle name="Comma 14 2 2 3 3 5" xfId="28433" xr:uid="{D7D28830-A272-4344-88CC-D1C59FA2CDD6}"/>
    <cellStyle name="Comma 14 2 2 3 3_ACT_NIBD EQ" xfId="6314" xr:uid="{881E5D54-E78B-4FD5-BED3-1288E0B05848}"/>
    <cellStyle name="Comma 14 2 2 3 4" xfId="6315" xr:uid="{0805EA17-DB53-4929-A79E-3528FF84E1C1}"/>
    <cellStyle name="Comma 14 2 2 3 4 2" xfId="6316" xr:uid="{5E438E60-3931-47A9-9B43-7BE3444A5486}"/>
    <cellStyle name="Comma 14 2 2 3 4 2 2" xfId="6317" xr:uid="{003ED44F-C161-444B-AC8B-9D3955EB5982}"/>
    <cellStyle name="Comma 14 2 2 3 4 2 2 2" xfId="28443" xr:uid="{2663B1CF-B609-4176-912E-D4DE9C1E15ED}"/>
    <cellStyle name="Comma 14 2 2 3 4 2 3" xfId="28442" xr:uid="{D6972C04-0671-4241-9A37-14C0F76CEB05}"/>
    <cellStyle name="Comma 14 2 2 3 4 2_ACT_NIBD EQ" xfId="6318" xr:uid="{5BF62A3C-1052-47AF-A47E-2411E2FD99A5}"/>
    <cellStyle name="Comma 14 2 2 3 4 3" xfId="6319" xr:uid="{CA772DC6-309A-446A-B920-F637941766C2}"/>
    <cellStyle name="Comma 14 2 2 3 4 3 2" xfId="28444" xr:uid="{C22C73ED-3CFC-4452-A5FD-F7296CD2104B}"/>
    <cellStyle name="Comma 14 2 2 3 4 4" xfId="28441" xr:uid="{6E89CC80-F7C0-4A69-B877-A88A6EE3BA95}"/>
    <cellStyle name="Comma 14 2 2 3 4_ACT_NIBD EQ" xfId="6320" xr:uid="{2606C4F2-292D-4931-BF13-F31F1EE8D200}"/>
    <cellStyle name="Comma 14 2 2 3 5" xfId="6321" xr:uid="{3830F0E0-2BCC-465D-9122-505BEF77D045}"/>
    <cellStyle name="Comma 14 2 2 3 5 2" xfId="6322" xr:uid="{465710FA-1246-44B8-8086-666CFFD76929}"/>
    <cellStyle name="Comma 14 2 2 3 5 2 2" xfId="28446" xr:uid="{AF35598F-05A9-4C4C-90A8-3E7E3C7B7C98}"/>
    <cellStyle name="Comma 14 2 2 3 5 3" xfId="28445" xr:uid="{A3DE1114-FEBB-4F86-99D2-A1BCD19979B8}"/>
    <cellStyle name="Comma 14 2 2 3 5_ACT_NIBD EQ" xfId="6323" xr:uid="{6F604E33-E2EB-44D1-9B92-FB8BDF786591}"/>
    <cellStyle name="Comma 14 2 2 3 6" xfId="6324" xr:uid="{7E705C86-3A7E-44CA-9368-E713AD202AAE}"/>
    <cellStyle name="Comma 14 2 2 3 6 2" xfId="28447" xr:uid="{7E253E7E-D3BD-46C3-8688-F01EDC4439E8}"/>
    <cellStyle name="Comma 14 2 2 3 7" xfId="40045" xr:uid="{AF83A193-7760-4B46-A707-C67F038BD618}"/>
    <cellStyle name="Comma 14 2 2 3 8" xfId="22033" xr:uid="{608435C6-7D9E-404F-9CFC-7D3A5333DD53}"/>
    <cellStyle name="Comma 14 2 2 3_ACT Segment adj EBITDA" xfId="6325" xr:uid="{6E31F9BE-890C-47CF-AB30-3CAE60FCCB8B}"/>
    <cellStyle name="Comma 14 2 2 4" xfId="6326" xr:uid="{325089F4-2CF5-49A8-8047-BEE5E68B6394}"/>
    <cellStyle name="Comma 14 2 2 4 2" xfId="6327" xr:uid="{6DA7EAA5-0DFD-444C-95E2-E8E385F211D3}"/>
    <cellStyle name="Comma 14 2 2 4 2 2" xfId="6328" xr:uid="{CBDBC8DC-28C6-4AAF-A87D-5ACB2CEDFC0D}"/>
    <cellStyle name="Comma 14 2 2 4 2 2 2" xfId="6329" xr:uid="{72AEC998-5C25-4184-BFD3-868C4001A213}"/>
    <cellStyle name="Comma 14 2 2 4 2 2 2 2" xfId="6330" xr:uid="{ACBEAB0B-8A25-4CC6-AFBB-DF1777E7F610}"/>
    <cellStyle name="Comma 14 2 2 4 2 2 2 2 2" xfId="6331" xr:uid="{CB4A715F-4F2F-43EC-B230-77A292605252}"/>
    <cellStyle name="Comma 14 2 2 4 2 2 2 2 2 2" xfId="28453" xr:uid="{DC666C19-85A9-4BAE-90E7-AEE0796EECC5}"/>
    <cellStyle name="Comma 14 2 2 4 2 2 2 2 3" xfId="28452" xr:uid="{56E20A8C-0659-4EC2-883D-42D0CFCC6B1F}"/>
    <cellStyle name="Comma 14 2 2 4 2 2 2 2_ACT_NIBD EQ" xfId="6332" xr:uid="{1A5E9138-19B4-47BB-A563-968DE03AAE14}"/>
    <cellStyle name="Comma 14 2 2 4 2 2 2 3" xfId="6333" xr:uid="{9CFB7A62-B5B4-4054-8D56-F9E79FD62959}"/>
    <cellStyle name="Comma 14 2 2 4 2 2 2 3 2" xfId="28454" xr:uid="{F7719EB0-7744-40D6-8148-B5587D56A1CF}"/>
    <cellStyle name="Comma 14 2 2 4 2 2 2 4" xfId="28451" xr:uid="{232B1195-63B4-448A-96EC-06C020FE50DE}"/>
    <cellStyle name="Comma 14 2 2 4 2 2 2_ACT_NIBD EQ" xfId="6334" xr:uid="{E3E316FC-A238-4490-AB25-988EBCF2CA4E}"/>
    <cellStyle name="Comma 14 2 2 4 2 2 3" xfId="6335" xr:uid="{30DEE75E-789F-4E5C-B958-4D09DC9F7FA4}"/>
    <cellStyle name="Comma 14 2 2 4 2 2 3 2" xfId="6336" xr:uid="{517FAE2B-6718-4EA5-8F32-B513709CCA5E}"/>
    <cellStyle name="Comma 14 2 2 4 2 2 3 2 2" xfId="28456" xr:uid="{E8C98371-0702-4738-ACEA-F5926C6DB757}"/>
    <cellStyle name="Comma 14 2 2 4 2 2 3 3" xfId="28455" xr:uid="{77ED199E-84C2-4E02-95B2-E78C63E76F8C}"/>
    <cellStyle name="Comma 14 2 2 4 2 2 3_ACT_NIBD EQ" xfId="6337" xr:uid="{15F2089D-1BCF-4025-B254-D75B80B252BD}"/>
    <cellStyle name="Comma 14 2 2 4 2 2 4" xfId="6338" xr:uid="{EB5FF141-9A60-46E7-9845-EC15ED6AB261}"/>
    <cellStyle name="Comma 14 2 2 4 2 2 4 2" xfId="28457" xr:uid="{0EBD41DA-8E2D-40CD-977D-485CCAA3EA9F}"/>
    <cellStyle name="Comma 14 2 2 4 2 2 5" xfId="28450" xr:uid="{A7AA9CBD-64E9-4C28-A9E9-C6866CED7CA5}"/>
    <cellStyle name="Comma 14 2 2 4 2 2_ACT_NIBD EQ" xfId="6339" xr:uid="{CE9FF523-F600-4B83-95E7-5BAE425F0910}"/>
    <cellStyle name="Comma 14 2 2 4 2 3" xfId="6340" xr:uid="{38A1EA82-3482-463E-9C35-05B18857B965}"/>
    <cellStyle name="Comma 14 2 2 4 2 3 2" xfId="6341" xr:uid="{5E7821AC-E088-4361-9A06-36506EBB18C5}"/>
    <cellStyle name="Comma 14 2 2 4 2 3 2 2" xfId="6342" xr:uid="{53D92E0F-A8EC-4BFF-8FB9-22DE4FBA8407}"/>
    <cellStyle name="Comma 14 2 2 4 2 3 2 2 2" xfId="28460" xr:uid="{DA480A03-A502-4F11-A34E-C2000132D670}"/>
    <cellStyle name="Comma 14 2 2 4 2 3 2 3" xfId="28459" xr:uid="{E52ED4FF-4579-42C6-A176-EDBEED83ACE1}"/>
    <cellStyle name="Comma 14 2 2 4 2 3 2_ACT_NIBD EQ" xfId="6343" xr:uid="{D17FA86E-A15B-4036-9A13-749672BB0703}"/>
    <cellStyle name="Comma 14 2 2 4 2 3 3" xfId="6344" xr:uid="{0DF0AF30-781C-4677-BD6B-1FF00D6490BB}"/>
    <cellStyle name="Comma 14 2 2 4 2 3 3 2" xfId="28461" xr:uid="{16B3B6C4-9ACC-4018-9FC9-391E98FE4145}"/>
    <cellStyle name="Comma 14 2 2 4 2 3 4" xfId="28458" xr:uid="{1BEA9A7A-CF95-4E1C-A197-4988B16E6CDC}"/>
    <cellStyle name="Comma 14 2 2 4 2 3_ACT_NIBD EQ" xfId="6345" xr:uid="{D7EFE161-C2C7-41B8-B0CF-8B7395A52784}"/>
    <cellStyle name="Comma 14 2 2 4 2 4" xfId="6346" xr:uid="{306D9285-1E5D-40DF-9E4B-57B59CCB43D6}"/>
    <cellStyle name="Comma 14 2 2 4 2 4 2" xfId="6347" xr:uid="{15BF710F-B3F1-401D-A12E-3A6ACE0C5D08}"/>
    <cellStyle name="Comma 14 2 2 4 2 4 2 2" xfId="28463" xr:uid="{3CE61A43-3504-4496-93BE-3810C821B3D9}"/>
    <cellStyle name="Comma 14 2 2 4 2 4 3" xfId="28462" xr:uid="{40CF878D-E8A4-494B-91EB-9A2A1AEF2B81}"/>
    <cellStyle name="Comma 14 2 2 4 2 4_ACT_NIBD EQ" xfId="6348" xr:uid="{0C04D7BE-3B40-44EB-9554-94350FA2FC06}"/>
    <cellStyle name="Comma 14 2 2 4 2 5" xfId="6349" xr:uid="{FBDC656E-FCC7-4067-A109-D714A5EFF482}"/>
    <cellStyle name="Comma 14 2 2 4 2 5 2" xfId="28464" xr:uid="{49D2129E-FE6E-4D73-895F-566CD07FA3E5}"/>
    <cellStyle name="Comma 14 2 2 4 2 6" xfId="28449" xr:uid="{EFB0327C-3C67-4F18-816F-1B436A1FCD60}"/>
    <cellStyle name="Comma 14 2 2 4 2_ACT_NIBD EQ" xfId="6350" xr:uid="{BD453F51-6279-46DF-A932-7F7B95D268B5}"/>
    <cellStyle name="Comma 14 2 2 4 3" xfId="6351" xr:uid="{4F77EEC1-8041-45A4-88DA-9319D5A47DAE}"/>
    <cellStyle name="Comma 14 2 2 4 3 2" xfId="6352" xr:uid="{174EBB08-282B-4D36-BA98-104FC079556D}"/>
    <cellStyle name="Comma 14 2 2 4 3 2 2" xfId="6353" xr:uid="{6CED95EA-E7EA-41D9-9915-7E0CB042CE55}"/>
    <cellStyle name="Comma 14 2 2 4 3 2 2 2" xfId="6354" xr:uid="{E5D5AB7A-7A31-47A7-BE1C-551947343E2D}"/>
    <cellStyle name="Comma 14 2 2 4 3 2 2 2 2" xfId="28468" xr:uid="{B2EE39E4-C1C4-45FC-B9F9-72D50A4C5450}"/>
    <cellStyle name="Comma 14 2 2 4 3 2 2 3" xfId="28467" xr:uid="{7708E2CD-8614-4BA6-B185-709B2E9E7AAF}"/>
    <cellStyle name="Comma 14 2 2 4 3 2 2_ACT_NIBD EQ" xfId="6355" xr:uid="{FF03E659-0994-4A80-BD87-3398C6343102}"/>
    <cellStyle name="Comma 14 2 2 4 3 2 3" xfId="6356" xr:uid="{E44A00EC-0B19-4D46-93B8-BA3738A4F609}"/>
    <cellStyle name="Comma 14 2 2 4 3 2 3 2" xfId="28469" xr:uid="{8EBD7262-4C1B-427E-9330-CAA32F19FAD0}"/>
    <cellStyle name="Comma 14 2 2 4 3 2 4" xfId="28466" xr:uid="{78F29232-BB39-4E65-808F-499DE8DA28C3}"/>
    <cellStyle name="Comma 14 2 2 4 3 2_ACT_NIBD EQ" xfId="6357" xr:uid="{705DCD3B-A8A6-498B-9482-05AF4E6BF4E4}"/>
    <cellStyle name="Comma 14 2 2 4 3 3" xfId="6358" xr:uid="{F0BF4958-9630-4EB0-B61F-1FC7182BC636}"/>
    <cellStyle name="Comma 14 2 2 4 3 3 2" xfId="6359" xr:uid="{4F351CBA-E902-4D9F-B4F1-6C0BE24BD113}"/>
    <cellStyle name="Comma 14 2 2 4 3 3 2 2" xfId="28471" xr:uid="{1BD9927D-38A2-41AB-91AD-7ACE10FDEAB0}"/>
    <cellStyle name="Comma 14 2 2 4 3 3 3" xfId="28470" xr:uid="{6F1665BA-FC7E-4FDC-9ECB-29278554D6FA}"/>
    <cellStyle name="Comma 14 2 2 4 3 3_ACT_NIBD EQ" xfId="6360" xr:uid="{3AD33B01-3233-43BC-830D-6FFF87286C20}"/>
    <cellStyle name="Comma 14 2 2 4 3 4" xfId="6361" xr:uid="{08F52340-560B-40B1-B2D0-5A4A25811370}"/>
    <cellStyle name="Comma 14 2 2 4 3 4 2" xfId="28472" xr:uid="{104C9DB9-9278-4693-8199-E5EFB839CE4D}"/>
    <cellStyle name="Comma 14 2 2 4 3 5" xfId="28465" xr:uid="{61C5E5E7-FA49-4BCC-98FF-290F3D713093}"/>
    <cellStyle name="Comma 14 2 2 4 3_ACT_NIBD EQ" xfId="6362" xr:uid="{9DD2D68B-ADB8-4C5F-8919-4F97FEF2BD3A}"/>
    <cellStyle name="Comma 14 2 2 4 4" xfId="6363" xr:uid="{6B35398F-9DFB-4445-A205-1B28D17B4BF0}"/>
    <cellStyle name="Comma 14 2 2 4 4 2" xfId="6364" xr:uid="{5DF744B4-C490-4A1A-8C49-4C9C5D92B6AC}"/>
    <cellStyle name="Comma 14 2 2 4 4 2 2" xfId="6365" xr:uid="{14EB17BD-9F9B-47AD-851E-E16E45322CF4}"/>
    <cellStyle name="Comma 14 2 2 4 4 2 2 2" xfId="28475" xr:uid="{F73CABBC-5CC1-48A0-97F8-930274CDF008}"/>
    <cellStyle name="Comma 14 2 2 4 4 2 3" xfId="28474" xr:uid="{1F23D5B4-C288-4D41-ACD4-11412630E353}"/>
    <cellStyle name="Comma 14 2 2 4 4 2_ACT_NIBD EQ" xfId="6366" xr:uid="{18C55287-A243-4BE5-BCCD-E35CAFFB8CC0}"/>
    <cellStyle name="Comma 14 2 2 4 4 3" xfId="6367" xr:uid="{6A7A714D-4017-4635-BE13-5C9CAA24E6DD}"/>
    <cellStyle name="Comma 14 2 2 4 4 3 2" xfId="28476" xr:uid="{E1C52F34-592D-4D5A-AE70-52E34291776C}"/>
    <cellStyle name="Comma 14 2 2 4 4 4" xfId="28473" xr:uid="{D624DCCE-8258-429A-8B80-E202E54B80F5}"/>
    <cellStyle name="Comma 14 2 2 4 4_ACT_NIBD EQ" xfId="6368" xr:uid="{C8540945-BF42-4881-88A2-8C62CFA64506}"/>
    <cellStyle name="Comma 14 2 2 4 5" xfId="6369" xr:uid="{562F98EF-B26C-47F9-897C-CC4DDAC769DE}"/>
    <cellStyle name="Comma 14 2 2 4 5 2" xfId="6370" xr:uid="{C2A246D4-0A3D-4952-BA4A-AE01BDCF76B2}"/>
    <cellStyle name="Comma 14 2 2 4 5 2 2" xfId="28478" xr:uid="{C9538D93-3F39-43E6-BA91-193AE833712B}"/>
    <cellStyle name="Comma 14 2 2 4 5 3" xfId="28477" xr:uid="{B67B6169-E049-444F-83BF-1E8869D1C414}"/>
    <cellStyle name="Comma 14 2 2 4 5_ACT_NIBD EQ" xfId="6371" xr:uid="{79E429AD-FC25-4612-B89C-61E768963AD4}"/>
    <cellStyle name="Comma 14 2 2 4 6" xfId="6372" xr:uid="{36106D6F-63FF-46A1-9579-AF3E84CC79D1}"/>
    <cellStyle name="Comma 14 2 2 4 6 2" xfId="28479" xr:uid="{866F8200-4CFC-490C-BE12-78DB7EC5D838}"/>
    <cellStyle name="Comma 14 2 2 4 7" xfId="28448" xr:uid="{457D83F6-25AF-4D3C-930D-A5B975CBCEF4}"/>
    <cellStyle name="Comma 14 2 2 4_ACT_NIBD EQ" xfId="6373" xr:uid="{8A1274B2-F197-463B-9588-9241540EDEDB}"/>
    <cellStyle name="Comma 14 2 2 5" xfId="6374" xr:uid="{2C690D82-438B-4EF6-B8D3-5131C40AED56}"/>
    <cellStyle name="Comma 14 2 2 5 2" xfId="6375" xr:uid="{371E63CB-D13D-4089-9435-E313EB5A987C}"/>
    <cellStyle name="Comma 14 2 2 5 2 2" xfId="6376" xr:uid="{99D3A8F1-1295-4686-96C7-5180926D69A3}"/>
    <cellStyle name="Comma 14 2 2 5 2 2 2" xfId="6377" xr:uid="{F53BDB76-B649-4FDA-8782-F87246D76ED1}"/>
    <cellStyle name="Comma 14 2 2 5 2 2 2 2" xfId="6378" xr:uid="{D5D72247-E11B-4882-918A-D58E980542BA}"/>
    <cellStyle name="Comma 14 2 2 5 2 2 2 2 2" xfId="28484" xr:uid="{4631F63A-20E9-4267-842E-B36C0B649E47}"/>
    <cellStyle name="Comma 14 2 2 5 2 2 2 3" xfId="28483" xr:uid="{2C140A0C-590B-4C47-B104-3112B786FF55}"/>
    <cellStyle name="Comma 14 2 2 5 2 2 2_ACT_NIBD EQ" xfId="6379" xr:uid="{CC490756-3D89-4561-8068-046E4C696195}"/>
    <cellStyle name="Comma 14 2 2 5 2 2 3" xfId="6380" xr:uid="{BC907E73-16B6-488C-A2C7-630403A43A68}"/>
    <cellStyle name="Comma 14 2 2 5 2 2 3 2" xfId="28485" xr:uid="{B38F720B-AF96-42CA-887B-A869160F1D11}"/>
    <cellStyle name="Comma 14 2 2 5 2 2 4" xfId="28482" xr:uid="{FCE646DC-C899-4787-AC1C-B7E37E95840E}"/>
    <cellStyle name="Comma 14 2 2 5 2 2_ACT_NIBD EQ" xfId="6381" xr:uid="{7B67023B-79FD-4649-90C6-5B831B57C5BE}"/>
    <cellStyle name="Comma 14 2 2 5 2 3" xfId="6382" xr:uid="{C67ECC09-53B5-414A-B374-CB806DDE0647}"/>
    <cellStyle name="Comma 14 2 2 5 2 3 2" xfId="6383" xr:uid="{5F574507-470C-4768-B7E4-1B4066AC7A55}"/>
    <cellStyle name="Comma 14 2 2 5 2 3 2 2" xfId="28487" xr:uid="{BD486991-68C2-450E-AB0A-03E21B6C2EDE}"/>
    <cellStyle name="Comma 14 2 2 5 2 3 3" xfId="28486" xr:uid="{1E10DA08-8564-4F1D-A94B-3AEAD84E843F}"/>
    <cellStyle name="Comma 14 2 2 5 2 3_ACT_NIBD EQ" xfId="6384" xr:uid="{75E04F6A-6839-4930-A6A7-055D1F473D6E}"/>
    <cellStyle name="Comma 14 2 2 5 2 4" xfId="6385" xr:uid="{1A277D2B-3C97-4E65-8A08-81F144B614C1}"/>
    <cellStyle name="Comma 14 2 2 5 2 4 2" xfId="28488" xr:uid="{A8FF8D58-ACF7-4E8C-8D0B-3DF7F6B5F8B2}"/>
    <cellStyle name="Comma 14 2 2 5 2 5" xfId="28481" xr:uid="{A9F0B7A8-F56C-4A0F-B11D-9BDC7B45D17D}"/>
    <cellStyle name="Comma 14 2 2 5 2_ACT_NIBD EQ" xfId="6386" xr:uid="{6044C9B0-A166-4855-9BED-60E92A5A91A3}"/>
    <cellStyle name="Comma 14 2 2 5 3" xfId="6387" xr:uid="{B1C4D052-CE90-4E11-B9FC-14159BEA9126}"/>
    <cellStyle name="Comma 14 2 2 5 3 2" xfId="6388" xr:uid="{7AE93B41-53A3-42B1-9230-B26DC252AE8C}"/>
    <cellStyle name="Comma 14 2 2 5 3 2 2" xfId="6389" xr:uid="{66E62ECE-8155-4072-A64F-9554A1D06101}"/>
    <cellStyle name="Comma 14 2 2 5 3 2 2 2" xfId="28491" xr:uid="{DE78CD22-2C09-4A15-9A65-3B86FA7A03DB}"/>
    <cellStyle name="Comma 14 2 2 5 3 2 3" xfId="28490" xr:uid="{A2B34486-C10F-4523-93B6-7743B5A8FDD1}"/>
    <cellStyle name="Comma 14 2 2 5 3 2_ACT_NIBD EQ" xfId="6390" xr:uid="{A3BE4092-B06E-45E1-8A70-E155E19F6C3E}"/>
    <cellStyle name="Comma 14 2 2 5 3 3" xfId="6391" xr:uid="{EE861F51-03EF-4149-804C-3911147F7D15}"/>
    <cellStyle name="Comma 14 2 2 5 3 3 2" xfId="28492" xr:uid="{7729A927-891D-4B70-9019-65F4633C0B12}"/>
    <cellStyle name="Comma 14 2 2 5 3 4" xfId="28489" xr:uid="{5FDF771B-41B5-4954-8F90-6DEEB218B0F2}"/>
    <cellStyle name="Comma 14 2 2 5 3_ACT_NIBD EQ" xfId="6392" xr:uid="{C75269DA-B87C-4988-9BBA-22DAE74A0830}"/>
    <cellStyle name="Comma 14 2 2 5 4" xfId="6393" xr:uid="{7A28F476-D567-4B65-9CC2-E67A1FFF0330}"/>
    <cellStyle name="Comma 14 2 2 5 4 2" xfId="6394" xr:uid="{2E76A814-BF0A-4163-BD8C-D79AF735AC36}"/>
    <cellStyle name="Comma 14 2 2 5 4 2 2" xfId="28494" xr:uid="{56D8542C-509D-43BF-ACA1-3B341DCF119E}"/>
    <cellStyle name="Comma 14 2 2 5 4 3" xfId="28493" xr:uid="{6F87381A-6CB3-45D9-9B77-C7CBBC984003}"/>
    <cellStyle name="Comma 14 2 2 5 4_ACT_NIBD EQ" xfId="6395" xr:uid="{C620F629-5D30-4A0B-AC40-63488465A4AA}"/>
    <cellStyle name="Comma 14 2 2 5 5" xfId="6396" xr:uid="{A3104419-F966-4B4E-B67A-D71F1ADFCAF4}"/>
    <cellStyle name="Comma 14 2 2 5 5 2" xfId="28495" xr:uid="{B5A07C98-B176-4D68-83E9-4C17B62C3B3E}"/>
    <cellStyle name="Comma 14 2 2 5 6" xfId="28480" xr:uid="{95409737-A291-4A4B-A469-0ECC4805BFAB}"/>
    <cellStyle name="Comma 14 2 2 5_ACT_NIBD EQ" xfId="6397" xr:uid="{A9820D08-9438-4BED-9C0B-FB7A111520D3}"/>
    <cellStyle name="Comma 14 2 2 6" xfId="6398" xr:uid="{4E2EF1CA-F320-40BF-895A-618C92482684}"/>
    <cellStyle name="Comma 14 2 2 6 2" xfId="6399" xr:uid="{4EA613EA-355B-41EF-B1C1-05D24ABC7F73}"/>
    <cellStyle name="Comma 14 2 2 6 2 2" xfId="6400" xr:uid="{7C8DF7D3-B4E2-4EF6-8685-AF31C3609A22}"/>
    <cellStyle name="Comma 14 2 2 6 2 2 2" xfId="6401" xr:uid="{BE3ADE1D-FF32-4B83-87C7-726FA60BA301}"/>
    <cellStyle name="Comma 14 2 2 6 2 2 2 2" xfId="28499" xr:uid="{98646811-D341-4EAA-BB93-C335DD7BA914}"/>
    <cellStyle name="Comma 14 2 2 6 2 2 3" xfId="28498" xr:uid="{7A134C94-DC58-487C-AB91-8E0A32F14F66}"/>
    <cellStyle name="Comma 14 2 2 6 2 2_ACT_NIBD EQ" xfId="6402" xr:uid="{CF1CE4D8-A83C-4C96-BA35-AC922170E43D}"/>
    <cellStyle name="Comma 14 2 2 6 2 3" xfId="6403" xr:uid="{E517CDF7-8D26-45E7-9E3E-7189CF75C4BF}"/>
    <cellStyle name="Comma 14 2 2 6 2 3 2" xfId="28500" xr:uid="{40F9E127-3C27-4FC8-8E02-935A373F690F}"/>
    <cellStyle name="Comma 14 2 2 6 2 4" xfId="28497" xr:uid="{B3BDAC49-8C95-4973-89C8-847F5E0788B0}"/>
    <cellStyle name="Comma 14 2 2 6 2_ACT_NIBD EQ" xfId="6404" xr:uid="{73F2A378-82E3-454D-9489-8FCD2B626059}"/>
    <cellStyle name="Comma 14 2 2 6 3" xfId="6405" xr:uid="{DC44B9CD-F181-4501-A709-A603089608F2}"/>
    <cellStyle name="Comma 14 2 2 6 3 2" xfId="6406" xr:uid="{E6FD4993-7071-417B-91CC-20741CC5710A}"/>
    <cellStyle name="Comma 14 2 2 6 3 2 2" xfId="28502" xr:uid="{00D127D2-DBE7-4C18-97D4-1EAFFB6D4F9E}"/>
    <cellStyle name="Comma 14 2 2 6 3 3" xfId="28501" xr:uid="{A6CEA726-71CD-484D-86AB-CF3CE0437C68}"/>
    <cellStyle name="Comma 14 2 2 6 3_ACT_NIBD EQ" xfId="6407" xr:uid="{A243D5B6-E93D-40C4-BB79-4342B318989B}"/>
    <cellStyle name="Comma 14 2 2 6 4" xfId="6408" xr:uid="{A7CABDC9-8842-432E-BB99-0048233A8E19}"/>
    <cellStyle name="Comma 14 2 2 6 4 2" xfId="28503" xr:uid="{C6A79A15-95AC-4921-8397-E956658376F8}"/>
    <cellStyle name="Comma 14 2 2 6 5" xfId="28496" xr:uid="{E759D30F-502C-4754-B20C-31B4F3E05074}"/>
    <cellStyle name="Comma 14 2 2 6_ACT_NIBD EQ" xfId="6409" xr:uid="{592DE20C-3F16-4146-99DB-DA21FB709393}"/>
    <cellStyle name="Comma 14 2 2 7" xfId="6410" xr:uid="{066F5C38-A03D-4894-9ED2-D9D8A13C47A3}"/>
    <cellStyle name="Comma 14 2 2 7 2" xfId="6411" xr:uid="{3E1E2D72-7950-4FE0-9623-9577C4489120}"/>
    <cellStyle name="Comma 14 2 2 7 2 2" xfId="6412" xr:uid="{0AF076B9-A5BB-474E-94FE-385297FD309D}"/>
    <cellStyle name="Comma 14 2 2 7 2 2 2" xfId="28506" xr:uid="{C6EC2643-0EAD-43FC-8ECD-8A6E6469B5A0}"/>
    <cellStyle name="Comma 14 2 2 7 2 3" xfId="28505" xr:uid="{9088A0D7-1977-4E56-88E2-3CFF23F1A803}"/>
    <cellStyle name="Comma 14 2 2 7 2_ACT_NIBD EQ" xfId="6413" xr:uid="{358CA2B0-04CF-4565-98BF-CFDBC7FAE761}"/>
    <cellStyle name="Comma 14 2 2 7 3" xfId="6414" xr:uid="{5287851A-2022-4BD9-A6F8-6A1413B0B7FF}"/>
    <cellStyle name="Comma 14 2 2 7 3 2" xfId="28507" xr:uid="{1F8D1CB3-C18B-483B-93DF-A9E51E8B07CF}"/>
    <cellStyle name="Comma 14 2 2 7 4" xfId="28504" xr:uid="{8033017F-7F6F-4FD5-BE4F-23B5FEE1FB70}"/>
    <cellStyle name="Comma 14 2 2 7_ACT_NIBD EQ" xfId="6415" xr:uid="{FB7E5946-56FD-4BDA-ACD3-EE7A4B3E5385}"/>
    <cellStyle name="Comma 14 2 2 8" xfId="6416" xr:uid="{2990B885-C533-4E22-AD77-C19264992B96}"/>
    <cellStyle name="Comma 14 2 2 8 2" xfId="6417" xr:uid="{50B8B52E-6AE2-4FA8-98EC-D0D416BAA107}"/>
    <cellStyle name="Comma 14 2 2 8 2 2" xfId="28509" xr:uid="{F94E3837-D871-4FC4-A369-53B85B07B2BF}"/>
    <cellStyle name="Comma 14 2 2 8 3" xfId="28508" xr:uid="{A834F669-94D8-46BF-833F-595BD7A984E5}"/>
    <cellStyle name="Comma 14 2 2 8_ACT_NIBD EQ" xfId="6418" xr:uid="{7592563D-A24F-418B-9F70-90182CEE358C}"/>
    <cellStyle name="Comma 14 2 2 9" xfId="6419" xr:uid="{D1729342-B7AF-4C2A-9904-87C713FBF348}"/>
    <cellStyle name="Comma 14 2 2 9 2" xfId="28510" xr:uid="{5251A271-B3A3-40DC-B7FE-3AFE72EFB4A4}"/>
    <cellStyle name="Comma 14 2 2_ACT Segment adj EBITDA" xfId="6420" xr:uid="{2AE04B22-479B-49E1-9768-FA52D16A64A7}"/>
    <cellStyle name="Comma 14 2 20" xfId="38094" xr:uid="{0DF3D4AD-D1DC-432A-A074-4AD2BB5AEECD}"/>
    <cellStyle name="Comma 14 2 21" xfId="37098" xr:uid="{4F1D6F38-1189-473F-B90D-57D529E3B86D}"/>
    <cellStyle name="Comma 14 2 22" xfId="37808" xr:uid="{7923ED30-0840-4E8C-8018-7034B17CC12D}"/>
    <cellStyle name="Comma 14 2 23" xfId="33123" xr:uid="{725885A8-4CDF-417F-98A6-F47B583CF4CD}"/>
    <cellStyle name="Comma 14 2 24" xfId="38471" xr:uid="{4C943BCA-4431-4E3B-8C14-E8C6BAFA3EB7}"/>
    <cellStyle name="Comma 14 2 25" xfId="37318" xr:uid="{6CC0B49C-4E94-45D5-9D60-988C8DD36277}"/>
    <cellStyle name="Comma 14 2 26" xfId="35989" xr:uid="{B6B6D922-9B15-4048-A94B-249DEDE75EE0}"/>
    <cellStyle name="Comma 14 2 27" xfId="39097" xr:uid="{2472F521-039A-4344-8111-E22EB0C69E41}"/>
    <cellStyle name="Comma 14 2 28" xfId="37130" xr:uid="{F8499083-482E-4DE6-8ABD-DFA11A9D2999}"/>
    <cellStyle name="Comma 14 2 29" xfId="33088" xr:uid="{EAF89AE9-E2F5-42ED-A417-CC41B9A3C0F8}"/>
    <cellStyle name="Comma 14 2 3" xfId="6421" xr:uid="{90E5AB31-1C25-4734-B358-7CE72F4829FF}"/>
    <cellStyle name="Comma 14 2 3 10" xfId="32776" xr:uid="{C4DF5717-3E63-4769-9FEC-A1CFEC2C49F2}"/>
    <cellStyle name="Comma 14 2 3 11" xfId="40046" xr:uid="{BEE871AD-7BA3-4683-810C-2E5C11880BCF}"/>
    <cellStyle name="Comma 14 2 3 12" xfId="22034" xr:uid="{F63EC85C-8D59-4DB0-9072-06C4A3F1EC30}"/>
    <cellStyle name="Comma 14 2 3 2" xfId="6422" xr:uid="{FB589B8E-B127-421F-8D9A-315C81300848}"/>
    <cellStyle name="Comma 14 2 3 2 2" xfId="6423" xr:uid="{CBE82BA3-32EA-4A10-AD54-D529A9C89E26}"/>
    <cellStyle name="Comma 14 2 3 2 2 2" xfId="6424" xr:uid="{2499124B-AD6C-4396-B006-810BFE0EA113}"/>
    <cellStyle name="Comma 14 2 3 2 2 2 2" xfId="6425" xr:uid="{2A7B5452-F670-4FFC-8262-DDB7E750C508}"/>
    <cellStyle name="Comma 14 2 3 2 2 2 2 2" xfId="6426" xr:uid="{A8CA87EE-DF38-46F3-AEEC-4551A3E44B48}"/>
    <cellStyle name="Comma 14 2 3 2 2 2 2 2 2" xfId="6427" xr:uid="{5EACD2EA-1AEC-4784-93AF-5C085D6A009D}"/>
    <cellStyle name="Comma 14 2 3 2 2 2 2 2 2 2" xfId="6428" xr:uid="{AFBA4400-F7E8-4310-BAF6-05BAADD48FF3}"/>
    <cellStyle name="Comma 14 2 3 2 2 2 2 2 2 2 2" xfId="28517" xr:uid="{EF885A89-7BCE-4BA8-9D25-05D75569C9DE}"/>
    <cellStyle name="Comma 14 2 3 2 2 2 2 2 2 3" xfId="28516" xr:uid="{B88B5F9D-6C27-45EE-9363-5409F376AE59}"/>
    <cellStyle name="Comma 14 2 3 2 2 2 2 2 2_ACT_NIBD EQ" xfId="6429" xr:uid="{09876442-9677-4DC4-A148-1C98A4A71324}"/>
    <cellStyle name="Comma 14 2 3 2 2 2 2 2 3" xfId="6430" xr:uid="{C0E70E8D-8B81-4F73-BC1F-594BD414F38A}"/>
    <cellStyle name="Comma 14 2 3 2 2 2 2 2 3 2" xfId="28518" xr:uid="{950890E9-A865-4302-86D6-A8147D6F2F23}"/>
    <cellStyle name="Comma 14 2 3 2 2 2 2 2 4" xfId="28515" xr:uid="{719C0531-5B90-4FAB-BE57-2925A5C5B9DA}"/>
    <cellStyle name="Comma 14 2 3 2 2 2 2 2_ACT_NIBD EQ" xfId="6431" xr:uid="{2E429411-2285-4BB1-9B3C-BB00BDBDA1B9}"/>
    <cellStyle name="Comma 14 2 3 2 2 2 2 3" xfId="6432" xr:uid="{7A4B402A-692F-4187-B14E-93BC871789C1}"/>
    <cellStyle name="Comma 14 2 3 2 2 2 2 3 2" xfId="6433" xr:uid="{AF4A4495-6D09-48C7-8659-68D250A5B66D}"/>
    <cellStyle name="Comma 14 2 3 2 2 2 2 3 2 2" xfId="28520" xr:uid="{859FCF08-6B84-4843-8007-990300A662E0}"/>
    <cellStyle name="Comma 14 2 3 2 2 2 2 3 3" xfId="28519" xr:uid="{3D321E87-EF0E-4DBF-ADE3-978BFB2169D3}"/>
    <cellStyle name="Comma 14 2 3 2 2 2 2 3_ACT_NIBD EQ" xfId="6434" xr:uid="{F6D60C81-1910-484E-B52F-95218E5E6237}"/>
    <cellStyle name="Comma 14 2 3 2 2 2 2 4" xfId="6435" xr:uid="{30B3686D-B1A9-4F0E-BD8C-6EF0AF93C807}"/>
    <cellStyle name="Comma 14 2 3 2 2 2 2 4 2" xfId="28521" xr:uid="{1C4E4528-8753-44D6-90C0-B881E4285D53}"/>
    <cellStyle name="Comma 14 2 3 2 2 2 2 5" xfId="28514" xr:uid="{5723B74B-02C8-4403-A657-2A8A63346AB6}"/>
    <cellStyle name="Comma 14 2 3 2 2 2 2_ACT_NIBD EQ" xfId="6436" xr:uid="{B10AF3A4-2406-44DA-88CC-0DF8B92DE52B}"/>
    <cellStyle name="Comma 14 2 3 2 2 2 3" xfId="6437" xr:uid="{1840E93E-28A0-4DDB-90EF-020D5CD56B86}"/>
    <cellStyle name="Comma 14 2 3 2 2 2 3 2" xfId="6438" xr:uid="{654EB776-92F4-4E01-8300-C692F7CAF8A0}"/>
    <cellStyle name="Comma 14 2 3 2 2 2 3 2 2" xfId="6439" xr:uid="{8F99343F-E31A-48EE-9661-FD1D444788E6}"/>
    <cellStyle name="Comma 14 2 3 2 2 2 3 2 2 2" xfId="28524" xr:uid="{D06FF55B-0D75-499C-BEBA-B98D97890ABF}"/>
    <cellStyle name="Comma 14 2 3 2 2 2 3 2 3" xfId="28523" xr:uid="{10E0FF57-B011-4A17-B87F-B8323DECB43D}"/>
    <cellStyle name="Comma 14 2 3 2 2 2 3 2_ACT_NIBD EQ" xfId="6440" xr:uid="{01A3CF2B-5D0D-486E-A3A0-605D2E7AE5E7}"/>
    <cellStyle name="Comma 14 2 3 2 2 2 3 3" xfId="6441" xr:uid="{762917A4-A868-4DA2-8D75-F73EBDDEE1DF}"/>
    <cellStyle name="Comma 14 2 3 2 2 2 3 3 2" xfId="28525" xr:uid="{A75EF39F-BFB6-4B11-8A57-837A285578AD}"/>
    <cellStyle name="Comma 14 2 3 2 2 2 3 4" xfId="28522" xr:uid="{F19FE388-53B8-4C60-ADD3-9F64351246D2}"/>
    <cellStyle name="Comma 14 2 3 2 2 2 3_ACT_NIBD EQ" xfId="6442" xr:uid="{19CBCED3-4C6F-42B9-A9A2-08FF0B3C6629}"/>
    <cellStyle name="Comma 14 2 3 2 2 2 4" xfId="6443" xr:uid="{52DAC044-13FB-4D14-BCCA-1F57351B463F}"/>
    <cellStyle name="Comma 14 2 3 2 2 2 4 2" xfId="6444" xr:uid="{DD49D916-23E4-4E26-8408-AC19874EDBA8}"/>
    <cellStyle name="Comma 14 2 3 2 2 2 4 2 2" xfId="28527" xr:uid="{404701E2-211B-406F-83B0-7F6327B078DE}"/>
    <cellStyle name="Comma 14 2 3 2 2 2 4 3" xfId="28526" xr:uid="{DFD8E162-5304-4C1C-9A5A-A7E40330DA90}"/>
    <cellStyle name="Comma 14 2 3 2 2 2 4_ACT_NIBD EQ" xfId="6445" xr:uid="{AD2EAC64-0BB1-4831-9B1E-69A9DAD4C08D}"/>
    <cellStyle name="Comma 14 2 3 2 2 2 5" xfId="6446" xr:uid="{AC66469D-6B65-4F4C-8CFB-C470EC65E6BF}"/>
    <cellStyle name="Comma 14 2 3 2 2 2 5 2" xfId="28528" xr:uid="{F5823EFD-B983-4D30-B8F0-A75FD03DA24D}"/>
    <cellStyle name="Comma 14 2 3 2 2 2 6" xfId="28513" xr:uid="{9F3D9B60-4FD6-4DD6-94B3-08D20B1E4CCB}"/>
    <cellStyle name="Comma 14 2 3 2 2 2_ACT_NIBD EQ" xfId="6447" xr:uid="{0A124058-33B9-4D71-8CA9-6934C29EFA25}"/>
    <cellStyle name="Comma 14 2 3 2 2 3" xfId="6448" xr:uid="{AD0C4323-98DC-4F65-9F01-0E4633E285C2}"/>
    <cellStyle name="Comma 14 2 3 2 2 3 2" xfId="6449" xr:uid="{F16EE598-2AFA-433E-BFE8-10C5064C2938}"/>
    <cellStyle name="Comma 14 2 3 2 2 3 2 2" xfId="6450" xr:uid="{2DF6089D-07CF-4944-9628-18BAF1F77CD2}"/>
    <cellStyle name="Comma 14 2 3 2 2 3 2 2 2" xfId="6451" xr:uid="{A31CBAB0-2DCE-4978-8B69-12DF17BD22C9}"/>
    <cellStyle name="Comma 14 2 3 2 2 3 2 2 2 2" xfId="28532" xr:uid="{08E93FD9-8185-47B0-8456-F2992BD290BC}"/>
    <cellStyle name="Comma 14 2 3 2 2 3 2 2 3" xfId="28531" xr:uid="{36C52A98-A97C-4209-BB72-8132471EBAA2}"/>
    <cellStyle name="Comma 14 2 3 2 2 3 2 2_ACT_NIBD EQ" xfId="6452" xr:uid="{162C2235-CFE5-4AEF-AA16-330B1A7B0320}"/>
    <cellStyle name="Comma 14 2 3 2 2 3 2 3" xfId="6453" xr:uid="{2B81A348-40C8-40F6-9C7E-7A3CCACF02C2}"/>
    <cellStyle name="Comma 14 2 3 2 2 3 2 3 2" xfId="28533" xr:uid="{0D57B932-522D-4306-B624-FDC7044F7A03}"/>
    <cellStyle name="Comma 14 2 3 2 2 3 2 4" xfId="28530" xr:uid="{806A6A07-1CAE-42E5-A234-C35C2D497A0D}"/>
    <cellStyle name="Comma 14 2 3 2 2 3 2_ACT_NIBD EQ" xfId="6454" xr:uid="{92CFCFF3-86EE-4D81-BE4C-854F382B1DEE}"/>
    <cellStyle name="Comma 14 2 3 2 2 3 3" xfId="6455" xr:uid="{44FE35CB-EDF2-4807-98F3-35A02EAA5EB9}"/>
    <cellStyle name="Comma 14 2 3 2 2 3 3 2" xfId="6456" xr:uid="{7F128918-FC76-41AB-921D-C3B41B7755E0}"/>
    <cellStyle name="Comma 14 2 3 2 2 3 3 2 2" xfId="28535" xr:uid="{1B973F00-118A-45E6-A8A9-207FF40E0608}"/>
    <cellStyle name="Comma 14 2 3 2 2 3 3 3" xfId="28534" xr:uid="{BEE87A6F-8497-4E23-B7FA-F7899726DD7D}"/>
    <cellStyle name="Comma 14 2 3 2 2 3 3_ACT_NIBD EQ" xfId="6457" xr:uid="{A1CE6FF3-B221-4A39-9B04-93DE73540B86}"/>
    <cellStyle name="Comma 14 2 3 2 2 3 4" xfId="6458" xr:uid="{9951EEB0-5AC8-4A6A-AF8E-B7FF4981FC6F}"/>
    <cellStyle name="Comma 14 2 3 2 2 3 4 2" xfId="28536" xr:uid="{1E665C1B-763C-4823-BEC8-E1DF7F8530D1}"/>
    <cellStyle name="Comma 14 2 3 2 2 3 5" xfId="28529" xr:uid="{E8158629-EF00-44DA-8F87-BF9CDD539A18}"/>
    <cellStyle name="Comma 14 2 3 2 2 3_ACT_NIBD EQ" xfId="6459" xr:uid="{0B3C2E31-3489-4540-8854-61FDE7428EE6}"/>
    <cellStyle name="Comma 14 2 3 2 2 4" xfId="6460" xr:uid="{9335C7AB-1D66-43BA-9A5F-E1C09BF72585}"/>
    <cellStyle name="Comma 14 2 3 2 2 4 2" xfId="6461" xr:uid="{04526207-125B-49C0-9F23-8752CEB1F68F}"/>
    <cellStyle name="Comma 14 2 3 2 2 4 2 2" xfId="6462" xr:uid="{14AA754B-B47E-4978-88E5-4E39870B3BA8}"/>
    <cellStyle name="Comma 14 2 3 2 2 4 2 2 2" xfId="28539" xr:uid="{50F9DB32-56CE-4D48-A621-8B86D38FD311}"/>
    <cellStyle name="Comma 14 2 3 2 2 4 2 3" xfId="28538" xr:uid="{8D5A8237-E890-4979-8E20-1BED291B75C2}"/>
    <cellStyle name="Comma 14 2 3 2 2 4 2_ACT_NIBD EQ" xfId="6463" xr:uid="{E4704BEE-8EB6-47DB-B59A-1DC9F88F8387}"/>
    <cellStyle name="Comma 14 2 3 2 2 4 3" xfId="6464" xr:uid="{6C72DA0D-C1A0-4029-9C3B-7D476646DC75}"/>
    <cellStyle name="Comma 14 2 3 2 2 4 3 2" xfId="28540" xr:uid="{F79BCE9C-57C3-463D-A903-4E1EF836CFFA}"/>
    <cellStyle name="Comma 14 2 3 2 2 4 4" xfId="28537" xr:uid="{81CF3618-3160-4423-8C60-B9D0F9FDD98B}"/>
    <cellStyle name="Comma 14 2 3 2 2 4_ACT_NIBD EQ" xfId="6465" xr:uid="{7F96A875-700A-4DEB-96DF-EA25292A09CA}"/>
    <cellStyle name="Comma 14 2 3 2 2 5" xfId="6466" xr:uid="{75A7F182-72C1-4A46-A18A-10F316560701}"/>
    <cellStyle name="Comma 14 2 3 2 2 5 2" xfId="6467" xr:uid="{F4AC6AB3-56DB-462F-BFF3-95F4C5161EE4}"/>
    <cellStyle name="Comma 14 2 3 2 2 5 2 2" xfId="28542" xr:uid="{4169988A-0F77-4A0B-BB06-3C587E08D8D1}"/>
    <cellStyle name="Comma 14 2 3 2 2 5 3" xfId="28541" xr:uid="{0A6DCAE7-7A2E-4982-B066-C7052DFBB2A6}"/>
    <cellStyle name="Comma 14 2 3 2 2 5_ACT_NIBD EQ" xfId="6468" xr:uid="{7B6E2B90-7740-482D-896E-EE94C4C9CF43}"/>
    <cellStyle name="Comma 14 2 3 2 2 6" xfId="6469" xr:uid="{B3A32ED3-CB91-497B-824D-21A854936A7E}"/>
    <cellStyle name="Comma 14 2 3 2 2 6 2" xfId="28543" xr:uid="{22EC9927-587E-4110-A340-F2F19A8B44B6}"/>
    <cellStyle name="Comma 14 2 3 2 2 7" xfId="28512" xr:uid="{8C537E60-07D7-478D-A6B7-B69A9D0C5DDE}"/>
    <cellStyle name="Comma 14 2 3 2 2_ACT_NIBD EQ" xfId="6470" xr:uid="{DCB323FE-BCDF-43FA-BBAD-A454414B33D3}"/>
    <cellStyle name="Comma 14 2 3 2 3" xfId="6471" xr:uid="{9E4BF82B-0F0D-4977-A072-EA781B7EE795}"/>
    <cellStyle name="Comma 14 2 3 2 3 2" xfId="6472" xr:uid="{53D1C478-8391-41BA-A051-40933C85E86A}"/>
    <cellStyle name="Comma 14 2 3 2 3 2 2" xfId="6473" xr:uid="{C18F9396-99AB-4926-841E-EFBF9ADACBB5}"/>
    <cellStyle name="Comma 14 2 3 2 3 2 2 2" xfId="6474" xr:uid="{6A160150-00B7-4CB4-A064-7EB4980C2B09}"/>
    <cellStyle name="Comma 14 2 3 2 3 2 2 2 2" xfId="6475" xr:uid="{6EFC7946-21E5-49A3-A55A-E51B41E18DBC}"/>
    <cellStyle name="Comma 14 2 3 2 3 2 2 2 2 2" xfId="6476" xr:uid="{2B23A195-92F7-492C-97C0-0BF45FA19ACD}"/>
    <cellStyle name="Comma 14 2 3 2 3 2 2 2 2 2 2" xfId="28549" xr:uid="{BC63D998-92E9-4976-9E11-D7056957048B}"/>
    <cellStyle name="Comma 14 2 3 2 3 2 2 2 2 3" xfId="28548" xr:uid="{DF61494C-EF69-48FD-943A-F0CB52ECB3FF}"/>
    <cellStyle name="Comma 14 2 3 2 3 2 2 2 2_ACT_NIBD EQ" xfId="6477" xr:uid="{21323B1F-2544-4FDB-A831-7E238FE0904A}"/>
    <cellStyle name="Comma 14 2 3 2 3 2 2 2 3" xfId="6478" xr:uid="{422314DB-3A11-4EEA-8616-5B319ECF581B}"/>
    <cellStyle name="Comma 14 2 3 2 3 2 2 2 3 2" xfId="28550" xr:uid="{7C7FD6E5-0D1F-4991-818D-E30ED8CB55F3}"/>
    <cellStyle name="Comma 14 2 3 2 3 2 2 2 4" xfId="28547" xr:uid="{B8530CDD-5D56-4ADB-AA69-240E4F190690}"/>
    <cellStyle name="Comma 14 2 3 2 3 2 2 2_ACT_NIBD EQ" xfId="6479" xr:uid="{E4E3B6DE-A30C-4F2B-8F90-B4D84D589460}"/>
    <cellStyle name="Comma 14 2 3 2 3 2 2 3" xfId="6480" xr:uid="{394D1C18-8DE8-43FC-A175-393FE1073475}"/>
    <cellStyle name="Comma 14 2 3 2 3 2 2 3 2" xfId="6481" xr:uid="{F4369DCC-9102-490B-98EB-0F3EBBB87BCC}"/>
    <cellStyle name="Comma 14 2 3 2 3 2 2 3 2 2" xfId="28552" xr:uid="{D5FCE34E-1546-4C78-954C-E518D17F7116}"/>
    <cellStyle name="Comma 14 2 3 2 3 2 2 3 3" xfId="28551" xr:uid="{A573666D-85AD-4618-9B5B-D8AF0368528E}"/>
    <cellStyle name="Comma 14 2 3 2 3 2 2 3_ACT_NIBD EQ" xfId="6482" xr:uid="{8F87982A-E5B9-4F9E-8A88-E6B232C52EC5}"/>
    <cellStyle name="Comma 14 2 3 2 3 2 2 4" xfId="6483" xr:uid="{2DCECEE4-BBAC-4640-8E72-D5F2466AF566}"/>
    <cellStyle name="Comma 14 2 3 2 3 2 2 4 2" xfId="28553" xr:uid="{8B0D3C77-2D05-4437-9CA4-018824F3EB1E}"/>
    <cellStyle name="Comma 14 2 3 2 3 2 2 5" xfId="28546" xr:uid="{ACDADB39-B16D-4C14-B61E-863DFE3A3878}"/>
    <cellStyle name="Comma 14 2 3 2 3 2 2_ACT_NIBD EQ" xfId="6484" xr:uid="{A66ADACF-308F-4DF7-9260-4479F54509B2}"/>
    <cellStyle name="Comma 14 2 3 2 3 2 3" xfId="6485" xr:uid="{41156E37-1200-4D9A-8787-FA3FD7CEEA37}"/>
    <cellStyle name="Comma 14 2 3 2 3 2 3 2" xfId="6486" xr:uid="{47E546D9-EFF9-4D08-8C47-244767423598}"/>
    <cellStyle name="Comma 14 2 3 2 3 2 3 2 2" xfId="6487" xr:uid="{33BE92CA-F5E1-42FC-A121-49E21E385A90}"/>
    <cellStyle name="Comma 14 2 3 2 3 2 3 2 2 2" xfId="28556" xr:uid="{3C117668-8F7E-4402-8886-5CFB3129EB7C}"/>
    <cellStyle name="Comma 14 2 3 2 3 2 3 2 3" xfId="28555" xr:uid="{1C8F0F27-D06E-4843-9988-974D8485661B}"/>
    <cellStyle name="Comma 14 2 3 2 3 2 3 2_ACT_NIBD EQ" xfId="6488" xr:uid="{F590BB4B-0C0B-4698-82AC-FA85DBF7C95D}"/>
    <cellStyle name="Comma 14 2 3 2 3 2 3 3" xfId="6489" xr:uid="{0C70A1CD-49E1-4F2A-BA87-8510F6D0279B}"/>
    <cellStyle name="Comma 14 2 3 2 3 2 3 3 2" xfId="28557" xr:uid="{48BB2E20-7813-4053-ACF6-5364D1E32571}"/>
    <cellStyle name="Comma 14 2 3 2 3 2 3 4" xfId="28554" xr:uid="{A32C88C2-8AE4-4FD7-AEF2-0F5807E94CD8}"/>
    <cellStyle name="Comma 14 2 3 2 3 2 3_ACT_NIBD EQ" xfId="6490" xr:uid="{82D55C60-15ED-4AA2-8AA5-F124BE13FB46}"/>
    <cellStyle name="Comma 14 2 3 2 3 2 4" xfId="6491" xr:uid="{C4125C74-0CA8-4B68-ADE0-EB9DDD1FD3CD}"/>
    <cellStyle name="Comma 14 2 3 2 3 2 4 2" xfId="6492" xr:uid="{233B3501-A1AF-4A31-8664-BE41ED453258}"/>
    <cellStyle name="Comma 14 2 3 2 3 2 4 2 2" xfId="28559" xr:uid="{25F8BFBE-C496-4F7D-962C-2A79A8697CE9}"/>
    <cellStyle name="Comma 14 2 3 2 3 2 4 3" xfId="28558" xr:uid="{0305B85F-8456-469B-97C8-35F12EE20A03}"/>
    <cellStyle name="Comma 14 2 3 2 3 2 4_ACT_NIBD EQ" xfId="6493" xr:uid="{F2BD431E-10D2-4AC3-A36E-7B9BB2E70835}"/>
    <cellStyle name="Comma 14 2 3 2 3 2 5" xfId="6494" xr:uid="{D9380422-F707-4AF5-A9DE-EC82FCEFBB4E}"/>
    <cellStyle name="Comma 14 2 3 2 3 2 5 2" xfId="28560" xr:uid="{D3C92F7E-AE6A-46EF-B107-AAB5603E0AB0}"/>
    <cellStyle name="Comma 14 2 3 2 3 2 6" xfId="28545" xr:uid="{AEC16E1D-8E0C-47B8-ABBD-38D67C4ED29D}"/>
    <cellStyle name="Comma 14 2 3 2 3 2_ACT_NIBD EQ" xfId="6495" xr:uid="{0D1C6928-34C8-4083-92E3-43686940E7BE}"/>
    <cellStyle name="Comma 14 2 3 2 3 3" xfId="6496" xr:uid="{4670640C-B78D-4C1C-8E93-CD0736E6EE7D}"/>
    <cellStyle name="Comma 14 2 3 2 3 3 2" xfId="6497" xr:uid="{2D330CA6-B140-448B-801D-6DE1175401A0}"/>
    <cellStyle name="Comma 14 2 3 2 3 3 2 2" xfId="6498" xr:uid="{69D1C46A-6C10-4250-B40D-C52F8F71E9E9}"/>
    <cellStyle name="Comma 14 2 3 2 3 3 2 2 2" xfId="6499" xr:uid="{AC54CC11-176F-426C-BBAD-E2154085C174}"/>
    <cellStyle name="Comma 14 2 3 2 3 3 2 2 2 2" xfId="28564" xr:uid="{47CCBC05-96A8-460E-A082-EBAED3661AD1}"/>
    <cellStyle name="Comma 14 2 3 2 3 3 2 2 3" xfId="28563" xr:uid="{C8603477-DE91-452A-9ECD-079392B57C3E}"/>
    <cellStyle name="Comma 14 2 3 2 3 3 2 2_ACT_NIBD EQ" xfId="6500" xr:uid="{C13C9FE2-9C99-4C0A-BF1F-61F6781408BF}"/>
    <cellStyle name="Comma 14 2 3 2 3 3 2 3" xfId="6501" xr:uid="{CDECEE82-D617-4654-80BE-7F2D5EB8312C}"/>
    <cellStyle name="Comma 14 2 3 2 3 3 2 3 2" xfId="28565" xr:uid="{17A1B258-48F1-419C-AC77-86AC601A9087}"/>
    <cellStyle name="Comma 14 2 3 2 3 3 2 4" xfId="28562" xr:uid="{86702E80-4B38-488C-874F-DF3166AED169}"/>
    <cellStyle name="Comma 14 2 3 2 3 3 2_ACT_NIBD EQ" xfId="6502" xr:uid="{1FF6EFF6-72C5-4B5A-8C62-BA332BA0E116}"/>
    <cellStyle name="Comma 14 2 3 2 3 3 3" xfId="6503" xr:uid="{BDD3CECE-828B-4743-A29E-B4E86A932449}"/>
    <cellStyle name="Comma 14 2 3 2 3 3 3 2" xfId="6504" xr:uid="{84CA9690-7A18-4E88-AD99-2E73FCEA9A7E}"/>
    <cellStyle name="Comma 14 2 3 2 3 3 3 2 2" xfId="28567" xr:uid="{F622790F-2B3F-4193-A524-0D18E872A766}"/>
    <cellStyle name="Comma 14 2 3 2 3 3 3 3" xfId="28566" xr:uid="{3A2A4318-4A5B-4316-A2BE-23376818C45E}"/>
    <cellStyle name="Comma 14 2 3 2 3 3 3_ACT_NIBD EQ" xfId="6505" xr:uid="{52B1E7F6-8D65-4E9F-86A8-A535F7B37252}"/>
    <cellStyle name="Comma 14 2 3 2 3 3 4" xfId="6506" xr:uid="{81934B2F-7F71-4CC7-95EE-A0F5364CB0E2}"/>
    <cellStyle name="Comma 14 2 3 2 3 3 4 2" xfId="28568" xr:uid="{60F39D45-B660-4B44-8B43-3A8A07A63814}"/>
    <cellStyle name="Comma 14 2 3 2 3 3 5" xfId="28561" xr:uid="{590417C3-B4DD-4C21-A18C-5AD678F196CE}"/>
    <cellStyle name="Comma 14 2 3 2 3 3_ACT_NIBD EQ" xfId="6507" xr:uid="{5E735D22-9FFA-4703-895C-65F2767BDD6B}"/>
    <cellStyle name="Comma 14 2 3 2 3 4" xfId="6508" xr:uid="{9014460F-7096-4C54-A254-79E2F7585ACA}"/>
    <cellStyle name="Comma 14 2 3 2 3 4 2" xfId="6509" xr:uid="{07790E88-1EB2-463E-A9E2-ADB19F3AE2F6}"/>
    <cellStyle name="Comma 14 2 3 2 3 4 2 2" xfId="6510" xr:uid="{F9F0C581-C109-4A03-AEE2-F63AFF24D25D}"/>
    <cellStyle name="Comma 14 2 3 2 3 4 2 2 2" xfId="28571" xr:uid="{60B3F704-58C2-47E4-9219-59344CC6E70B}"/>
    <cellStyle name="Comma 14 2 3 2 3 4 2 3" xfId="28570" xr:uid="{42978969-2573-4E4E-AEAE-A2E29ABAF131}"/>
    <cellStyle name="Comma 14 2 3 2 3 4 2_ACT_NIBD EQ" xfId="6511" xr:uid="{00EE215A-4C40-4DA0-83EE-DEA3228309B5}"/>
    <cellStyle name="Comma 14 2 3 2 3 4 3" xfId="6512" xr:uid="{38C3CD33-102E-4257-8468-494E201D4BB5}"/>
    <cellStyle name="Comma 14 2 3 2 3 4 3 2" xfId="28572" xr:uid="{CEB42C91-C434-4D9B-9F67-26F29168D2EF}"/>
    <cellStyle name="Comma 14 2 3 2 3 4 4" xfId="28569" xr:uid="{A114FB9E-56D3-47C4-98AD-593163D8C165}"/>
    <cellStyle name="Comma 14 2 3 2 3 4_ACT_NIBD EQ" xfId="6513" xr:uid="{23783DE6-2791-4FC1-8839-0705CF9A35E8}"/>
    <cellStyle name="Comma 14 2 3 2 3 5" xfId="6514" xr:uid="{F220DA0F-ED95-4725-9E3A-294A7B30BBE8}"/>
    <cellStyle name="Comma 14 2 3 2 3 5 2" xfId="6515" xr:uid="{1CC52574-BB21-40A3-A8F2-30F3A30A584D}"/>
    <cellStyle name="Comma 14 2 3 2 3 5 2 2" xfId="28574" xr:uid="{9756BBFB-FFA5-4187-B487-E25F19D1BD18}"/>
    <cellStyle name="Comma 14 2 3 2 3 5 3" xfId="28573" xr:uid="{52D4227F-1946-4772-A239-06D36FC94BDD}"/>
    <cellStyle name="Comma 14 2 3 2 3 5_ACT_NIBD EQ" xfId="6516" xr:uid="{1463D33B-2771-44CA-967F-2F15EE053A7A}"/>
    <cellStyle name="Comma 14 2 3 2 3 6" xfId="6517" xr:uid="{DC52E007-DAD4-41D4-9830-22724221BE87}"/>
    <cellStyle name="Comma 14 2 3 2 3 6 2" xfId="28575" xr:uid="{C66B2D20-E299-4B8C-AE05-2A1B50B8A5B9}"/>
    <cellStyle name="Comma 14 2 3 2 3 7" xfId="28544" xr:uid="{D16C9074-B8F3-45EA-8D62-251F870B2807}"/>
    <cellStyle name="Comma 14 2 3 2 3_ACT_NIBD EQ" xfId="6518" xr:uid="{844C499E-46CB-491E-B5C9-06883FC6780F}"/>
    <cellStyle name="Comma 14 2 3 2 4" xfId="6519" xr:uid="{1EF43A6A-751D-4AB1-A1B8-6838BBF4BFE0}"/>
    <cellStyle name="Comma 14 2 3 2 4 2" xfId="6520" xr:uid="{A770C79A-3CEB-48E5-A98F-D6AB3055DFBB}"/>
    <cellStyle name="Comma 14 2 3 2 4 2 2" xfId="6521" xr:uid="{A5379573-2AA2-4A01-B402-B268EBC9A7DF}"/>
    <cellStyle name="Comma 14 2 3 2 4 2 2 2" xfId="6522" xr:uid="{C6E21B92-839B-45A5-80CB-21447F70D9D3}"/>
    <cellStyle name="Comma 14 2 3 2 4 2 2 2 2" xfId="6523" xr:uid="{45118806-447A-420B-9824-426AD3CFA3E4}"/>
    <cellStyle name="Comma 14 2 3 2 4 2 2 2 2 2" xfId="28580" xr:uid="{D52CA430-0C0E-4D6C-9F80-51B0BE103890}"/>
    <cellStyle name="Comma 14 2 3 2 4 2 2 2 3" xfId="28579" xr:uid="{90577E17-E995-4975-B673-E331115B6F77}"/>
    <cellStyle name="Comma 14 2 3 2 4 2 2 2_ACT_NIBD EQ" xfId="6524" xr:uid="{FADF7197-6511-48A1-A2AB-E3FAF36F5DF2}"/>
    <cellStyle name="Comma 14 2 3 2 4 2 2 3" xfId="6525" xr:uid="{1D454C31-7150-4E98-9387-7662BDCBA583}"/>
    <cellStyle name="Comma 14 2 3 2 4 2 2 3 2" xfId="28581" xr:uid="{46731DEB-4FBB-451F-8270-27FB2B8989BA}"/>
    <cellStyle name="Comma 14 2 3 2 4 2 2 4" xfId="28578" xr:uid="{E4170BAB-61A8-4FF6-B039-CACEB3CB8AD7}"/>
    <cellStyle name="Comma 14 2 3 2 4 2 2_ACT_NIBD EQ" xfId="6526" xr:uid="{4F1533D9-10F4-4C31-9D9C-BF5B6C3342B9}"/>
    <cellStyle name="Comma 14 2 3 2 4 2 3" xfId="6527" xr:uid="{277BDD8C-BFFD-4E5D-97A5-FAC6D907018E}"/>
    <cellStyle name="Comma 14 2 3 2 4 2 3 2" xfId="6528" xr:uid="{95661737-1B9B-4776-A89B-8829321245C0}"/>
    <cellStyle name="Comma 14 2 3 2 4 2 3 2 2" xfId="28583" xr:uid="{BED1E04C-32F5-4C39-B764-397483CA551A}"/>
    <cellStyle name="Comma 14 2 3 2 4 2 3 3" xfId="28582" xr:uid="{477A9C4A-778E-492A-B542-AC53517F2D23}"/>
    <cellStyle name="Comma 14 2 3 2 4 2 3_ACT_NIBD EQ" xfId="6529" xr:uid="{84789996-E7EA-456B-85F6-456648FE0983}"/>
    <cellStyle name="Comma 14 2 3 2 4 2 4" xfId="6530" xr:uid="{08725339-A989-47B5-B6A4-803A91D53215}"/>
    <cellStyle name="Comma 14 2 3 2 4 2 4 2" xfId="28584" xr:uid="{851FABDE-A61D-4420-B8FD-EA078E72971F}"/>
    <cellStyle name="Comma 14 2 3 2 4 2 5" xfId="28577" xr:uid="{C56B1E73-9D84-4862-8391-72B3284EA0DC}"/>
    <cellStyle name="Comma 14 2 3 2 4 2_ACT_NIBD EQ" xfId="6531" xr:uid="{CA64BB88-F964-42F7-B3C5-CDFC87307CE7}"/>
    <cellStyle name="Comma 14 2 3 2 4 3" xfId="6532" xr:uid="{54872FDB-21A7-4516-8BB9-DB6DEC6E21D8}"/>
    <cellStyle name="Comma 14 2 3 2 4 3 2" xfId="6533" xr:uid="{129A16E4-6A0B-4825-B7EB-85D4067B826D}"/>
    <cellStyle name="Comma 14 2 3 2 4 3 2 2" xfId="6534" xr:uid="{B1F42F85-F174-434E-838C-4B32673F7AD0}"/>
    <cellStyle name="Comma 14 2 3 2 4 3 2 2 2" xfId="28587" xr:uid="{93A02D9F-0D0A-4C77-BF79-18D7D31BB274}"/>
    <cellStyle name="Comma 14 2 3 2 4 3 2 3" xfId="28586" xr:uid="{5A620218-CFF9-4CFA-9BBA-2A49AEA5E95D}"/>
    <cellStyle name="Comma 14 2 3 2 4 3 2_ACT_NIBD EQ" xfId="6535" xr:uid="{58E69F46-778A-4436-B0DA-16A59056E6EF}"/>
    <cellStyle name="Comma 14 2 3 2 4 3 3" xfId="6536" xr:uid="{8C302B42-F7E4-4651-94C7-92EDCABFFFF7}"/>
    <cellStyle name="Comma 14 2 3 2 4 3 3 2" xfId="28588" xr:uid="{859F6DBE-89F3-4D1A-9DA4-38AB6F53BD17}"/>
    <cellStyle name="Comma 14 2 3 2 4 3 4" xfId="28585" xr:uid="{0157499D-9987-46A4-AD81-C229F93C536C}"/>
    <cellStyle name="Comma 14 2 3 2 4 3_ACT_NIBD EQ" xfId="6537" xr:uid="{E4FC6935-862A-4813-B419-F31519C2FF55}"/>
    <cellStyle name="Comma 14 2 3 2 4 4" xfId="6538" xr:uid="{C44C7E71-A295-4086-9C6D-F31F204AFA62}"/>
    <cellStyle name="Comma 14 2 3 2 4 4 2" xfId="6539" xr:uid="{CE5D5FA8-6C48-4E39-B4A3-77BA951D6033}"/>
    <cellStyle name="Comma 14 2 3 2 4 4 2 2" xfId="28590" xr:uid="{CAB8D8B0-B6CB-4821-B176-62C173617F99}"/>
    <cellStyle name="Comma 14 2 3 2 4 4 3" xfId="28589" xr:uid="{97CA7849-542A-4B40-8068-DB090A69A9E7}"/>
    <cellStyle name="Comma 14 2 3 2 4 4_ACT_NIBD EQ" xfId="6540" xr:uid="{8FF6B942-99BA-46AC-A139-7155241C223E}"/>
    <cellStyle name="Comma 14 2 3 2 4 5" xfId="6541" xr:uid="{7EDC9B4C-B762-44D1-9CC5-F73F339BF00B}"/>
    <cellStyle name="Comma 14 2 3 2 4 5 2" xfId="28591" xr:uid="{EDE5D9B9-E8E2-4BD3-B532-A36F9569ADB6}"/>
    <cellStyle name="Comma 14 2 3 2 4 6" xfId="28576" xr:uid="{430CD908-CBD4-4C6B-8556-E96A329AD200}"/>
    <cellStyle name="Comma 14 2 3 2 4_ACT_NIBD EQ" xfId="6542" xr:uid="{6F4E9F8F-0368-416A-A468-BDEF0A2FF4B2}"/>
    <cellStyle name="Comma 14 2 3 2 5" xfId="6543" xr:uid="{D6EA5898-B467-41D6-83E0-756A7834878B}"/>
    <cellStyle name="Comma 14 2 3 2 5 2" xfId="6544" xr:uid="{0EC83848-120E-4BF0-8A61-777D212F1961}"/>
    <cellStyle name="Comma 14 2 3 2 5 2 2" xfId="6545" xr:uid="{32A26339-8578-498D-8486-F3E793C7ACAF}"/>
    <cellStyle name="Comma 14 2 3 2 5 2 2 2" xfId="6546" xr:uid="{EDFC9AC7-6B85-4D33-93DF-94B01A4454B7}"/>
    <cellStyle name="Comma 14 2 3 2 5 2 2 2 2" xfId="28595" xr:uid="{1B463AD9-70E8-4615-99B1-41FECCB72A05}"/>
    <cellStyle name="Comma 14 2 3 2 5 2 2 3" xfId="28594" xr:uid="{5A00188A-0467-47E9-A3AB-08E7410A12B9}"/>
    <cellStyle name="Comma 14 2 3 2 5 2 2_ACT_NIBD EQ" xfId="6547" xr:uid="{A855F309-9833-49C5-8FAE-3F614DFF843E}"/>
    <cellStyle name="Comma 14 2 3 2 5 2 3" xfId="6548" xr:uid="{A822F561-6881-48D0-9289-C7658C7E0334}"/>
    <cellStyle name="Comma 14 2 3 2 5 2 3 2" xfId="28596" xr:uid="{FE494064-0695-4D5C-A73D-CB8E872F2D3E}"/>
    <cellStyle name="Comma 14 2 3 2 5 2 4" xfId="28593" xr:uid="{39E303B8-63B4-492E-82A9-D0E73E10CC11}"/>
    <cellStyle name="Comma 14 2 3 2 5 2_ACT_NIBD EQ" xfId="6549" xr:uid="{9F01BFCC-3050-41F2-9F66-712631AB3BA4}"/>
    <cellStyle name="Comma 14 2 3 2 5 3" xfId="6550" xr:uid="{783852FE-442A-4B7C-8BC9-128FA509B691}"/>
    <cellStyle name="Comma 14 2 3 2 5 3 2" xfId="6551" xr:uid="{53657BF8-D991-4CF5-B135-24EEE354C601}"/>
    <cellStyle name="Comma 14 2 3 2 5 3 2 2" xfId="28598" xr:uid="{91DFFEE4-3D4B-4A2D-934C-189CF06D30DD}"/>
    <cellStyle name="Comma 14 2 3 2 5 3 3" xfId="28597" xr:uid="{C771C35B-DD4C-4E4E-85EA-7BA8E1335FBF}"/>
    <cellStyle name="Comma 14 2 3 2 5 3_ACT_NIBD EQ" xfId="6552" xr:uid="{F5778A28-5A90-464D-B08A-AAC77F1CA588}"/>
    <cellStyle name="Comma 14 2 3 2 5 4" xfId="6553" xr:uid="{2FDB1CA3-C47C-4A60-9551-2A41EACDAE7B}"/>
    <cellStyle name="Comma 14 2 3 2 5 4 2" xfId="28599" xr:uid="{E0A50296-708A-4607-8718-757FB783996C}"/>
    <cellStyle name="Comma 14 2 3 2 5 5" xfId="28592" xr:uid="{F4A47E8D-CD60-45C7-ADA2-D7DC5586AB45}"/>
    <cellStyle name="Comma 14 2 3 2 5_ACT_NIBD EQ" xfId="6554" xr:uid="{D1D45EEE-4D7C-41BD-9049-A35BCBEF8CA8}"/>
    <cellStyle name="Comma 14 2 3 2 6" xfId="6555" xr:uid="{BD22DE9E-85EB-4973-8A8D-5F20BE7596E0}"/>
    <cellStyle name="Comma 14 2 3 2 6 2" xfId="6556" xr:uid="{DA4AF401-5B44-4203-8098-7C606C312B43}"/>
    <cellStyle name="Comma 14 2 3 2 6 2 2" xfId="6557" xr:uid="{B4DB7F9A-8BD4-490A-9283-636FB385F0CC}"/>
    <cellStyle name="Comma 14 2 3 2 6 2 2 2" xfId="28602" xr:uid="{1377E590-6F52-4A39-B52A-FE37542B2D6E}"/>
    <cellStyle name="Comma 14 2 3 2 6 2 3" xfId="28601" xr:uid="{2E6DC666-091A-40FE-9373-2ACB652E3AF2}"/>
    <cellStyle name="Comma 14 2 3 2 6 2_ACT_NIBD EQ" xfId="6558" xr:uid="{4A012C62-6C99-46E7-9677-BE04776A03CB}"/>
    <cellStyle name="Comma 14 2 3 2 6 3" xfId="6559" xr:uid="{8594E5E7-7C0B-4048-BE93-B742D2AE6259}"/>
    <cellStyle name="Comma 14 2 3 2 6 3 2" xfId="28603" xr:uid="{B75937F8-2555-4F6C-B4AD-E7462960EBE8}"/>
    <cellStyle name="Comma 14 2 3 2 6 4" xfId="28600" xr:uid="{08ECE065-94AE-4094-B57E-A2D32FB8349C}"/>
    <cellStyle name="Comma 14 2 3 2 6_ACT_NIBD EQ" xfId="6560" xr:uid="{5129D9E7-ADA7-4594-8B61-7431C0C65329}"/>
    <cellStyle name="Comma 14 2 3 2 7" xfId="6561" xr:uid="{74934AAA-23F4-4146-A46E-813E107ABCBE}"/>
    <cellStyle name="Comma 14 2 3 2 7 2" xfId="6562" xr:uid="{CF50B318-8A29-4191-BAD6-C94C07FD6616}"/>
    <cellStyle name="Comma 14 2 3 2 7 2 2" xfId="28605" xr:uid="{ED9011D9-6F77-4CD5-B571-E74B456F48B5}"/>
    <cellStyle name="Comma 14 2 3 2 7 3" xfId="28604" xr:uid="{B28DF481-EF2E-49C0-855C-B7A101D0EB04}"/>
    <cellStyle name="Comma 14 2 3 2 7_ACT_NIBD EQ" xfId="6563" xr:uid="{131F265E-A5D6-4344-B6C8-2ED56AD48F5A}"/>
    <cellStyle name="Comma 14 2 3 2 8" xfId="6564" xr:uid="{603B7D5D-3C31-4B15-BE14-DF94E6414632}"/>
    <cellStyle name="Comma 14 2 3 2 8 2" xfId="28606" xr:uid="{E47D99C9-A4DC-45D7-950C-23C4384FE0ED}"/>
    <cellStyle name="Comma 14 2 3 2 9" xfId="28511" xr:uid="{4E0B4580-3DA7-44CB-9E89-B63293CC5125}"/>
    <cellStyle name="Comma 14 2 3 2_ACT_NIBD EQ" xfId="6565" xr:uid="{25B05047-128F-4B5C-9946-80E02C06ACB1}"/>
    <cellStyle name="Comma 14 2 3 3" xfId="6566" xr:uid="{E09C034B-DBBF-4C64-BEDB-ABBF5F86FE0A}"/>
    <cellStyle name="Comma 14 2 3 3 2" xfId="6567" xr:uid="{5DCF5306-BB10-4CB7-A33D-27B05AA683F9}"/>
    <cellStyle name="Comma 14 2 3 3 2 2" xfId="6568" xr:uid="{BB1FAD26-4858-41D3-9714-3878270A7141}"/>
    <cellStyle name="Comma 14 2 3 3 2 2 2" xfId="6569" xr:uid="{BF742DB5-6617-4852-A63E-9CB8239E7DDF}"/>
    <cellStyle name="Comma 14 2 3 3 2 2 2 2" xfId="6570" xr:uid="{F7978D42-9270-4B80-9878-3B4D3B7F163F}"/>
    <cellStyle name="Comma 14 2 3 3 2 2 2 2 2" xfId="6571" xr:uid="{10FDCE3B-3178-44C9-8003-06C1D4C71E34}"/>
    <cellStyle name="Comma 14 2 3 3 2 2 2 2 2 2" xfId="28612" xr:uid="{A7C708B1-039A-49C6-83A0-C07550F67B95}"/>
    <cellStyle name="Comma 14 2 3 3 2 2 2 2 3" xfId="28611" xr:uid="{CF6AD7F5-254F-4C7C-9045-B1C2A6162674}"/>
    <cellStyle name="Comma 14 2 3 3 2 2 2 2_ACT_NIBD EQ" xfId="6572" xr:uid="{84BCC32B-95E2-4C2B-9A42-4CB1084AD5CA}"/>
    <cellStyle name="Comma 14 2 3 3 2 2 2 3" xfId="6573" xr:uid="{7643F80E-04F7-4965-906E-51E565487822}"/>
    <cellStyle name="Comma 14 2 3 3 2 2 2 3 2" xfId="28613" xr:uid="{90002B6F-DD27-451F-97B6-0E3395B91510}"/>
    <cellStyle name="Comma 14 2 3 3 2 2 2 4" xfId="28610" xr:uid="{CF74D2FC-C04E-43CD-93E3-F9BE805C30F7}"/>
    <cellStyle name="Comma 14 2 3 3 2 2 2_ACT_NIBD EQ" xfId="6574" xr:uid="{086FE15B-8903-4808-99BA-DCB26C37094B}"/>
    <cellStyle name="Comma 14 2 3 3 2 2 3" xfId="6575" xr:uid="{F9EB25CB-1EF9-4A93-8A18-FDD95A4E91DD}"/>
    <cellStyle name="Comma 14 2 3 3 2 2 3 2" xfId="6576" xr:uid="{2C464B5B-BCEA-4C9A-B2C1-B6918FDA77F6}"/>
    <cellStyle name="Comma 14 2 3 3 2 2 3 2 2" xfId="28615" xr:uid="{F815E1B4-E1CF-4BAD-8825-A4B7BD5DB450}"/>
    <cellStyle name="Comma 14 2 3 3 2 2 3 3" xfId="28614" xr:uid="{EF404A7F-8CA1-4B79-A7CB-CFE699FA8F85}"/>
    <cellStyle name="Comma 14 2 3 3 2 2 3_ACT_NIBD EQ" xfId="6577" xr:uid="{30D8FC5A-EFA4-4794-80A0-B9FFD2EA7F19}"/>
    <cellStyle name="Comma 14 2 3 3 2 2 4" xfId="6578" xr:uid="{6CE3173B-42DB-47A0-B886-42F9D4A58FD1}"/>
    <cellStyle name="Comma 14 2 3 3 2 2 4 2" xfId="28616" xr:uid="{F5FDA7DC-C143-40FD-9C0A-DE37298BA31D}"/>
    <cellStyle name="Comma 14 2 3 3 2 2 5" xfId="28609" xr:uid="{ED0D413F-EFEE-4A0B-BC81-761415F8E0F1}"/>
    <cellStyle name="Comma 14 2 3 3 2 2_ACT_NIBD EQ" xfId="6579" xr:uid="{0C2FAEB8-5567-4442-9EC3-13EC5A1C125C}"/>
    <cellStyle name="Comma 14 2 3 3 2 3" xfId="6580" xr:uid="{1481AF83-AB63-4BF9-9E77-AEF15FE0ED1A}"/>
    <cellStyle name="Comma 14 2 3 3 2 3 2" xfId="6581" xr:uid="{E0CCD49B-B37E-42E6-8395-ED2CAD716D7A}"/>
    <cellStyle name="Comma 14 2 3 3 2 3 2 2" xfId="6582" xr:uid="{AE7711C0-4D7B-4610-8E34-A40CA7866F5E}"/>
    <cellStyle name="Comma 14 2 3 3 2 3 2 2 2" xfId="28619" xr:uid="{4215B6B6-FAE2-43AC-B5CE-E015728711D8}"/>
    <cellStyle name="Comma 14 2 3 3 2 3 2 3" xfId="28618" xr:uid="{EE4B2A30-4FD9-445D-A615-ED5840FA7BD6}"/>
    <cellStyle name="Comma 14 2 3 3 2 3 2_ACT_NIBD EQ" xfId="6583" xr:uid="{58624C50-4D6A-4E06-990C-E0FF39F4AC7D}"/>
    <cellStyle name="Comma 14 2 3 3 2 3 3" xfId="6584" xr:uid="{192B2195-DA02-408A-876C-4ADF9137F1A2}"/>
    <cellStyle name="Comma 14 2 3 3 2 3 3 2" xfId="28620" xr:uid="{D49235F5-9270-4F5E-9C9A-95F199C26D5F}"/>
    <cellStyle name="Comma 14 2 3 3 2 3 4" xfId="28617" xr:uid="{C17D0BC7-F895-4F28-B420-5BCD3ABC93CB}"/>
    <cellStyle name="Comma 14 2 3 3 2 3_ACT_NIBD EQ" xfId="6585" xr:uid="{342C9FD6-E513-41E4-BEAE-C641859E721F}"/>
    <cellStyle name="Comma 14 2 3 3 2 4" xfId="6586" xr:uid="{23052C87-13EC-445E-B733-B6C4EEEE3818}"/>
    <cellStyle name="Comma 14 2 3 3 2 4 2" xfId="6587" xr:uid="{2DF77A48-549C-4BE8-9E48-0FA78AE43F19}"/>
    <cellStyle name="Comma 14 2 3 3 2 4 2 2" xfId="28622" xr:uid="{909E1A94-8294-402C-81C0-F6F09E3CFADB}"/>
    <cellStyle name="Comma 14 2 3 3 2 4 3" xfId="28621" xr:uid="{4C7C1819-CDC7-4B74-9589-E0508B3F5A3D}"/>
    <cellStyle name="Comma 14 2 3 3 2 4_ACT_NIBD EQ" xfId="6588" xr:uid="{5AF6EDD4-8149-4D2F-8CFC-870EFE7B7724}"/>
    <cellStyle name="Comma 14 2 3 3 2 5" xfId="6589" xr:uid="{58BAE8C0-6331-41C8-8F46-4AB95B05143A}"/>
    <cellStyle name="Comma 14 2 3 3 2 5 2" xfId="28623" xr:uid="{15815B3B-D118-42C1-8E74-CE62DD53654E}"/>
    <cellStyle name="Comma 14 2 3 3 2 6" xfId="28608" xr:uid="{CDF95D76-D8A6-4583-BBB8-3667C23BD372}"/>
    <cellStyle name="Comma 14 2 3 3 2_ACT_NIBD EQ" xfId="6590" xr:uid="{737CBB3D-CFA6-4047-9EE6-368CA7851F27}"/>
    <cellStyle name="Comma 14 2 3 3 3" xfId="6591" xr:uid="{640B1217-77DE-41F2-8E59-C8E7CD9C61B1}"/>
    <cellStyle name="Comma 14 2 3 3 3 2" xfId="6592" xr:uid="{54BBC8D1-616E-4EFE-BEFB-E73DF1703915}"/>
    <cellStyle name="Comma 14 2 3 3 3 2 2" xfId="6593" xr:uid="{6A2E3BE3-5DBE-4CF1-85F7-533ABD1F862B}"/>
    <cellStyle name="Comma 14 2 3 3 3 2 2 2" xfId="6594" xr:uid="{41FE62FD-4664-4A0A-ABCB-7215CE44458A}"/>
    <cellStyle name="Comma 14 2 3 3 3 2 2 2 2" xfId="28627" xr:uid="{454C77B9-E0E3-4B88-86C6-65476ADC1CAF}"/>
    <cellStyle name="Comma 14 2 3 3 3 2 2 3" xfId="28626" xr:uid="{3FF4C744-506A-437B-BF54-B7BE454DC111}"/>
    <cellStyle name="Comma 14 2 3 3 3 2 2_ACT_NIBD EQ" xfId="6595" xr:uid="{79699FF9-5D2E-4F85-878E-5777B2D6208B}"/>
    <cellStyle name="Comma 14 2 3 3 3 2 3" xfId="6596" xr:uid="{1A420142-F055-4D3D-A664-67E68CBB5CC7}"/>
    <cellStyle name="Comma 14 2 3 3 3 2 3 2" xfId="28628" xr:uid="{12BC5163-8E8B-4261-B7EF-ACC1AE8382BE}"/>
    <cellStyle name="Comma 14 2 3 3 3 2 4" xfId="28625" xr:uid="{30F2E313-D829-49D2-B764-C895F78DEB94}"/>
    <cellStyle name="Comma 14 2 3 3 3 2_ACT_NIBD EQ" xfId="6597" xr:uid="{8704C9B0-36A0-4E20-9347-CBC197D918CC}"/>
    <cellStyle name="Comma 14 2 3 3 3 3" xfId="6598" xr:uid="{E8682910-41F1-4B93-9F1A-8DE47E1F1F65}"/>
    <cellStyle name="Comma 14 2 3 3 3 3 2" xfId="6599" xr:uid="{36028BB0-3141-4B78-B481-5BFBAFC7FDE7}"/>
    <cellStyle name="Comma 14 2 3 3 3 3 2 2" xfId="28630" xr:uid="{33B8D27F-23F8-4D46-8632-FC6ADE093F66}"/>
    <cellStyle name="Comma 14 2 3 3 3 3 3" xfId="28629" xr:uid="{49DA1485-DFE9-4605-868B-CC722BCDF9AA}"/>
    <cellStyle name="Comma 14 2 3 3 3 3_ACT_NIBD EQ" xfId="6600" xr:uid="{090A7C4A-A440-4C77-83B9-E4C72B32FDB9}"/>
    <cellStyle name="Comma 14 2 3 3 3 4" xfId="6601" xr:uid="{6CC1740E-FCC3-4E94-AF09-19CFC156944C}"/>
    <cellStyle name="Comma 14 2 3 3 3 4 2" xfId="28631" xr:uid="{BDA0CDB2-9D2A-4333-9372-31247B05CE6B}"/>
    <cellStyle name="Comma 14 2 3 3 3 5" xfId="28624" xr:uid="{9B0E83A7-5FAF-4EB2-B192-12EA2DC2E274}"/>
    <cellStyle name="Comma 14 2 3 3 3_ACT_NIBD EQ" xfId="6602" xr:uid="{F41FDB47-EE9A-4D88-B718-811DCFE40951}"/>
    <cellStyle name="Comma 14 2 3 3 4" xfId="6603" xr:uid="{25A7311B-6CF3-43BB-B32C-FBE384E6C9A7}"/>
    <cellStyle name="Comma 14 2 3 3 4 2" xfId="6604" xr:uid="{0EFD41AE-8067-437E-B477-1B44EA90A612}"/>
    <cellStyle name="Comma 14 2 3 3 4 2 2" xfId="6605" xr:uid="{B47AF92A-A330-4813-B544-D95D43A52226}"/>
    <cellStyle name="Comma 14 2 3 3 4 2 2 2" xfId="28634" xr:uid="{4D7BBF6D-D5F1-466F-8325-C2399530EF3F}"/>
    <cellStyle name="Comma 14 2 3 3 4 2 3" xfId="28633" xr:uid="{D15168C7-0467-4849-9FA0-888A8F6418D5}"/>
    <cellStyle name="Comma 14 2 3 3 4 2_ACT_NIBD EQ" xfId="6606" xr:uid="{A3E1C5DA-7A84-4496-B5FC-6B6911B757C0}"/>
    <cellStyle name="Comma 14 2 3 3 4 3" xfId="6607" xr:uid="{DB9F883F-A978-420E-A9B9-2C334A73E43E}"/>
    <cellStyle name="Comma 14 2 3 3 4 3 2" xfId="28635" xr:uid="{58557DBE-0CDE-4CAC-82B0-B19D53466B89}"/>
    <cellStyle name="Comma 14 2 3 3 4 4" xfId="28632" xr:uid="{4D221BBA-12C4-4098-A993-E444D2297198}"/>
    <cellStyle name="Comma 14 2 3 3 4_ACT_NIBD EQ" xfId="6608" xr:uid="{ED84C2FA-FA0E-4A6A-90CF-54B3ED617547}"/>
    <cellStyle name="Comma 14 2 3 3 5" xfId="6609" xr:uid="{0E5D8DB7-70AF-40D0-8AE2-B150A2A9782A}"/>
    <cellStyle name="Comma 14 2 3 3 5 2" xfId="6610" xr:uid="{7F9C4037-C3BC-4555-91C5-B665EDF638EB}"/>
    <cellStyle name="Comma 14 2 3 3 5 2 2" xfId="28637" xr:uid="{19493CC6-1DCB-4F1E-BF7A-52812A588B2B}"/>
    <cellStyle name="Comma 14 2 3 3 5 3" xfId="28636" xr:uid="{5A889474-32E2-4DFB-9B98-C2435FCEA16C}"/>
    <cellStyle name="Comma 14 2 3 3 5_ACT_NIBD EQ" xfId="6611" xr:uid="{9F024BEB-F87D-4CCD-AD67-6B5D954D21E4}"/>
    <cellStyle name="Comma 14 2 3 3 6" xfId="6612" xr:uid="{2F7358DE-72CE-463D-9DCD-E85E803923C0}"/>
    <cellStyle name="Comma 14 2 3 3 6 2" xfId="28638" xr:uid="{8A1D554F-DFB2-438A-A2E3-84A04CE7FBE8}"/>
    <cellStyle name="Comma 14 2 3 3 7" xfId="28607" xr:uid="{86E2BA11-68A4-4CFE-A09A-24EB11FD731B}"/>
    <cellStyle name="Comma 14 2 3 3_ACT_NIBD EQ" xfId="6613" xr:uid="{D641AE68-63DB-4135-BC67-5F1525D9259E}"/>
    <cellStyle name="Comma 14 2 3 4" xfId="6614" xr:uid="{E0CAC0BB-1EBC-4593-BC90-77751DAECA6F}"/>
    <cellStyle name="Comma 14 2 3 4 2" xfId="6615" xr:uid="{0167E4C2-8E1D-4655-A5B7-B3B80A5F0EA8}"/>
    <cellStyle name="Comma 14 2 3 4 2 2" xfId="6616" xr:uid="{6AF9E3DD-F98E-4358-8E38-28329D3BC1A2}"/>
    <cellStyle name="Comma 14 2 3 4 2 2 2" xfId="6617" xr:uid="{5BB9C4E8-D82C-46A6-9360-E9E807B8C834}"/>
    <cellStyle name="Comma 14 2 3 4 2 2 2 2" xfId="6618" xr:uid="{37D3B95D-FB57-425C-94FD-207988FDDCB0}"/>
    <cellStyle name="Comma 14 2 3 4 2 2 2 2 2" xfId="6619" xr:uid="{8F0F31AF-4C1F-4DC3-A673-56A0F7064593}"/>
    <cellStyle name="Comma 14 2 3 4 2 2 2 2 2 2" xfId="28644" xr:uid="{69A58DA8-99EA-4839-ADF1-CC1BDF5C4333}"/>
    <cellStyle name="Comma 14 2 3 4 2 2 2 2 3" xfId="28643" xr:uid="{28F8C32F-4B74-4F5E-B7B8-344A0E07937C}"/>
    <cellStyle name="Comma 14 2 3 4 2 2 2 2_ACT_NIBD EQ" xfId="6620" xr:uid="{A39E4BC8-E6F4-45E3-A303-65C7316BE334}"/>
    <cellStyle name="Comma 14 2 3 4 2 2 2 3" xfId="6621" xr:uid="{E4362736-727D-4798-A7A0-F839C03D5F01}"/>
    <cellStyle name="Comma 14 2 3 4 2 2 2 3 2" xfId="28645" xr:uid="{276480CA-DE48-44A7-9525-2E392B299AB9}"/>
    <cellStyle name="Comma 14 2 3 4 2 2 2 4" xfId="28642" xr:uid="{29E76F9F-4234-4AF7-BEBC-2A7DE386B1EE}"/>
    <cellStyle name="Comma 14 2 3 4 2 2 2_ACT_NIBD EQ" xfId="6622" xr:uid="{6FF4CE99-A699-4BBF-B520-8C9AB90FF993}"/>
    <cellStyle name="Comma 14 2 3 4 2 2 3" xfId="6623" xr:uid="{D014E2FF-C86C-4CE9-A1F0-C3C982A965DA}"/>
    <cellStyle name="Comma 14 2 3 4 2 2 3 2" xfId="6624" xr:uid="{67F26E25-8725-43D6-9D46-4709649984CE}"/>
    <cellStyle name="Comma 14 2 3 4 2 2 3 2 2" xfId="28647" xr:uid="{7875A358-68DA-4209-B0D5-1953D36B81A9}"/>
    <cellStyle name="Comma 14 2 3 4 2 2 3 3" xfId="28646" xr:uid="{05DF06FF-DC11-4A80-A1CC-39CF491F287E}"/>
    <cellStyle name="Comma 14 2 3 4 2 2 3_ACT_NIBD EQ" xfId="6625" xr:uid="{BA35DAF0-2FA6-4E1A-B490-4CFA3EEC4FCF}"/>
    <cellStyle name="Comma 14 2 3 4 2 2 4" xfId="6626" xr:uid="{2783AD12-72B9-4DC3-90D0-A40DD86C43CC}"/>
    <cellStyle name="Comma 14 2 3 4 2 2 4 2" xfId="28648" xr:uid="{E3858318-E8AB-4877-9657-1B42BEE68D1A}"/>
    <cellStyle name="Comma 14 2 3 4 2 2 5" xfId="28641" xr:uid="{C461EFD2-AB5D-43BB-B0D8-3475D4FCEF31}"/>
    <cellStyle name="Comma 14 2 3 4 2 2_ACT_NIBD EQ" xfId="6627" xr:uid="{086575F3-95C3-4391-B1B3-8741BE8E0B2F}"/>
    <cellStyle name="Comma 14 2 3 4 2 3" xfId="6628" xr:uid="{E769CD6C-9061-4A3D-942A-2A54DB9DF809}"/>
    <cellStyle name="Comma 14 2 3 4 2 3 2" xfId="6629" xr:uid="{6EDBBD44-B3EF-485B-9BCE-8752367D2D33}"/>
    <cellStyle name="Comma 14 2 3 4 2 3 2 2" xfId="6630" xr:uid="{CA90A1F9-3BCF-43D1-B570-00E64FB93DDD}"/>
    <cellStyle name="Comma 14 2 3 4 2 3 2 2 2" xfId="28651" xr:uid="{3E066254-0215-4D39-A38B-672B543D947E}"/>
    <cellStyle name="Comma 14 2 3 4 2 3 2 3" xfId="28650" xr:uid="{4151DF3C-968B-4AA6-B18F-1EF1292F3C17}"/>
    <cellStyle name="Comma 14 2 3 4 2 3 2_ACT_NIBD EQ" xfId="6631" xr:uid="{C08E3BC5-ECB0-454B-9192-8E1D2B79FC26}"/>
    <cellStyle name="Comma 14 2 3 4 2 3 3" xfId="6632" xr:uid="{2BF01CC6-BB90-43E5-93F9-2D893126A3EF}"/>
    <cellStyle name="Comma 14 2 3 4 2 3 3 2" xfId="28652" xr:uid="{C69244A6-38B9-4736-A5E0-78A059AF45D9}"/>
    <cellStyle name="Comma 14 2 3 4 2 3 4" xfId="28649" xr:uid="{F4AADCFE-BEF8-44B2-B283-830AF2D6D6C5}"/>
    <cellStyle name="Comma 14 2 3 4 2 3_ACT_NIBD EQ" xfId="6633" xr:uid="{69A3BAD2-7854-48E2-8248-1F0D379B6501}"/>
    <cellStyle name="Comma 14 2 3 4 2 4" xfId="6634" xr:uid="{C25B9728-9C10-4E65-9719-3C3371F33F52}"/>
    <cellStyle name="Comma 14 2 3 4 2 4 2" xfId="6635" xr:uid="{171B6E8F-904A-4DEF-8023-42C5A7D76646}"/>
    <cellStyle name="Comma 14 2 3 4 2 4 2 2" xfId="28654" xr:uid="{EAE9665F-D771-462F-B2BE-F043F12BA7FE}"/>
    <cellStyle name="Comma 14 2 3 4 2 4 3" xfId="28653" xr:uid="{DE24FA24-1555-4238-96D9-9EB45ED71635}"/>
    <cellStyle name="Comma 14 2 3 4 2 4_ACT_NIBD EQ" xfId="6636" xr:uid="{C2A75EE9-0E0E-4BBD-BBD7-8C4B3D1D5F18}"/>
    <cellStyle name="Comma 14 2 3 4 2 5" xfId="6637" xr:uid="{D6544F70-38ED-47B8-9F90-813E576C4227}"/>
    <cellStyle name="Comma 14 2 3 4 2 5 2" xfId="28655" xr:uid="{4BDF4DB3-E3FF-43BE-88BE-6A23CFC19E15}"/>
    <cellStyle name="Comma 14 2 3 4 2 6" xfId="28640" xr:uid="{3AD93A16-64FB-4657-A8D0-0F62D27F9A53}"/>
    <cellStyle name="Comma 14 2 3 4 2_ACT_NIBD EQ" xfId="6638" xr:uid="{FE1C2BAF-5748-41FF-9503-829E1D8EAEDF}"/>
    <cellStyle name="Comma 14 2 3 4 3" xfId="6639" xr:uid="{3DCFFABE-F3F0-45CE-A7B1-9E37DB6DED9D}"/>
    <cellStyle name="Comma 14 2 3 4 3 2" xfId="6640" xr:uid="{04F8F84E-DFAB-49CE-ADAF-5AC5FBC3F9E8}"/>
    <cellStyle name="Comma 14 2 3 4 3 2 2" xfId="6641" xr:uid="{223E2FC7-5DF1-47D8-9BAC-63F982DA26D5}"/>
    <cellStyle name="Comma 14 2 3 4 3 2 2 2" xfId="6642" xr:uid="{59E34270-3D32-4457-A02F-B72AC2577878}"/>
    <cellStyle name="Comma 14 2 3 4 3 2 2 2 2" xfId="28659" xr:uid="{E5337EF6-A267-4BA0-81E9-79A9DC49BA1A}"/>
    <cellStyle name="Comma 14 2 3 4 3 2 2 3" xfId="28658" xr:uid="{613AB5F2-FAEE-497F-8687-23C1D46A3DAC}"/>
    <cellStyle name="Comma 14 2 3 4 3 2 2_ACT_NIBD EQ" xfId="6643" xr:uid="{BD11D6CF-3C09-4426-986C-88F5FE19386D}"/>
    <cellStyle name="Comma 14 2 3 4 3 2 3" xfId="6644" xr:uid="{DA27FAAE-50BF-4C2C-A72C-BE6DD18C5571}"/>
    <cellStyle name="Comma 14 2 3 4 3 2 3 2" xfId="28660" xr:uid="{2FC20946-5818-4BC0-80D5-9E298A5879CB}"/>
    <cellStyle name="Comma 14 2 3 4 3 2 4" xfId="28657" xr:uid="{FFB1F2D4-6168-4FF9-8E16-B5919A2D37C2}"/>
    <cellStyle name="Comma 14 2 3 4 3 2_ACT_NIBD EQ" xfId="6645" xr:uid="{35479FF2-318C-4D1C-91E5-52BA85ADAED1}"/>
    <cellStyle name="Comma 14 2 3 4 3 3" xfId="6646" xr:uid="{160B7290-F553-43BD-B470-BF44BF54E213}"/>
    <cellStyle name="Comma 14 2 3 4 3 3 2" xfId="6647" xr:uid="{239BDDB1-C461-43CD-A977-BB6290FABC5E}"/>
    <cellStyle name="Comma 14 2 3 4 3 3 2 2" xfId="28662" xr:uid="{ADE51A2B-273C-4490-A87D-BB6C287D660F}"/>
    <cellStyle name="Comma 14 2 3 4 3 3 3" xfId="28661" xr:uid="{9DE2C693-BA01-4AAD-BAAE-DE06BECFDE85}"/>
    <cellStyle name="Comma 14 2 3 4 3 3_ACT_NIBD EQ" xfId="6648" xr:uid="{860636CD-20D4-4C5F-8D45-6820B65048BB}"/>
    <cellStyle name="Comma 14 2 3 4 3 4" xfId="6649" xr:uid="{8962E177-42CA-4D00-864D-AB3B1759B1C8}"/>
    <cellStyle name="Comma 14 2 3 4 3 4 2" xfId="28663" xr:uid="{8C3459F8-4B12-4BF1-B041-FFF42AA42A67}"/>
    <cellStyle name="Comma 14 2 3 4 3 5" xfId="28656" xr:uid="{67C2A50F-A4CF-4CED-BF4F-E194BE060D7E}"/>
    <cellStyle name="Comma 14 2 3 4 3_ACT_NIBD EQ" xfId="6650" xr:uid="{4F957DB6-03C2-4AAD-AA9A-2DB7DA18771B}"/>
    <cellStyle name="Comma 14 2 3 4 4" xfId="6651" xr:uid="{D37C137F-DD80-4CD2-8F9A-9EC2D4AEE9CA}"/>
    <cellStyle name="Comma 14 2 3 4 4 2" xfId="6652" xr:uid="{6A355508-646E-4FEC-B662-DD69CC18AE24}"/>
    <cellStyle name="Comma 14 2 3 4 4 2 2" xfId="6653" xr:uid="{22A57DA1-E7C6-4C3B-8B67-9D95A5109199}"/>
    <cellStyle name="Comma 14 2 3 4 4 2 2 2" xfId="28666" xr:uid="{14367B1C-25D9-4989-BD50-E2AD31E281FE}"/>
    <cellStyle name="Comma 14 2 3 4 4 2 3" xfId="28665" xr:uid="{83D871D4-4C12-4573-BD92-8C8719C8D089}"/>
    <cellStyle name="Comma 14 2 3 4 4 2_ACT_NIBD EQ" xfId="6654" xr:uid="{BAE63F84-5344-4D53-A973-CBCA4AC81106}"/>
    <cellStyle name="Comma 14 2 3 4 4 3" xfId="6655" xr:uid="{988BD12B-4A6C-4D3F-8DA6-60BE05A9E76B}"/>
    <cellStyle name="Comma 14 2 3 4 4 3 2" xfId="28667" xr:uid="{7CD7108D-3719-4743-86CC-F3AF0E945DC6}"/>
    <cellStyle name="Comma 14 2 3 4 4 4" xfId="28664" xr:uid="{75BB254D-716C-4050-AF87-8B6C06AFC57E}"/>
    <cellStyle name="Comma 14 2 3 4 4_ACT_NIBD EQ" xfId="6656" xr:uid="{1C9B801C-AA85-46C5-8D20-A2032F1D1A6B}"/>
    <cellStyle name="Comma 14 2 3 4 5" xfId="6657" xr:uid="{7168A129-5E55-485D-B1F8-FBC8ABEB4676}"/>
    <cellStyle name="Comma 14 2 3 4 5 2" xfId="6658" xr:uid="{B2DD9557-0DFB-4C10-BD12-274358421299}"/>
    <cellStyle name="Comma 14 2 3 4 5 2 2" xfId="28669" xr:uid="{F0C3C160-0171-4B9C-AB64-25C6C6F051B1}"/>
    <cellStyle name="Comma 14 2 3 4 5 3" xfId="28668" xr:uid="{DB9AE2BF-6237-493B-9C75-8D5F3EF347F2}"/>
    <cellStyle name="Comma 14 2 3 4 5_ACT_NIBD EQ" xfId="6659" xr:uid="{5C37C151-F93C-489C-867E-1C30B7F37096}"/>
    <cellStyle name="Comma 14 2 3 4 6" xfId="6660" xr:uid="{5C50CAD4-D281-48C4-9220-369678C4032E}"/>
    <cellStyle name="Comma 14 2 3 4 6 2" xfId="28670" xr:uid="{10D2FA75-6F15-4D83-BA56-CEDD577CF97C}"/>
    <cellStyle name="Comma 14 2 3 4 7" xfId="28639" xr:uid="{F51A69C8-E8B1-4FDC-8E73-026B8D92FD37}"/>
    <cellStyle name="Comma 14 2 3 4_ACT_NIBD EQ" xfId="6661" xr:uid="{18B641FF-C683-4193-8EA3-077C94D5AC0C}"/>
    <cellStyle name="Comma 14 2 3 5" xfId="6662" xr:uid="{219C5F2F-6DB3-48C4-AAC7-B2BCE4E8E9C8}"/>
    <cellStyle name="Comma 14 2 3 5 2" xfId="6663" xr:uid="{2C5A6664-FE65-4041-953B-C7A3887E6782}"/>
    <cellStyle name="Comma 14 2 3 5 2 2" xfId="6664" xr:uid="{9DC02BA7-1AD0-453C-8822-B560DDA3E67D}"/>
    <cellStyle name="Comma 14 2 3 5 2 2 2" xfId="6665" xr:uid="{5F6C0AC3-236C-4666-842A-C4FF2F16428C}"/>
    <cellStyle name="Comma 14 2 3 5 2 2 2 2" xfId="6666" xr:uid="{7FE586B1-D112-4BFB-A016-BB44E8C79C7C}"/>
    <cellStyle name="Comma 14 2 3 5 2 2 2 2 2" xfId="28675" xr:uid="{A395D7EB-565A-4A2E-BBA0-9D0E9EFC06C8}"/>
    <cellStyle name="Comma 14 2 3 5 2 2 2 3" xfId="28674" xr:uid="{74279E26-BF90-4D2D-9D3F-C7DA1131A688}"/>
    <cellStyle name="Comma 14 2 3 5 2 2 2_ACT_NIBD EQ" xfId="6667" xr:uid="{E03ABAE2-4924-45EB-99AA-1F0C237D1255}"/>
    <cellStyle name="Comma 14 2 3 5 2 2 3" xfId="6668" xr:uid="{03133CE2-C34C-4879-B121-0009BD422F90}"/>
    <cellStyle name="Comma 14 2 3 5 2 2 3 2" xfId="28676" xr:uid="{11A60B4F-183C-46EE-81BB-561EC0BC37ED}"/>
    <cellStyle name="Comma 14 2 3 5 2 2 4" xfId="28673" xr:uid="{D61C472F-984F-447A-B1E3-A28197741C31}"/>
    <cellStyle name="Comma 14 2 3 5 2 2_ACT_NIBD EQ" xfId="6669" xr:uid="{69155350-5083-4341-B621-D0F9A69AB301}"/>
    <cellStyle name="Comma 14 2 3 5 2 3" xfId="6670" xr:uid="{AD333FA7-8B1D-4DED-BFA6-DA1E091C8E3C}"/>
    <cellStyle name="Comma 14 2 3 5 2 3 2" xfId="6671" xr:uid="{C31869F9-2B50-4F7B-8F1B-EBC83097EE57}"/>
    <cellStyle name="Comma 14 2 3 5 2 3 2 2" xfId="28678" xr:uid="{39E4625A-9828-4A7A-ADBF-F358C5A61643}"/>
    <cellStyle name="Comma 14 2 3 5 2 3 3" xfId="28677" xr:uid="{BD3BFFEC-4697-417F-ABC1-86078D248FD6}"/>
    <cellStyle name="Comma 14 2 3 5 2 3_ACT_NIBD EQ" xfId="6672" xr:uid="{CB3E317A-0C3F-4B73-8B28-750E11E40E01}"/>
    <cellStyle name="Comma 14 2 3 5 2 4" xfId="6673" xr:uid="{3AF9D5A4-54A2-4F87-BB19-7D025C424E1F}"/>
    <cellStyle name="Comma 14 2 3 5 2 4 2" xfId="28679" xr:uid="{D4A4D80C-D2A0-49F6-B21A-9C05E305D5CE}"/>
    <cellStyle name="Comma 14 2 3 5 2 5" xfId="28672" xr:uid="{E1A620DF-421B-4E0E-B8AA-D00DA1387696}"/>
    <cellStyle name="Comma 14 2 3 5 2_ACT_NIBD EQ" xfId="6674" xr:uid="{5819FF47-6E32-4C35-9662-60B5A213748C}"/>
    <cellStyle name="Comma 14 2 3 5 3" xfId="6675" xr:uid="{15E27A13-3304-42FD-ACE9-406D661738CE}"/>
    <cellStyle name="Comma 14 2 3 5 3 2" xfId="6676" xr:uid="{9FE8EF46-25FA-400F-B6E0-1D0ECCE7C984}"/>
    <cellStyle name="Comma 14 2 3 5 3 2 2" xfId="6677" xr:uid="{CEB454D7-20CF-4A3D-995B-43A4209766F7}"/>
    <cellStyle name="Comma 14 2 3 5 3 2 2 2" xfId="28682" xr:uid="{83CA6A14-224C-4751-B352-B5DBDC54A8A4}"/>
    <cellStyle name="Comma 14 2 3 5 3 2 3" xfId="28681" xr:uid="{572D88CD-551F-47CF-BA9B-AE01AD98F91F}"/>
    <cellStyle name="Comma 14 2 3 5 3 2_ACT_NIBD EQ" xfId="6678" xr:uid="{A164721B-5A0B-4BF1-BB21-E8B6E288E4F5}"/>
    <cellStyle name="Comma 14 2 3 5 3 3" xfId="6679" xr:uid="{F9E746DF-1F89-4B2D-AE4B-A46BFF586298}"/>
    <cellStyle name="Comma 14 2 3 5 3 3 2" xfId="28683" xr:uid="{A7F5A292-DC9A-4D6E-AC73-8F91D258EBE0}"/>
    <cellStyle name="Comma 14 2 3 5 3 4" xfId="28680" xr:uid="{F50F502C-E477-4DFA-A9D7-4EC26F88CBE0}"/>
    <cellStyle name="Comma 14 2 3 5 3_ACT_NIBD EQ" xfId="6680" xr:uid="{4F9A4216-54B1-4C5D-B279-5F251D11F69A}"/>
    <cellStyle name="Comma 14 2 3 5 4" xfId="6681" xr:uid="{CEBA6DD8-6F25-4E87-9CF0-8D44C8AE77B8}"/>
    <cellStyle name="Comma 14 2 3 5 4 2" xfId="6682" xr:uid="{1B4483E8-02E7-4A11-A099-49791E7EEFC8}"/>
    <cellStyle name="Comma 14 2 3 5 4 2 2" xfId="28685" xr:uid="{587E5F31-FF68-48EF-95C3-C9FD4AFF243F}"/>
    <cellStyle name="Comma 14 2 3 5 4 3" xfId="28684" xr:uid="{6A80B848-5FFF-4FC9-A6F5-97D1B696CB62}"/>
    <cellStyle name="Comma 14 2 3 5 4_ACT_NIBD EQ" xfId="6683" xr:uid="{1D3D7240-2A91-43B1-B395-04A391AB60FB}"/>
    <cellStyle name="Comma 14 2 3 5 5" xfId="6684" xr:uid="{5385F6F6-6008-4FD2-A4CD-352B2DF75675}"/>
    <cellStyle name="Comma 14 2 3 5 5 2" xfId="28686" xr:uid="{2DDD23B2-E43D-4D28-BE21-BC93CD374CE4}"/>
    <cellStyle name="Comma 14 2 3 5 6" xfId="28671" xr:uid="{EE13CD46-9C95-4EFE-B65D-F60442F4FB7D}"/>
    <cellStyle name="Comma 14 2 3 5_ACT_NIBD EQ" xfId="6685" xr:uid="{DE0D2D1E-C882-4336-B37E-01FC43D7FA06}"/>
    <cellStyle name="Comma 14 2 3 6" xfId="6686" xr:uid="{A3FA7F0F-D797-4BA6-ACA8-FC0613579D13}"/>
    <cellStyle name="Comma 14 2 3 6 2" xfId="6687" xr:uid="{39011384-514B-4A7B-9630-0A0E3EFB6DF5}"/>
    <cellStyle name="Comma 14 2 3 6 2 2" xfId="6688" xr:uid="{8EC9693F-690A-4A48-942D-A082E244F870}"/>
    <cellStyle name="Comma 14 2 3 6 2 2 2" xfId="6689" xr:uid="{CAD26442-D44E-4FF1-A076-DB80DAD2C48A}"/>
    <cellStyle name="Comma 14 2 3 6 2 2 2 2" xfId="28690" xr:uid="{E211E030-AA7C-488F-A7BD-5703D7B1FD8B}"/>
    <cellStyle name="Comma 14 2 3 6 2 2 3" xfId="28689" xr:uid="{DE5948F6-D9AF-4B34-98A3-324434C71448}"/>
    <cellStyle name="Comma 14 2 3 6 2 2_ACT_NIBD EQ" xfId="6690" xr:uid="{1FBBD4BB-68C9-4111-A9F7-7678568F9598}"/>
    <cellStyle name="Comma 14 2 3 6 2 3" xfId="6691" xr:uid="{06DFA107-C2AB-4E9C-81BA-1EADA0677197}"/>
    <cellStyle name="Comma 14 2 3 6 2 3 2" xfId="28691" xr:uid="{7148D750-DE1F-4F8C-9C92-9C5182E12BE5}"/>
    <cellStyle name="Comma 14 2 3 6 2 4" xfId="28688" xr:uid="{C8A322A6-2DEB-4121-8145-D7534B14EC76}"/>
    <cellStyle name="Comma 14 2 3 6 2_ACT_NIBD EQ" xfId="6692" xr:uid="{8769BD53-21D6-4FCF-AAF8-C1377EB9227B}"/>
    <cellStyle name="Comma 14 2 3 6 3" xfId="6693" xr:uid="{84788DB4-E29E-4E07-8FFE-FE9F041BF419}"/>
    <cellStyle name="Comma 14 2 3 6 3 2" xfId="6694" xr:uid="{B9E6DC91-7F6C-4976-98F7-E794685AB1F3}"/>
    <cellStyle name="Comma 14 2 3 6 3 2 2" xfId="28693" xr:uid="{667E1528-F48F-4916-94C4-B4DF186D6FE7}"/>
    <cellStyle name="Comma 14 2 3 6 3 3" xfId="28692" xr:uid="{8F89820C-694C-41BC-AD1A-F49C0B8A28FB}"/>
    <cellStyle name="Comma 14 2 3 6 3_ACT_NIBD EQ" xfId="6695" xr:uid="{ABA6C63C-ED5E-4BF7-B99A-5CD62A82B2E3}"/>
    <cellStyle name="Comma 14 2 3 6 4" xfId="6696" xr:uid="{3801C6F1-C23C-48E7-A255-3B907F4CDFBC}"/>
    <cellStyle name="Comma 14 2 3 6 4 2" xfId="28694" xr:uid="{379CE43E-A586-45A8-9E52-75B7646719F0}"/>
    <cellStyle name="Comma 14 2 3 6 5" xfId="28687" xr:uid="{506DEDEA-C126-490B-ACA0-CD8DC2FC81D0}"/>
    <cellStyle name="Comma 14 2 3 6_ACT_NIBD EQ" xfId="6697" xr:uid="{561DC770-CFE4-4D97-8D4B-550B67238DBB}"/>
    <cellStyle name="Comma 14 2 3 7" xfId="6698" xr:uid="{B68FEA4A-49C8-4129-975A-14B469A0493C}"/>
    <cellStyle name="Comma 14 2 3 7 2" xfId="6699" xr:uid="{8A7C343C-B750-4F9B-8769-66902581E783}"/>
    <cellStyle name="Comma 14 2 3 7 2 2" xfId="6700" xr:uid="{B8C619AB-25A5-44D2-8541-09D7A73A1D84}"/>
    <cellStyle name="Comma 14 2 3 7 2 2 2" xfId="28697" xr:uid="{3D537912-64A3-4E8A-8637-2866846CC3FF}"/>
    <cellStyle name="Comma 14 2 3 7 2 3" xfId="28696" xr:uid="{918D5050-5781-44AB-9FE8-6C3B2AE79FB1}"/>
    <cellStyle name="Comma 14 2 3 7 2_ACT_NIBD EQ" xfId="6701" xr:uid="{BEE9F960-CE98-43A1-89D1-973A73917E9C}"/>
    <cellStyle name="Comma 14 2 3 7 3" xfId="6702" xr:uid="{36B57455-2F05-4D1E-8537-6666E80BE158}"/>
    <cellStyle name="Comma 14 2 3 7 3 2" xfId="28698" xr:uid="{1E19D235-38FC-49FC-BFAA-FE83FFD43890}"/>
    <cellStyle name="Comma 14 2 3 7 4" xfId="28695" xr:uid="{D5917ADB-4D35-4BC3-B903-D3F94944B70D}"/>
    <cellStyle name="Comma 14 2 3 7_ACT_NIBD EQ" xfId="6703" xr:uid="{6FF3681D-939E-4BD3-966E-8F03CDB0B804}"/>
    <cellStyle name="Comma 14 2 3 8" xfId="6704" xr:uid="{BA6B827D-6E21-4BF0-AAA4-6BEABABE20F9}"/>
    <cellStyle name="Comma 14 2 3 8 2" xfId="6705" xr:uid="{237ED5C7-88FA-4682-A90F-8169655BCB4F}"/>
    <cellStyle name="Comma 14 2 3 8 2 2" xfId="28700" xr:uid="{53809DCB-ED35-4574-831C-87D2649731D7}"/>
    <cellStyle name="Comma 14 2 3 8 3" xfId="28699" xr:uid="{FB5E8CF1-A47F-47D6-B418-69A011215DFD}"/>
    <cellStyle name="Comma 14 2 3 8_ACT_NIBD EQ" xfId="6706" xr:uid="{0294E82F-8DA8-4DD8-BFD7-9752805C04E9}"/>
    <cellStyle name="Comma 14 2 3 9" xfId="6707" xr:uid="{29813FDB-4C4C-49CD-8DA8-E5902DB94B3A}"/>
    <cellStyle name="Comma 14 2 3 9 2" xfId="28701" xr:uid="{78B2D7E1-7F51-42F8-AF82-17C0132076C1}"/>
    <cellStyle name="Comma 14 2 3_ACT Segment adj EBITDA" xfId="6708" xr:uid="{7EC95CA4-AB80-4C33-8A2D-101EF07B09CE}"/>
    <cellStyle name="Comma 14 2 30" xfId="39094" xr:uid="{2513EFFA-1093-40BD-B50D-DF19FE8F8402}"/>
    <cellStyle name="Comma 14 2 31" xfId="33144" xr:uid="{8FD85065-F499-4BFD-B10A-235DB16033F3}"/>
    <cellStyle name="Comma 14 2 32" xfId="36270" xr:uid="{0F3593BF-496E-4723-A211-0594BC808DC6}"/>
    <cellStyle name="Comma 14 2 33" xfId="39155" xr:uid="{5553DFBE-A2E9-4253-9FCB-C734CAF421A6}"/>
    <cellStyle name="Comma 14 2 34" xfId="39784" xr:uid="{F52001DC-A8F9-44AB-8955-D96785CEC827}"/>
    <cellStyle name="Comma 14 2 35" xfId="39874" xr:uid="{A45966C6-3FB8-48CD-AFDC-BFC4501A4CC0}"/>
    <cellStyle name="Comma 14 2 36" xfId="39619" xr:uid="{562ECF01-5AC5-4196-BA6A-E7EA22DB7828}"/>
    <cellStyle name="Comma 14 2 37" xfId="39507" xr:uid="{43441C48-4CE9-46BA-BF06-3D9B676D806F}"/>
    <cellStyle name="Comma 14 2 38" xfId="39855" xr:uid="{E9771A23-EB50-47C1-AC8A-23C60DCA792A}"/>
    <cellStyle name="Comma 14 2 39" xfId="39850" xr:uid="{15D1B979-2545-49C2-9EC7-CD7B0C822649}"/>
    <cellStyle name="Comma 14 2 4" xfId="6709" xr:uid="{B868CDB4-FD16-44F9-99DF-19FFC4C54F29}"/>
    <cellStyle name="Comma 14 2 4 10" xfId="22035" xr:uid="{6FE88303-BD46-456A-A13B-B484021611F9}"/>
    <cellStyle name="Comma 14 2 4 2" xfId="6710" xr:uid="{1FD225DA-53A1-47CC-B8D9-AB6538DB0550}"/>
    <cellStyle name="Comma 14 2 4 2 2" xfId="6711" xr:uid="{1794306A-78E8-4A8E-9AF1-B8EB9CE1A6B8}"/>
    <cellStyle name="Comma 14 2 4 2 2 2" xfId="6712" xr:uid="{5C1CF4D5-CDCD-4CB4-A974-AF334E9FDAA3}"/>
    <cellStyle name="Comma 14 2 4 2 2 2 2" xfId="6713" xr:uid="{406FFB99-8081-4E34-AC68-D49A352F6B0F}"/>
    <cellStyle name="Comma 14 2 4 2 2 2 2 2" xfId="6714" xr:uid="{FBDAB606-DCDB-4938-BEF9-5C2315921A79}"/>
    <cellStyle name="Comma 14 2 4 2 2 2 2 2 2" xfId="6715" xr:uid="{73A466A7-57CF-4B98-BD98-8AC74188F13B}"/>
    <cellStyle name="Comma 14 2 4 2 2 2 2 2 2 2" xfId="28707" xr:uid="{EC63191C-B29D-4473-99D1-A4827C6C21C5}"/>
    <cellStyle name="Comma 14 2 4 2 2 2 2 2 3" xfId="28706" xr:uid="{E133799A-3772-4643-A0B1-6C7A866D9C5B}"/>
    <cellStyle name="Comma 14 2 4 2 2 2 2 2_ACT_NIBD EQ" xfId="6716" xr:uid="{9D7135D9-2674-4293-9D2F-D2C191A46A6A}"/>
    <cellStyle name="Comma 14 2 4 2 2 2 2 3" xfId="6717" xr:uid="{ACE50E3A-F051-4089-BD5B-BD7DD2F91309}"/>
    <cellStyle name="Comma 14 2 4 2 2 2 2 3 2" xfId="28708" xr:uid="{EB765953-885B-4E82-AD66-274B930FF22C}"/>
    <cellStyle name="Comma 14 2 4 2 2 2 2 4" xfId="28705" xr:uid="{81BFE7CD-88BB-4D4E-A08C-1BC359D38427}"/>
    <cellStyle name="Comma 14 2 4 2 2 2 2_ACT_NIBD EQ" xfId="6718" xr:uid="{88873F3D-103D-47FE-92D9-184275824741}"/>
    <cellStyle name="Comma 14 2 4 2 2 2 3" xfId="6719" xr:uid="{3F0108DB-3300-4761-9153-6D31C24A00DD}"/>
    <cellStyle name="Comma 14 2 4 2 2 2 3 2" xfId="6720" xr:uid="{105C6996-AADC-4FAD-BB05-9A29E36A86FB}"/>
    <cellStyle name="Comma 14 2 4 2 2 2 3 2 2" xfId="28710" xr:uid="{4E581F35-6DEB-409F-BAA8-878711E2A034}"/>
    <cellStyle name="Comma 14 2 4 2 2 2 3 3" xfId="28709" xr:uid="{E0AB859F-8247-4256-AB44-AC5C4A49266B}"/>
    <cellStyle name="Comma 14 2 4 2 2 2 3_ACT_NIBD EQ" xfId="6721" xr:uid="{98E2FFF4-4279-4744-81BC-C7697CC5A029}"/>
    <cellStyle name="Comma 14 2 4 2 2 2 4" xfId="6722" xr:uid="{253ECEED-4D12-48F5-9D08-BFB30A56A968}"/>
    <cellStyle name="Comma 14 2 4 2 2 2 4 2" xfId="28711" xr:uid="{BEEFAC1C-42D3-4B23-B699-42DE005BEC64}"/>
    <cellStyle name="Comma 14 2 4 2 2 2 5" xfId="28704" xr:uid="{D00A91B4-5206-44EA-BFDA-220DE3D34BAC}"/>
    <cellStyle name="Comma 14 2 4 2 2 2_ACT_NIBD EQ" xfId="6723" xr:uid="{0D005603-E407-4E7A-AB10-FB0721823D99}"/>
    <cellStyle name="Comma 14 2 4 2 2 3" xfId="6724" xr:uid="{ECF9E846-60E2-4553-95A1-3BD86DAFE1E7}"/>
    <cellStyle name="Comma 14 2 4 2 2 3 2" xfId="6725" xr:uid="{183A6025-1D66-48F0-87F2-9C116E161FA7}"/>
    <cellStyle name="Comma 14 2 4 2 2 3 2 2" xfId="6726" xr:uid="{64E864EF-5C64-4771-8E72-5C7366DEAEBB}"/>
    <cellStyle name="Comma 14 2 4 2 2 3 2 2 2" xfId="28714" xr:uid="{741CB247-FD3E-42CC-9B65-30AC3651A7DD}"/>
    <cellStyle name="Comma 14 2 4 2 2 3 2 3" xfId="28713" xr:uid="{4649BEDE-3E99-4445-AB3E-17D464110A06}"/>
    <cellStyle name="Comma 14 2 4 2 2 3 2_ACT_NIBD EQ" xfId="6727" xr:uid="{0AE7BB31-EECB-4B0D-AC63-7D1CF0C28DA9}"/>
    <cellStyle name="Comma 14 2 4 2 2 3 3" xfId="6728" xr:uid="{5B2493B2-462E-4CEF-88C3-A4D0EA2F6C3C}"/>
    <cellStyle name="Comma 14 2 4 2 2 3 3 2" xfId="28715" xr:uid="{951C84C3-7A7C-4CD8-B641-AF6954F23D0B}"/>
    <cellStyle name="Comma 14 2 4 2 2 3 4" xfId="28712" xr:uid="{E743C51A-76D6-40C2-9119-9EB26788AED0}"/>
    <cellStyle name="Comma 14 2 4 2 2 3_ACT_NIBD EQ" xfId="6729" xr:uid="{8C2131D2-EBBF-4422-BFDB-72F0EE5ECDDF}"/>
    <cellStyle name="Comma 14 2 4 2 2 4" xfId="6730" xr:uid="{906AE5A8-C29E-4EA9-A680-6744659B9387}"/>
    <cellStyle name="Comma 14 2 4 2 2 4 2" xfId="6731" xr:uid="{8504F967-04FF-4F07-9C17-D7C54929CE65}"/>
    <cellStyle name="Comma 14 2 4 2 2 4 2 2" xfId="28717" xr:uid="{B32F3866-ED10-4CD8-8259-991FADD726E1}"/>
    <cellStyle name="Comma 14 2 4 2 2 4 3" xfId="28716" xr:uid="{64FE6265-9A66-47FD-82DA-3B2EBC23427B}"/>
    <cellStyle name="Comma 14 2 4 2 2 4_ACT_NIBD EQ" xfId="6732" xr:uid="{488BCAF9-E4AB-4167-8ABA-4C97D2BE2821}"/>
    <cellStyle name="Comma 14 2 4 2 2 5" xfId="6733" xr:uid="{F8407827-DDA7-49B5-8ECF-8F373594DF66}"/>
    <cellStyle name="Comma 14 2 4 2 2 5 2" xfId="28718" xr:uid="{3408F6DC-8711-49BC-BDA4-A5308BC958B3}"/>
    <cellStyle name="Comma 14 2 4 2 2 6" xfId="28703" xr:uid="{E0FFF08E-BAB1-41AD-AF20-14FD0AFA61B1}"/>
    <cellStyle name="Comma 14 2 4 2 2_ACT_NIBD EQ" xfId="6734" xr:uid="{2D48CC11-3903-4ED3-A082-01AA325A9FDB}"/>
    <cellStyle name="Comma 14 2 4 2 3" xfId="6735" xr:uid="{21A336E5-8CDE-49CD-9DA6-4D0517433106}"/>
    <cellStyle name="Comma 14 2 4 2 3 2" xfId="6736" xr:uid="{3D23087D-002B-49EB-B732-2D3AF9D70823}"/>
    <cellStyle name="Comma 14 2 4 2 3 2 2" xfId="6737" xr:uid="{37F3A9C9-36E0-4667-9F6D-CB93BEE6A77A}"/>
    <cellStyle name="Comma 14 2 4 2 3 2 2 2" xfId="6738" xr:uid="{1131E5BB-DCD4-49D6-B120-2EB84A879E6A}"/>
    <cellStyle name="Comma 14 2 4 2 3 2 2 2 2" xfId="28722" xr:uid="{F849F017-CF0C-40F1-BFAB-9C6C7D5C96C8}"/>
    <cellStyle name="Comma 14 2 4 2 3 2 2 3" xfId="28721" xr:uid="{7D3AFF07-3506-4272-A24D-3CD68A2C3969}"/>
    <cellStyle name="Comma 14 2 4 2 3 2 2_ACT_NIBD EQ" xfId="6739" xr:uid="{1CA20E06-F8E6-4092-8989-C268496B8322}"/>
    <cellStyle name="Comma 14 2 4 2 3 2 3" xfId="6740" xr:uid="{987570E4-72DC-4C9B-A074-1C9D216E14C0}"/>
    <cellStyle name="Comma 14 2 4 2 3 2 3 2" xfId="28723" xr:uid="{4CEA34DB-753A-4D74-BB17-C5E40353E446}"/>
    <cellStyle name="Comma 14 2 4 2 3 2 4" xfId="28720" xr:uid="{01CB6D43-716E-45D0-9678-FDD3A01A195C}"/>
    <cellStyle name="Comma 14 2 4 2 3 2_ACT_NIBD EQ" xfId="6741" xr:uid="{12CC83F7-5A7C-47AA-9E28-DBE73111371F}"/>
    <cellStyle name="Comma 14 2 4 2 3 3" xfId="6742" xr:uid="{CA672A6B-0597-43E7-ADA3-221FD4334542}"/>
    <cellStyle name="Comma 14 2 4 2 3 3 2" xfId="6743" xr:uid="{3038DEAC-463F-478F-942D-328A2115D273}"/>
    <cellStyle name="Comma 14 2 4 2 3 3 2 2" xfId="28725" xr:uid="{E4F571EC-7EB6-4D80-B96C-1D03CD5A818F}"/>
    <cellStyle name="Comma 14 2 4 2 3 3 3" xfId="28724" xr:uid="{E4E95B26-61F6-4AB4-8CB1-F2D9DB969167}"/>
    <cellStyle name="Comma 14 2 4 2 3 3_ACT_NIBD EQ" xfId="6744" xr:uid="{A59A9CF4-E349-4A60-926F-F74E4C25F672}"/>
    <cellStyle name="Comma 14 2 4 2 3 4" xfId="6745" xr:uid="{30E7EB88-4C9C-42AA-B8DE-4B7914C0B652}"/>
    <cellStyle name="Comma 14 2 4 2 3 4 2" xfId="28726" xr:uid="{73813078-73F4-4E5E-B0FE-0E9BD273ABA1}"/>
    <cellStyle name="Comma 14 2 4 2 3 5" xfId="28719" xr:uid="{9FAB9C0D-A242-4817-8E92-E325BE957F7F}"/>
    <cellStyle name="Comma 14 2 4 2 3_ACT_NIBD EQ" xfId="6746" xr:uid="{30E23923-6F8A-458F-8918-833CFC308E24}"/>
    <cellStyle name="Comma 14 2 4 2 4" xfId="6747" xr:uid="{BFF03BFC-88EA-4AD9-B9C1-DB50F39CF31E}"/>
    <cellStyle name="Comma 14 2 4 2 4 2" xfId="6748" xr:uid="{62A89EFD-47BF-4090-AD56-694024ED9A0C}"/>
    <cellStyle name="Comma 14 2 4 2 4 2 2" xfId="6749" xr:uid="{4B19BCD8-83BD-4BA9-8E3A-FEEBCDDCD5A0}"/>
    <cellStyle name="Comma 14 2 4 2 4 2 2 2" xfId="28729" xr:uid="{B73BFAD9-2A13-4A40-A595-63C01E143A13}"/>
    <cellStyle name="Comma 14 2 4 2 4 2 3" xfId="28728" xr:uid="{1E8CD15F-A88C-4817-B093-37250EB8B8A3}"/>
    <cellStyle name="Comma 14 2 4 2 4 2_ACT_NIBD EQ" xfId="6750" xr:uid="{797FBCA5-9AEA-4FED-B00D-D6CB42B62926}"/>
    <cellStyle name="Comma 14 2 4 2 4 3" xfId="6751" xr:uid="{6E5B3A78-3EF9-4ED2-B580-6EA74264B43E}"/>
    <cellStyle name="Comma 14 2 4 2 4 3 2" xfId="28730" xr:uid="{09F287F9-9B98-46CB-98CD-E56C2FE12FF0}"/>
    <cellStyle name="Comma 14 2 4 2 4 4" xfId="28727" xr:uid="{5F184E87-2E19-4145-8F10-510D71491D96}"/>
    <cellStyle name="Comma 14 2 4 2 4_ACT_NIBD EQ" xfId="6752" xr:uid="{EED9C6D9-A984-4B6D-AE8D-C0AD1A2D3EBF}"/>
    <cellStyle name="Comma 14 2 4 2 5" xfId="6753" xr:uid="{DCF6D713-9C89-4F98-8751-8A76B2457EF6}"/>
    <cellStyle name="Comma 14 2 4 2 5 2" xfId="6754" xr:uid="{72BF757A-24DF-405F-B09A-F053699A9403}"/>
    <cellStyle name="Comma 14 2 4 2 5 2 2" xfId="28732" xr:uid="{2C965562-61D4-4798-AD74-7BFFF41452E6}"/>
    <cellStyle name="Comma 14 2 4 2 5 3" xfId="28731" xr:uid="{67B42E3E-A1CE-4915-9E70-B2FE3C237158}"/>
    <cellStyle name="Comma 14 2 4 2 5_ACT_NIBD EQ" xfId="6755" xr:uid="{80F2AF67-BF49-4506-917B-DD54647930A4}"/>
    <cellStyle name="Comma 14 2 4 2 6" xfId="6756" xr:uid="{7FEC17CF-E905-4C11-AD94-F4FA84A9DC58}"/>
    <cellStyle name="Comma 14 2 4 2 6 2" xfId="28733" xr:uid="{94281E3C-C5C6-40EE-8232-D3579DA5AF78}"/>
    <cellStyle name="Comma 14 2 4 2 7" xfId="28702" xr:uid="{17D06AD3-16F0-49EE-A27B-CA16C3E73D65}"/>
    <cellStyle name="Comma 14 2 4 2_ACT_NIBD EQ" xfId="6757" xr:uid="{F4C06E45-98F1-42A5-BDA4-8A4875AD2E69}"/>
    <cellStyle name="Comma 14 2 4 3" xfId="6758" xr:uid="{8E236E04-4C28-41B3-8D44-75B4FC3FF07D}"/>
    <cellStyle name="Comma 14 2 4 3 2" xfId="6759" xr:uid="{5588F475-75AB-4B2A-9D37-C314F98993BB}"/>
    <cellStyle name="Comma 14 2 4 3 2 2" xfId="6760" xr:uid="{DE3D3C01-9A92-4328-9633-01D9A76629F7}"/>
    <cellStyle name="Comma 14 2 4 3 2 2 2" xfId="6761" xr:uid="{640A7724-0BFA-4753-8CC5-F2DEF793DD6A}"/>
    <cellStyle name="Comma 14 2 4 3 2 2 2 2" xfId="6762" xr:uid="{8BD89F41-B680-4699-9086-4B8BE9999884}"/>
    <cellStyle name="Comma 14 2 4 3 2 2 2 2 2" xfId="6763" xr:uid="{5DB147BE-6938-4772-AF83-3AB69FA9205E}"/>
    <cellStyle name="Comma 14 2 4 3 2 2 2 2 2 2" xfId="28739" xr:uid="{3040CB7D-8274-4EE0-90CE-1B369FFEAA61}"/>
    <cellStyle name="Comma 14 2 4 3 2 2 2 2 3" xfId="28738" xr:uid="{2A11ACDF-8E2D-4792-BCCC-92D4E9D0AE7A}"/>
    <cellStyle name="Comma 14 2 4 3 2 2 2 2_ACT_NIBD EQ" xfId="6764" xr:uid="{964394CD-81AF-4137-887F-311679BB5D7B}"/>
    <cellStyle name="Comma 14 2 4 3 2 2 2 3" xfId="6765" xr:uid="{13451535-F4A7-4C87-A044-A8BA268DE98A}"/>
    <cellStyle name="Comma 14 2 4 3 2 2 2 3 2" xfId="28740" xr:uid="{25016F45-28EF-4BC4-BC6A-DA82C8895E99}"/>
    <cellStyle name="Comma 14 2 4 3 2 2 2 4" xfId="28737" xr:uid="{1222CD92-7CEA-41B6-BF6C-6776190205A3}"/>
    <cellStyle name="Comma 14 2 4 3 2 2 2_ACT_NIBD EQ" xfId="6766" xr:uid="{018FC856-FAF4-49F9-B5A6-EFADD153262B}"/>
    <cellStyle name="Comma 14 2 4 3 2 2 3" xfId="6767" xr:uid="{7F784DAC-20D2-4027-B703-1051EF2A7913}"/>
    <cellStyle name="Comma 14 2 4 3 2 2 3 2" xfId="6768" xr:uid="{300214CC-9ACD-4E39-9F7B-358C14EDFC93}"/>
    <cellStyle name="Comma 14 2 4 3 2 2 3 2 2" xfId="28742" xr:uid="{67FB0623-4518-414B-8B70-11A0FB60150D}"/>
    <cellStyle name="Comma 14 2 4 3 2 2 3 3" xfId="28741" xr:uid="{B22EAFC5-8C58-42E3-90A7-4B5DAA624400}"/>
    <cellStyle name="Comma 14 2 4 3 2 2 3_ACT_NIBD EQ" xfId="6769" xr:uid="{F88D255A-266E-4462-9ACE-B078A3A72E61}"/>
    <cellStyle name="Comma 14 2 4 3 2 2 4" xfId="6770" xr:uid="{204B1EFF-7DA6-4B2A-89BB-AA0E67F85049}"/>
    <cellStyle name="Comma 14 2 4 3 2 2 4 2" xfId="28743" xr:uid="{7875E0CF-967D-4552-B9AF-0AD312AC7637}"/>
    <cellStyle name="Comma 14 2 4 3 2 2 5" xfId="28736" xr:uid="{850C795C-97CC-4C0C-9CFC-01E6B5472BBE}"/>
    <cellStyle name="Comma 14 2 4 3 2 2_ACT_NIBD EQ" xfId="6771" xr:uid="{C54F1D69-DFF8-48C5-B803-3848015A0945}"/>
    <cellStyle name="Comma 14 2 4 3 2 3" xfId="6772" xr:uid="{FCEFFD37-EAA7-47CF-8549-96E20E6238B6}"/>
    <cellStyle name="Comma 14 2 4 3 2 3 2" xfId="6773" xr:uid="{428AF80B-0C38-4142-A9A4-676E050208C5}"/>
    <cellStyle name="Comma 14 2 4 3 2 3 2 2" xfId="6774" xr:uid="{BFF95341-EE40-4605-9EE2-16EA6153A0CA}"/>
    <cellStyle name="Comma 14 2 4 3 2 3 2 2 2" xfId="28746" xr:uid="{AA7144F7-066D-46B9-9C7E-3FC2FF2769D4}"/>
    <cellStyle name="Comma 14 2 4 3 2 3 2 3" xfId="28745" xr:uid="{4DFDB302-2518-4931-84AA-10FBD86F47AD}"/>
    <cellStyle name="Comma 14 2 4 3 2 3 2_ACT_NIBD EQ" xfId="6775" xr:uid="{E37E14B6-2D63-4B59-AABF-591149F8C2A6}"/>
    <cellStyle name="Comma 14 2 4 3 2 3 3" xfId="6776" xr:uid="{F76DCE19-7DEF-44D4-B57C-378D5251E972}"/>
    <cellStyle name="Comma 14 2 4 3 2 3 3 2" xfId="28747" xr:uid="{B67717D9-E733-4FC1-8BF0-14C649977FD2}"/>
    <cellStyle name="Comma 14 2 4 3 2 3 4" xfId="28744" xr:uid="{1F4DC8E7-DD91-49D4-ADBA-EE1C2A38B836}"/>
    <cellStyle name="Comma 14 2 4 3 2 3_ACT_NIBD EQ" xfId="6777" xr:uid="{DA875905-0676-4D9A-996C-474DD4BD4615}"/>
    <cellStyle name="Comma 14 2 4 3 2 4" xfId="6778" xr:uid="{5DB2243B-5E2E-4C87-BDA2-1014F94D232D}"/>
    <cellStyle name="Comma 14 2 4 3 2 4 2" xfId="6779" xr:uid="{664081D4-EF2A-4BD7-AB3E-DCD8105F2EDB}"/>
    <cellStyle name="Comma 14 2 4 3 2 4 2 2" xfId="28749" xr:uid="{31EE8059-A4A4-41E1-A1BB-B7658151384B}"/>
    <cellStyle name="Comma 14 2 4 3 2 4 3" xfId="28748" xr:uid="{043CE482-8F50-4316-BD6B-A1869AE91F57}"/>
    <cellStyle name="Comma 14 2 4 3 2 4_ACT_NIBD EQ" xfId="6780" xr:uid="{4CF62F3E-4EEB-47C4-B1FF-842DF22D049E}"/>
    <cellStyle name="Comma 14 2 4 3 2 5" xfId="6781" xr:uid="{3788324B-F5CD-4CEB-A686-F4C0CEA5B4C2}"/>
    <cellStyle name="Comma 14 2 4 3 2 5 2" xfId="28750" xr:uid="{EA91113D-AEB4-4118-8C8F-745E67CEDCEE}"/>
    <cellStyle name="Comma 14 2 4 3 2 6" xfId="28735" xr:uid="{0D670B5C-7085-485F-B866-2A02D592D8D9}"/>
    <cellStyle name="Comma 14 2 4 3 2_ACT_NIBD EQ" xfId="6782" xr:uid="{E5E18733-EDDA-4324-AD67-A6EB0FB58382}"/>
    <cellStyle name="Comma 14 2 4 3 3" xfId="6783" xr:uid="{96CB4D27-2931-4D2F-B451-660E618CFCC2}"/>
    <cellStyle name="Comma 14 2 4 3 3 2" xfId="6784" xr:uid="{A36E3341-EBD4-482C-86B7-AE879D584847}"/>
    <cellStyle name="Comma 14 2 4 3 3 2 2" xfId="6785" xr:uid="{B9035F40-7BCB-4215-B564-76345783E566}"/>
    <cellStyle name="Comma 14 2 4 3 3 2 2 2" xfId="6786" xr:uid="{FE0F4ED0-DDE9-48AF-859A-5111C99D6855}"/>
    <cellStyle name="Comma 14 2 4 3 3 2 2 2 2" xfId="28754" xr:uid="{91D1B9CE-354F-483C-9B5B-098AFD861317}"/>
    <cellStyle name="Comma 14 2 4 3 3 2 2 3" xfId="28753" xr:uid="{1257D678-29E2-451E-A887-CA82DE1F02CC}"/>
    <cellStyle name="Comma 14 2 4 3 3 2 2_ACT_NIBD EQ" xfId="6787" xr:uid="{A74EED32-DEA0-446F-B911-0E704879FCAA}"/>
    <cellStyle name="Comma 14 2 4 3 3 2 3" xfId="6788" xr:uid="{63E80E2B-59FD-4230-B041-74670C1AEF4C}"/>
    <cellStyle name="Comma 14 2 4 3 3 2 3 2" xfId="28755" xr:uid="{460B65FF-72F6-40B5-A304-5CCF091C0D92}"/>
    <cellStyle name="Comma 14 2 4 3 3 2 4" xfId="28752" xr:uid="{F14AAEBB-C36F-455B-B084-51489987FBA3}"/>
    <cellStyle name="Comma 14 2 4 3 3 2_ACT_NIBD EQ" xfId="6789" xr:uid="{FCCDBE49-E222-4CF7-8BC5-4325FE4A0DCC}"/>
    <cellStyle name="Comma 14 2 4 3 3 3" xfId="6790" xr:uid="{B2B7ADD7-6CDD-4722-B32C-B24AE6E5C835}"/>
    <cellStyle name="Comma 14 2 4 3 3 3 2" xfId="6791" xr:uid="{82FEE61B-D14E-472D-98C7-99AF241179BE}"/>
    <cellStyle name="Comma 14 2 4 3 3 3 2 2" xfId="28757" xr:uid="{0BF9873D-3EE0-4501-B260-BF6E93A582E2}"/>
    <cellStyle name="Comma 14 2 4 3 3 3 3" xfId="28756" xr:uid="{6D1D258D-F1AA-4226-B8AC-9D434F9C5232}"/>
    <cellStyle name="Comma 14 2 4 3 3 3_ACT_NIBD EQ" xfId="6792" xr:uid="{E76CA902-AF2F-4525-BD3C-471ABCBAC1DD}"/>
    <cellStyle name="Comma 14 2 4 3 3 4" xfId="6793" xr:uid="{09FBC6C5-BCB4-4429-B9E2-63184C793A34}"/>
    <cellStyle name="Comma 14 2 4 3 3 4 2" xfId="28758" xr:uid="{A29B71D4-2E46-4DC4-9C3A-B7C61776862B}"/>
    <cellStyle name="Comma 14 2 4 3 3 5" xfId="28751" xr:uid="{9D15A62C-D46A-4F79-A5B1-A48692FC2E26}"/>
    <cellStyle name="Comma 14 2 4 3 3_ACT_NIBD EQ" xfId="6794" xr:uid="{EB7FB7B4-0DB0-4253-97F9-27632207BBC4}"/>
    <cellStyle name="Comma 14 2 4 3 4" xfId="6795" xr:uid="{CCCEA714-6D2F-4F27-8AC2-0837FD50E09B}"/>
    <cellStyle name="Comma 14 2 4 3 4 2" xfId="6796" xr:uid="{9EB74056-C771-480B-B437-30E55B0696B0}"/>
    <cellStyle name="Comma 14 2 4 3 4 2 2" xfId="6797" xr:uid="{5CEF096B-2021-4C8D-AC50-173D29852A4E}"/>
    <cellStyle name="Comma 14 2 4 3 4 2 2 2" xfId="28761" xr:uid="{EF890B8B-89B4-4D99-B179-BB2C3C630DE4}"/>
    <cellStyle name="Comma 14 2 4 3 4 2 3" xfId="28760" xr:uid="{C868C873-F198-43FE-9F7D-CF00A2AB2880}"/>
    <cellStyle name="Comma 14 2 4 3 4 2_ACT_NIBD EQ" xfId="6798" xr:uid="{E4046B12-D1B9-4D31-BD69-B81047C531A6}"/>
    <cellStyle name="Comma 14 2 4 3 4 3" xfId="6799" xr:uid="{48EF8490-60AD-44CB-8C58-E9A97AF22BCC}"/>
    <cellStyle name="Comma 14 2 4 3 4 3 2" xfId="28762" xr:uid="{A272C1F5-1542-4664-B705-9DE3BF13D836}"/>
    <cellStyle name="Comma 14 2 4 3 4 4" xfId="28759" xr:uid="{171B299B-A97D-4D80-9323-0B1CBA8FC0D5}"/>
    <cellStyle name="Comma 14 2 4 3 4_ACT_NIBD EQ" xfId="6800" xr:uid="{87BE4919-5F1E-4B26-841D-06EF7B160A39}"/>
    <cellStyle name="Comma 14 2 4 3 5" xfId="6801" xr:uid="{CA0044F4-CED3-4E72-BB44-F23FEA996DFB}"/>
    <cellStyle name="Comma 14 2 4 3 5 2" xfId="6802" xr:uid="{2E54430A-B211-4640-B504-103F81E70E86}"/>
    <cellStyle name="Comma 14 2 4 3 5 2 2" xfId="28764" xr:uid="{AF383452-1F3B-4D43-A73B-81709BB05252}"/>
    <cellStyle name="Comma 14 2 4 3 5 3" xfId="28763" xr:uid="{B153E42D-E0CC-43BF-92E0-5F7316C1DBAF}"/>
    <cellStyle name="Comma 14 2 4 3 5_ACT_NIBD EQ" xfId="6803" xr:uid="{621B6A7F-F802-4187-98B3-8E1882703D17}"/>
    <cellStyle name="Comma 14 2 4 3 6" xfId="6804" xr:uid="{5AA901A1-D3A0-4773-A619-8AD197B3B144}"/>
    <cellStyle name="Comma 14 2 4 3 6 2" xfId="28765" xr:uid="{7AE9E65E-BB76-46C4-817E-2F9A1865445E}"/>
    <cellStyle name="Comma 14 2 4 3 7" xfId="28734" xr:uid="{3CC5E901-4855-4C0C-AB4B-4F40670A4866}"/>
    <cellStyle name="Comma 14 2 4 3_ACT_NIBD EQ" xfId="6805" xr:uid="{1A6780D2-1C69-4E65-99D5-8C1A07B14790}"/>
    <cellStyle name="Comma 14 2 4 4" xfId="6806" xr:uid="{9F9A5548-3F88-4D25-B58B-A682848CE9E8}"/>
    <cellStyle name="Comma 14 2 4 4 2" xfId="6807" xr:uid="{8B30F6CD-1261-4D11-83B6-0E4B2500C48E}"/>
    <cellStyle name="Comma 14 2 4 4 2 2" xfId="6808" xr:uid="{B6F837AF-62A2-4844-BDA2-67BB8AB4A501}"/>
    <cellStyle name="Comma 14 2 4 4 2 2 2" xfId="6809" xr:uid="{8B6E3F44-D31F-4E44-AB11-21DCBB299FEF}"/>
    <cellStyle name="Comma 14 2 4 4 2 2 2 2" xfId="6810" xr:uid="{CDE87456-C226-4A66-80A1-F95B80D2437F}"/>
    <cellStyle name="Comma 14 2 4 4 2 2 2 2 2" xfId="28770" xr:uid="{0C46533E-8298-4D14-BCA6-5A3161AAB7E4}"/>
    <cellStyle name="Comma 14 2 4 4 2 2 2 3" xfId="28769" xr:uid="{0BFA5BDC-2C82-4314-84FE-BFF66785749D}"/>
    <cellStyle name="Comma 14 2 4 4 2 2 2_ACT_NIBD EQ" xfId="6811" xr:uid="{2B4DB7B4-2C5D-4935-954B-D4717E137420}"/>
    <cellStyle name="Comma 14 2 4 4 2 2 3" xfId="6812" xr:uid="{4A5C0FD4-D0AF-4DA7-9AB4-3D3D02458A5F}"/>
    <cellStyle name="Comma 14 2 4 4 2 2 3 2" xfId="28771" xr:uid="{88638B06-073C-449D-805F-C9E6518ABF48}"/>
    <cellStyle name="Comma 14 2 4 4 2 2 4" xfId="28768" xr:uid="{3359E77C-20DF-401D-8E51-767747DBDEBB}"/>
    <cellStyle name="Comma 14 2 4 4 2 2_ACT_NIBD EQ" xfId="6813" xr:uid="{98038538-8D39-4981-A07D-5009D75BB455}"/>
    <cellStyle name="Comma 14 2 4 4 2 3" xfId="6814" xr:uid="{82F7C54F-7340-40DC-9474-43A32190D514}"/>
    <cellStyle name="Comma 14 2 4 4 2 3 2" xfId="6815" xr:uid="{B154A14B-1876-470B-B7D5-755A9506AE58}"/>
    <cellStyle name="Comma 14 2 4 4 2 3 2 2" xfId="28773" xr:uid="{B73DE6FD-1C56-404F-B9E7-E509784776A2}"/>
    <cellStyle name="Comma 14 2 4 4 2 3 3" xfId="28772" xr:uid="{DE638508-C4CB-4BA0-846F-B999A925A9BC}"/>
    <cellStyle name="Comma 14 2 4 4 2 3_ACT_NIBD EQ" xfId="6816" xr:uid="{B9FBA755-CB18-44F0-97F4-48B87000550E}"/>
    <cellStyle name="Comma 14 2 4 4 2 4" xfId="6817" xr:uid="{FBDD91DD-BD0B-4E82-9CFE-2A56E467616B}"/>
    <cellStyle name="Comma 14 2 4 4 2 4 2" xfId="28774" xr:uid="{BFE86BDB-F211-4A81-A8A1-4744A3019EBA}"/>
    <cellStyle name="Comma 14 2 4 4 2 5" xfId="28767" xr:uid="{130824C6-52CD-4F62-9722-F2B1FA2D54D5}"/>
    <cellStyle name="Comma 14 2 4 4 2_ACT_NIBD EQ" xfId="6818" xr:uid="{B2E5572B-1068-490C-A315-C795C77D721B}"/>
    <cellStyle name="Comma 14 2 4 4 3" xfId="6819" xr:uid="{B1B4FFF5-70D8-4F98-BF6A-12488B17288B}"/>
    <cellStyle name="Comma 14 2 4 4 3 2" xfId="6820" xr:uid="{8301F427-3550-4BE4-B303-B352EE3C8BB8}"/>
    <cellStyle name="Comma 14 2 4 4 3 2 2" xfId="6821" xr:uid="{E83D3E1C-262E-4098-8A2C-4CF80D2BC6C1}"/>
    <cellStyle name="Comma 14 2 4 4 3 2 2 2" xfId="28777" xr:uid="{F77AC403-61C2-4D02-907B-2DF8820780DF}"/>
    <cellStyle name="Comma 14 2 4 4 3 2 3" xfId="28776" xr:uid="{FED8A300-3A5E-4E35-B8B1-AAFC94546FC0}"/>
    <cellStyle name="Comma 14 2 4 4 3 2_ACT_NIBD EQ" xfId="6822" xr:uid="{14367F39-B123-4D6A-8339-0CB32C44FCE4}"/>
    <cellStyle name="Comma 14 2 4 4 3 3" xfId="6823" xr:uid="{C7E29BA9-6F21-4AF5-A6ED-B9A0CABA2526}"/>
    <cellStyle name="Comma 14 2 4 4 3 3 2" xfId="28778" xr:uid="{FAFF75D1-2C49-416E-A301-765929F0393E}"/>
    <cellStyle name="Comma 14 2 4 4 3 4" xfId="28775" xr:uid="{F04359C1-015E-4AED-9573-C23CF5D0870D}"/>
    <cellStyle name="Comma 14 2 4 4 3_ACT_NIBD EQ" xfId="6824" xr:uid="{E1E5B860-4B51-4BD8-8359-216D3BE1F901}"/>
    <cellStyle name="Comma 14 2 4 4 4" xfId="6825" xr:uid="{8AA7ABD6-968E-4D48-9073-2662C80736E7}"/>
    <cellStyle name="Comma 14 2 4 4 4 2" xfId="6826" xr:uid="{F200B3E5-792D-465F-A646-4392F83901DF}"/>
    <cellStyle name="Comma 14 2 4 4 4 2 2" xfId="28780" xr:uid="{52E42BAD-2B18-4703-83A9-224F7633C258}"/>
    <cellStyle name="Comma 14 2 4 4 4 3" xfId="28779" xr:uid="{83653E74-AF38-4959-8D19-CDB6FF92D0BB}"/>
    <cellStyle name="Comma 14 2 4 4 4_ACT_NIBD EQ" xfId="6827" xr:uid="{3B19EB9B-DC54-44B6-B16A-BCF9F7BA56D0}"/>
    <cellStyle name="Comma 14 2 4 4 5" xfId="6828" xr:uid="{6926FE69-4FD7-4652-9905-EA8497E1407C}"/>
    <cellStyle name="Comma 14 2 4 4 5 2" xfId="28781" xr:uid="{97B46F51-0812-40D5-88AD-0F88CA5A1818}"/>
    <cellStyle name="Comma 14 2 4 4 6" xfId="28766" xr:uid="{5A3C2383-2954-4142-AA13-638A762417C6}"/>
    <cellStyle name="Comma 14 2 4 4_ACT_NIBD EQ" xfId="6829" xr:uid="{AF106125-B6EB-4882-A7E0-BD44561855B7}"/>
    <cellStyle name="Comma 14 2 4 5" xfId="6830" xr:uid="{10490844-691E-4C5B-994B-52763FB858FE}"/>
    <cellStyle name="Comma 14 2 4 5 2" xfId="6831" xr:uid="{4FC790D0-DA26-461F-AEAD-D69740CAEB86}"/>
    <cellStyle name="Comma 14 2 4 5 2 2" xfId="6832" xr:uid="{ACFBB15D-10E8-4A1D-BE18-4AE11E45518F}"/>
    <cellStyle name="Comma 14 2 4 5 2 2 2" xfId="6833" xr:uid="{BA6252A5-C8C5-40E1-BA83-BC766DD767E3}"/>
    <cellStyle name="Comma 14 2 4 5 2 2 2 2" xfId="28785" xr:uid="{6BDE68B7-D57F-4F37-9637-11383F50B601}"/>
    <cellStyle name="Comma 14 2 4 5 2 2 3" xfId="28784" xr:uid="{B705C054-4ADC-4D75-A7CC-A455F7F71548}"/>
    <cellStyle name="Comma 14 2 4 5 2 2_ACT_NIBD EQ" xfId="6834" xr:uid="{DAA2EBE2-7726-43EC-BCFC-C97593EF3728}"/>
    <cellStyle name="Comma 14 2 4 5 2 3" xfId="6835" xr:uid="{74A14999-EABA-47F0-8B46-D4149F00A199}"/>
    <cellStyle name="Comma 14 2 4 5 2 3 2" xfId="28786" xr:uid="{EA3E0067-7736-43D8-9AE6-74329C19503B}"/>
    <cellStyle name="Comma 14 2 4 5 2 4" xfId="28783" xr:uid="{9CDD42B3-541F-4945-87F8-C399BE03B19E}"/>
    <cellStyle name="Comma 14 2 4 5 2_ACT_NIBD EQ" xfId="6836" xr:uid="{B2375C6C-0D20-4BCA-9370-AC473F2F938B}"/>
    <cellStyle name="Comma 14 2 4 5 3" xfId="6837" xr:uid="{A7C5541D-ADB0-4CF4-8A24-E95D7D40F18B}"/>
    <cellStyle name="Comma 14 2 4 5 3 2" xfId="6838" xr:uid="{737737E5-3DFB-46DF-8B53-3B3D2D738927}"/>
    <cellStyle name="Comma 14 2 4 5 3 2 2" xfId="28788" xr:uid="{148A7FEE-BF09-41D2-85E6-87D6ECEBDAAF}"/>
    <cellStyle name="Comma 14 2 4 5 3 3" xfId="28787" xr:uid="{C9C1A35C-D63C-4222-87EB-7B40A86DF262}"/>
    <cellStyle name="Comma 14 2 4 5 3_ACT_NIBD EQ" xfId="6839" xr:uid="{3DE71BC4-FEF4-449A-8B79-55B3F9FA882A}"/>
    <cellStyle name="Comma 14 2 4 5 4" xfId="6840" xr:uid="{E2458407-F5AB-4800-87B0-F7CCF2D8EBE4}"/>
    <cellStyle name="Comma 14 2 4 5 4 2" xfId="28789" xr:uid="{A1ED633C-C189-425A-B6B8-A25629961FFD}"/>
    <cellStyle name="Comma 14 2 4 5 5" xfId="28782" xr:uid="{4251854D-FEC2-4D75-A04E-B9E363A69DA9}"/>
    <cellStyle name="Comma 14 2 4 5_ACT_NIBD EQ" xfId="6841" xr:uid="{C0755197-9461-44B5-9B94-274F99D5851C}"/>
    <cellStyle name="Comma 14 2 4 6" xfId="6842" xr:uid="{6116CFCC-D1BE-4DF0-9B51-BD8F90AB361E}"/>
    <cellStyle name="Comma 14 2 4 6 2" xfId="6843" xr:uid="{442E01CC-A69D-431A-8B93-F89330D8C9D7}"/>
    <cellStyle name="Comma 14 2 4 6 2 2" xfId="6844" xr:uid="{EAE875AF-32B6-4B4C-840C-A49BBD459396}"/>
    <cellStyle name="Comma 14 2 4 6 2 2 2" xfId="28792" xr:uid="{48C39F77-A456-42DC-AE49-ABC92244C4DA}"/>
    <cellStyle name="Comma 14 2 4 6 2 3" xfId="28791" xr:uid="{2BD605D2-24E5-4275-A7C2-BBBEFB3F356C}"/>
    <cellStyle name="Comma 14 2 4 6 2_ACT_NIBD EQ" xfId="6845" xr:uid="{B96F3414-7E95-4A03-8BDA-27BE7D66B91D}"/>
    <cellStyle name="Comma 14 2 4 6 3" xfId="6846" xr:uid="{D6BDD4FF-03E4-4776-A12B-F9C1C532F9C1}"/>
    <cellStyle name="Comma 14 2 4 6 3 2" xfId="28793" xr:uid="{55DC3A7D-B959-4CFC-A295-A16CF27E28AA}"/>
    <cellStyle name="Comma 14 2 4 6 4" xfId="28790" xr:uid="{E3CF7D6A-080E-47CC-9B16-2F1D3970B904}"/>
    <cellStyle name="Comma 14 2 4 6_ACT_NIBD EQ" xfId="6847" xr:uid="{EA2D3839-48A5-457A-951E-C065A095D89E}"/>
    <cellStyle name="Comma 14 2 4 7" xfId="6848" xr:uid="{826D1FCB-5720-4D61-9C03-C81D089B08A0}"/>
    <cellStyle name="Comma 14 2 4 7 2" xfId="6849" xr:uid="{B463706D-32E3-47F9-B669-26971ACDDBEC}"/>
    <cellStyle name="Comma 14 2 4 7 2 2" xfId="28795" xr:uid="{DD612268-D9A3-4BF9-B33E-D74CC6DEDE79}"/>
    <cellStyle name="Comma 14 2 4 7 3" xfId="28794" xr:uid="{C982B289-83C0-4510-A6C2-EDC3B0B2B932}"/>
    <cellStyle name="Comma 14 2 4 7_ACT_NIBD EQ" xfId="6850" xr:uid="{FFBD1DD5-C47C-4BE1-AB26-CF875EBD95BE}"/>
    <cellStyle name="Comma 14 2 4 8" xfId="6851" xr:uid="{AA483A71-C75D-4D5B-BC38-4D4FE02F426E}"/>
    <cellStyle name="Comma 14 2 4 8 2" xfId="28796" xr:uid="{E17FD266-C209-421E-8916-50BC37FF89D2}"/>
    <cellStyle name="Comma 14 2 4 9" xfId="40047" xr:uid="{A6FC524C-D55B-47D7-9045-4222AF53D27E}"/>
    <cellStyle name="Comma 14 2 4_ACT Segment adj EBITDA" xfId="6852" xr:uid="{7F5A4A94-7D01-478A-B651-889E950FA560}"/>
    <cellStyle name="Comma 14 2 40" xfId="39774" xr:uid="{B7489158-B67D-42B1-87CD-7CE87B13FD7A}"/>
    <cellStyle name="Comma 14 2 41" xfId="39866" xr:uid="{7F18DEEC-8B6E-4A45-B3C6-80996873573D}"/>
    <cellStyle name="Comma 14 2 42" xfId="39614" xr:uid="{ED4A7AA0-4205-46CF-9F6E-45D3367B9DDA}"/>
    <cellStyle name="Comma 14 2 43" xfId="39581" xr:uid="{CD9E758A-D802-4862-B6EE-39154A606343}"/>
    <cellStyle name="Comma 14 2 44" xfId="39623" xr:uid="{6B74A2A0-CF5E-49C5-BB23-645E16634AEA}"/>
    <cellStyle name="Comma 14 2 45" xfId="39533" xr:uid="{8D549161-7459-4098-BC0F-2066FC9CD0E8}"/>
    <cellStyle name="Comma 14 2 46" xfId="39627" xr:uid="{5C2FE802-9391-44C8-9E29-9572D41A4FA3}"/>
    <cellStyle name="Comma 14 2 47" xfId="39502" xr:uid="{E3BDF83B-0557-4345-81E5-A0BAF0DC92E9}"/>
    <cellStyle name="Comma 14 2 48" xfId="39381" xr:uid="{C31B671F-848D-42B0-8636-893B0CC5506C}"/>
    <cellStyle name="Comma 14 2 49" xfId="39493" xr:uid="{AE514868-9995-4779-8B54-7476EE946E23}"/>
    <cellStyle name="Comma 14 2 5" xfId="6853" xr:uid="{6DCF1679-2247-42D8-B7C6-B49BCCB7E61A}"/>
    <cellStyle name="Comma 14 2 5 2" xfId="6854" xr:uid="{0D4E65A0-127D-485D-8CAA-52DD6155835E}"/>
    <cellStyle name="Comma 14 2 5 2 2" xfId="6855" xr:uid="{3DC7486F-C089-4F1F-BDD8-60C90E3AF0F1}"/>
    <cellStyle name="Comma 14 2 5 2 2 2" xfId="6856" xr:uid="{09541A2B-B46C-41EB-94BF-8E639D1C3DE5}"/>
    <cellStyle name="Comma 14 2 5 2 2 2 2" xfId="6857" xr:uid="{FC508F2F-092A-4FDE-B2C0-A133716CBDD3}"/>
    <cellStyle name="Comma 14 2 5 2 2 2 2 2" xfId="6858" xr:uid="{3A75CC0C-42A6-4750-9AC8-20DECABEAD0C}"/>
    <cellStyle name="Comma 14 2 5 2 2 2 2 2 2" xfId="6859" xr:uid="{601DA894-B684-4CCF-A885-3A455E65E743}"/>
    <cellStyle name="Comma 14 2 5 2 2 2 2 2 2 2" xfId="28803" xr:uid="{7B808178-D4D5-4439-89F7-30849F939929}"/>
    <cellStyle name="Comma 14 2 5 2 2 2 2 2 3" xfId="28802" xr:uid="{DEB07545-325C-4F11-B7EB-39536545E98E}"/>
    <cellStyle name="Comma 14 2 5 2 2 2 2 2_ACT_NIBD EQ" xfId="6860" xr:uid="{9442CC5E-024B-4A00-A2D4-0384FE3877E6}"/>
    <cellStyle name="Comma 14 2 5 2 2 2 2 3" xfId="6861" xr:uid="{24CD0AAD-3D04-4B63-8393-2EDF771B165E}"/>
    <cellStyle name="Comma 14 2 5 2 2 2 2 3 2" xfId="28804" xr:uid="{2E48125C-5369-4E73-B2E7-1A489BB4E44D}"/>
    <cellStyle name="Comma 14 2 5 2 2 2 2 4" xfId="28801" xr:uid="{85525B17-609F-4FBE-ACC2-3B2160E36ACA}"/>
    <cellStyle name="Comma 14 2 5 2 2 2 2_ACT_NIBD EQ" xfId="6862" xr:uid="{AD739200-A39C-4C24-9E85-4358311584BA}"/>
    <cellStyle name="Comma 14 2 5 2 2 2 3" xfId="6863" xr:uid="{A131FFFB-0DD2-4F10-9EB2-F551EC5495CB}"/>
    <cellStyle name="Comma 14 2 5 2 2 2 3 2" xfId="6864" xr:uid="{9FC14D8E-8EDD-4942-AF0C-EC4AB2B96D6F}"/>
    <cellStyle name="Comma 14 2 5 2 2 2 3 2 2" xfId="28806" xr:uid="{76B36F61-9243-4B42-9719-48023CCF4993}"/>
    <cellStyle name="Comma 14 2 5 2 2 2 3 3" xfId="28805" xr:uid="{691DDA82-76AA-4005-A835-B8B1694827CE}"/>
    <cellStyle name="Comma 14 2 5 2 2 2 3_ACT_NIBD EQ" xfId="6865" xr:uid="{BE6A164F-6B06-404F-9096-4FA85A9F4695}"/>
    <cellStyle name="Comma 14 2 5 2 2 2 4" xfId="6866" xr:uid="{06C16F84-D949-4B16-A6A2-4BE2C412B0CF}"/>
    <cellStyle name="Comma 14 2 5 2 2 2 4 2" xfId="28807" xr:uid="{E0A8FC0F-9318-4B4A-AAAB-CA724B1A0397}"/>
    <cellStyle name="Comma 14 2 5 2 2 2 5" xfId="28800" xr:uid="{4CDAE866-89FC-48DC-8353-12535CBFDC03}"/>
    <cellStyle name="Comma 14 2 5 2 2 2_ACT_NIBD EQ" xfId="6867" xr:uid="{9584FC2E-1BC7-4E2A-AFB3-DBC9D40423BF}"/>
    <cellStyle name="Comma 14 2 5 2 2 3" xfId="6868" xr:uid="{0BD4D580-6D68-40B7-B0B9-AD035C4431B0}"/>
    <cellStyle name="Comma 14 2 5 2 2 3 2" xfId="6869" xr:uid="{19838509-6D21-4557-83F9-F9BC801863F9}"/>
    <cellStyle name="Comma 14 2 5 2 2 3 2 2" xfId="6870" xr:uid="{5F0DC00E-6E86-498D-AD71-AAE7723D66C2}"/>
    <cellStyle name="Comma 14 2 5 2 2 3 2 2 2" xfId="28810" xr:uid="{AECE8C71-9518-4178-9CAC-345F6C2D341B}"/>
    <cellStyle name="Comma 14 2 5 2 2 3 2 3" xfId="28809" xr:uid="{D10A5F85-A750-4AC3-9106-234EE27EC717}"/>
    <cellStyle name="Comma 14 2 5 2 2 3 2_ACT_NIBD EQ" xfId="6871" xr:uid="{47088934-85C4-4A12-9513-C542D99B72C3}"/>
    <cellStyle name="Comma 14 2 5 2 2 3 3" xfId="6872" xr:uid="{5607DE5E-6830-491A-A012-EF9F158D52A7}"/>
    <cellStyle name="Comma 14 2 5 2 2 3 3 2" xfId="28811" xr:uid="{FEAE02A1-4FF8-4A85-8EED-B939B1F3829C}"/>
    <cellStyle name="Comma 14 2 5 2 2 3 4" xfId="28808" xr:uid="{58273AE8-44A9-4F56-9BE8-6E1E4FC5F5F7}"/>
    <cellStyle name="Comma 14 2 5 2 2 3_ACT_NIBD EQ" xfId="6873" xr:uid="{F1F7A79B-45E4-4DBD-9BF3-259DFE809D34}"/>
    <cellStyle name="Comma 14 2 5 2 2 4" xfId="6874" xr:uid="{83C82BC8-F7A8-432E-ADBC-FCE38470FEA4}"/>
    <cellStyle name="Comma 14 2 5 2 2 4 2" xfId="6875" xr:uid="{86866008-7AE7-4015-AB5D-250ED7CCA179}"/>
    <cellStyle name="Comma 14 2 5 2 2 4 2 2" xfId="28813" xr:uid="{49349E02-ACF8-4319-854F-7EE8A3C3CB5D}"/>
    <cellStyle name="Comma 14 2 5 2 2 4 3" xfId="28812" xr:uid="{8E0A75B3-AB4C-4DA5-8D2A-A5341C21414D}"/>
    <cellStyle name="Comma 14 2 5 2 2 4_ACT_NIBD EQ" xfId="6876" xr:uid="{24651526-57F4-4587-9647-0B8A1BE360F1}"/>
    <cellStyle name="Comma 14 2 5 2 2 5" xfId="6877" xr:uid="{8B5709DD-EEDC-4C73-9152-4DFB7AC776D5}"/>
    <cellStyle name="Comma 14 2 5 2 2 5 2" xfId="28814" xr:uid="{9B42E28D-B70C-4982-A710-31F1D6AED354}"/>
    <cellStyle name="Comma 14 2 5 2 2 6" xfId="28799" xr:uid="{6DE765D0-90AC-4AC9-88D4-C6DD8D67D546}"/>
    <cellStyle name="Comma 14 2 5 2 2_ACT_NIBD EQ" xfId="6878" xr:uid="{CC875D5F-1C49-46CB-8320-F32324BBCDE2}"/>
    <cellStyle name="Comma 14 2 5 2 3" xfId="6879" xr:uid="{96653D9C-1E7B-4FEF-8322-4E7B1022C230}"/>
    <cellStyle name="Comma 14 2 5 2 3 2" xfId="6880" xr:uid="{8F7F3AF7-F0E1-43A6-9FA3-338FA7CB794A}"/>
    <cellStyle name="Comma 14 2 5 2 3 2 2" xfId="6881" xr:uid="{6EC22BAE-F142-47F5-8F61-7A09FD649617}"/>
    <cellStyle name="Comma 14 2 5 2 3 2 2 2" xfId="6882" xr:uid="{87D5F995-DA5E-4379-A218-6B1046FBDA01}"/>
    <cellStyle name="Comma 14 2 5 2 3 2 2 2 2" xfId="28818" xr:uid="{2D2342A6-41EA-4E2E-9B44-C5014969CFAA}"/>
    <cellStyle name="Comma 14 2 5 2 3 2 2 3" xfId="28817" xr:uid="{5FF56761-52F8-4BEB-B173-8E301E8319C0}"/>
    <cellStyle name="Comma 14 2 5 2 3 2 2_ACT_NIBD EQ" xfId="6883" xr:uid="{58B3A5E5-6D93-4C74-B703-F6A6DF3CF13B}"/>
    <cellStyle name="Comma 14 2 5 2 3 2 3" xfId="6884" xr:uid="{9540A7BE-2DE5-4001-AB14-54265D8B7972}"/>
    <cellStyle name="Comma 14 2 5 2 3 2 3 2" xfId="28819" xr:uid="{7AFD80EE-35CA-413A-B01D-925DB0F363B4}"/>
    <cellStyle name="Comma 14 2 5 2 3 2 4" xfId="28816" xr:uid="{3FDEF9A0-9E48-40BA-A25F-967F672AD327}"/>
    <cellStyle name="Comma 14 2 5 2 3 2_ACT_NIBD EQ" xfId="6885" xr:uid="{FA9D16D1-4660-4AE6-853F-CA34ACCC240D}"/>
    <cellStyle name="Comma 14 2 5 2 3 3" xfId="6886" xr:uid="{680369D0-3FCA-408C-9227-1B97046543A8}"/>
    <cellStyle name="Comma 14 2 5 2 3 3 2" xfId="6887" xr:uid="{71DB84A5-075B-481E-9286-6DC6787D7BA6}"/>
    <cellStyle name="Comma 14 2 5 2 3 3 2 2" xfId="28821" xr:uid="{F35DCDD5-D0F0-4192-AAF3-F562EB84227E}"/>
    <cellStyle name="Comma 14 2 5 2 3 3 3" xfId="28820" xr:uid="{90818A0D-1660-4B66-8970-DFEF93B64AE9}"/>
    <cellStyle name="Comma 14 2 5 2 3 3_ACT_NIBD EQ" xfId="6888" xr:uid="{D06C2393-58C0-4205-A601-1020F6DBC531}"/>
    <cellStyle name="Comma 14 2 5 2 3 4" xfId="6889" xr:uid="{C8C74BFE-0EAB-4007-B4BC-6204199FCC5A}"/>
    <cellStyle name="Comma 14 2 5 2 3 4 2" xfId="28822" xr:uid="{64F50E01-8B4C-4DCE-8563-DC4E4A30F5F0}"/>
    <cellStyle name="Comma 14 2 5 2 3 5" xfId="28815" xr:uid="{66D0E1D3-AC20-4712-AC95-E4AE97283D69}"/>
    <cellStyle name="Comma 14 2 5 2 3_ACT_NIBD EQ" xfId="6890" xr:uid="{46F8FBF7-D4E8-4EF4-9F59-10D7F333B8D7}"/>
    <cellStyle name="Comma 14 2 5 2 4" xfId="6891" xr:uid="{57131075-D1FA-46CF-BE17-679786967AAA}"/>
    <cellStyle name="Comma 14 2 5 2 4 2" xfId="6892" xr:uid="{A259A354-FE7A-4C80-AEDC-DBE20EB28017}"/>
    <cellStyle name="Comma 14 2 5 2 4 2 2" xfId="6893" xr:uid="{D039AC1B-4FAE-4B81-A0E1-2D1A3FC23A0D}"/>
    <cellStyle name="Comma 14 2 5 2 4 2 2 2" xfId="28825" xr:uid="{A6730094-FA62-4E4F-8D0B-54B2A94C08C8}"/>
    <cellStyle name="Comma 14 2 5 2 4 2 3" xfId="28824" xr:uid="{D5DBF88F-D938-4D02-B782-E7CF8F2C4560}"/>
    <cellStyle name="Comma 14 2 5 2 4 2_ACT_NIBD EQ" xfId="6894" xr:uid="{344CFC26-6645-47D2-ADB4-84B1E9F95874}"/>
    <cellStyle name="Comma 14 2 5 2 4 3" xfId="6895" xr:uid="{DFAB7A33-E725-4540-A821-1D172F2BFC23}"/>
    <cellStyle name="Comma 14 2 5 2 4 3 2" xfId="28826" xr:uid="{B74EF5DE-5246-4880-A731-03D740E574BA}"/>
    <cellStyle name="Comma 14 2 5 2 4 4" xfId="28823" xr:uid="{0216CB63-3C6F-40D0-9106-4288A97185FD}"/>
    <cellStyle name="Comma 14 2 5 2 4_ACT_NIBD EQ" xfId="6896" xr:uid="{A3523CC2-4F78-44D8-AF5E-B7FC8472B82D}"/>
    <cellStyle name="Comma 14 2 5 2 5" xfId="6897" xr:uid="{A720ACD9-678E-4208-ABB8-571A0D9617BC}"/>
    <cellStyle name="Comma 14 2 5 2 5 2" xfId="6898" xr:uid="{54AC4FF5-9AA7-4269-8F9C-1DC9F29F4305}"/>
    <cellStyle name="Comma 14 2 5 2 5 2 2" xfId="28828" xr:uid="{550E4427-8260-46F2-B26B-2B6C377EF006}"/>
    <cellStyle name="Comma 14 2 5 2 5 3" xfId="28827" xr:uid="{CCABC101-41F8-4087-A7F9-F10F3BF58CC3}"/>
    <cellStyle name="Comma 14 2 5 2 5_ACT_NIBD EQ" xfId="6899" xr:uid="{39477B4A-9B5D-452E-AE8E-FF3A24FBAB0E}"/>
    <cellStyle name="Comma 14 2 5 2 6" xfId="6900" xr:uid="{A7319F2B-602A-4A8E-A19B-4E1E146E3E86}"/>
    <cellStyle name="Comma 14 2 5 2 6 2" xfId="28829" xr:uid="{2A88996B-7C4E-45A1-BC03-54051DC4E55E}"/>
    <cellStyle name="Comma 14 2 5 2 7" xfId="28798" xr:uid="{9E4BEB19-0964-4873-8623-307E8C154803}"/>
    <cellStyle name="Comma 14 2 5 2_ACT_NIBD EQ" xfId="6901" xr:uid="{239EAFAD-F2E3-4670-B5C2-8D0FB4770B1B}"/>
    <cellStyle name="Comma 14 2 5 3" xfId="6902" xr:uid="{FE498F92-D7C0-4BD1-B6DE-CA35BABE8602}"/>
    <cellStyle name="Comma 14 2 5 3 2" xfId="6903" xr:uid="{8CAABF5C-393E-46BB-A9CC-2339D77D8EE9}"/>
    <cellStyle name="Comma 14 2 5 3 2 2" xfId="6904" xr:uid="{3CDD6D66-902D-4864-A9B0-520AFE6F711D}"/>
    <cellStyle name="Comma 14 2 5 3 2 2 2" xfId="6905" xr:uid="{9FAF144A-314F-40E8-BA09-B2F4AA77EDD6}"/>
    <cellStyle name="Comma 14 2 5 3 2 2 2 2" xfId="6906" xr:uid="{7C1F9A5A-6CD0-4687-B05D-A6A430CB66FB}"/>
    <cellStyle name="Comma 14 2 5 3 2 2 2 2 2" xfId="6907" xr:uid="{7B97C952-6A3D-4085-9191-2685503FB322}"/>
    <cellStyle name="Comma 14 2 5 3 2 2 2 2 2 2" xfId="28835" xr:uid="{F2341B7E-693B-4DC3-97B6-D485CDF59841}"/>
    <cellStyle name="Comma 14 2 5 3 2 2 2 2 3" xfId="28834" xr:uid="{4590691A-B596-4A0E-947F-4F7FF8219386}"/>
    <cellStyle name="Comma 14 2 5 3 2 2 2 2_ACT_NIBD EQ" xfId="6908" xr:uid="{540A872F-7F6A-4B5A-A534-9C459751953A}"/>
    <cellStyle name="Comma 14 2 5 3 2 2 2 3" xfId="6909" xr:uid="{CC067CB8-574D-4ABA-9C4D-B10B6705E750}"/>
    <cellStyle name="Comma 14 2 5 3 2 2 2 3 2" xfId="28836" xr:uid="{14DD70EE-6E6C-4C4F-A394-FE53DC9F4CD5}"/>
    <cellStyle name="Comma 14 2 5 3 2 2 2 4" xfId="28833" xr:uid="{26D78444-65CD-467A-9521-72B303AD1A83}"/>
    <cellStyle name="Comma 14 2 5 3 2 2 2_ACT_NIBD EQ" xfId="6910" xr:uid="{AB5C4309-B50D-4FD3-AB58-2F698F6882FC}"/>
    <cellStyle name="Comma 14 2 5 3 2 2 3" xfId="6911" xr:uid="{5641CBBD-37A5-4181-A7B1-D5B80FAF04A4}"/>
    <cellStyle name="Comma 14 2 5 3 2 2 3 2" xfId="6912" xr:uid="{06E83CBD-EE0D-486B-BBAD-400AE4C643D6}"/>
    <cellStyle name="Comma 14 2 5 3 2 2 3 2 2" xfId="28838" xr:uid="{7CD53751-1F36-4A0B-96FB-61669DDAE1FB}"/>
    <cellStyle name="Comma 14 2 5 3 2 2 3 3" xfId="28837" xr:uid="{BCED229D-7418-4E05-A20A-F16CE61730FD}"/>
    <cellStyle name="Comma 14 2 5 3 2 2 3_ACT_NIBD EQ" xfId="6913" xr:uid="{121A5C7A-71C1-4F6C-BBA9-F5194836E2BE}"/>
    <cellStyle name="Comma 14 2 5 3 2 2 4" xfId="6914" xr:uid="{0F710B04-68C0-44E4-BD4A-204D2C4A5892}"/>
    <cellStyle name="Comma 14 2 5 3 2 2 4 2" xfId="28839" xr:uid="{B9D91B50-F7FA-4BFB-9913-381F4D874D10}"/>
    <cellStyle name="Comma 14 2 5 3 2 2 5" xfId="28832" xr:uid="{382FEC38-7702-48C8-9946-E5585946E1E6}"/>
    <cellStyle name="Comma 14 2 5 3 2 2_ACT_NIBD EQ" xfId="6915" xr:uid="{231600F2-E547-474A-9D89-9729C845299E}"/>
    <cellStyle name="Comma 14 2 5 3 2 3" xfId="6916" xr:uid="{D4C5BC5F-E004-4826-95FF-47949B4E5F4E}"/>
    <cellStyle name="Comma 14 2 5 3 2 3 2" xfId="6917" xr:uid="{7E9C7771-4AA1-4550-892E-1E0AD6E366E4}"/>
    <cellStyle name="Comma 14 2 5 3 2 3 2 2" xfId="6918" xr:uid="{20F3FD89-328F-40BA-9147-C928A6AA1592}"/>
    <cellStyle name="Comma 14 2 5 3 2 3 2 2 2" xfId="28842" xr:uid="{C5750F62-EED0-4AF8-9A7E-4D7D3669F11F}"/>
    <cellStyle name="Comma 14 2 5 3 2 3 2 3" xfId="28841" xr:uid="{4A54C2BA-3185-4C74-94CC-9EF98224968C}"/>
    <cellStyle name="Comma 14 2 5 3 2 3 2_ACT_NIBD EQ" xfId="6919" xr:uid="{1B1A59EC-AB94-4030-83F5-75DAEBB37FCE}"/>
    <cellStyle name="Comma 14 2 5 3 2 3 3" xfId="6920" xr:uid="{2C934F29-20D2-4939-A882-8C6B96BCB1AA}"/>
    <cellStyle name="Comma 14 2 5 3 2 3 3 2" xfId="28843" xr:uid="{0710D2A0-3FE6-49D1-9789-23AF0289D457}"/>
    <cellStyle name="Comma 14 2 5 3 2 3 4" xfId="28840" xr:uid="{42E05A96-CFDD-49A6-8C37-1C412B24A095}"/>
    <cellStyle name="Comma 14 2 5 3 2 3_ACT_NIBD EQ" xfId="6921" xr:uid="{B3BAE2C5-B14C-461C-A7C1-C6D2C25425C8}"/>
    <cellStyle name="Comma 14 2 5 3 2 4" xfId="6922" xr:uid="{A102F8C4-B24C-4482-8DFE-6C7580CB8B42}"/>
    <cellStyle name="Comma 14 2 5 3 2 4 2" xfId="6923" xr:uid="{25D17B1C-CC9F-4CC9-8C06-F9C4B1005534}"/>
    <cellStyle name="Comma 14 2 5 3 2 4 2 2" xfId="28845" xr:uid="{E9DB32F0-59C4-494B-9748-BAAE7FD54401}"/>
    <cellStyle name="Comma 14 2 5 3 2 4 3" xfId="28844" xr:uid="{91B739F4-6BC1-43C0-9F22-F5BF3595530E}"/>
    <cellStyle name="Comma 14 2 5 3 2 4_ACT_NIBD EQ" xfId="6924" xr:uid="{A00F231C-73FB-4335-96FD-F137B2B9896F}"/>
    <cellStyle name="Comma 14 2 5 3 2 5" xfId="6925" xr:uid="{FC7658A2-A442-4597-A01D-CCE01CDC2B81}"/>
    <cellStyle name="Comma 14 2 5 3 2 5 2" xfId="28846" xr:uid="{D4759753-D621-42F8-BB4B-AC297CCD72D7}"/>
    <cellStyle name="Comma 14 2 5 3 2 6" xfId="28831" xr:uid="{CC38AA2D-8890-41A3-9A74-91BC682E5873}"/>
    <cellStyle name="Comma 14 2 5 3 2_ACT_NIBD EQ" xfId="6926" xr:uid="{CD8C6281-E7FD-48A5-9F71-A31FD1A4BAC0}"/>
    <cellStyle name="Comma 14 2 5 3 3" xfId="6927" xr:uid="{F932D789-F5EC-41A3-AE31-9ABE17AF308A}"/>
    <cellStyle name="Comma 14 2 5 3 3 2" xfId="6928" xr:uid="{297A5CEF-5B0C-49C6-86E8-DE0CA6C4404C}"/>
    <cellStyle name="Comma 14 2 5 3 3 2 2" xfId="6929" xr:uid="{EF2EBBCA-F0EF-4D1A-816E-54C5EEA05F92}"/>
    <cellStyle name="Comma 14 2 5 3 3 2 2 2" xfId="6930" xr:uid="{AC2169A2-DA48-41B3-A268-9FA349A20BB0}"/>
    <cellStyle name="Comma 14 2 5 3 3 2 2 2 2" xfId="28850" xr:uid="{DF1391F3-BB64-4BE3-B429-AC690B58E211}"/>
    <cellStyle name="Comma 14 2 5 3 3 2 2 3" xfId="28849" xr:uid="{D4D38B0F-8CFD-400E-B4A7-427AE42EC8CA}"/>
    <cellStyle name="Comma 14 2 5 3 3 2 2_ACT_NIBD EQ" xfId="6931" xr:uid="{484BA40B-1345-40AC-A017-E8ED2D581FCC}"/>
    <cellStyle name="Comma 14 2 5 3 3 2 3" xfId="6932" xr:uid="{DB2381B1-0DFA-4321-A8B9-79DD06D57B21}"/>
    <cellStyle name="Comma 14 2 5 3 3 2 3 2" xfId="28851" xr:uid="{D13F6131-3005-443B-BAD8-D615E3F1BD4F}"/>
    <cellStyle name="Comma 14 2 5 3 3 2 4" xfId="28848" xr:uid="{DD63E185-8491-4A0C-9366-45DD02F67C44}"/>
    <cellStyle name="Comma 14 2 5 3 3 2_ACT_NIBD EQ" xfId="6933" xr:uid="{E882BEDB-F2C0-4525-AFF3-07A673C3FF99}"/>
    <cellStyle name="Comma 14 2 5 3 3 3" xfId="6934" xr:uid="{4CCFEDA0-EBC1-4D66-9D61-7B813C4A8409}"/>
    <cellStyle name="Comma 14 2 5 3 3 3 2" xfId="6935" xr:uid="{BF08BAAE-33EE-4C49-894C-8D42BE772E51}"/>
    <cellStyle name="Comma 14 2 5 3 3 3 2 2" xfId="28853" xr:uid="{BFA05531-15E7-44C5-B60B-E1864495E431}"/>
    <cellStyle name="Comma 14 2 5 3 3 3 3" xfId="28852" xr:uid="{03D61A02-CB92-44A7-AB04-75F94B6E0E9E}"/>
    <cellStyle name="Comma 14 2 5 3 3 3_ACT_NIBD EQ" xfId="6936" xr:uid="{7739F834-20FF-4143-8962-3F3C9A1ED87A}"/>
    <cellStyle name="Comma 14 2 5 3 3 4" xfId="6937" xr:uid="{BA8C51CE-5710-495F-8D7C-B1052D8E950D}"/>
    <cellStyle name="Comma 14 2 5 3 3 4 2" xfId="28854" xr:uid="{A33E8558-DA7A-4B37-9F73-63466CDA8D63}"/>
    <cellStyle name="Comma 14 2 5 3 3 5" xfId="28847" xr:uid="{33D2B08F-5A28-49BF-9710-5074746F53DA}"/>
    <cellStyle name="Comma 14 2 5 3 3_ACT_NIBD EQ" xfId="6938" xr:uid="{663D18BC-D316-46FB-8993-15CECE49E83A}"/>
    <cellStyle name="Comma 14 2 5 3 4" xfId="6939" xr:uid="{EC18213B-84A4-40B7-BECC-B2C20E67E665}"/>
    <cellStyle name="Comma 14 2 5 3 4 2" xfId="6940" xr:uid="{764D3EAE-B7A5-488C-A022-ACF22AC6DA6B}"/>
    <cellStyle name="Comma 14 2 5 3 4 2 2" xfId="6941" xr:uid="{9B9193AF-613E-40CA-ACC9-B232C45869F4}"/>
    <cellStyle name="Comma 14 2 5 3 4 2 2 2" xfId="28857" xr:uid="{C23FD63F-7A69-4B23-9AB9-A879598A62DA}"/>
    <cellStyle name="Comma 14 2 5 3 4 2 3" xfId="28856" xr:uid="{C8217768-C5D9-4D74-A962-0896A4402D5A}"/>
    <cellStyle name="Comma 14 2 5 3 4 2_ACT_NIBD EQ" xfId="6942" xr:uid="{8ECC28F3-EA0D-492A-9273-8C4794FF1497}"/>
    <cellStyle name="Comma 14 2 5 3 4 3" xfId="6943" xr:uid="{75A8D390-DF34-4698-A368-01D6BB36278E}"/>
    <cellStyle name="Comma 14 2 5 3 4 3 2" xfId="28858" xr:uid="{CBCCC79C-4B66-44BD-A51B-6E4E59BBBD1E}"/>
    <cellStyle name="Comma 14 2 5 3 4 4" xfId="28855" xr:uid="{7884B125-825E-4E29-8C58-08F7F548D8B2}"/>
    <cellStyle name="Comma 14 2 5 3 4_ACT_NIBD EQ" xfId="6944" xr:uid="{012FCACA-BF34-4985-B730-06257F4311E5}"/>
    <cellStyle name="Comma 14 2 5 3 5" xfId="6945" xr:uid="{8C6E8223-0131-4244-99F8-80E0FCB1622D}"/>
    <cellStyle name="Comma 14 2 5 3 5 2" xfId="6946" xr:uid="{4BD6EC91-18E8-4AE5-896E-ABDA16613C04}"/>
    <cellStyle name="Comma 14 2 5 3 5 2 2" xfId="28860" xr:uid="{2567ADC6-C8F3-4C68-BD0D-93637663924C}"/>
    <cellStyle name="Comma 14 2 5 3 5 3" xfId="28859" xr:uid="{9A55C058-D40D-4F34-8E21-04642BFD7A1E}"/>
    <cellStyle name="Comma 14 2 5 3 5_ACT_NIBD EQ" xfId="6947" xr:uid="{15A519EE-5F06-4D82-851C-0F4580726708}"/>
    <cellStyle name="Comma 14 2 5 3 6" xfId="6948" xr:uid="{BFC5D8B4-4250-4D74-91F2-FFE97A02645F}"/>
    <cellStyle name="Comma 14 2 5 3 6 2" xfId="28861" xr:uid="{9D95471C-5BA7-4881-BE30-F008AC6ECDD8}"/>
    <cellStyle name="Comma 14 2 5 3 7" xfId="28830" xr:uid="{BC191F2A-2E31-4A20-A7BD-F1A51E130AB5}"/>
    <cellStyle name="Comma 14 2 5 3_ACT_NIBD EQ" xfId="6949" xr:uid="{878FDC34-1F2A-4ACF-BF59-2FE38B153232}"/>
    <cellStyle name="Comma 14 2 5 4" xfId="6950" xr:uid="{F7C0179F-0CEB-43B1-B43F-28BD5F9BC7D6}"/>
    <cellStyle name="Comma 14 2 5 4 2" xfId="6951" xr:uid="{884A0C17-894C-424A-9574-A7407C8CA780}"/>
    <cellStyle name="Comma 14 2 5 4 2 2" xfId="6952" xr:uid="{BE18DC11-27E2-4E12-B001-49CAFC3AB67B}"/>
    <cellStyle name="Comma 14 2 5 4 2 2 2" xfId="6953" xr:uid="{E69AABFF-293B-401F-BEC7-528A67348DB3}"/>
    <cellStyle name="Comma 14 2 5 4 2 2 2 2" xfId="6954" xr:uid="{CE6CF8EE-F12C-4DAF-BDBC-30139D446B8B}"/>
    <cellStyle name="Comma 14 2 5 4 2 2 2 2 2" xfId="28866" xr:uid="{37E50B87-4857-431C-8F6E-A71AE13EED8F}"/>
    <cellStyle name="Comma 14 2 5 4 2 2 2 3" xfId="28865" xr:uid="{295E8AA4-D419-49C7-A92C-1C56B3BCCB58}"/>
    <cellStyle name="Comma 14 2 5 4 2 2 2_ACT_NIBD EQ" xfId="6955" xr:uid="{F5F1B265-BDD4-4EA6-BCE8-B40E1F1E8768}"/>
    <cellStyle name="Comma 14 2 5 4 2 2 3" xfId="6956" xr:uid="{40544100-3D38-48CD-A423-5B087E91A827}"/>
    <cellStyle name="Comma 14 2 5 4 2 2 3 2" xfId="28867" xr:uid="{0B173A88-443F-40B4-B317-3FBCFEE2AFA6}"/>
    <cellStyle name="Comma 14 2 5 4 2 2 4" xfId="28864" xr:uid="{ADB3523D-7706-410D-BB88-9812C254F28A}"/>
    <cellStyle name="Comma 14 2 5 4 2 2_ACT_NIBD EQ" xfId="6957" xr:uid="{33666C21-3DD8-404D-8DAD-262D863782B9}"/>
    <cellStyle name="Comma 14 2 5 4 2 3" xfId="6958" xr:uid="{04BE783F-19BA-4A7A-826F-A2E6ECCA2DCA}"/>
    <cellStyle name="Comma 14 2 5 4 2 3 2" xfId="6959" xr:uid="{9201745D-A798-444D-A55B-210FB1EA98AF}"/>
    <cellStyle name="Comma 14 2 5 4 2 3 2 2" xfId="28869" xr:uid="{755D4B99-89B9-49D2-AA43-8E0E96EE1E4B}"/>
    <cellStyle name="Comma 14 2 5 4 2 3 3" xfId="28868" xr:uid="{7A68C61A-A298-4FFB-96C6-2F863EF3EAED}"/>
    <cellStyle name="Comma 14 2 5 4 2 3_ACT_NIBD EQ" xfId="6960" xr:uid="{F4D13A84-643B-4884-9889-1FE637AC3252}"/>
    <cellStyle name="Comma 14 2 5 4 2 4" xfId="6961" xr:uid="{36BBFC51-A22A-494B-9C1C-99714710127B}"/>
    <cellStyle name="Comma 14 2 5 4 2 4 2" xfId="28870" xr:uid="{CF8FCCBA-C02D-494D-87B8-BD4C8F41E4CE}"/>
    <cellStyle name="Comma 14 2 5 4 2 5" xfId="28863" xr:uid="{16B63887-72E6-4BDC-96C3-0E0BA362CF58}"/>
    <cellStyle name="Comma 14 2 5 4 2_ACT_NIBD EQ" xfId="6962" xr:uid="{825ECFF6-69E8-4482-9AA7-285F632C51C3}"/>
    <cellStyle name="Comma 14 2 5 4 3" xfId="6963" xr:uid="{BB54B0A4-EFBA-4C92-B424-442B03EDDE02}"/>
    <cellStyle name="Comma 14 2 5 4 3 2" xfId="6964" xr:uid="{B5766BA5-40F3-4A81-9795-A6ACF9B3203B}"/>
    <cellStyle name="Comma 14 2 5 4 3 2 2" xfId="6965" xr:uid="{78DDBF07-4818-4F6C-824B-A86BCB405AD2}"/>
    <cellStyle name="Comma 14 2 5 4 3 2 2 2" xfId="28873" xr:uid="{DAD131EA-1C67-4F0D-A2EB-C7829E92AC72}"/>
    <cellStyle name="Comma 14 2 5 4 3 2 3" xfId="28872" xr:uid="{D2EF2450-040E-428B-8ED3-DFFCA9E6F890}"/>
    <cellStyle name="Comma 14 2 5 4 3 2_ACT_NIBD EQ" xfId="6966" xr:uid="{62CD75C6-2BBA-42A2-B56F-2195D1A81460}"/>
    <cellStyle name="Comma 14 2 5 4 3 3" xfId="6967" xr:uid="{0ADFD1B8-24B8-40E7-8915-8C00A4818527}"/>
    <cellStyle name="Comma 14 2 5 4 3 3 2" xfId="28874" xr:uid="{11E33BB3-34A9-4213-B9B8-F250FF932C39}"/>
    <cellStyle name="Comma 14 2 5 4 3 4" xfId="28871" xr:uid="{27D04AD7-3A60-4F06-9326-BCAD5859D7FD}"/>
    <cellStyle name="Comma 14 2 5 4 3_ACT_NIBD EQ" xfId="6968" xr:uid="{124163D6-7B7C-433B-9A83-612F9EAFB7A3}"/>
    <cellStyle name="Comma 14 2 5 4 4" xfId="6969" xr:uid="{B1BD8627-1C2F-4628-A468-85ADAD536694}"/>
    <cellStyle name="Comma 14 2 5 4 4 2" xfId="6970" xr:uid="{01FC250F-50CF-4BA0-9B3E-72FF70AE3715}"/>
    <cellStyle name="Comma 14 2 5 4 4 2 2" xfId="28876" xr:uid="{D69203C8-0562-4915-B164-6D4535A323D0}"/>
    <cellStyle name="Comma 14 2 5 4 4 3" xfId="28875" xr:uid="{C98E843E-8028-49E1-A5D3-C7B3A2739A60}"/>
    <cellStyle name="Comma 14 2 5 4 4_ACT_NIBD EQ" xfId="6971" xr:uid="{57D8C8B4-F8C6-4D25-B192-116F4B603EAD}"/>
    <cellStyle name="Comma 14 2 5 4 5" xfId="6972" xr:uid="{582A5D41-6C86-43E1-8A87-175B1A36CCC3}"/>
    <cellStyle name="Comma 14 2 5 4 5 2" xfId="28877" xr:uid="{3DBC8591-D52B-47C8-B391-8A97FEFE0923}"/>
    <cellStyle name="Comma 14 2 5 4 6" xfId="28862" xr:uid="{C4AF5698-F9C1-4691-8289-8AD0B88EF6EB}"/>
    <cellStyle name="Comma 14 2 5 4_ACT_NIBD EQ" xfId="6973" xr:uid="{066C5F6F-A362-4A4E-B7AE-954AF7AB5CDB}"/>
    <cellStyle name="Comma 14 2 5 5" xfId="6974" xr:uid="{CF23BFE5-49E8-4E10-B8EB-D8A6D391A35A}"/>
    <cellStyle name="Comma 14 2 5 5 2" xfId="6975" xr:uid="{1CB1740B-C7DC-4EFA-86DE-D81411F8D888}"/>
    <cellStyle name="Comma 14 2 5 5 2 2" xfId="6976" xr:uid="{6AAE1C41-EEEB-43A8-89D9-CA6BA133323E}"/>
    <cellStyle name="Comma 14 2 5 5 2 2 2" xfId="6977" xr:uid="{4555DB95-C274-4814-8DEC-1C7FAC5F4E5D}"/>
    <cellStyle name="Comma 14 2 5 5 2 2 2 2" xfId="28881" xr:uid="{D7F4E988-C290-4216-98B2-D0D392577DAA}"/>
    <cellStyle name="Comma 14 2 5 5 2 2 3" xfId="28880" xr:uid="{CCD0A62F-C357-4809-A98C-221046FE4B4D}"/>
    <cellStyle name="Comma 14 2 5 5 2 2_ACT_NIBD EQ" xfId="6978" xr:uid="{78C41812-DACA-4FC0-83B5-CE2E1FDC8277}"/>
    <cellStyle name="Comma 14 2 5 5 2 3" xfId="6979" xr:uid="{8981808A-7784-4056-BD91-8F70E6AFD414}"/>
    <cellStyle name="Comma 14 2 5 5 2 3 2" xfId="28882" xr:uid="{28208575-8D40-44B5-BC83-D4DC2D20EDD0}"/>
    <cellStyle name="Comma 14 2 5 5 2 4" xfId="28879" xr:uid="{961364DD-AB62-49C4-BDE8-3C22303D03EF}"/>
    <cellStyle name="Comma 14 2 5 5 2_ACT_NIBD EQ" xfId="6980" xr:uid="{245C1DE0-26D9-4534-9386-095ECCC5DB04}"/>
    <cellStyle name="Comma 14 2 5 5 3" xfId="6981" xr:uid="{B94D54D1-410C-435D-B0AB-88A0B9793EE7}"/>
    <cellStyle name="Comma 14 2 5 5 3 2" xfId="6982" xr:uid="{47188363-4843-415C-8947-090DD0FD458A}"/>
    <cellStyle name="Comma 14 2 5 5 3 2 2" xfId="28884" xr:uid="{47F93CC4-EBC5-424B-AB48-87C88CD372EF}"/>
    <cellStyle name="Comma 14 2 5 5 3 3" xfId="28883" xr:uid="{BC319F65-4138-4C6A-BBFF-BF4848A7EA2D}"/>
    <cellStyle name="Comma 14 2 5 5 3_ACT_NIBD EQ" xfId="6983" xr:uid="{D135486F-20E9-48C0-B834-DAA6A16C3B1D}"/>
    <cellStyle name="Comma 14 2 5 5 4" xfId="6984" xr:uid="{06E7308C-7CFF-43CC-B0E4-F6274A57D79B}"/>
    <cellStyle name="Comma 14 2 5 5 4 2" xfId="28885" xr:uid="{35679FA9-6F0C-48BE-BE64-456B64549554}"/>
    <cellStyle name="Comma 14 2 5 5 5" xfId="28878" xr:uid="{CD8BB4FE-17D1-495A-9D93-3CD97D32C4A1}"/>
    <cellStyle name="Comma 14 2 5 5_ACT_NIBD EQ" xfId="6985" xr:uid="{3C1F410D-928D-4A24-B802-656F660BC034}"/>
    <cellStyle name="Comma 14 2 5 6" xfId="6986" xr:uid="{1668218E-529B-4C21-9D64-E088B25C65D7}"/>
    <cellStyle name="Comma 14 2 5 6 2" xfId="6987" xr:uid="{B3E079E2-E527-4AF4-B768-3D5BB9DC22BC}"/>
    <cellStyle name="Comma 14 2 5 6 2 2" xfId="6988" xr:uid="{C19A9A92-00C9-4547-ACD5-08617CAFEA91}"/>
    <cellStyle name="Comma 14 2 5 6 2 2 2" xfId="28888" xr:uid="{34A23F3E-5E9A-4E81-9000-1D7ECFAD79C1}"/>
    <cellStyle name="Comma 14 2 5 6 2 3" xfId="28887" xr:uid="{FD49ED39-4C8F-47D9-84E2-9D59F97C6164}"/>
    <cellStyle name="Comma 14 2 5 6 2_ACT_NIBD EQ" xfId="6989" xr:uid="{6B701A32-75B9-4711-968F-C83B5DC82BF7}"/>
    <cellStyle name="Comma 14 2 5 6 3" xfId="6990" xr:uid="{06FA0F96-BC3A-4674-B10A-0D9A79C2B677}"/>
    <cellStyle name="Comma 14 2 5 6 3 2" xfId="28889" xr:uid="{5A2F5B1F-4B25-4371-86B0-D82E9A0E659C}"/>
    <cellStyle name="Comma 14 2 5 6 4" xfId="28886" xr:uid="{C4F9FAF4-13CA-41C5-B6D0-E23664BCC5E3}"/>
    <cellStyle name="Comma 14 2 5 6_ACT_NIBD EQ" xfId="6991" xr:uid="{75FC064B-FF53-496D-98F9-7E41A25544FC}"/>
    <cellStyle name="Comma 14 2 5 7" xfId="6992" xr:uid="{E559CF17-DD13-452D-ABA4-1636859C189E}"/>
    <cellStyle name="Comma 14 2 5 7 2" xfId="6993" xr:uid="{14AA24FF-B85C-48FC-8867-927D2F6EB1D6}"/>
    <cellStyle name="Comma 14 2 5 7 2 2" xfId="28891" xr:uid="{A6C946F1-57DC-419F-ACC7-1C645460CBAD}"/>
    <cellStyle name="Comma 14 2 5 7 3" xfId="28890" xr:uid="{31AD5AAF-6E03-478F-8018-99726C0A50AC}"/>
    <cellStyle name="Comma 14 2 5 7_ACT_NIBD EQ" xfId="6994" xr:uid="{F3C367AE-DD27-4591-9714-5A94EAFEFABD}"/>
    <cellStyle name="Comma 14 2 5 8" xfId="6995" xr:uid="{9E0282ED-0A87-4E7B-8DCB-40FFA617789C}"/>
    <cellStyle name="Comma 14 2 5 8 2" xfId="28892" xr:uid="{2BB8506B-CB06-4A05-868F-DD6ABDECCB04}"/>
    <cellStyle name="Comma 14 2 5 9" xfId="28797" xr:uid="{7B1A32D4-0F5D-4F89-BC56-2E2625DD7FC5}"/>
    <cellStyle name="Comma 14 2 5_ACT_NIBD EQ" xfId="6996" xr:uid="{F638A88E-BB95-46C5-84AA-106942260DEC}"/>
    <cellStyle name="Comma 14 2 50" xfId="39387" xr:uid="{99AB8C6F-BC67-4A79-A173-8A8420090A40}"/>
    <cellStyle name="Comma 14 2 51" xfId="40042" xr:uid="{C127A56E-B67C-45FD-8ED6-98DB7179DA5A}"/>
    <cellStyle name="Comma 14 2 52" xfId="22030" xr:uid="{C705E126-56BB-4C6F-B40C-8103DBD46B63}"/>
    <cellStyle name="Comma 14 2 6" xfId="6997" xr:uid="{80E45FF3-94EB-4437-81B1-82B3A3716227}"/>
    <cellStyle name="Comma 14 2 6 2" xfId="6998" xr:uid="{49A08339-1EF2-433C-9E4F-2EFCA465189F}"/>
    <cellStyle name="Comma 14 2 6 2 2" xfId="6999" xr:uid="{7D8FE9B1-5473-4E41-B19F-ABBD173FED1A}"/>
    <cellStyle name="Comma 14 2 6 2 2 2" xfId="7000" xr:uid="{BFF30FE1-5256-4485-A7CF-FF7C28D4ABB6}"/>
    <cellStyle name="Comma 14 2 6 2 2 2 2" xfId="7001" xr:uid="{71BB8F21-C262-4F7E-A15A-24BE90B42A60}"/>
    <cellStyle name="Comma 14 2 6 2 2 2 2 2" xfId="7002" xr:uid="{CFEC80B8-6688-46E7-9A78-25C7FD997CC9}"/>
    <cellStyle name="Comma 14 2 6 2 2 2 2 2 2" xfId="28898" xr:uid="{736CD271-3751-42B6-B04A-17F01A5F3E92}"/>
    <cellStyle name="Comma 14 2 6 2 2 2 2 3" xfId="28897" xr:uid="{97EEFBB7-C638-44CE-A61E-ECC2FEC42EE6}"/>
    <cellStyle name="Comma 14 2 6 2 2 2 2_ACT_NIBD EQ" xfId="7003" xr:uid="{25BA2C76-3EB5-4217-9FAB-4B1B9A1FE835}"/>
    <cellStyle name="Comma 14 2 6 2 2 2 3" xfId="7004" xr:uid="{0E6C4F94-9474-4FE4-8886-6C6BD6CCA952}"/>
    <cellStyle name="Comma 14 2 6 2 2 2 3 2" xfId="28899" xr:uid="{51E4FECC-5BC0-4FF2-ACB9-757D29663CC0}"/>
    <cellStyle name="Comma 14 2 6 2 2 2 4" xfId="28896" xr:uid="{0F2C6085-ABBA-4366-A89A-82FD3B7E69C4}"/>
    <cellStyle name="Comma 14 2 6 2 2 2_ACT_NIBD EQ" xfId="7005" xr:uid="{22407220-1BDB-45F0-ADF6-1932E82DDA23}"/>
    <cellStyle name="Comma 14 2 6 2 2 3" xfId="7006" xr:uid="{A3546A0A-5D40-49BC-8F4F-218DAF3406C2}"/>
    <cellStyle name="Comma 14 2 6 2 2 3 2" xfId="7007" xr:uid="{3E3F67FA-AA10-4466-A7A6-34519D27E13E}"/>
    <cellStyle name="Comma 14 2 6 2 2 3 2 2" xfId="28901" xr:uid="{17B66986-4BB6-49A6-AEDB-47F334998E50}"/>
    <cellStyle name="Comma 14 2 6 2 2 3 3" xfId="28900" xr:uid="{79EF7A64-BCA4-4A96-B15D-966C8E1D60E0}"/>
    <cellStyle name="Comma 14 2 6 2 2 3_ACT_NIBD EQ" xfId="7008" xr:uid="{AA861CD4-60B2-4C7A-A5AC-BA55832F3E27}"/>
    <cellStyle name="Comma 14 2 6 2 2 4" xfId="7009" xr:uid="{58B5EE49-8B86-4B71-BA63-53EBAA14D7A7}"/>
    <cellStyle name="Comma 14 2 6 2 2 4 2" xfId="28902" xr:uid="{55DDAD14-EF80-4268-A7CF-F3688E67D0C8}"/>
    <cellStyle name="Comma 14 2 6 2 2 5" xfId="28895" xr:uid="{81CE02A6-BF53-4F73-83BE-E8A8569CD99E}"/>
    <cellStyle name="Comma 14 2 6 2 2_ACT_NIBD EQ" xfId="7010" xr:uid="{5CBA1E3A-358E-4EB8-AD57-8C3F9CFBF4B4}"/>
    <cellStyle name="Comma 14 2 6 2 3" xfId="7011" xr:uid="{0649C667-084F-4CE2-933D-14E3877A892D}"/>
    <cellStyle name="Comma 14 2 6 2 3 2" xfId="7012" xr:uid="{1C815CCF-15B6-4A60-B1A7-EEC374B454BC}"/>
    <cellStyle name="Comma 14 2 6 2 3 2 2" xfId="7013" xr:uid="{179710BD-00B4-4745-B66A-66BEA4C2FFA4}"/>
    <cellStyle name="Comma 14 2 6 2 3 2 2 2" xfId="28905" xr:uid="{F5DE8071-50CA-406F-BA39-3C33E43EEE1B}"/>
    <cellStyle name="Comma 14 2 6 2 3 2 3" xfId="28904" xr:uid="{643CBC6A-3B22-445D-A8C5-B2EB97B6E1BC}"/>
    <cellStyle name="Comma 14 2 6 2 3 2_ACT_NIBD EQ" xfId="7014" xr:uid="{83932CEE-86E6-4333-B24F-DAD9A8831E52}"/>
    <cellStyle name="Comma 14 2 6 2 3 3" xfId="7015" xr:uid="{919D04B2-AAF7-446B-90EE-96ABBC2A2E38}"/>
    <cellStyle name="Comma 14 2 6 2 3 3 2" xfId="28906" xr:uid="{6CB3822C-76A3-4627-BE6E-010BE380407E}"/>
    <cellStyle name="Comma 14 2 6 2 3 4" xfId="28903" xr:uid="{BA9BDCDF-114B-4CA0-8281-6CE641CD4C8B}"/>
    <cellStyle name="Comma 14 2 6 2 3_ACT_NIBD EQ" xfId="7016" xr:uid="{5FFE4308-B48D-4978-BC1C-CB51C40AC9FC}"/>
    <cellStyle name="Comma 14 2 6 2 4" xfId="7017" xr:uid="{8E4A8589-9B96-4AF8-B103-EEAC5AFEE31F}"/>
    <cellStyle name="Comma 14 2 6 2 4 2" xfId="7018" xr:uid="{6B312325-D16A-456A-80EF-A86C6B6AEC53}"/>
    <cellStyle name="Comma 14 2 6 2 4 2 2" xfId="28908" xr:uid="{561D463F-DE2B-4EFA-8EF4-4532BCD48372}"/>
    <cellStyle name="Comma 14 2 6 2 4 3" xfId="28907" xr:uid="{923F2DD3-675D-4D41-BFD1-8BCA73429BEC}"/>
    <cellStyle name="Comma 14 2 6 2 4_ACT_NIBD EQ" xfId="7019" xr:uid="{DD8E8D85-C2EF-4FAB-97D9-C8DD52729700}"/>
    <cellStyle name="Comma 14 2 6 2 5" xfId="7020" xr:uid="{F734BD1F-F88F-4700-9825-7E1A7EDFE529}"/>
    <cellStyle name="Comma 14 2 6 2 5 2" xfId="28909" xr:uid="{D70F4010-EADE-4A8C-A4C9-BD98356A3811}"/>
    <cellStyle name="Comma 14 2 6 2 6" xfId="28894" xr:uid="{4B3CC1CE-9432-44DE-880A-79211379EC15}"/>
    <cellStyle name="Comma 14 2 6 2_ACT_NIBD EQ" xfId="7021" xr:uid="{73A1F32E-4FFB-40A4-901A-EC2D65428166}"/>
    <cellStyle name="Comma 14 2 6 3" xfId="7022" xr:uid="{DD94DD40-02E2-4963-A3CF-46EE8C3E9045}"/>
    <cellStyle name="Comma 14 2 6 3 2" xfId="7023" xr:uid="{C3C8C28A-9597-4B8B-BEA4-7F5632D44956}"/>
    <cellStyle name="Comma 14 2 6 3 2 2" xfId="7024" xr:uid="{01D58135-077C-4125-B438-5B3117FDAF41}"/>
    <cellStyle name="Comma 14 2 6 3 2 2 2" xfId="7025" xr:uid="{0AFA2C63-6B4F-4C66-AE07-2AD4C302648C}"/>
    <cellStyle name="Comma 14 2 6 3 2 2 2 2" xfId="28913" xr:uid="{A01FCAB7-360E-4BE8-947B-0BA201893ED2}"/>
    <cellStyle name="Comma 14 2 6 3 2 2 3" xfId="28912" xr:uid="{6316005E-899B-493A-8ADE-CA82BE83B4EA}"/>
    <cellStyle name="Comma 14 2 6 3 2 2_ACT_NIBD EQ" xfId="7026" xr:uid="{88FFF1CB-991A-46C1-AB22-11451AB4A1AD}"/>
    <cellStyle name="Comma 14 2 6 3 2 3" xfId="7027" xr:uid="{A1EC231F-3651-469A-ACD4-0F26814C292E}"/>
    <cellStyle name="Comma 14 2 6 3 2 3 2" xfId="28914" xr:uid="{A0E36A7D-7774-4059-A18B-3F7EB164521D}"/>
    <cellStyle name="Comma 14 2 6 3 2 4" xfId="28911" xr:uid="{DB8EF171-5C10-4207-AED0-707A2EF7C7C3}"/>
    <cellStyle name="Comma 14 2 6 3 2_ACT_NIBD EQ" xfId="7028" xr:uid="{7E8C42C8-6979-4EF9-AF49-F247273B1F4F}"/>
    <cellStyle name="Comma 14 2 6 3 3" xfId="7029" xr:uid="{5C6214F7-E378-4D76-B34E-B3E32BFC2772}"/>
    <cellStyle name="Comma 14 2 6 3 3 2" xfId="7030" xr:uid="{7FE781C8-BCCF-4D42-B610-27C8BAC42D05}"/>
    <cellStyle name="Comma 14 2 6 3 3 2 2" xfId="28916" xr:uid="{3512F553-0D5D-48FB-BC2D-35748F85C3BE}"/>
    <cellStyle name="Comma 14 2 6 3 3 3" xfId="28915" xr:uid="{F2862B86-DB46-4B2B-BB4B-16B68D5DAF03}"/>
    <cellStyle name="Comma 14 2 6 3 3_ACT_NIBD EQ" xfId="7031" xr:uid="{F161D6D0-0012-49EF-8477-19E75252EABA}"/>
    <cellStyle name="Comma 14 2 6 3 4" xfId="7032" xr:uid="{03BAE9A3-B469-41BE-9A7F-CED240C44974}"/>
    <cellStyle name="Comma 14 2 6 3 4 2" xfId="28917" xr:uid="{D99D46F3-CA99-439F-9686-F5417C7AC62B}"/>
    <cellStyle name="Comma 14 2 6 3 5" xfId="28910" xr:uid="{6A397226-DA73-4640-8BC7-C4D8C63EC43B}"/>
    <cellStyle name="Comma 14 2 6 3_ACT_NIBD EQ" xfId="7033" xr:uid="{D6FF2EE0-4C2F-4D1B-A918-788CA8F61123}"/>
    <cellStyle name="Comma 14 2 6 4" xfId="7034" xr:uid="{0A91BEEA-95AE-4EBA-AF89-C2FEE931DD1D}"/>
    <cellStyle name="Comma 14 2 6 4 2" xfId="7035" xr:uid="{50C1DFDE-11B7-4294-BD3E-412F7EC3C533}"/>
    <cellStyle name="Comma 14 2 6 4 2 2" xfId="7036" xr:uid="{910C27C5-77C5-412E-993E-8006B31E6B5D}"/>
    <cellStyle name="Comma 14 2 6 4 2 2 2" xfId="28920" xr:uid="{3BA7C5EF-46B2-4D3F-A4ED-D4D3FF6544BB}"/>
    <cellStyle name="Comma 14 2 6 4 2 3" xfId="28919" xr:uid="{EA2CBF5B-55C7-451E-AF73-5CDA7ED8E359}"/>
    <cellStyle name="Comma 14 2 6 4 2_ACT_NIBD EQ" xfId="7037" xr:uid="{ABE5B4F2-4110-4A61-B689-7DD52E278958}"/>
    <cellStyle name="Comma 14 2 6 4 3" xfId="7038" xr:uid="{B8739BBD-64A3-42B0-B0A0-87EF76B85128}"/>
    <cellStyle name="Comma 14 2 6 4 3 2" xfId="28921" xr:uid="{5DA3056D-92B0-4166-AE64-0A4EB2D2EF31}"/>
    <cellStyle name="Comma 14 2 6 4 4" xfId="28918" xr:uid="{2880576B-AB63-4F20-979E-BD016FFB33BB}"/>
    <cellStyle name="Comma 14 2 6 4_ACT_NIBD EQ" xfId="7039" xr:uid="{65E4CFAC-9E74-4683-B929-8C514713C633}"/>
    <cellStyle name="Comma 14 2 6 5" xfId="7040" xr:uid="{EF6C64EF-F16D-46E5-85FF-5067F210FC82}"/>
    <cellStyle name="Comma 14 2 6 5 2" xfId="7041" xr:uid="{15BCEE27-38C6-4F05-AA7C-EF71EE03DD0A}"/>
    <cellStyle name="Comma 14 2 6 5 2 2" xfId="28923" xr:uid="{67C01D47-DF04-47A5-9153-AD33EECD44E9}"/>
    <cellStyle name="Comma 14 2 6 5 3" xfId="28922" xr:uid="{69B7747C-48B4-4ADD-91DA-FC54F18A1EFE}"/>
    <cellStyle name="Comma 14 2 6 5_ACT_NIBD EQ" xfId="7042" xr:uid="{4751A291-A44B-4F9D-984C-66D6B65B2F07}"/>
    <cellStyle name="Comma 14 2 6 6" xfId="7043" xr:uid="{99857802-868C-4452-92F4-12AEEBAF3216}"/>
    <cellStyle name="Comma 14 2 6 6 2" xfId="28924" xr:uid="{BFC92E11-0274-420C-B92D-0C40863AD0DA}"/>
    <cellStyle name="Comma 14 2 6 7" xfId="28893" xr:uid="{2F914FB1-F3FE-4353-9A14-35E3BC0D032E}"/>
    <cellStyle name="Comma 14 2 6_ACT_NIBD EQ" xfId="7044" xr:uid="{F2EF8147-835B-4275-9D59-54AC1843330D}"/>
    <cellStyle name="Comma 14 2 7" xfId="7045" xr:uid="{C10743EF-1688-4D3C-9432-27DC781A74BE}"/>
    <cellStyle name="Comma 14 2 7 2" xfId="7046" xr:uid="{7E41B779-35A8-4E60-9466-318F32D12923}"/>
    <cellStyle name="Comma 14 2 7 2 2" xfId="7047" xr:uid="{DBEDE831-C9BC-4994-AAD7-D53E27B1E402}"/>
    <cellStyle name="Comma 14 2 7 2 2 2" xfId="7048" xr:uid="{37AD32F4-41DF-4336-B8C3-97159F944AC6}"/>
    <cellStyle name="Comma 14 2 7 2 2 2 2" xfId="7049" xr:uid="{FB3B9DCB-E60E-4DD2-B285-C712E0FA6742}"/>
    <cellStyle name="Comma 14 2 7 2 2 2 2 2" xfId="7050" xr:uid="{FA418ADB-09A1-4C77-B38F-7D0BBEF49995}"/>
    <cellStyle name="Comma 14 2 7 2 2 2 2 2 2" xfId="28930" xr:uid="{F3751705-31A9-406E-9583-231ED2E223F6}"/>
    <cellStyle name="Comma 14 2 7 2 2 2 2 3" xfId="28929" xr:uid="{E428EC59-12F1-407F-9460-6C8E1E16C8B9}"/>
    <cellStyle name="Comma 14 2 7 2 2 2 2_ACT_NIBD EQ" xfId="7051" xr:uid="{3514877A-9B26-417E-8193-5EBDE84F5907}"/>
    <cellStyle name="Comma 14 2 7 2 2 2 3" xfId="7052" xr:uid="{AC324FAF-C2D3-4D58-95D5-CA66E34DE58B}"/>
    <cellStyle name="Comma 14 2 7 2 2 2 3 2" xfId="28931" xr:uid="{1993C73F-FC25-4585-B59B-8C184DA1E3DE}"/>
    <cellStyle name="Comma 14 2 7 2 2 2 4" xfId="28928" xr:uid="{0B26038C-CACD-42D1-AC40-4F480FC98933}"/>
    <cellStyle name="Comma 14 2 7 2 2 2_ACT_NIBD EQ" xfId="7053" xr:uid="{B11CB003-3035-4A31-9656-09FEF541B0D2}"/>
    <cellStyle name="Comma 14 2 7 2 2 3" xfId="7054" xr:uid="{D0D98798-FC30-4623-B5CE-E1D2E2AE98E2}"/>
    <cellStyle name="Comma 14 2 7 2 2 3 2" xfId="7055" xr:uid="{0D217B19-B95A-4E21-9E69-C73F88E59456}"/>
    <cellStyle name="Comma 14 2 7 2 2 3 2 2" xfId="28933" xr:uid="{745498B9-4963-4ABA-A2E9-32506156A1AC}"/>
    <cellStyle name="Comma 14 2 7 2 2 3 3" xfId="28932" xr:uid="{3D2FEA21-6B44-49CF-ABCA-520BAE77986E}"/>
    <cellStyle name="Comma 14 2 7 2 2 3_ACT_NIBD EQ" xfId="7056" xr:uid="{103BC5AD-A764-496A-9080-4F8D77E03CF3}"/>
    <cellStyle name="Comma 14 2 7 2 2 4" xfId="7057" xr:uid="{691CBE8B-F714-4B50-959F-617C511C8A4F}"/>
    <cellStyle name="Comma 14 2 7 2 2 4 2" xfId="28934" xr:uid="{4452EEE8-771E-4D58-A5D7-584AFF62E1D6}"/>
    <cellStyle name="Comma 14 2 7 2 2 5" xfId="28927" xr:uid="{404EDD19-A5CB-4ADA-8E76-84368992AE67}"/>
    <cellStyle name="Comma 14 2 7 2 2_ACT_NIBD EQ" xfId="7058" xr:uid="{15F04B56-67D4-45F4-8CEA-1BF1D7CB5DB5}"/>
    <cellStyle name="Comma 14 2 7 2 3" xfId="7059" xr:uid="{B8B5FFD3-1986-4EFD-9B13-9BF2AFD5D1AF}"/>
    <cellStyle name="Comma 14 2 7 2 3 2" xfId="7060" xr:uid="{D56EAD15-E378-49A7-AD85-807B60365D04}"/>
    <cellStyle name="Comma 14 2 7 2 3 2 2" xfId="7061" xr:uid="{EF521837-419B-4709-AF9C-276BDA747B6F}"/>
    <cellStyle name="Comma 14 2 7 2 3 2 2 2" xfId="28937" xr:uid="{2F22F53C-54D7-45FE-91BF-D9F6190EF642}"/>
    <cellStyle name="Comma 14 2 7 2 3 2 3" xfId="28936" xr:uid="{DD2E8FB8-77DE-4BFB-A4B4-0E72325CE528}"/>
    <cellStyle name="Comma 14 2 7 2 3 2_ACT_NIBD EQ" xfId="7062" xr:uid="{E0A66C55-914A-4FEB-8A9E-77E8760ACF66}"/>
    <cellStyle name="Comma 14 2 7 2 3 3" xfId="7063" xr:uid="{3E8BA794-7AAF-4D7C-8C93-DF7406375779}"/>
    <cellStyle name="Comma 14 2 7 2 3 3 2" xfId="28938" xr:uid="{9DDEF093-9FC0-4FCE-ABCC-A3458AAED824}"/>
    <cellStyle name="Comma 14 2 7 2 3 4" xfId="28935" xr:uid="{94AC0FBE-1B96-44C7-94D5-0C4A15F34F07}"/>
    <cellStyle name="Comma 14 2 7 2 3_ACT_NIBD EQ" xfId="7064" xr:uid="{A8D049F0-78A0-4890-A58A-A29EDEBDCC61}"/>
    <cellStyle name="Comma 14 2 7 2 4" xfId="7065" xr:uid="{BEBEF79E-95CF-46D3-9CE6-F18ED9AF4BA5}"/>
    <cellStyle name="Comma 14 2 7 2 4 2" xfId="7066" xr:uid="{D07A7B73-8281-49E3-BF14-6766BFD580CD}"/>
    <cellStyle name="Comma 14 2 7 2 4 2 2" xfId="28940" xr:uid="{B6CED545-E2B6-43B0-9B2D-9AA830BD5549}"/>
    <cellStyle name="Comma 14 2 7 2 4 3" xfId="28939" xr:uid="{51F33A64-05A8-42E4-B1E3-BE92D25BE699}"/>
    <cellStyle name="Comma 14 2 7 2 4_ACT_NIBD EQ" xfId="7067" xr:uid="{560FBF2B-3F35-4D35-86BA-B5CEEB47D139}"/>
    <cellStyle name="Comma 14 2 7 2 5" xfId="7068" xr:uid="{67EDCB8D-8D3A-41CB-8675-D494D2D4DCB5}"/>
    <cellStyle name="Comma 14 2 7 2 5 2" xfId="28941" xr:uid="{14E9D74E-3F96-4FA1-B090-91836DD62DB9}"/>
    <cellStyle name="Comma 14 2 7 2 6" xfId="28926" xr:uid="{6F94F32F-AB5D-45EC-BBFA-5D1D2B3530A3}"/>
    <cellStyle name="Comma 14 2 7 2_ACT_NIBD EQ" xfId="7069" xr:uid="{88BD99FB-6E32-4F5D-BE2F-24AD1888B497}"/>
    <cellStyle name="Comma 14 2 7 3" xfId="7070" xr:uid="{E3D1F1E8-0DD1-443D-8EDB-4BE4B0CC49B4}"/>
    <cellStyle name="Comma 14 2 7 3 2" xfId="7071" xr:uid="{18D73482-3E4D-4472-BEE9-8A3DC304CDF0}"/>
    <cellStyle name="Comma 14 2 7 3 2 2" xfId="7072" xr:uid="{795DA859-6499-4A75-A9C5-0C86917F1048}"/>
    <cellStyle name="Comma 14 2 7 3 2 2 2" xfId="7073" xr:uid="{49F60315-D15D-4ABB-8BDA-981C00602EEC}"/>
    <cellStyle name="Comma 14 2 7 3 2 2 2 2" xfId="28945" xr:uid="{418DC9A0-B511-4206-AEBE-2459EAA2D318}"/>
    <cellStyle name="Comma 14 2 7 3 2 2 3" xfId="28944" xr:uid="{A16C5905-37C0-405A-BF4C-A54EEDCC5C26}"/>
    <cellStyle name="Comma 14 2 7 3 2 2_ACT_NIBD EQ" xfId="7074" xr:uid="{9FF6E608-A7B5-4D23-BBA5-509F021537D1}"/>
    <cellStyle name="Comma 14 2 7 3 2 3" xfId="7075" xr:uid="{F8561F68-8293-437A-A494-F6DA5C9CE554}"/>
    <cellStyle name="Comma 14 2 7 3 2 3 2" xfId="28946" xr:uid="{DF3E1A38-F601-4746-81C7-2045C7A354CD}"/>
    <cellStyle name="Comma 14 2 7 3 2 4" xfId="28943" xr:uid="{1CC9AD5E-8BCC-46A7-B659-3E789CF1E8F7}"/>
    <cellStyle name="Comma 14 2 7 3 2_ACT_NIBD EQ" xfId="7076" xr:uid="{4C1362FC-28E8-4780-86A1-846F365006CE}"/>
    <cellStyle name="Comma 14 2 7 3 3" xfId="7077" xr:uid="{9A31DBDF-9AAA-4F07-80B9-64060CC47CFF}"/>
    <cellStyle name="Comma 14 2 7 3 3 2" xfId="7078" xr:uid="{3229C86F-15A5-4C51-ACC4-225925CE8DE7}"/>
    <cellStyle name="Comma 14 2 7 3 3 2 2" xfId="28948" xr:uid="{6D377EEE-BF36-4CCC-B52A-450258375EBB}"/>
    <cellStyle name="Comma 14 2 7 3 3 3" xfId="28947" xr:uid="{11ED8685-A1DC-4196-8B0A-7E1DBCB8B2F5}"/>
    <cellStyle name="Comma 14 2 7 3 3_ACT_NIBD EQ" xfId="7079" xr:uid="{EC09472B-9E19-4DC4-A051-DB75980667E8}"/>
    <cellStyle name="Comma 14 2 7 3 4" xfId="7080" xr:uid="{C724E6C3-D2F5-4600-936F-1A0847CA015B}"/>
    <cellStyle name="Comma 14 2 7 3 4 2" xfId="28949" xr:uid="{CE14E5C4-F654-43E1-9F68-30D580DFBC53}"/>
    <cellStyle name="Comma 14 2 7 3 5" xfId="28942" xr:uid="{E24BBF53-86B3-4D04-A7E0-CFD09B2B62C6}"/>
    <cellStyle name="Comma 14 2 7 3_ACT_NIBD EQ" xfId="7081" xr:uid="{35795EBA-A62E-4C71-B5CD-3D9395F14EDF}"/>
    <cellStyle name="Comma 14 2 7 4" xfId="7082" xr:uid="{8EC563EF-6C7F-426E-A10F-17A82ADC4E44}"/>
    <cellStyle name="Comma 14 2 7 4 2" xfId="7083" xr:uid="{71BFE7EA-8E06-4B38-88F3-D93F42AD5CFD}"/>
    <cellStyle name="Comma 14 2 7 4 2 2" xfId="7084" xr:uid="{9B2A25A8-180F-47E0-AD95-8475BEBCA079}"/>
    <cellStyle name="Comma 14 2 7 4 2 2 2" xfId="28952" xr:uid="{BB4007A1-FB46-4D7F-A79D-0011D7488B0B}"/>
    <cellStyle name="Comma 14 2 7 4 2 3" xfId="28951" xr:uid="{CB64FEA2-DF3A-41A6-938B-04ADE95784F9}"/>
    <cellStyle name="Comma 14 2 7 4 2_ACT_NIBD EQ" xfId="7085" xr:uid="{07BEDD50-A2C9-470E-AC83-A2CB03EA34C0}"/>
    <cellStyle name="Comma 14 2 7 4 3" xfId="7086" xr:uid="{1AE11287-B0C2-497E-8AFC-0505E1568653}"/>
    <cellStyle name="Comma 14 2 7 4 3 2" xfId="28953" xr:uid="{DB4A303C-AF21-4267-90CC-F4F9255DD206}"/>
    <cellStyle name="Comma 14 2 7 4 4" xfId="28950" xr:uid="{C41BA147-B0BC-4638-9B36-CE750D25CA79}"/>
    <cellStyle name="Comma 14 2 7 4_ACT_NIBD EQ" xfId="7087" xr:uid="{9275887B-14B4-48DF-93C4-B7D4E9CD1753}"/>
    <cellStyle name="Comma 14 2 7 5" xfId="7088" xr:uid="{BB791EA8-7C0C-4B95-A41A-8AA1B9052238}"/>
    <cellStyle name="Comma 14 2 7 5 2" xfId="7089" xr:uid="{75E20269-06AA-442C-98CA-C5DB75D76C7A}"/>
    <cellStyle name="Comma 14 2 7 5 2 2" xfId="28955" xr:uid="{D1E3E95B-AB5D-4167-B751-CA1B2000027F}"/>
    <cellStyle name="Comma 14 2 7 5 3" xfId="28954" xr:uid="{7F50D6D8-A146-4333-A56D-45B125543FE4}"/>
    <cellStyle name="Comma 14 2 7 5_ACT_NIBD EQ" xfId="7090" xr:uid="{AEB5DDAA-301E-4E52-876B-7DEDE707489C}"/>
    <cellStyle name="Comma 14 2 7 6" xfId="7091" xr:uid="{8DAC83F4-BE8C-402D-8B4A-DCA2228185A8}"/>
    <cellStyle name="Comma 14 2 7 6 2" xfId="28956" xr:uid="{72F4CC44-A5E0-4290-BE39-A0E35C60CDBD}"/>
    <cellStyle name="Comma 14 2 7 7" xfId="28925" xr:uid="{8BDA427A-0E82-4CFB-8609-9288FEB7BFBC}"/>
    <cellStyle name="Comma 14 2 7_ACT_NIBD EQ" xfId="7092" xr:uid="{22D68A35-0F68-46DA-A2C2-EC6F0F5AFF44}"/>
    <cellStyle name="Comma 14 2 8" xfId="7093" xr:uid="{1C70C2E0-B5BC-4273-9035-FD601EDCC86B}"/>
    <cellStyle name="Comma 14 2 8 2" xfId="7094" xr:uid="{4D62850C-1581-4DAA-9AFC-592C95A2746C}"/>
    <cellStyle name="Comma 14 2 8 2 2" xfId="7095" xr:uid="{58502065-4329-4078-B9B5-FE53E6676EB2}"/>
    <cellStyle name="Comma 14 2 8 2 2 2" xfId="7096" xr:uid="{CAE79CBE-A312-4239-B65D-33A0830BD87C}"/>
    <cellStyle name="Comma 14 2 8 2 2 2 2" xfId="7097" xr:uid="{72F4BE5C-DD41-4141-B5CC-59075D731483}"/>
    <cellStyle name="Comma 14 2 8 2 2 2 2 2" xfId="7098" xr:uid="{368E5975-400B-4DC1-9447-1695C277612F}"/>
    <cellStyle name="Comma 14 2 8 2 2 2 2 2 2" xfId="28962" xr:uid="{06B8B17B-C4DC-4DCA-869B-32DD8046CAC6}"/>
    <cellStyle name="Comma 14 2 8 2 2 2 2 3" xfId="28961" xr:uid="{2315A4F0-4BA6-43EA-B691-ABDC9A38A2B6}"/>
    <cellStyle name="Comma 14 2 8 2 2 2 2_ACT_NIBD EQ" xfId="7099" xr:uid="{449A3189-CF94-40D4-BFE5-902A1648A282}"/>
    <cellStyle name="Comma 14 2 8 2 2 2 3" xfId="7100" xr:uid="{A118E3F9-7D31-44A0-BCC1-5BE7BDF91B40}"/>
    <cellStyle name="Comma 14 2 8 2 2 2 3 2" xfId="28963" xr:uid="{86B00A7F-607E-46FD-9100-028DF32A26A0}"/>
    <cellStyle name="Comma 14 2 8 2 2 2 4" xfId="28960" xr:uid="{8B55CCDA-43E0-43C4-861A-8835920CC07D}"/>
    <cellStyle name="Comma 14 2 8 2 2 2_ACT_NIBD EQ" xfId="7101" xr:uid="{9BCA07C0-F445-48BD-BFC9-EF0C2435B364}"/>
    <cellStyle name="Comma 14 2 8 2 2 3" xfId="7102" xr:uid="{CCEA149E-AE5F-453F-B2AE-1766964EC8EC}"/>
    <cellStyle name="Comma 14 2 8 2 2 3 2" xfId="7103" xr:uid="{845AFC1D-9EF8-4E8C-8C09-359E05CDFDF0}"/>
    <cellStyle name="Comma 14 2 8 2 2 3 2 2" xfId="28965" xr:uid="{F5632226-15E3-4D7B-B0EE-36C748E2BEB1}"/>
    <cellStyle name="Comma 14 2 8 2 2 3 3" xfId="28964" xr:uid="{7F33FAB9-E340-4ACA-A12E-61BC34B67D3F}"/>
    <cellStyle name="Comma 14 2 8 2 2 3_ACT_NIBD EQ" xfId="7104" xr:uid="{46889C32-2FED-4852-B7CD-A3F8797BA8EF}"/>
    <cellStyle name="Comma 14 2 8 2 2 4" xfId="7105" xr:uid="{948B0BF9-A981-45A4-BE4E-917345B5314E}"/>
    <cellStyle name="Comma 14 2 8 2 2 4 2" xfId="28966" xr:uid="{171877EF-262C-4055-8CB9-C6AB7E94CDD6}"/>
    <cellStyle name="Comma 14 2 8 2 2 5" xfId="28959" xr:uid="{C716C9E9-EA4C-4E72-B12F-5634D6F4603C}"/>
    <cellStyle name="Comma 14 2 8 2 2_ACT_NIBD EQ" xfId="7106" xr:uid="{2A8B57BE-06FA-47A8-BF87-74F582FDF0C2}"/>
    <cellStyle name="Comma 14 2 8 2 3" xfId="7107" xr:uid="{922480CF-9B10-436A-894C-7D08BD28613E}"/>
    <cellStyle name="Comma 14 2 8 2 3 2" xfId="7108" xr:uid="{E764CF9D-094B-467E-AF4C-4477143FE32B}"/>
    <cellStyle name="Comma 14 2 8 2 3 2 2" xfId="7109" xr:uid="{9D216113-2950-46CE-BE63-87DE37CD4205}"/>
    <cellStyle name="Comma 14 2 8 2 3 2 2 2" xfId="28969" xr:uid="{F39432C6-1F7A-41EC-ACBD-361C622E6F2C}"/>
    <cellStyle name="Comma 14 2 8 2 3 2 3" xfId="28968" xr:uid="{519175F1-CE5E-481B-B81A-FD258F5ED217}"/>
    <cellStyle name="Comma 14 2 8 2 3 2_ACT_NIBD EQ" xfId="7110" xr:uid="{74580CFF-B9D8-4B3D-A8E9-2504DAA22AFD}"/>
    <cellStyle name="Comma 14 2 8 2 3 3" xfId="7111" xr:uid="{AF311098-2AD2-4CAD-876B-5762B9AD443D}"/>
    <cellStyle name="Comma 14 2 8 2 3 3 2" xfId="28970" xr:uid="{776CF1C9-0363-407C-898B-DCC9E6ED9B20}"/>
    <cellStyle name="Comma 14 2 8 2 3 4" xfId="28967" xr:uid="{411F0193-CDB6-42A6-B8DB-C84042D0E428}"/>
    <cellStyle name="Comma 14 2 8 2 3_ACT_NIBD EQ" xfId="7112" xr:uid="{6716F8CC-E529-4204-860E-08270EB38A33}"/>
    <cellStyle name="Comma 14 2 8 2 4" xfId="7113" xr:uid="{C76B9EBF-E5D3-49BA-8CF1-0D7AB719CA79}"/>
    <cellStyle name="Comma 14 2 8 2 4 2" xfId="7114" xr:uid="{E5D6E2AD-BE75-4E21-AB20-8F9EB33C0880}"/>
    <cellStyle name="Comma 14 2 8 2 4 2 2" xfId="28972" xr:uid="{26E45ECD-963F-4419-982B-704B571373D2}"/>
    <cellStyle name="Comma 14 2 8 2 4 3" xfId="28971" xr:uid="{88DCED3F-4778-47AA-B4AA-4ED1659CFCB6}"/>
    <cellStyle name="Comma 14 2 8 2 4_ACT_NIBD EQ" xfId="7115" xr:uid="{D6C9891C-5838-4F23-AE8B-77B8D6DEFAA8}"/>
    <cellStyle name="Comma 14 2 8 2 5" xfId="7116" xr:uid="{CEAC7E7C-051E-4A6A-AEB6-CCA129428E76}"/>
    <cellStyle name="Comma 14 2 8 2 5 2" xfId="28973" xr:uid="{42ED6142-9E59-4F97-9AE8-B0B8B5CC8D4C}"/>
    <cellStyle name="Comma 14 2 8 2 6" xfId="28958" xr:uid="{DC613ACF-8315-4B04-B6CF-4AE177B61CD9}"/>
    <cellStyle name="Comma 14 2 8 2_ACT_NIBD EQ" xfId="7117" xr:uid="{348F1CC1-F592-498B-8AD1-ABB3E054B551}"/>
    <cellStyle name="Comma 14 2 8 3" xfId="7118" xr:uid="{828B3520-A006-452D-B307-F0F5AAD35ADC}"/>
    <cellStyle name="Comma 14 2 8 3 2" xfId="7119" xr:uid="{58C1192B-7F31-4C73-8D76-2AC0C78093C2}"/>
    <cellStyle name="Comma 14 2 8 3 2 2" xfId="7120" xr:uid="{BAB50724-7349-4DE6-AE82-8EC88F5328C5}"/>
    <cellStyle name="Comma 14 2 8 3 2 2 2" xfId="7121" xr:uid="{A4EA51BB-C4A5-471F-B273-86531D0FA6A9}"/>
    <cellStyle name="Comma 14 2 8 3 2 2 2 2" xfId="28977" xr:uid="{9409B439-C3A4-4806-AD0E-A9984FF05F80}"/>
    <cellStyle name="Comma 14 2 8 3 2 2 3" xfId="28976" xr:uid="{8BAAA1D5-5165-409A-BD83-6C39913E5118}"/>
    <cellStyle name="Comma 14 2 8 3 2 2_ACT_NIBD EQ" xfId="7122" xr:uid="{50B69065-94D9-4AB0-B2F4-FE17D311EE6A}"/>
    <cellStyle name="Comma 14 2 8 3 2 3" xfId="7123" xr:uid="{8BA26AAE-1C2D-4499-967A-A6C94D3C9D5F}"/>
    <cellStyle name="Comma 14 2 8 3 2 3 2" xfId="28978" xr:uid="{22659409-1C0F-4432-B9AD-705157493800}"/>
    <cellStyle name="Comma 14 2 8 3 2 4" xfId="28975" xr:uid="{B9362869-0D25-4F93-BC30-836A7D26EC5E}"/>
    <cellStyle name="Comma 14 2 8 3 2_ACT_NIBD EQ" xfId="7124" xr:uid="{137539EA-DA06-4B68-A2DD-BAA5223D3007}"/>
    <cellStyle name="Comma 14 2 8 3 3" xfId="7125" xr:uid="{A09FF5EB-423A-44AF-8321-83C59400F38F}"/>
    <cellStyle name="Comma 14 2 8 3 3 2" xfId="7126" xr:uid="{4B3B09A8-B3B9-4C1F-BF16-C452D9121D1F}"/>
    <cellStyle name="Comma 14 2 8 3 3 2 2" xfId="28980" xr:uid="{F1B7E642-8EC1-4620-A66D-C5F777767183}"/>
    <cellStyle name="Comma 14 2 8 3 3 3" xfId="28979" xr:uid="{FA900825-6D75-4F85-9D68-F6E2CD9ABD58}"/>
    <cellStyle name="Comma 14 2 8 3 3_ACT_NIBD EQ" xfId="7127" xr:uid="{698BE4BA-249B-472A-AACF-52BC791B3B0A}"/>
    <cellStyle name="Comma 14 2 8 3 4" xfId="7128" xr:uid="{2BCFBCF7-CECD-44F1-B7CA-754B53D8F356}"/>
    <cellStyle name="Comma 14 2 8 3 4 2" xfId="28981" xr:uid="{AD4F8BF0-1E4E-4344-B8EC-A638781D6AE1}"/>
    <cellStyle name="Comma 14 2 8 3 5" xfId="28974" xr:uid="{1B8D6AA4-967E-40C7-92B9-AF35762D7D50}"/>
    <cellStyle name="Comma 14 2 8 3_ACT_NIBD EQ" xfId="7129" xr:uid="{9FA086D6-2AC9-450B-9AB9-75751FB77452}"/>
    <cellStyle name="Comma 14 2 8 4" xfId="7130" xr:uid="{7E7D1DAD-5465-476E-9E0E-FFE0006D442C}"/>
    <cellStyle name="Comma 14 2 8 4 2" xfId="7131" xr:uid="{2BD62C5B-6E92-41D4-B7DB-F7F6CF9FC9C2}"/>
    <cellStyle name="Comma 14 2 8 4 2 2" xfId="7132" xr:uid="{704F3278-D004-4043-9047-633D8AE948BC}"/>
    <cellStyle name="Comma 14 2 8 4 2 2 2" xfId="28984" xr:uid="{AA070B13-B888-4497-92C6-194EBE9ED8C8}"/>
    <cellStyle name="Comma 14 2 8 4 2 3" xfId="28983" xr:uid="{ECBB69A6-94AC-41B3-9421-C82276FF0DA3}"/>
    <cellStyle name="Comma 14 2 8 4 2_ACT_NIBD EQ" xfId="7133" xr:uid="{AD31B14E-1BBE-45F2-A2D8-83F1A87D9DFA}"/>
    <cellStyle name="Comma 14 2 8 4 3" xfId="7134" xr:uid="{1CAF7957-E9EE-4CF3-9F48-B8226A2C4539}"/>
    <cellStyle name="Comma 14 2 8 4 3 2" xfId="28985" xr:uid="{4FCF9EA3-106B-4012-A9FD-2EA3B9A7F9FD}"/>
    <cellStyle name="Comma 14 2 8 4 4" xfId="28982" xr:uid="{50F8574A-5BD0-41BC-915A-EACAE107E06B}"/>
    <cellStyle name="Comma 14 2 8 4_ACT_NIBD EQ" xfId="7135" xr:uid="{17F230A2-C760-4271-BA80-C544B1C89B44}"/>
    <cellStyle name="Comma 14 2 8 5" xfId="7136" xr:uid="{01EFBF15-CD44-435A-A6AD-7E382CB68F65}"/>
    <cellStyle name="Comma 14 2 8 5 2" xfId="7137" xr:uid="{7623CA9B-228C-40F0-AC6D-4499794174C3}"/>
    <cellStyle name="Comma 14 2 8 5 2 2" xfId="28987" xr:uid="{EE67570D-9F0A-4DA4-AAA9-0FE145ED98D1}"/>
    <cellStyle name="Comma 14 2 8 5 3" xfId="28986" xr:uid="{D94A0659-8F47-44C6-8EA7-449EAF63A0BE}"/>
    <cellStyle name="Comma 14 2 8 5_ACT_NIBD EQ" xfId="7138" xr:uid="{4F95E5D1-3C16-43C4-BCA0-7C1E75863A47}"/>
    <cellStyle name="Comma 14 2 8 6" xfId="7139" xr:uid="{F85CAD6B-D24D-45DE-A875-D1404259357A}"/>
    <cellStyle name="Comma 14 2 8 6 2" xfId="28988" xr:uid="{F9DDFB8A-5DC0-4F0E-80C2-FC95DC455634}"/>
    <cellStyle name="Comma 14 2 8 7" xfId="28957" xr:uid="{F09148A1-DCF4-4E1C-A7C4-4649C94719B9}"/>
    <cellStyle name="Comma 14 2 8_ACT_NIBD EQ" xfId="7140" xr:uid="{159190CC-8D77-434F-9E57-22A53B23BF5D}"/>
    <cellStyle name="Comma 14 2 9" xfId="7141" xr:uid="{6D4C89F6-622A-419E-B0FF-44B52CEEBA7F}"/>
    <cellStyle name="Comma 14 2 9 2" xfId="7142" xr:uid="{038D96C6-FD93-4DBE-ACE9-FDAE1B3DB8B2}"/>
    <cellStyle name="Comma 14 2 9 2 2" xfId="7143" xr:uid="{14AC708D-8154-41A6-8F67-1B31BC71CA60}"/>
    <cellStyle name="Comma 14 2 9 2 2 2" xfId="7144" xr:uid="{A97EAF78-D3E7-4395-9CB7-275141E0E150}"/>
    <cellStyle name="Comma 14 2 9 2 2 2 2" xfId="7145" xr:uid="{311A1124-DBB7-464A-89CA-C0D6495A7B0C}"/>
    <cellStyle name="Comma 14 2 9 2 2 2 2 2" xfId="28993" xr:uid="{051CBBBE-7A42-4386-B10B-1FB5A3C645B1}"/>
    <cellStyle name="Comma 14 2 9 2 2 2 3" xfId="28992" xr:uid="{DA4B1FDD-032B-457B-A1BE-443CE98AFAC9}"/>
    <cellStyle name="Comma 14 2 9 2 2 2_ACT_NIBD EQ" xfId="7146" xr:uid="{DE555E8D-DB5D-4A88-A4E4-E341A1EF76A5}"/>
    <cellStyle name="Comma 14 2 9 2 2 3" xfId="7147" xr:uid="{95859795-4168-47C5-A0B2-E6B7DDB74B23}"/>
    <cellStyle name="Comma 14 2 9 2 2 3 2" xfId="28994" xr:uid="{12479618-7750-4351-92A4-647676988EAB}"/>
    <cellStyle name="Comma 14 2 9 2 2 4" xfId="28991" xr:uid="{278A68DE-BDCD-418D-AD40-2735F7C1125A}"/>
    <cellStyle name="Comma 14 2 9 2 2_ACT_NIBD EQ" xfId="7148" xr:uid="{A42EB32A-01F3-43C2-8FE5-EE5EC2F6E5C4}"/>
    <cellStyle name="Comma 14 2 9 2 3" xfId="7149" xr:uid="{F96C2B01-602A-4513-A8FD-374EAE66AF61}"/>
    <cellStyle name="Comma 14 2 9 2 3 2" xfId="7150" xr:uid="{33EC0EE3-D15C-48CE-B425-5B8391215ACA}"/>
    <cellStyle name="Comma 14 2 9 2 3 2 2" xfId="28996" xr:uid="{5A362063-8CB9-4625-BA71-DC615E90D59A}"/>
    <cellStyle name="Comma 14 2 9 2 3 3" xfId="28995" xr:uid="{D4949E6A-EB21-4CC9-99B3-785E118226AB}"/>
    <cellStyle name="Comma 14 2 9 2 3_ACT_NIBD EQ" xfId="7151" xr:uid="{C168B681-D01E-4F2B-AA23-2B5A6881CB07}"/>
    <cellStyle name="Comma 14 2 9 2 4" xfId="7152" xr:uid="{8A288399-1F7D-4AC0-86A9-A3F0E92015F2}"/>
    <cellStyle name="Comma 14 2 9 2 4 2" xfId="28997" xr:uid="{B31BE7EC-A999-4499-BE50-EE46B025A884}"/>
    <cellStyle name="Comma 14 2 9 2 5" xfId="28990" xr:uid="{CBCE112E-4377-4AC6-B577-48142E2D957E}"/>
    <cellStyle name="Comma 14 2 9 2_ACT_NIBD EQ" xfId="7153" xr:uid="{8C93169F-008E-4DD3-8B87-C14C85645A90}"/>
    <cellStyle name="Comma 14 2 9 3" xfId="7154" xr:uid="{8599C614-BD0B-4DAB-BC73-09BB459F20FB}"/>
    <cellStyle name="Comma 14 2 9 3 2" xfId="7155" xr:uid="{DDB334A9-1D4F-4C0A-9275-88B6CDBB4F4E}"/>
    <cellStyle name="Comma 14 2 9 3 2 2" xfId="7156" xr:uid="{254FBD48-1EF8-4963-A2DA-8BB5835E3C29}"/>
    <cellStyle name="Comma 14 2 9 3 2 2 2" xfId="29000" xr:uid="{AC151F6B-4DBF-48D4-993F-B28ECE10C528}"/>
    <cellStyle name="Comma 14 2 9 3 2 3" xfId="28999" xr:uid="{48A845E6-85C1-45AB-A0F4-C8ED313FDDEE}"/>
    <cellStyle name="Comma 14 2 9 3 2_ACT_NIBD EQ" xfId="7157" xr:uid="{D65122E6-8517-4C6D-A275-3264987C59E1}"/>
    <cellStyle name="Comma 14 2 9 3 3" xfId="7158" xr:uid="{5F4C14FD-5314-4408-931C-00A9F92D0C38}"/>
    <cellStyle name="Comma 14 2 9 3 3 2" xfId="29001" xr:uid="{F69B7C37-9D72-44A7-B6CB-D1F37B6DEE43}"/>
    <cellStyle name="Comma 14 2 9 3 4" xfId="28998" xr:uid="{01FE66A8-7634-4DAA-B607-CEC7593C2C5E}"/>
    <cellStyle name="Comma 14 2 9 3_ACT_NIBD EQ" xfId="7159" xr:uid="{BF789614-2CE7-4868-9A6A-D0B896154BE2}"/>
    <cellStyle name="Comma 14 2 9 4" xfId="7160" xr:uid="{44E7536A-E8C6-4C2B-9A60-22658940884C}"/>
    <cellStyle name="Comma 14 2 9 4 2" xfId="7161" xr:uid="{F14EBA79-B113-4127-A096-2577E86CBFCB}"/>
    <cellStyle name="Comma 14 2 9 4 2 2" xfId="29003" xr:uid="{2C20CB39-349D-4F31-A600-3CFC0E7004BD}"/>
    <cellStyle name="Comma 14 2 9 4 3" xfId="29002" xr:uid="{F9E2DEF1-A73D-4596-B954-5A8E1A5A6BE5}"/>
    <cellStyle name="Comma 14 2 9 4_ACT_NIBD EQ" xfId="7162" xr:uid="{AC470489-0CBF-4A6A-898E-434CF1CD86FD}"/>
    <cellStyle name="Comma 14 2 9 5" xfId="7163" xr:uid="{08513AFD-0223-452D-A655-E684009C0059}"/>
    <cellStyle name="Comma 14 2 9 5 2" xfId="29004" xr:uid="{C763F661-7973-48DE-BC43-DEDFD5F1DACB}"/>
    <cellStyle name="Comma 14 2 9 6" xfId="28989" xr:uid="{CFF66D9A-6637-4E8D-A3BA-8C08967484D1}"/>
    <cellStyle name="Comma 14 2 9_ACT_NIBD EQ" xfId="7164" xr:uid="{6B1C1A88-C57F-43F7-89CF-66099E225ED9}"/>
    <cellStyle name="Comma 14 2_ACT Segment adj EBITDA" xfId="7165" xr:uid="{C60B292A-9329-495D-99F3-E19343293C71}"/>
    <cellStyle name="Comma 14 20" xfId="35995" xr:uid="{600D0546-F72C-406D-B54E-BA537FE9E6FA}"/>
    <cellStyle name="Comma 14 21" xfId="35992" xr:uid="{DA3ADC0E-8E65-4692-8A20-8E6BEC9FE06E}"/>
    <cellStyle name="Comma 14 22" xfId="38107" xr:uid="{6644932B-D76F-4AA5-A090-AA3DF70F5B76}"/>
    <cellStyle name="Comma 14 23" xfId="37229" xr:uid="{B0BA6409-780C-4CE9-873A-E2CE5EA34669}"/>
    <cellStyle name="Comma 14 24" xfId="33190" xr:uid="{9201D4B2-6B6C-4CB0-A93F-FE4870AC16A7}"/>
    <cellStyle name="Comma 14 25" xfId="37222" xr:uid="{9C10E73D-5A4B-4437-98FE-52215443790E}"/>
    <cellStyle name="Comma 14 26" xfId="38114" xr:uid="{64B71666-96A1-4AE5-8AD4-71C16FEAC85C}"/>
    <cellStyle name="Comma 14 27" xfId="37309" xr:uid="{2AFEEBDF-F5D5-42F6-97E7-1049F8CE3182}"/>
    <cellStyle name="Comma 14 28" xfId="33185" xr:uid="{1D7C685B-2F07-4F6A-885A-22BEC08B6EB5}"/>
    <cellStyle name="Comma 14 29" xfId="36109" xr:uid="{7E031719-67B9-4656-94DB-4099F3CD8F96}"/>
    <cellStyle name="Comma 14 3" xfId="7166" xr:uid="{CAC7795C-0CEE-4928-964A-5CF0F7C8B11B}"/>
    <cellStyle name="Comma 14 3 10" xfId="7167" xr:uid="{A5F0EFF3-F2BA-48FB-A3C1-C85C598ABDFC}"/>
    <cellStyle name="Comma 14 3 10 2" xfId="36497" xr:uid="{B4EFCB20-814D-4F43-B478-6299E2EDBCEC}"/>
    <cellStyle name="Comma 14 3 10 2 2" xfId="42415" xr:uid="{8B130302-2110-4C74-BA61-42DF5464A2B4}"/>
    <cellStyle name="Comma 14 3 10 3" xfId="39641" xr:uid="{6B7598A9-6824-47B5-8768-282E1AFD7510}"/>
    <cellStyle name="Comma 14 3 10 3 2" xfId="43207" xr:uid="{1F8BDF13-D12A-43F0-BB4E-7F5A75F561E6}"/>
    <cellStyle name="Comma 14 3 10 4" xfId="41156" xr:uid="{7B6C9B4A-AAFA-4F42-A680-AA9F396632F3}"/>
    <cellStyle name="Comma 14 3 10 5" xfId="31417" xr:uid="{59B8B8E1-3085-49AB-81DC-83AF8C96E477}"/>
    <cellStyle name="Comma 14 3 11" xfId="32777" xr:uid="{E9F234D5-C599-4B1D-8EC0-2B80C0921874}"/>
    <cellStyle name="Comma 14 3 12" xfId="40048" xr:uid="{805CED6B-22DA-440A-9280-AB5AC5EA7237}"/>
    <cellStyle name="Comma 14 3 13" xfId="22036" xr:uid="{BAB07BFD-2487-4614-B4F1-010400C74DDF}"/>
    <cellStyle name="Comma 14 3 2" xfId="7168" xr:uid="{9F7A70BC-B522-4750-87FF-8B210DFD2900}"/>
    <cellStyle name="Comma 14 3 2 10" xfId="22037" xr:uid="{4A44EE73-5A6C-4CD3-BD40-18A9A421C3DA}"/>
    <cellStyle name="Comma 14 3 2 2" xfId="7169" xr:uid="{71B5FF34-8D50-46A4-9A7A-0F4C64048AC2}"/>
    <cellStyle name="Comma 14 3 2 2 2" xfId="7170" xr:uid="{8E73BC44-88BB-4871-A332-5D08412A298C}"/>
    <cellStyle name="Comma 14 3 2 2 2 2" xfId="7171" xr:uid="{505153AB-285E-405D-BD1E-41C77D692190}"/>
    <cellStyle name="Comma 14 3 2 2 2 2 2" xfId="7172" xr:uid="{1F638B22-C0EE-4B23-8213-466F1FD61F37}"/>
    <cellStyle name="Comma 14 3 2 2 2 2 2 2" xfId="7173" xr:uid="{70CE16AE-17D2-4D50-861E-2EC45F93BCB6}"/>
    <cellStyle name="Comma 14 3 2 2 2 2 2 2 2" xfId="7174" xr:uid="{5033609D-FB1E-49F2-94DE-A5D49CABFC65}"/>
    <cellStyle name="Comma 14 3 2 2 2 2 2 2 2 2" xfId="29009" xr:uid="{2E6A5FDB-D87D-48AF-81E6-77856F15CA77}"/>
    <cellStyle name="Comma 14 3 2 2 2 2 2 2 3" xfId="29008" xr:uid="{FF5A4DB7-4F60-4D4C-9051-AEB928513001}"/>
    <cellStyle name="Comma 14 3 2 2 2 2 2 2_ACT_NIBD EQ" xfId="7175" xr:uid="{79F3CC04-9A17-4744-A110-DBC6EAE67B13}"/>
    <cellStyle name="Comma 14 3 2 2 2 2 2 3" xfId="7176" xr:uid="{C5FEE948-D6E0-455A-9499-33EBEFC5056A}"/>
    <cellStyle name="Comma 14 3 2 2 2 2 2 3 2" xfId="29010" xr:uid="{E987B81F-0829-4AB5-AAC1-FFEB941075E2}"/>
    <cellStyle name="Comma 14 3 2 2 2 2 2 4" xfId="29007" xr:uid="{330D92B7-7A9C-4492-A14A-33C40B1E9EDC}"/>
    <cellStyle name="Comma 14 3 2 2 2 2 2_ACT_NIBD EQ" xfId="7177" xr:uid="{726D3ABD-2115-48FD-88E5-B3614B671DB9}"/>
    <cellStyle name="Comma 14 3 2 2 2 2 3" xfId="7178" xr:uid="{6E16A88D-8A4C-4A7A-B8F1-264DE539FBD4}"/>
    <cellStyle name="Comma 14 3 2 2 2 2 3 2" xfId="7179" xr:uid="{2E44CD52-DCF1-49FA-8D04-6F2097446499}"/>
    <cellStyle name="Comma 14 3 2 2 2 2 3 2 2" xfId="29012" xr:uid="{AC8190FD-2DC8-4CB1-ACCA-BAF618CD67EC}"/>
    <cellStyle name="Comma 14 3 2 2 2 2 3 3" xfId="29011" xr:uid="{553D2D3F-BCEC-40F0-A56F-937F3AE5B9EC}"/>
    <cellStyle name="Comma 14 3 2 2 2 2 3_ACT_NIBD EQ" xfId="7180" xr:uid="{8C099377-74B3-4712-9BC7-C30434AA7ED9}"/>
    <cellStyle name="Comma 14 3 2 2 2 2 4" xfId="7181" xr:uid="{67CC0B68-030A-45A6-AEAA-C6414BAD50B2}"/>
    <cellStyle name="Comma 14 3 2 2 2 2 4 2" xfId="29013" xr:uid="{756F16FF-8B60-4B76-AD87-5C8D09AA692A}"/>
    <cellStyle name="Comma 14 3 2 2 2 2 5" xfId="29006" xr:uid="{9E36E2AE-35AA-4D2F-9D18-DF2107D6A348}"/>
    <cellStyle name="Comma 14 3 2 2 2 2_ACT_NIBD EQ" xfId="7182" xr:uid="{50F1B220-13FE-4F06-AF6F-502BE2B6A626}"/>
    <cellStyle name="Comma 14 3 2 2 2 3" xfId="7183" xr:uid="{7DC17853-C526-40D1-B88B-B333D50DEC94}"/>
    <cellStyle name="Comma 14 3 2 2 2 3 2" xfId="7184" xr:uid="{6C0C0184-F180-4987-A87B-8553463C0EE1}"/>
    <cellStyle name="Comma 14 3 2 2 2 3 2 2" xfId="7185" xr:uid="{8C2DBC16-9339-4583-92D5-CF4384841005}"/>
    <cellStyle name="Comma 14 3 2 2 2 3 2 2 2" xfId="29016" xr:uid="{EF84A511-0603-4D0C-9025-DDD2CCD2D4A7}"/>
    <cellStyle name="Comma 14 3 2 2 2 3 2 3" xfId="29015" xr:uid="{3B92269B-AE43-4B61-A89D-FF2D7A04A8C8}"/>
    <cellStyle name="Comma 14 3 2 2 2 3 2_ACT_NIBD EQ" xfId="7186" xr:uid="{94D83A37-9575-4A81-B8D0-FD3738B9D2FE}"/>
    <cellStyle name="Comma 14 3 2 2 2 3 3" xfId="7187" xr:uid="{CEBEC06B-974E-433D-9164-037C76FD59D3}"/>
    <cellStyle name="Comma 14 3 2 2 2 3 3 2" xfId="29017" xr:uid="{558A9C88-00C3-43D1-A874-E21918B94F85}"/>
    <cellStyle name="Comma 14 3 2 2 2 3 4" xfId="29014" xr:uid="{FE4B2377-B43F-4A04-A0C0-8EE306007597}"/>
    <cellStyle name="Comma 14 3 2 2 2 3_ACT_NIBD EQ" xfId="7188" xr:uid="{1B259750-9EDD-4104-BE3C-54222FC7D75B}"/>
    <cellStyle name="Comma 14 3 2 2 2 4" xfId="7189" xr:uid="{A4F92055-9961-4EDC-B6E3-37CAD6BDAB70}"/>
    <cellStyle name="Comma 14 3 2 2 2 4 2" xfId="7190" xr:uid="{122F501C-3A84-4776-9D1B-4EBFE0CCDD07}"/>
    <cellStyle name="Comma 14 3 2 2 2 4 2 2" xfId="29019" xr:uid="{CAB8640A-4628-48D2-9B89-BA56E0E18D4B}"/>
    <cellStyle name="Comma 14 3 2 2 2 4 3" xfId="29018" xr:uid="{225D53A2-A736-4DCA-B0DE-6D9B55FBCB9E}"/>
    <cellStyle name="Comma 14 3 2 2 2 4_ACT_NIBD EQ" xfId="7191" xr:uid="{B898DC61-6BFF-426D-B0B2-173046BD6A26}"/>
    <cellStyle name="Comma 14 3 2 2 2 5" xfId="7192" xr:uid="{BBF7964F-4EC3-48F4-B4F4-330971B6721F}"/>
    <cellStyle name="Comma 14 3 2 2 2 5 2" xfId="29020" xr:uid="{F360A0B0-C275-43C9-9950-4E3ED6775058}"/>
    <cellStyle name="Comma 14 3 2 2 2 6" xfId="29005" xr:uid="{F2C8BD5B-6199-4903-885B-890EE9899C64}"/>
    <cellStyle name="Comma 14 3 2 2 2_ACT_NIBD EQ" xfId="7193" xr:uid="{B743D776-57C4-4AF5-9BAA-64FB1600E2C4}"/>
    <cellStyle name="Comma 14 3 2 2 3" xfId="7194" xr:uid="{CE435335-1CE6-41CE-8804-44D85BFBD4AA}"/>
    <cellStyle name="Comma 14 3 2 2 3 2" xfId="7195" xr:uid="{3B62DAF0-4294-4EC6-A61A-FCBB35491D14}"/>
    <cellStyle name="Comma 14 3 2 2 3 2 2" xfId="7196" xr:uid="{557F5E2F-9EBD-4810-ACEA-6D0D6015BB3F}"/>
    <cellStyle name="Comma 14 3 2 2 3 2 2 2" xfId="7197" xr:uid="{51369832-FDCE-484E-843D-53C1F8C78283}"/>
    <cellStyle name="Comma 14 3 2 2 3 2 2 2 2" xfId="29024" xr:uid="{B9E39768-0F90-4CAD-82DD-37D87DA04637}"/>
    <cellStyle name="Comma 14 3 2 2 3 2 2 3" xfId="29023" xr:uid="{82FEE74E-6611-49E4-A2E0-4E67BF2698C2}"/>
    <cellStyle name="Comma 14 3 2 2 3 2 2_ACT_NIBD EQ" xfId="7198" xr:uid="{0D4663BB-E504-4597-AA40-99B8BC924908}"/>
    <cellStyle name="Comma 14 3 2 2 3 2 3" xfId="7199" xr:uid="{61E92C90-72EE-46E5-AE90-0F26ECD0808C}"/>
    <cellStyle name="Comma 14 3 2 2 3 2 3 2" xfId="29025" xr:uid="{8D225798-3AC8-419F-B8F8-A65051E9D138}"/>
    <cellStyle name="Comma 14 3 2 2 3 2 4" xfId="29022" xr:uid="{E4902A8C-E5B7-450F-A6FE-836C9FAF8DF9}"/>
    <cellStyle name="Comma 14 3 2 2 3 2_ACT_NIBD EQ" xfId="7200" xr:uid="{19F29D26-E637-40C2-959E-1006C02676D2}"/>
    <cellStyle name="Comma 14 3 2 2 3 3" xfId="7201" xr:uid="{383B11B2-A0CF-470F-AD52-D9347BF8BADB}"/>
    <cellStyle name="Comma 14 3 2 2 3 3 2" xfId="7202" xr:uid="{AD9B865E-2D37-44B3-B69E-FA274FAA576F}"/>
    <cellStyle name="Comma 14 3 2 2 3 3 2 2" xfId="29027" xr:uid="{E795A0E0-D6A7-4C57-BB57-9FF1FCB1BAAD}"/>
    <cellStyle name="Comma 14 3 2 2 3 3 3" xfId="29026" xr:uid="{DE047E78-5CF3-4F11-A05D-54A6E6535E3F}"/>
    <cellStyle name="Comma 14 3 2 2 3 3_ACT_NIBD EQ" xfId="7203" xr:uid="{413C42AC-DFAC-4AF9-B85A-5479BE2F5A87}"/>
    <cellStyle name="Comma 14 3 2 2 3 4" xfId="7204" xr:uid="{44B93188-1D28-4B06-8F64-C56BDBE5CF7A}"/>
    <cellStyle name="Comma 14 3 2 2 3 4 2" xfId="29028" xr:uid="{5FD3D95A-BF4C-44FA-BC8A-B12CDF8FFBEB}"/>
    <cellStyle name="Comma 14 3 2 2 3 5" xfId="29021" xr:uid="{2362BF68-45F9-4665-A91F-C6B698CEBD7E}"/>
    <cellStyle name="Comma 14 3 2 2 3_ACT_NIBD EQ" xfId="7205" xr:uid="{FF7C96D8-6C28-4AC3-8FAA-8316CE28DC8C}"/>
    <cellStyle name="Comma 14 3 2 2 4" xfId="7206" xr:uid="{332F1DFD-0405-4666-99EE-32C735957E7D}"/>
    <cellStyle name="Comma 14 3 2 2 4 2" xfId="7207" xr:uid="{016C8CCA-F450-4782-A057-94512A5817BF}"/>
    <cellStyle name="Comma 14 3 2 2 4 2 2" xfId="7208" xr:uid="{162FA4B7-B54A-4344-A524-D82CBA3D4F17}"/>
    <cellStyle name="Comma 14 3 2 2 4 2 2 2" xfId="29031" xr:uid="{7EF56DC3-9DB3-4F18-B42B-7155FAB135A3}"/>
    <cellStyle name="Comma 14 3 2 2 4 2 3" xfId="29030" xr:uid="{88CB13E5-3348-4754-8593-D298CE13BF00}"/>
    <cellStyle name="Comma 14 3 2 2 4 2_ACT_NIBD EQ" xfId="7209" xr:uid="{9BFF2B93-16E1-45A4-9B16-0D548FA617FE}"/>
    <cellStyle name="Comma 14 3 2 2 4 3" xfId="7210" xr:uid="{6100D119-6D37-43EC-993F-95F2A81446A9}"/>
    <cellStyle name="Comma 14 3 2 2 4 3 2" xfId="29032" xr:uid="{72AB8C41-32EA-47E4-81B0-CB4D5749D94F}"/>
    <cellStyle name="Comma 14 3 2 2 4 4" xfId="29029" xr:uid="{4ECC29E1-3B52-44BD-AF3B-59B6C53D456F}"/>
    <cellStyle name="Comma 14 3 2 2 4_ACT_NIBD EQ" xfId="7211" xr:uid="{E33CF1C1-9929-4BA2-BCB1-8BA84D00A29E}"/>
    <cellStyle name="Comma 14 3 2 2 5" xfId="7212" xr:uid="{75D076E4-52BF-4A7B-A63F-9533C8FF41C1}"/>
    <cellStyle name="Comma 14 3 2 2 5 2" xfId="7213" xr:uid="{26872239-5877-4B09-BF83-4E0EE1AF59FF}"/>
    <cellStyle name="Comma 14 3 2 2 5 2 2" xfId="29034" xr:uid="{A777C2BA-2DA7-490C-9FC6-60DE185EE18C}"/>
    <cellStyle name="Comma 14 3 2 2 5 3" xfId="29033" xr:uid="{0D00AB1C-8FC1-487D-9186-10F8D98D3688}"/>
    <cellStyle name="Comma 14 3 2 2 5_ACT_NIBD EQ" xfId="7214" xr:uid="{A375C015-0B79-4FF7-B508-CC4FEFBAFEB8}"/>
    <cellStyle name="Comma 14 3 2 2 6" xfId="7215" xr:uid="{A8D7FFD0-99D9-4D8B-952E-38577A790385}"/>
    <cellStyle name="Comma 14 3 2 2 6 2" xfId="29035" xr:uid="{C99DD088-2307-40FF-B7FF-7167CF5B7351}"/>
    <cellStyle name="Comma 14 3 2 2 7" xfId="40050" xr:uid="{022346ED-AACB-420A-898D-79FD843F58C0}"/>
    <cellStyle name="Comma 14 3 2 2 8" xfId="22038" xr:uid="{BB4AC46B-FD0D-407F-9A02-92861AF01A59}"/>
    <cellStyle name="Comma 14 3 2 2_ACT Segment adj EBITDA" xfId="7216" xr:uid="{74513F55-9FBD-43F9-9229-537A9CE76308}"/>
    <cellStyle name="Comma 14 3 2 3" xfId="7217" xr:uid="{35394010-E990-4E0F-9192-A3903A2EBB3A}"/>
    <cellStyle name="Comma 14 3 2 3 2" xfId="7218" xr:uid="{3D25A7AF-2FF2-4832-BFF9-989548604045}"/>
    <cellStyle name="Comma 14 3 2 3 2 2" xfId="7219" xr:uid="{AA5920DC-9170-4AE2-B7B1-CCD5667B6541}"/>
    <cellStyle name="Comma 14 3 2 3 2 2 2" xfId="7220" xr:uid="{85D9A574-C521-4B7B-8548-ECA74AC10D79}"/>
    <cellStyle name="Comma 14 3 2 3 2 2 2 2" xfId="7221" xr:uid="{929DEEDF-9817-4CF4-B8F1-FB58F6C50DAB}"/>
    <cellStyle name="Comma 14 3 2 3 2 2 2 2 2" xfId="7222" xr:uid="{07DC5635-6CFC-4BD1-B1AB-BC6949C754BC}"/>
    <cellStyle name="Comma 14 3 2 3 2 2 2 2 2 2" xfId="29040" xr:uid="{F7C47EB5-35D1-448E-924C-BB7E9A86E97E}"/>
    <cellStyle name="Comma 14 3 2 3 2 2 2 2 3" xfId="29039" xr:uid="{AC55D60C-BA97-4071-9E17-1561715ACF3F}"/>
    <cellStyle name="Comma 14 3 2 3 2 2 2 2_ACT_NIBD EQ" xfId="7223" xr:uid="{DC599B9F-DB42-4B49-A215-6934C97C7BAC}"/>
    <cellStyle name="Comma 14 3 2 3 2 2 2 3" xfId="7224" xr:uid="{883B299C-CBC6-4F68-8FB2-CC2F20A58BD9}"/>
    <cellStyle name="Comma 14 3 2 3 2 2 2 3 2" xfId="29041" xr:uid="{1F983E55-2F4A-4FD6-AF8A-CEAF16E64D91}"/>
    <cellStyle name="Comma 14 3 2 3 2 2 2 4" xfId="29038" xr:uid="{0E0FBC7B-9375-44D5-822B-A783DB51216F}"/>
    <cellStyle name="Comma 14 3 2 3 2 2 2_ACT_NIBD EQ" xfId="7225" xr:uid="{EE4DB077-1F63-4B1C-8593-72D535F6BE8D}"/>
    <cellStyle name="Comma 14 3 2 3 2 2 3" xfId="7226" xr:uid="{D095DB8B-45FB-42CE-A959-680892DDA1C1}"/>
    <cellStyle name="Comma 14 3 2 3 2 2 3 2" xfId="7227" xr:uid="{604A6E2A-53E7-4C83-A1B4-018824A86BAA}"/>
    <cellStyle name="Comma 14 3 2 3 2 2 3 2 2" xfId="29043" xr:uid="{6746ECA6-6388-4238-ADB0-EEB826721E6E}"/>
    <cellStyle name="Comma 14 3 2 3 2 2 3 3" xfId="29042" xr:uid="{A8F8F467-0029-4561-9C2D-44EC9AFCF186}"/>
    <cellStyle name="Comma 14 3 2 3 2 2 3_ACT_NIBD EQ" xfId="7228" xr:uid="{55ADC1C8-E674-4CD3-9E00-E2028D610D05}"/>
    <cellStyle name="Comma 14 3 2 3 2 2 4" xfId="7229" xr:uid="{BAFC6A30-C977-4D29-AAB5-A5C539491FCF}"/>
    <cellStyle name="Comma 14 3 2 3 2 2 4 2" xfId="29044" xr:uid="{871D41B3-0B42-4294-88DE-7B5998ACDE68}"/>
    <cellStyle name="Comma 14 3 2 3 2 2 5" xfId="29037" xr:uid="{696D24F7-5941-4AA8-B268-C834A76C5C5F}"/>
    <cellStyle name="Comma 14 3 2 3 2 2_ACT_NIBD EQ" xfId="7230" xr:uid="{3549A082-E36E-4FD4-BE74-80D696BF3E6F}"/>
    <cellStyle name="Comma 14 3 2 3 2 3" xfId="7231" xr:uid="{3B9B99D5-DBD5-4806-874F-AF9316335D89}"/>
    <cellStyle name="Comma 14 3 2 3 2 3 2" xfId="7232" xr:uid="{4190784D-E8CE-40A3-9375-76010EA73FB4}"/>
    <cellStyle name="Comma 14 3 2 3 2 3 2 2" xfId="7233" xr:uid="{D188048E-528D-47AA-B6DF-497237118A59}"/>
    <cellStyle name="Comma 14 3 2 3 2 3 2 2 2" xfId="29047" xr:uid="{566AA23C-CC05-4212-82D9-0E9C9FE82933}"/>
    <cellStyle name="Comma 14 3 2 3 2 3 2 3" xfId="29046" xr:uid="{2B8F0A00-D07F-41D5-9AE9-A968DE20558A}"/>
    <cellStyle name="Comma 14 3 2 3 2 3 2_ACT_NIBD EQ" xfId="7234" xr:uid="{902B14E5-61F2-4B1A-8909-4A98A0242809}"/>
    <cellStyle name="Comma 14 3 2 3 2 3 3" xfId="7235" xr:uid="{D576A30B-9F94-4FA5-95B6-9605594B0A54}"/>
    <cellStyle name="Comma 14 3 2 3 2 3 3 2" xfId="29048" xr:uid="{B00370F9-0CAB-4DEE-A11C-4574E30EBC6A}"/>
    <cellStyle name="Comma 14 3 2 3 2 3 4" xfId="29045" xr:uid="{DEB9D1A6-36A4-41AF-B528-7418F7026ACC}"/>
    <cellStyle name="Comma 14 3 2 3 2 3_ACT_NIBD EQ" xfId="7236" xr:uid="{9687E210-2A29-481A-90F8-529FCDE0BBD5}"/>
    <cellStyle name="Comma 14 3 2 3 2 4" xfId="7237" xr:uid="{6C3B7A2D-DA48-444E-8420-7DFA53F4E4FD}"/>
    <cellStyle name="Comma 14 3 2 3 2 4 2" xfId="7238" xr:uid="{6194D4FB-718F-4575-B718-7590FBA8F10F}"/>
    <cellStyle name="Comma 14 3 2 3 2 4 2 2" xfId="29050" xr:uid="{54089997-E710-4E49-B7A3-1FC38FE29020}"/>
    <cellStyle name="Comma 14 3 2 3 2 4 3" xfId="29049" xr:uid="{EED0D933-C18D-4F7F-A5DD-4F5D826B1A57}"/>
    <cellStyle name="Comma 14 3 2 3 2 4_ACT_NIBD EQ" xfId="7239" xr:uid="{7538FBC1-A903-4478-B938-9DFC625A8E38}"/>
    <cellStyle name="Comma 14 3 2 3 2 5" xfId="7240" xr:uid="{861CBBFE-4A1F-4180-9B9D-C1ED7ED0ECA7}"/>
    <cellStyle name="Comma 14 3 2 3 2 5 2" xfId="29051" xr:uid="{1E521C8A-AC50-474B-87C5-20509E334206}"/>
    <cellStyle name="Comma 14 3 2 3 2 6" xfId="29036" xr:uid="{67A4DED5-EAEA-41C5-A9A0-B7121319723F}"/>
    <cellStyle name="Comma 14 3 2 3 2_ACT_NIBD EQ" xfId="7241" xr:uid="{7FAE90EB-38B2-435C-9953-CB36065E1A61}"/>
    <cellStyle name="Comma 14 3 2 3 3" xfId="7242" xr:uid="{33396C36-1AC9-4718-956D-9EA82B135DC7}"/>
    <cellStyle name="Comma 14 3 2 3 3 2" xfId="7243" xr:uid="{6770041A-BF89-4113-A1C5-3C8B6EB24328}"/>
    <cellStyle name="Comma 14 3 2 3 3 2 2" xfId="7244" xr:uid="{EEB9A9D1-F194-478B-BFED-96CACB9BC7AB}"/>
    <cellStyle name="Comma 14 3 2 3 3 2 2 2" xfId="7245" xr:uid="{700ED276-0AF9-4731-8B74-2D4F6032D3D4}"/>
    <cellStyle name="Comma 14 3 2 3 3 2 2 2 2" xfId="29055" xr:uid="{C70ADFD5-629F-4305-8637-789CCB24C45B}"/>
    <cellStyle name="Comma 14 3 2 3 3 2 2 3" xfId="29054" xr:uid="{8F6887DC-94E7-494C-A302-14B7CAB386E5}"/>
    <cellStyle name="Comma 14 3 2 3 3 2 2_ACT_NIBD EQ" xfId="7246" xr:uid="{53999DA6-9DA2-47F5-BDE5-6A7A56AAA78F}"/>
    <cellStyle name="Comma 14 3 2 3 3 2 3" xfId="7247" xr:uid="{733C0AED-50A6-4CF7-937A-67AE2B66D32A}"/>
    <cellStyle name="Comma 14 3 2 3 3 2 3 2" xfId="29056" xr:uid="{B48A1510-0B99-4F20-99B7-94E2AFC41592}"/>
    <cellStyle name="Comma 14 3 2 3 3 2 4" xfId="29053" xr:uid="{D48DBF67-EC10-4926-9BBA-F2B6BB18DD6C}"/>
    <cellStyle name="Comma 14 3 2 3 3 2_ACT_NIBD EQ" xfId="7248" xr:uid="{A772A695-6CD9-4454-A9B6-C65964977575}"/>
    <cellStyle name="Comma 14 3 2 3 3 3" xfId="7249" xr:uid="{B51B1A07-FD31-47B5-B2D2-F7D192F8E6DD}"/>
    <cellStyle name="Comma 14 3 2 3 3 3 2" xfId="7250" xr:uid="{B2900B1E-1B0E-424A-86A3-E8BBBFAFEFC5}"/>
    <cellStyle name="Comma 14 3 2 3 3 3 2 2" xfId="29058" xr:uid="{D0FEBC07-60E1-496F-92BF-89FCC2FAD116}"/>
    <cellStyle name="Comma 14 3 2 3 3 3 3" xfId="29057" xr:uid="{054884C0-6A5F-43E0-8876-AA88738865C5}"/>
    <cellStyle name="Comma 14 3 2 3 3 3_ACT_NIBD EQ" xfId="7251" xr:uid="{5E698891-0C47-4790-BBB4-0D7A9BABC427}"/>
    <cellStyle name="Comma 14 3 2 3 3 4" xfId="7252" xr:uid="{E6B56672-8880-4CB3-A862-4768AE3372BC}"/>
    <cellStyle name="Comma 14 3 2 3 3 4 2" xfId="29059" xr:uid="{7DC70D34-0146-47DC-BCCE-680A18809FEE}"/>
    <cellStyle name="Comma 14 3 2 3 3 5" xfId="29052" xr:uid="{B9150842-3D26-4C4F-8597-03087CA68151}"/>
    <cellStyle name="Comma 14 3 2 3 3_ACT_NIBD EQ" xfId="7253" xr:uid="{2E624A08-59E6-407F-9D8F-AD2DB54C1180}"/>
    <cellStyle name="Comma 14 3 2 3 4" xfId="7254" xr:uid="{083C60A7-FF76-42B8-9540-00C9FCC022FB}"/>
    <cellStyle name="Comma 14 3 2 3 4 2" xfId="7255" xr:uid="{629CFC7B-E16B-4EB2-B3E9-330E93B2FD51}"/>
    <cellStyle name="Comma 14 3 2 3 4 2 2" xfId="7256" xr:uid="{CDE61A8E-5DC3-418D-B96B-AEEEB7A6AA3A}"/>
    <cellStyle name="Comma 14 3 2 3 4 2 2 2" xfId="29062" xr:uid="{4C26B099-2925-46EF-A19E-8DFA131EB9A7}"/>
    <cellStyle name="Comma 14 3 2 3 4 2 3" xfId="29061" xr:uid="{505E7169-6A4D-470E-9773-66F730499781}"/>
    <cellStyle name="Comma 14 3 2 3 4 2_ACT_NIBD EQ" xfId="7257" xr:uid="{F6B7CB11-8BBB-4F73-A929-619696C0CB6E}"/>
    <cellStyle name="Comma 14 3 2 3 4 3" xfId="7258" xr:uid="{670B14BB-52EB-46FF-8E3E-281CE07230FC}"/>
    <cellStyle name="Comma 14 3 2 3 4 3 2" xfId="29063" xr:uid="{C3A0EE0C-1964-4711-94E7-DFA6ABDCF1B1}"/>
    <cellStyle name="Comma 14 3 2 3 4 4" xfId="29060" xr:uid="{04B8DA35-22BE-4DB1-94E6-2489699AF8C0}"/>
    <cellStyle name="Comma 14 3 2 3 4_ACT_NIBD EQ" xfId="7259" xr:uid="{41CB09E1-9AE1-44AF-B89B-25AA678FC505}"/>
    <cellStyle name="Comma 14 3 2 3 5" xfId="7260" xr:uid="{E693D26C-ED01-4AD0-8899-E1ECF4E2E57F}"/>
    <cellStyle name="Comma 14 3 2 3 5 2" xfId="7261" xr:uid="{FE6671BE-00C8-44BD-9BFD-C1627170446A}"/>
    <cellStyle name="Comma 14 3 2 3 5 2 2" xfId="29065" xr:uid="{F4C24068-78C4-4ECC-8D99-B7AF2EB02FBD}"/>
    <cellStyle name="Comma 14 3 2 3 5 3" xfId="29064" xr:uid="{D149326F-2C42-4201-B5CC-154C5DB65D4B}"/>
    <cellStyle name="Comma 14 3 2 3 5_ACT_NIBD EQ" xfId="7262" xr:uid="{53CE6331-D6BC-4303-88ED-8585C540BC70}"/>
    <cellStyle name="Comma 14 3 2 3 6" xfId="7263" xr:uid="{2A7C23A0-385E-46F8-9E17-3E3C53D7228C}"/>
    <cellStyle name="Comma 14 3 2 3 6 2" xfId="29066" xr:uid="{B968A705-64EC-4AF7-B87A-95F5A86963E9}"/>
    <cellStyle name="Comma 14 3 2 3 7" xfId="40051" xr:uid="{4CCF125B-FA65-443F-9512-DCB416DE513E}"/>
    <cellStyle name="Comma 14 3 2 3 8" xfId="22039" xr:uid="{95E0C1E7-8C41-4DB9-8EBC-163CD0A9FC70}"/>
    <cellStyle name="Comma 14 3 2 3_ACT Segment adj EBITDA" xfId="7264" xr:uid="{C433A712-1B47-416D-B0A0-DCDD7983250D}"/>
    <cellStyle name="Comma 14 3 2 4" xfId="7265" xr:uid="{1AEE336B-7BAA-4D6D-AC7A-BE9346559FB9}"/>
    <cellStyle name="Comma 14 3 2 4 2" xfId="7266" xr:uid="{1F8B71FB-4A2F-4CE9-A30A-5EE69192DDD9}"/>
    <cellStyle name="Comma 14 3 2 4 2 2" xfId="7267" xr:uid="{077807E7-41BC-45E3-B8FB-BB5F814B3C80}"/>
    <cellStyle name="Comma 14 3 2 4 2 2 2" xfId="7268" xr:uid="{7E2F7C6B-1CB0-4A8F-AB0C-B1285DA70E1E}"/>
    <cellStyle name="Comma 14 3 2 4 2 2 2 2" xfId="7269" xr:uid="{BA7FC6A9-CEFE-459F-9D33-593F8C096689}"/>
    <cellStyle name="Comma 14 3 2 4 2 2 2 2 2" xfId="29071" xr:uid="{4E7513A4-5401-46EA-8A1D-C6181912D8AF}"/>
    <cellStyle name="Comma 14 3 2 4 2 2 2 3" xfId="29070" xr:uid="{C17DF30E-30A7-4139-8466-8DB8118434D3}"/>
    <cellStyle name="Comma 14 3 2 4 2 2 2_ACT_NIBD EQ" xfId="7270" xr:uid="{E51775F3-6F6C-4DC2-947A-FDAFC67035AF}"/>
    <cellStyle name="Comma 14 3 2 4 2 2 3" xfId="7271" xr:uid="{F7239D5D-E270-4345-BC99-8A0B22B11B9D}"/>
    <cellStyle name="Comma 14 3 2 4 2 2 3 2" xfId="29072" xr:uid="{EB60B49E-1E55-433D-8C41-336D2EE9C497}"/>
    <cellStyle name="Comma 14 3 2 4 2 2 4" xfId="29069" xr:uid="{83B095CA-F31D-4D2F-9DA8-66D6CA415955}"/>
    <cellStyle name="Comma 14 3 2 4 2 2_ACT_NIBD EQ" xfId="7272" xr:uid="{61CA17CC-FF0B-4B81-A541-5F7BDCE09B4B}"/>
    <cellStyle name="Comma 14 3 2 4 2 3" xfId="7273" xr:uid="{27CDBC42-D5DE-484C-9FB1-9F848EEFB523}"/>
    <cellStyle name="Comma 14 3 2 4 2 3 2" xfId="7274" xr:uid="{2C8E1E41-10BF-4C3E-9DA1-DA6278F638D9}"/>
    <cellStyle name="Comma 14 3 2 4 2 3 2 2" xfId="29074" xr:uid="{A7CC3230-E6A5-4E19-9ACB-0CBA70A41013}"/>
    <cellStyle name="Comma 14 3 2 4 2 3 3" xfId="29073" xr:uid="{DF2882BF-1E9B-465F-BF5D-2D84ADB41EC3}"/>
    <cellStyle name="Comma 14 3 2 4 2 3_ACT_NIBD EQ" xfId="7275" xr:uid="{994EEBB1-5F3B-4E05-82FC-E525F4468437}"/>
    <cellStyle name="Comma 14 3 2 4 2 4" xfId="7276" xr:uid="{1ED7ED9A-F142-4295-8571-D9846D254094}"/>
    <cellStyle name="Comma 14 3 2 4 2 4 2" xfId="29075" xr:uid="{91741F7B-4229-49E1-823F-E13042BB7CD4}"/>
    <cellStyle name="Comma 14 3 2 4 2 5" xfId="29068" xr:uid="{960D5B00-AFE7-43DE-A7E0-EF7188FCB4C8}"/>
    <cellStyle name="Comma 14 3 2 4 2_ACT_NIBD EQ" xfId="7277" xr:uid="{E8A0CBAB-887C-4C2C-9C2C-8B132282E7E7}"/>
    <cellStyle name="Comma 14 3 2 4 3" xfId="7278" xr:uid="{39816F33-AE54-41B2-BD4F-D93826FC8418}"/>
    <cellStyle name="Comma 14 3 2 4 3 2" xfId="7279" xr:uid="{B641D1F8-C3A7-4D7A-83E7-249B1DE6E42F}"/>
    <cellStyle name="Comma 14 3 2 4 3 2 2" xfId="7280" xr:uid="{56C61DA1-7B0C-4F8E-85A2-214531116D6D}"/>
    <cellStyle name="Comma 14 3 2 4 3 2 2 2" xfId="29078" xr:uid="{FFC07FFC-50F5-4D2C-BE2F-B17B0DB9B1A5}"/>
    <cellStyle name="Comma 14 3 2 4 3 2 3" xfId="29077" xr:uid="{53D4E70B-94DD-4409-A97A-42CE93045274}"/>
    <cellStyle name="Comma 14 3 2 4 3 2_ACT_NIBD EQ" xfId="7281" xr:uid="{D8F1C98F-CDD3-462B-B162-5C7661F75B59}"/>
    <cellStyle name="Comma 14 3 2 4 3 3" xfId="7282" xr:uid="{01544819-9DA6-4F09-B565-28F5BBFAC07F}"/>
    <cellStyle name="Comma 14 3 2 4 3 3 2" xfId="29079" xr:uid="{837B8DA0-14FC-479F-A0A2-79284E7CA59E}"/>
    <cellStyle name="Comma 14 3 2 4 3 4" xfId="29076" xr:uid="{8B99BC4F-E73E-4BA4-82EA-A355066BEED2}"/>
    <cellStyle name="Comma 14 3 2 4 3_ACT_NIBD EQ" xfId="7283" xr:uid="{7205501B-D9C9-4DE5-902E-9DC544486F8C}"/>
    <cellStyle name="Comma 14 3 2 4 4" xfId="7284" xr:uid="{D72A77A9-1E7C-45BA-A4DC-153CC10761FD}"/>
    <cellStyle name="Comma 14 3 2 4 4 2" xfId="7285" xr:uid="{D09245A4-C486-402E-BAFE-6F8C282BEFC7}"/>
    <cellStyle name="Comma 14 3 2 4 4 2 2" xfId="29081" xr:uid="{06E0726B-996D-4403-97B8-D45893DBDE98}"/>
    <cellStyle name="Comma 14 3 2 4 4 3" xfId="29080" xr:uid="{0554187A-C292-4109-AD68-C2C336619055}"/>
    <cellStyle name="Comma 14 3 2 4 4_ACT_NIBD EQ" xfId="7286" xr:uid="{D06366DD-2241-4AAD-BD62-4374AC0EBFAE}"/>
    <cellStyle name="Comma 14 3 2 4 5" xfId="7287" xr:uid="{D201DF23-636D-4E87-B3E3-461F2959CB9C}"/>
    <cellStyle name="Comma 14 3 2 4 5 2" xfId="29082" xr:uid="{7E243BF6-E403-4641-8960-92534D2E8DE4}"/>
    <cellStyle name="Comma 14 3 2 4 6" xfId="29067" xr:uid="{DFD388E8-E523-476E-AC5A-75E0A62537FF}"/>
    <cellStyle name="Comma 14 3 2 4_ACT_NIBD EQ" xfId="7288" xr:uid="{761EEF05-9521-4311-B57A-5B11496F7AB0}"/>
    <cellStyle name="Comma 14 3 2 5" xfId="7289" xr:uid="{6F128D22-B786-42AB-A7A1-B324E3DE70FE}"/>
    <cellStyle name="Comma 14 3 2 5 2" xfId="7290" xr:uid="{B4D5A76C-2818-4400-8DE9-F8E4392D821B}"/>
    <cellStyle name="Comma 14 3 2 5 2 2" xfId="7291" xr:uid="{4785F55E-B6F8-4D47-998D-2F9CE760FA35}"/>
    <cellStyle name="Comma 14 3 2 5 2 2 2" xfId="7292" xr:uid="{8002777D-10AE-4E05-A9C7-F5CF9B5B940E}"/>
    <cellStyle name="Comma 14 3 2 5 2 2 2 2" xfId="29086" xr:uid="{9C2677D3-2046-48E6-B5FE-2AEC27311DF6}"/>
    <cellStyle name="Comma 14 3 2 5 2 2 3" xfId="29085" xr:uid="{6BC7AFE9-C75D-4038-BD42-3281A5B1B171}"/>
    <cellStyle name="Comma 14 3 2 5 2 2_ACT_NIBD EQ" xfId="7293" xr:uid="{B6E2624A-5E87-4FB3-8BE4-98225F7BDF2B}"/>
    <cellStyle name="Comma 14 3 2 5 2 3" xfId="7294" xr:uid="{97ECEEA1-8DB9-424C-B32C-535E4BBCA0A8}"/>
    <cellStyle name="Comma 14 3 2 5 2 3 2" xfId="29087" xr:uid="{A5CE2927-0226-42F1-BDB5-444EAF2C9B60}"/>
    <cellStyle name="Comma 14 3 2 5 2 4" xfId="29084" xr:uid="{767F1172-036A-48DC-AA7A-0E6A4A43616E}"/>
    <cellStyle name="Comma 14 3 2 5 2_ACT_NIBD EQ" xfId="7295" xr:uid="{6B3C00FD-2DDA-4338-B2B7-9EB33F8D71A2}"/>
    <cellStyle name="Comma 14 3 2 5 3" xfId="7296" xr:uid="{DE1BAE43-5FF5-4719-A77B-3E157875D361}"/>
    <cellStyle name="Comma 14 3 2 5 3 2" xfId="7297" xr:uid="{3B34137B-6B95-470D-840E-E9B55627798D}"/>
    <cellStyle name="Comma 14 3 2 5 3 2 2" xfId="29089" xr:uid="{5408B16D-C56A-401F-BC32-4C2D613E47C0}"/>
    <cellStyle name="Comma 14 3 2 5 3 3" xfId="29088" xr:uid="{D6E158D0-118A-4A76-9046-2A14D9B29AC7}"/>
    <cellStyle name="Comma 14 3 2 5 3_ACT_NIBD EQ" xfId="7298" xr:uid="{ECBE696A-79FA-41F3-B077-328EDD075660}"/>
    <cellStyle name="Comma 14 3 2 5 4" xfId="7299" xr:uid="{71A6E95D-C0BD-485A-BBB0-D49528F035F8}"/>
    <cellStyle name="Comma 14 3 2 5 4 2" xfId="29090" xr:uid="{F13D4083-E8C4-408B-B4D6-DB2A039DB8A9}"/>
    <cellStyle name="Comma 14 3 2 5 5" xfId="29083" xr:uid="{CBBE8029-44F6-44D8-A7CD-B313536CA6F9}"/>
    <cellStyle name="Comma 14 3 2 5_ACT_NIBD EQ" xfId="7300" xr:uid="{CBED3BDB-7A31-4FEF-8F73-5D0FBCC989B2}"/>
    <cellStyle name="Comma 14 3 2 6" xfId="7301" xr:uid="{A03C8527-48D8-428E-9B67-937BB52C734F}"/>
    <cellStyle name="Comma 14 3 2 6 2" xfId="7302" xr:uid="{44C45A92-3EA8-4664-B9D4-658E3F6B5DBF}"/>
    <cellStyle name="Comma 14 3 2 6 2 2" xfId="7303" xr:uid="{DA4261BC-50A9-4A37-A5F8-DF9DE29C45C2}"/>
    <cellStyle name="Comma 14 3 2 6 2 2 2" xfId="29093" xr:uid="{D69AB5F6-1E99-4ECB-A729-5C85D9D1DA8B}"/>
    <cellStyle name="Comma 14 3 2 6 2 3" xfId="29092" xr:uid="{4EFEC99B-06EF-43AB-84D2-90123D0ADEAE}"/>
    <cellStyle name="Comma 14 3 2 6 2_ACT_NIBD EQ" xfId="7304" xr:uid="{8109247D-3C38-4DC4-B497-DED72430A445}"/>
    <cellStyle name="Comma 14 3 2 6 3" xfId="7305" xr:uid="{279D578B-41F7-4D4F-84B2-A27E6A1CC2C4}"/>
    <cellStyle name="Comma 14 3 2 6 3 2" xfId="29094" xr:uid="{B722DD63-D292-4277-B533-CC1268D798AA}"/>
    <cellStyle name="Comma 14 3 2 6 4" xfId="29091" xr:uid="{1038D86D-3EAC-41AB-8FED-83C011E1F546}"/>
    <cellStyle name="Comma 14 3 2 6_ACT_NIBD EQ" xfId="7306" xr:uid="{A78D8BA2-39A2-4F66-B56B-8AD3EF970149}"/>
    <cellStyle name="Comma 14 3 2 7" xfId="7307" xr:uid="{B5E7A210-EB33-47F9-BD5A-8E51C2D2FF19}"/>
    <cellStyle name="Comma 14 3 2 7 2" xfId="7308" xr:uid="{6956B024-325C-474F-B5F4-BDD944C3EBE8}"/>
    <cellStyle name="Comma 14 3 2 7 2 2" xfId="29096" xr:uid="{ACC6F718-3400-46BE-9F2D-95A0A9E427F0}"/>
    <cellStyle name="Comma 14 3 2 7 3" xfId="29095" xr:uid="{BD902CE6-9BBA-4EED-A466-DE7D26D62269}"/>
    <cellStyle name="Comma 14 3 2 7_ACT_NIBD EQ" xfId="7309" xr:uid="{71D1F6CE-5CE5-4010-AC2A-2E14502C773E}"/>
    <cellStyle name="Comma 14 3 2 8" xfId="7310" xr:uid="{12EFD0CE-35F7-4EF6-8716-12042AC1DAD4}"/>
    <cellStyle name="Comma 14 3 2 8 2" xfId="29097" xr:uid="{64BD16A1-7ACB-4B50-95B6-4E006E55A4B1}"/>
    <cellStyle name="Comma 14 3 2 9" xfId="40049" xr:uid="{C7C7E6DE-3884-4E18-85C2-5406AD00EFC6}"/>
    <cellStyle name="Comma 14 3 2_ACT Segment adj EBITDA" xfId="7311" xr:uid="{C1F37FF6-A664-4F64-9EE7-5158875C3F18}"/>
    <cellStyle name="Comma 14 3 3" xfId="7312" xr:uid="{7AA0FF0E-EA13-4DFB-A999-531BBBA12B40}"/>
    <cellStyle name="Comma 14 3 3 2" xfId="7313" xr:uid="{DB7CA2C9-AE8D-4126-84C2-185DC70E9BB9}"/>
    <cellStyle name="Comma 14 3 3 2 2" xfId="7314" xr:uid="{7449E1AF-79CE-4BE7-961E-960CDC8E5DB1}"/>
    <cellStyle name="Comma 14 3 3 2 2 2" xfId="7315" xr:uid="{B87D8C0E-64F9-4330-BFCA-8164FCA89419}"/>
    <cellStyle name="Comma 14 3 3 2 2 2 2" xfId="7316" xr:uid="{14BACA65-4D7E-4E9C-BAB6-B992F7CAF339}"/>
    <cellStyle name="Comma 14 3 3 2 2 2 2 2" xfId="7317" xr:uid="{5F3543BC-ECD7-416D-8226-414B9859A68C}"/>
    <cellStyle name="Comma 14 3 3 2 2 2 2 2 2" xfId="29102" xr:uid="{32362514-DDC7-4D1A-9C67-B1CD5A981F38}"/>
    <cellStyle name="Comma 14 3 3 2 2 2 2 3" xfId="29101" xr:uid="{F9BAB9B8-96F1-4D31-9BC0-8792FEAFDD7F}"/>
    <cellStyle name="Comma 14 3 3 2 2 2 2_ACT_NIBD EQ" xfId="7318" xr:uid="{0FB4A30F-25C9-480A-9C86-50023B2BAC9C}"/>
    <cellStyle name="Comma 14 3 3 2 2 2 3" xfId="7319" xr:uid="{F4380D59-4E6B-4BD0-95C5-9053F537FCE9}"/>
    <cellStyle name="Comma 14 3 3 2 2 2 3 2" xfId="29103" xr:uid="{E00024B8-96EC-409B-B9EC-54C680F2EB82}"/>
    <cellStyle name="Comma 14 3 3 2 2 2 4" xfId="29100" xr:uid="{91818734-913B-453C-B8EF-37D02933EF98}"/>
    <cellStyle name="Comma 14 3 3 2 2 2_ACT_NIBD EQ" xfId="7320" xr:uid="{E718E1F4-3ED1-4B99-99F8-B745F505586D}"/>
    <cellStyle name="Comma 14 3 3 2 2 3" xfId="7321" xr:uid="{9282EA03-AA47-431D-A02F-B5825E20ED1A}"/>
    <cellStyle name="Comma 14 3 3 2 2 3 2" xfId="7322" xr:uid="{DC536B6E-9DC7-4D40-9173-F063B9A9CC96}"/>
    <cellStyle name="Comma 14 3 3 2 2 3 2 2" xfId="29105" xr:uid="{5058EC7A-1146-413F-8742-539C07ED3AD8}"/>
    <cellStyle name="Comma 14 3 3 2 2 3 3" xfId="29104" xr:uid="{31234BFD-09CE-4244-80C1-FA25018D290D}"/>
    <cellStyle name="Comma 14 3 3 2 2 3_ACT_NIBD EQ" xfId="7323" xr:uid="{C995C6BE-80D1-4F35-A084-EE9F900A93DA}"/>
    <cellStyle name="Comma 14 3 3 2 2 4" xfId="7324" xr:uid="{BBA13576-ED1A-4CA4-94B7-08CF09B8E394}"/>
    <cellStyle name="Comma 14 3 3 2 2 4 2" xfId="29106" xr:uid="{CEEC58F2-B326-4331-9810-96793C96F02E}"/>
    <cellStyle name="Comma 14 3 3 2 2 5" xfId="29099" xr:uid="{FD5CC822-0064-4F69-B709-E32F63F0D4A2}"/>
    <cellStyle name="Comma 14 3 3 2 2_ACT_NIBD EQ" xfId="7325" xr:uid="{DE2B46BF-63C3-451E-B6FC-45BF4D0D467E}"/>
    <cellStyle name="Comma 14 3 3 2 3" xfId="7326" xr:uid="{8BA09340-8239-4368-A0C9-79B9A36E3ED1}"/>
    <cellStyle name="Comma 14 3 3 2 3 2" xfId="7327" xr:uid="{EFA61DC9-ACCA-44CE-8AC0-E6C4EF15A5C9}"/>
    <cellStyle name="Comma 14 3 3 2 3 2 2" xfId="7328" xr:uid="{1B367993-B02B-4820-BE71-BDF3849102C9}"/>
    <cellStyle name="Comma 14 3 3 2 3 2 2 2" xfId="29109" xr:uid="{C21D7CB6-2EFD-4188-8647-A287298701EF}"/>
    <cellStyle name="Comma 14 3 3 2 3 2 3" xfId="29108" xr:uid="{B56BD66A-0CB2-476D-AC41-04A6A47917BA}"/>
    <cellStyle name="Comma 14 3 3 2 3 2_ACT_NIBD EQ" xfId="7329" xr:uid="{4D178E98-16B8-46BA-9DA9-05E44454E385}"/>
    <cellStyle name="Comma 14 3 3 2 3 3" xfId="7330" xr:uid="{E6424D1F-4857-42DD-B2E9-EEA816433B6C}"/>
    <cellStyle name="Comma 14 3 3 2 3 3 2" xfId="29110" xr:uid="{BEAD6F23-EF34-415C-B70F-9A5EF4DA6F61}"/>
    <cellStyle name="Comma 14 3 3 2 3 4" xfId="29107" xr:uid="{31D537F0-399E-46A5-8003-D54227F7B42E}"/>
    <cellStyle name="Comma 14 3 3 2 3_ACT_NIBD EQ" xfId="7331" xr:uid="{6A09EEB4-0A38-4625-B470-63A186272A8F}"/>
    <cellStyle name="Comma 14 3 3 2 4" xfId="7332" xr:uid="{9270BA70-0830-40BF-933E-3C5C620DD6DB}"/>
    <cellStyle name="Comma 14 3 3 2 4 2" xfId="7333" xr:uid="{9555C30B-AA48-497B-AD2E-DD86C7CCD047}"/>
    <cellStyle name="Comma 14 3 3 2 4 2 2" xfId="29112" xr:uid="{7AF427A9-E00D-4E02-BD61-FBC901E4BCC1}"/>
    <cellStyle name="Comma 14 3 3 2 4 3" xfId="29111" xr:uid="{A39870ED-39EE-4F54-AB88-3F5ADD4D800E}"/>
    <cellStyle name="Comma 14 3 3 2 4_ACT_NIBD EQ" xfId="7334" xr:uid="{8AE847F5-BD2F-4DF9-B6C0-E974116950A0}"/>
    <cellStyle name="Comma 14 3 3 2 5" xfId="7335" xr:uid="{62DCA81F-2F47-4609-9FDB-69599C56DD65}"/>
    <cellStyle name="Comma 14 3 3 2 5 2" xfId="29113" xr:uid="{E2BB1C76-6DE3-4A4D-813B-8E7C4E060BC3}"/>
    <cellStyle name="Comma 14 3 3 2 6" xfId="29098" xr:uid="{8FC665FF-FD41-4FD5-BBF4-CFC56819821B}"/>
    <cellStyle name="Comma 14 3 3 2_ACT_NIBD EQ" xfId="7336" xr:uid="{32689D9C-12C5-44AE-8242-859C9A0E6234}"/>
    <cellStyle name="Comma 14 3 3 3" xfId="7337" xr:uid="{F3823375-BD03-47EB-AEF8-D7D631B29124}"/>
    <cellStyle name="Comma 14 3 3 3 2" xfId="7338" xr:uid="{9DF6DD15-0D20-4200-8723-601E12AE8816}"/>
    <cellStyle name="Comma 14 3 3 3 2 2" xfId="7339" xr:uid="{B0AB7017-2210-4ACA-90CE-CD2AA0C25308}"/>
    <cellStyle name="Comma 14 3 3 3 2 2 2" xfId="7340" xr:uid="{4B9A46EF-C40C-43F1-B164-107DD79D6F17}"/>
    <cellStyle name="Comma 14 3 3 3 2 2 2 2" xfId="29117" xr:uid="{46BAFE3C-E18F-446D-A7DA-17B6B4F5A24E}"/>
    <cellStyle name="Comma 14 3 3 3 2 2 3" xfId="29116" xr:uid="{C0CF2E78-8FC8-4476-86E7-35A59CD0566C}"/>
    <cellStyle name="Comma 14 3 3 3 2 2_ACT_NIBD EQ" xfId="7341" xr:uid="{5DCA3F78-2CFD-4156-903C-96FB841C4890}"/>
    <cellStyle name="Comma 14 3 3 3 2 3" xfId="7342" xr:uid="{4CAB400B-AAE8-4E52-BFB9-704CE9A3E905}"/>
    <cellStyle name="Comma 14 3 3 3 2 3 2" xfId="29118" xr:uid="{DE1D287C-8F56-4700-A7E6-88D3A6FC7EAB}"/>
    <cellStyle name="Comma 14 3 3 3 2 4" xfId="29115" xr:uid="{BAAE05E4-9888-43DF-8591-8C98C2D71DA1}"/>
    <cellStyle name="Comma 14 3 3 3 2_ACT_NIBD EQ" xfId="7343" xr:uid="{34995ED7-B5F6-4B80-9331-33D7EFCCECCA}"/>
    <cellStyle name="Comma 14 3 3 3 3" xfId="7344" xr:uid="{EAF10A02-9660-4D12-A828-686095E7F316}"/>
    <cellStyle name="Comma 14 3 3 3 3 2" xfId="7345" xr:uid="{92E0C42E-37C4-4FB0-A281-635D6CCF8EC7}"/>
    <cellStyle name="Comma 14 3 3 3 3 2 2" xfId="29120" xr:uid="{171A7B94-EA05-40AD-86E3-3B616BC2F219}"/>
    <cellStyle name="Comma 14 3 3 3 3 3" xfId="29119" xr:uid="{1BA5F269-7461-400E-BD85-EE338E8FBADA}"/>
    <cellStyle name="Comma 14 3 3 3 3_ACT_NIBD EQ" xfId="7346" xr:uid="{A1A896DB-DA72-4EDC-BE49-DC22A4C76DBB}"/>
    <cellStyle name="Comma 14 3 3 3 4" xfId="7347" xr:uid="{89828037-397D-4A80-AA56-7D83A4D86804}"/>
    <cellStyle name="Comma 14 3 3 3 4 2" xfId="29121" xr:uid="{B061C99C-5F44-4090-BAAC-211E427D6929}"/>
    <cellStyle name="Comma 14 3 3 3 5" xfId="29114" xr:uid="{5C893671-E370-4957-A823-4C8E701985D8}"/>
    <cellStyle name="Comma 14 3 3 3_ACT_NIBD EQ" xfId="7348" xr:uid="{AFC3EC1B-1090-43FC-B5F5-BF03116971FB}"/>
    <cellStyle name="Comma 14 3 3 4" xfId="7349" xr:uid="{CD04C5FA-67A1-4858-BF70-BDCE3691DF08}"/>
    <cellStyle name="Comma 14 3 3 4 2" xfId="7350" xr:uid="{8E3EF9F0-E11F-4DBF-B30F-CE737530766F}"/>
    <cellStyle name="Comma 14 3 3 4 2 2" xfId="7351" xr:uid="{26D17694-3142-4D63-AD35-AA3B4B5BFB3A}"/>
    <cellStyle name="Comma 14 3 3 4 2 2 2" xfId="29124" xr:uid="{7B33D4BD-03DB-4135-8335-6A82C4A70877}"/>
    <cellStyle name="Comma 14 3 3 4 2 3" xfId="29123" xr:uid="{49BA8D6D-7DDC-4D6A-8687-469FCD9DD147}"/>
    <cellStyle name="Comma 14 3 3 4 2_ACT_NIBD EQ" xfId="7352" xr:uid="{4933B8A9-F52F-4A13-A1A7-8BFC6CCB275A}"/>
    <cellStyle name="Comma 14 3 3 4 3" xfId="7353" xr:uid="{99E7D4B1-3FEA-4AA1-BF64-E93B716A7A01}"/>
    <cellStyle name="Comma 14 3 3 4 3 2" xfId="29125" xr:uid="{9F2C6665-F065-434D-A002-1E2C2DE1F0F5}"/>
    <cellStyle name="Comma 14 3 3 4 4" xfId="29122" xr:uid="{4C0BAAA9-03A7-417D-9E6E-3BCF67F2F474}"/>
    <cellStyle name="Comma 14 3 3 4_ACT_NIBD EQ" xfId="7354" xr:uid="{53D53284-2D32-4DB4-BE45-F55C215BDFCA}"/>
    <cellStyle name="Comma 14 3 3 5" xfId="7355" xr:uid="{EFEF5D5E-3ED3-4DF5-B1C3-36BA94A47EC2}"/>
    <cellStyle name="Comma 14 3 3 5 2" xfId="7356" xr:uid="{7EC8C2FE-3B84-41FB-988A-FFEDC1D87388}"/>
    <cellStyle name="Comma 14 3 3 5 2 2" xfId="29127" xr:uid="{C580E8D3-946D-40E9-A2BF-B1CB914EFCB8}"/>
    <cellStyle name="Comma 14 3 3 5 3" xfId="29126" xr:uid="{625C3AE0-7F88-4298-AB38-4B39D552F0AC}"/>
    <cellStyle name="Comma 14 3 3 5_ACT_NIBD EQ" xfId="7357" xr:uid="{ECCD7035-13D8-4A1D-AD5E-8309B41B2635}"/>
    <cellStyle name="Comma 14 3 3 6" xfId="7358" xr:uid="{74857535-62DC-4AF8-AEC8-AA05DE867CE4}"/>
    <cellStyle name="Comma 14 3 3 6 2" xfId="29128" xr:uid="{BD2B85DD-9737-4F0F-8EC3-DF5834794F4A}"/>
    <cellStyle name="Comma 14 3 3 7" xfId="40052" xr:uid="{D63AC1FD-2091-433D-A105-707841FC847E}"/>
    <cellStyle name="Comma 14 3 3 8" xfId="22040" xr:uid="{25025895-3648-4C0E-BA7A-ACCA67746809}"/>
    <cellStyle name="Comma 14 3 3_ACT Segment adj EBITDA" xfId="7359" xr:uid="{3CC9D3A2-7DD6-4D96-A848-BF9B32010F8C}"/>
    <cellStyle name="Comma 14 3 4" xfId="7360" xr:uid="{85004B67-12F4-45A1-8493-3820232D2D51}"/>
    <cellStyle name="Comma 14 3 4 2" xfId="7361" xr:uid="{FA61C02E-1C43-433E-9812-087A9A6379CB}"/>
    <cellStyle name="Comma 14 3 4 2 2" xfId="7362" xr:uid="{EE9CCFAD-DE14-4910-A10D-5A01CFFC7EC7}"/>
    <cellStyle name="Comma 14 3 4 2 2 2" xfId="7363" xr:uid="{B20F9B65-8493-4BBD-97B3-60D3FE674418}"/>
    <cellStyle name="Comma 14 3 4 2 2 2 2" xfId="7364" xr:uid="{B8802DB2-3D80-48AD-9F7F-8B8B136844BB}"/>
    <cellStyle name="Comma 14 3 4 2 2 2 2 2" xfId="7365" xr:uid="{6FD3CBAE-9540-4A92-86EC-B6054232F1E7}"/>
    <cellStyle name="Comma 14 3 4 2 2 2 2 2 2" xfId="29133" xr:uid="{E9173532-F7D8-473A-8FD8-E285463B1987}"/>
    <cellStyle name="Comma 14 3 4 2 2 2 2 3" xfId="29132" xr:uid="{3F404E2E-CCF9-47DA-8741-C4CCD119724F}"/>
    <cellStyle name="Comma 14 3 4 2 2 2 2_ACT_NIBD EQ" xfId="7366" xr:uid="{A232817E-FB36-4231-8EE6-BB5831907B30}"/>
    <cellStyle name="Comma 14 3 4 2 2 2 3" xfId="7367" xr:uid="{EE2D481F-8A48-4423-919B-9F23E5ED5C10}"/>
    <cellStyle name="Comma 14 3 4 2 2 2 3 2" xfId="29134" xr:uid="{ADB2950E-1B54-494E-B2DF-8B96BA8D9584}"/>
    <cellStyle name="Comma 14 3 4 2 2 2 4" xfId="29131" xr:uid="{3D143C68-D4D3-4D65-B73A-341CA77A67C5}"/>
    <cellStyle name="Comma 14 3 4 2 2 2_ACT_NIBD EQ" xfId="7368" xr:uid="{595FC015-66DB-4AB0-A4D7-80F8D288ABAA}"/>
    <cellStyle name="Comma 14 3 4 2 2 3" xfId="7369" xr:uid="{3CB686E6-8B88-48C2-8509-318F0B3EA826}"/>
    <cellStyle name="Comma 14 3 4 2 2 3 2" xfId="7370" xr:uid="{E16885E0-5ECA-4857-8B4A-2386DB494A29}"/>
    <cellStyle name="Comma 14 3 4 2 2 3 2 2" xfId="29136" xr:uid="{57294506-AF33-4F2D-81C4-245CEE69DA3C}"/>
    <cellStyle name="Comma 14 3 4 2 2 3 3" xfId="29135" xr:uid="{1FD46D31-3F42-470A-9A2D-BA5A7FB31A8A}"/>
    <cellStyle name="Comma 14 3 4 2 2 3_ACT_NIBD EQ" xfId="7371" xr:uid="{4357CCE8-CFAB-4A25-9C24-8BB395B485CD}"/>
    <cellStyle name="Comma 14 3 4 2 2 4" xfId="7372" xr:uid="{126AF152-5BD0-4DE6-B5DC-5A71A578EC11}"/>
    <cellStyle name="Comma 14 3 4 2 2 4 2" xfId="29137" xr:uid="{C96A40F5-41B6-412E-A456-7B48ECD84307}"/>
    <cellStyle name="Comma 14 3 4 2 2 5" xfId="29130" xr:uid="{224DB351-28B4-4A28-8671-119DE2EA1E44}"/>
    <cellStyle name="Comma 14 3 4 2 2_ACT_NIBD EQ" xfId="7373" xr:uid="{BC8350BC-8F1A-4BDE-852F-612F24378906}"/>
    <cellStyle name="Comma 14 3 4 2 3" xfId="7374" xr:uid="{53414E5B-51F9-4994-BB6C-F1962056B3A2}"/>
    <cellStyle name="Comma 14 3 4 2 3 2" xfId="7375" xr:uid="{019E2D45-9909-48BC-A2BA-E93ACA8042E7}"/>
    <cellStyle name="Comma 14 3 4 2 3 2 2" xfId="7376" xr:uid="{D66968A2-B4D7-4659-B625-2C1122EF0AA3}"/>
    <cellStyle name="Comma 14 3 4 2 3 2 2 2" xfId="29140" xr:uid="{4FB0AA6D-2034-488C-BDA6-1CF3E50A5B08}"/>
    <cellStyle name="Comma 14 3 4 2 3 2 3" xfId="29139" xr:uid="{FDEAE75A-762C-4222-AE5D-4F5728781AB3}"/>
    <cellStyle name="Comma 14 3 4 2 3 2_ACT_NIBD EQ" xfId="7377" xr:uid="{49309507-471E-4205-8FA8-832123483B9A}"/>
    <cellStyle name="Comma 14 3 4 2 3 3" xfId="7378" xr:uid="{A8793B5E-C3E8-4ABF-8A49-C7702D68C338}"/>
    <cellStyle name="Comma 14 3 4 2 3 3 2" xfId="29141" xr:uid="{53AEB403-4987-41FA-BECB-BA088A4A5B77}"/>
    <cellStyle name="Comma 14 3 4 2 3 4" xfId="29138" xr:uid="{B353AAA6-D741-4697-AE96-53C4E87D4686}"/>
    <cellStyle name="Comma 14 3 4 2 3_ACT_NIBD EQ" xfId="7379" xr:uid="{5DF78E15-3605-4EE4-A096-37BCD8CBD00A}"/>
    <cellStyle name="Comma 14 3 4 2 4" xfId="7380" xr:uid="{F5A29D8D-666A-4059-8648-63FC8FD7D1DD}"/>
    <cellStyle name="Comma 14 3 4 2 4 2" xfId="7381" xr:uid="{B60E797B-995D-461A-ACD8-518D140B010D}"/>
    <cellStyle name="Comma 14 3 4 2 4 2 2" xfId="29143" xr:uid="{DDB4F3C0-3F1A-4756-956D-AEFC26C5CEE2}"/>
    <cellStyle name="Comma 14 3 4 2 4 3" xfId="29142" xr:uid="{FB31DFD1-55F9-4F80-BFF8-FE8470ED8F91}"/>
    <cellStyle name="Comma 14 3 4 2 4_ACT_NIBD EQ" xfId="7382" xr:uid="{2DCD15DA-A5F6-4C83-9889-22E0ED9D54FF}"/>
    <cellStyle name="Comma 14 3 4 2 5" xfId="7383" xr:uid="{CC30C521-CF5B-420F-9563-B98BA79998D2}"/>
    <cellStyle name="Comma 14 3 4 2 5 2" xfId="29144" xr:uid="{59BA12C8-0570-4188-9E7C-451A41AE6C3C}"/>
    <cellStyle name="Comma 14 3 4 2 6" xfId="29129" xr:uid="{60D8FB92-40BC-4206-94B9-9AFB8AD2C68F}"/>
    <cellStyle name="Comma 14 3 4 2_ACT_NIBD EQ" xfId="7384" xr:uid="{5501C9E8-4B77-442D-9EFF-204334A42316}"/>
    <cellStyle name="Comma 14 3 4 3" xfId="7385" xr:uid="{2FD3E9BE-FA57-4D09-A1EA-3AB774FFA423}"/>
    <cellStyle name="Comma 14 3 4 3 2" xfId="7386" xr:uid="{0704991E-EEC1-4B91-9A66-C869C95E6424}"/>
    <cellStyle name="Comma 14 3 4 3 2 2" xfId="7387" xr:uid="{381D1E52-0CFE-45CA-80D4-46EEC87F5DDF}"/>
    <cellStyle name="Comma 14 3 4 3 2 2 2" xfId="7388" xr:uid="{F039D374-0923-4FF4-A674-933472221DFC}"/>
    <cellStyle name="Comma 14 3 4 3 2 2 2 2" xfId="29148" xr:uid="{57738D3B-6805-4A2E-A9D0-E2DB44955CBB}"/>
    <cellStyle name="Comma 14 3 4 3 2 2 3" xfId="29147" xr:uid="{73C57509-9712-4C9A-A1D7-9B844ED7CED1}"/>
    <cellStyle name="Comma 14 3 4 3 2 2_ACT_NIBD EQ" xfId="7389" xr:uid="{BEF25C0D-27FF-4548-AE00-8A0DA0164A1E}"/>
    <cellStyle name="Comma 14 3 4 3 2 3" xfId="7390" xr:uid="{A39C2378-1C9F-4802-B109-CC4A73AEDDCF}"/>
    <cellStyle name="Comma 14 3 4 3 2 3 2" xfId="29149" xr:uid="{D5C5C95E-8E5F-431D-AAC7-0E18D7CD15F6}"/>
    <cellStyle name="Comma 14 3 4 3 2 4" xfId="29146" xr:uid="{0AD74588-3248-4335-9FF8-DFB8F0EE66B9}"/>
    <cellStyle name="Comma 14 3 4 3 2_ACT_NIBD EQ" xfId="7391" xr:uid="{B52DA13D-6A93-4FAF-B8B1-48EFB6CFFE34}"/>
    <cellStyle name="Comma 14 3 4 3 3" xfId="7392" xr:uid="{FC602885-0922-49FF-A3E4-ADB902A2D3BD}"/>
    <cellStyle name="Comma 14 3 4 3 3 2" xfId="7393" xr:uid="{148A2156-3855-409E-9E03-AFB9B097B8A7}"/>
    <cellStyle name="Comma 14 3 4 3 3 2 2" xfId="29151" xr:uid="{08F1BC0C-C8D6-4E19-A961-F11EF26627F6}"/>
    <cellStyle name="Comma 14 3 4 3 3 3" xfId="29150" xr:uid="{D644EB3B-0FA6-41D3-A5AC-5F943452A1DD}"/>
    <cellStyle name="Comma 14 3 4 3 3_ACT_NIBD EQ" xfId="7394" xr:uid="{DAFF0552-4EB1-43FE-87E3-9B982ADDC9AE}"/>
    <cellStyle name="Comma 14 3 4 3 4" xfId="7395" xr:uid="{78711BA6-1CF8-47F4-B65E-5A1D163DF3A8}"/>
    <cellStyle name="Comma 14 3 4 3 4 2" xfId="29152" xr:uid="{90DEA5F6-8627-4B1B-91C4-2F976E2AE2C6}"/>
    <cellStyle name="Comma 14 3 4 3 5" xfId="29145" xr:uid="{8094660D-F6B2-4308-B129-F34AACD96851}"/>
    <cellStyle name="Comma 14 3 4 3_ACT_NIBD EQ" xfId="7396" xr:uid="{AB642503-AF88-42E2-8C13-D1DCA5A9512B}"/>
    <cellStyle name="Comma 14 3 4 4" xfId="7397" xr:uid="{B9A21CB0-B152-4638-B6CA-0E1239FFD5A1}"/>
    <cellStyle name="Comma 14 3 4 4 2" xfId="7398" xr:uid="{2B83250D-1557-4380-BD26-42CA0AE3AF68}"/>
    <cellStyle name="Comma 14 3 4 4 2 2" xfId="7399" xr:uid="{DA464044-6537-43C0-AF7E-C51015478C47}"/>
    <cellStyle name="Comma 14 3 4 4 2 2 2" xfId="29155" xr:uid="{9B898C42-8340-4535-AD0C-A7F5DACAACF4}"/>
    <cellStyle name="Comma 14 3 4 4 2 3" xfId="29154" xr:uid="{4A9D8DFA-5C85-486D-88D3-8E291F46A0C9}"/>
    <cellStyle name="Comma 14 3 4 4 2_ACT_NIBD EQ" xfId="7400" xr:uid="{33AC2830-29D7-438C-B4FC-BB5D4690C5B1}"/>
    <cellStyle name="Comma 14 3 4 4 3" xfId="7401" xr:uid="{229FFCA3-E045-4369-9679-55245A0142B8}"/>
    <cellStyle name="Comma 14 3 4 4 3 2" xfId="29156" xr:uid="{3480E1D5-F5E8-490B-B6B3-801FC24A3140}"/>
    <cellStyle name="Comma 14 3 4 4 4" xfId="29153" xr:uid="{7DBA0FB3-1ECA-48E6-95B6-1FE283F92685}"/>
    <cellStyle name="Comma 14 3 4 4_ACT_NIBD EQ" xfId="7402" xr:uid="{594CBB95-92B3-4242-A6A9-E74730C894DD}"/>
    <cellStyle name="Comma 14 3 4 5" xfId="7403" xr:uid="{2ADBE0F8-2359-46C5-A8AD-ADA127CFC72D}"/>
    <cellStyle name="Comma 14 3 4 5 2" xfId="7404" xr:uid="{8EE9F9E1-E513-4950-8EDC-9A01184E8A93}"/>
    <cellStyle name="Comma 14 3 4 5 2 2" xfId="29158" xr:uid="{548EA940-DE4F-44B4-81E0-BFC31B46245F}"/>
    <cellStyle name="Comma 14 3 4 5 3" xfId="29157" xr:uid="{3DC52161-D01D-4F88-A5E4-F939499ECC1D}"/>
    <cellStyle name="Comma 14 3 4 5_ACT_NIBD EQ" xfId="7405" xr:uid="{25B48FD7-9463-4E3A-A5E3-CA618DC07483}"/>
    <cellStyle name="Comma 14 3 4 6" xfId="7406" xr:uid="{A37B8587-9FC8-415A-9D1F-3661B46A1EB4}"/>
    <cellStyle name="Comma 14 3 4 6 2" xfId="29159" xr:uid="{6970B542-B231-47F5-B540-6E802F2C2391}"/>
    <cellStyle name="Comma 14 3 4 7" xfId="40053" xr:uid="{D472544E-1900-4748-BEC3-B09CFE3DEA75}"/>
    <cellStyle name="Comma 14 3 4 8" xfId="22041" xr:uid="{62D9315A-F4B6-4700-96D1-2557D360F1C0}"/>
    <cellStyle name="Comma 14 3 4_ACT Segment adj EBITDA" xfId="7407" xr:uid="{058B4EE7-86F1-467B-B8ED-B698C4060FE1}"/>
    <cellStyle name="Comma 14 3 5" xfId="7408" xr:uid="{40B64AD2-D70B-48E7-948D-57829EE12A9B}"/>
    <cellStyle name="Comma 14 3 5 2" xfId="7409" xr:uid="{B4A74B1F-7958-4CCE-B088-6B4B69F12DA6}"/>
    <cellStyle name="Comma 14 3 5 2 2" xfId="7410" xr:uid="{68FF6A18-0466-4B83-BA68-1F90DF53D60E}"/>
    <cellStyle name="Comma 14 3 5 2 2 2" xfId="7411" xr:uid="{179A221D-3B97-4696-B713-F3D70A90505E}"/>
    <cellStyle name="Comma 14 3 5 2 2 2 2" xfId="7412" xr:uid="{8852D029-CD24-41A0-86D2-E86837F44DFE}"/>
    <cellStyle name="Comma 14 3 5 2 2 2 2 2" xfId="29164" xr:uid="{5886F5D6-D1C6-45A5-8FF8-14BFC105D152}"/>
    <cellStyle name="Comma 14 3 5 2 2 2 3" xfId="29163" xr:uid="{BBD63C31-62AD-4F7F-89EA-934B24A4E29A}"/>
    <cellStyle name="Comma 14 3 5 2 2 2_ACT_NIBD EQ" xfId="7413" xr:uid="{220BE990-D446-4FBC-A9FC-8E52A7DD625D}"/>
    <cellStyle name="Comma 14 3 5 2 2 3" xfId="7414" xr:uid="{C5DE9401-7C0A-46C6-9341-C50939FD49FA}"/>
    <cellStyle name="Comma 14 3 5 2 2 3 2" xfId="29165" xr:uid="{758305CA-A26A-4349-B394-4CD1D1241224}"/>
    <cellStyle name="Comma 14 3 5 2 2 4" xfId="29162" xr:uid="{216142EA-23D2-49DF-BD2E-5859C24CEC36}"/>
    <cellStyle name="Comma 14 3 5 2 2_ACT_NIBD EQ" xfId="7415" xr:uid="{87DA83E4-FBF1-40B5-B0BC-C059CEC53DD0}"/>
    <cellStyle name="Comma 14 3 5 2 3" xfId="7416" xr:uid="{98BA3098-5A28-47AB-9B51-0B7960127B65}"/>
    <cellStyle name="Comma 14 3 5 2 3 2" xfId="7417" xr:uid="{2626D8F9-BDEC-49FB-8EA6-19F4E31FFE3E}"/>
    <cellStyle name="Comma 14 3 5 2 3 2 2" xfId="29167" xr:uid="{31C0E90B-F138-4B17-9CD6-64C399FDE6AA}"/>
    <cellStyle name="Comma 14 3 5 2 3 3" xfId="29166" xr:uid="{E8B7D4A5-B0E7-4D22-93A7-226EC5760D8A}"/>
    <cellStyle name="Comma 14 3 5 2 3_ACT_NIBD EQ" xfId="7418" xr:uid="{EF7F6A6B-A973-40A3-B026-F3EF2BF67B6E}"/>
    <cellStyle name="Comma 14 3 5 2 4" xfId="7419" xr:uid="{BE7618EB-3186-4E3C-8838-EDC4DAC6C9B0}"/>
    <cellStyle name="Comma 14 3 5 2 4 2" xfId="29168" xr:uid="{4C0B3F11-2264-4982-8363-8A549214C93A}"/>
    <cellStyle name="Comma 14 3 5 2 5" xfId="29161" xr:uid="{2DF9F67C-90AB-4D80-8518-5FBB6E80B9F2}"/>
    <cellStyle name="Comma 14 3 5 2_ACT_NIBD EQ" xfId="7420" xr:uid="{64472C7C-AA7E-4E68-8299-1BCD31752151}"/>
    <cellStyle name="Comma 14 3 5 3" xfId="7421" xr:uid="{A2168FC5-9CC1-4F07-9D4A-739E47094495}"/>
    <cellStyle name="Comma 14 3 5 3 2" xfId="7422" xr:uid="{1F9221D3-F499-48F6-AA60-8B7823A787C2}"/>
    <cellStyle name="Comma 14 3 5 3 2 2" xfId="7423" xr:uid="{D2939A3A-ADDC-44DE-81A4-A0AACCB1CFCE}"/>
    <cellStyle name="Comma 14 3 5 3 2 2 2" xfId="29171" xr:uid="{1D178525-1862-4CC8-8761-04484DB21169}"/>
    <cellStyle name="Comma 14 3 5 3 2 3" xfId="29170" xr:uid="{E5EA10C0-3B62-4B52-BB8F-06EEECE7A3CC}"/>
    <cellStyle name="Comma 14 3 5 3 2_ACT_NIBD EQ" xfId="7424" xr:uid="{12A24CBA-6DE0-4CD4-ADAC-6C6844E83DF1}"/>
    <cellStyle name="Comma 14 3 5 3 3" xfId="7425" xr:uid="{BE403C8E-2D08-4965-8B54-E8DBF1D382C4}"/>
    <cellStyle name="Comma 14 3 5 3 3 2" xfId="29172" xr:uid="{81EE2C46-10B0-45E1-8DCB-00D2E40B9037}"/>
    <cellStyle name="Comma 14 3 5 3 4" xfId="29169" xr:uid="{FF6E5699-6E09-41EC-9861-EC673BB611F6}"/>
    <cellStyle name="Comma 14 3 5 3_ACT_NIBD EQ" xfId="7426" xr:uid="{163C7E74-BD1E-4C64-BC88-77F5F6459243}"/>
    <cellStyle name="Comma 14 3 5 4" xfId="7427" xr:uid="{7D92D2DA-55A4-4EBB-B429-BBF949E8E26E}"/>
    <cellStyle name="Comma 14 3 5 4 2" xfId="7428" xr:uid="{C36115E6-F809-44FD-B0BE-5B1B664722F1}"/>
    <cellStyle name="Comma 14 3 5 4 2 2" xfId="29174" xr:uid="{1F00B618-2D8A-4F3B-84CA-53E85D60E4EB}"/>
    <cellStyle name="Comma 14 3 5 4 3" xfId="29173" xr:uid="{291E57D3-EF5C-4576-81DF-321D8876620E}"/>
    <cellStyle name="Comma 14 3 5 4_ACT_NIBD EQ" xfId="7429" xr:uid="{B0A5A66F-2D93-44C0-B465-7DAB87A77CD6}"/>
    <cellStyle name="Comma 14 3 5 5" xfId="7430" xr:uid="{8B0958A7-1DBE-4F3A-8F7F-507CE4E3F973}"/>
    <cellStyle name="Comma 14 3 5 5 2" xfId="29175" xr:uid="{02BA6D6A-CD18-4EAD-A77B-A815D720973F}"/>
    <cellStyle name="Comma 14 3 5 6" xfId="29160" xr:uid="{E2BABF91-5827-43D4-A321-AB76C72DF9E5}"/>
    <cellStyle name="Comma 14 3 5_ACT_NIBD EQ" xfId="7431" xr:uid="{840ACC19-4E84-41F0-A4BA-914E61FDEB4E}"/>
    <cellStyle name="Comma 14 3 6" xfId="7432" xr:uid="{785EAB5C-04C8-4039-9A5D-DB09364730DA}"/>
    <cellStyle name="Comma 14 3 6 2" xfId="7433" xr:uid="{7F50F83E-5213-490D-811A-EA12C7064252}"/>
    <cellStyle name="Comma 14 3 6 2 2" xfId="7434" xr:uid="{92B8A331-D57A-4AA2-AA53-AE3BF92FC8F8}"/>
    <cellStyle name="Comma 14 3 6 2 2 2" xfId="7435" xr:uid="{261135B8-EC45-4FA3-A59D-51911E6449C4}"/>
    <cellStyle name="Comma 14 3 6 2 2 2 2" xfId="29179" xr:uid="{73EC1C1A-82D4-486E-A7C9-15F448855598}"/>
    <cellStyle name="Comma 14 3 6 2 2 3" xfId="29178" xr:uid="{4AA5BB8D-2630-4DD3-8CD4-AC101B94628D}"/>
    <cellStyle name="Comma 14 3 6 2 2_ACT_NIBD EQ" xfId="7436" xr:uid="{52D3A050-81B7-42F8-AEF0-8D26181B471D}"/>
    <cellStyle name="Comma 14 3 6 2 3" xfId="7437" xr:uid="{16AE7FAE-19C1-4B1B-933C-688620EDD7F0}"/>
    <cellStyle name="Comma 14 3 6 2 3 2" xfId="29180" xr:uid="{CA8720AC-C758-4EB9-943B-F30558A0D826}"/>
    <cellStyle name="Comma 14 3 6 2 4" xfId="29177" xr:uid="{2C3DF260-F814-45D5-B6BB-7DF4BCE13BC0}"/>
    <cellStyle name="Comma 14 3 6 2_ACT_NIBD EQ" xfId="7438" xr:uid="{7EF0D230-C3BF-4849-9933-96F297A00E0C}"/>
    <cellStyle name="Comma 14 3 6 3" xfId="7439" xr:uid="{A1D2207F-A0D0-4DA7-8F07-724BB5F8377C}"/>
    <cellStyle name="Comma 14 3 6 3 2" xfId="7440" xr:uid="{2D8E2C81-0954-432A-87DB-094DC207DBC9}"/>
    <cellStyle name="Comma 14 3 6 3 2 2" xfId="29182" xr:uid="{383E3E19-04EF-4AC7-BCAE-137325E1CF39}"/>
    <cellStyle name="Comma 14 3 6 3 3" xfId="29181" xr:uid="{A07F62DF-8A79-4DD7-A664-9DA8C35AFEA8}"/>
    <cellStyle name="Comma 14 3 6 3_ACT_NIBD EQ" xfId="7441" xr:uid="{E4EE1A32-B071-464F-8475-280EEF9DC9C5}"/>
    <cellStyle name="Comma 14 3 6 4" xfId="7442" xr:uid="{6693B123-5DED-4B26-87B6-7CE1FE414E6D}"/>
    <cellStyle name="Comma 14 3 6 4 2" xfId="29183" xr:uid="{18059C57-5B77-40B9-9FCE-8C41D965E98E}"/>
    <cellStyle name="Comma 14 3 6 5" xfId="29176" xr:uid="{D4A2FB25-532D-4550-BF6C-2E163E65D5A2}"/>
    <cellStyle name="Comma 14 3 6_ACT_NIBD EQ" xfId="7443" xr:uid="{411141A3-6074-4494-9487-F584D202333B}"/>
    <cellStyle name="Comma 14 3 7" xfId="7444" xr:uid="{45C2741E-A8DA-46DC-A259-5D7C7E325353}"/>
    <cellStyle name="Comma 14 3 7 2" xfId="7445" xr:uid="{53FBE17A-5696-43A4-8F57-8175B2EB46F3}"/>
    <cellStyle name="Comma 14 3 7 2 2" xfId="7446" xr:uid="{5DB5C1C4-FBF0-45DA-B70A-C3CE14C27975}"/>
    <cellStyle name="Comma 14 3 7 2 2 2" xfId="29186" xr:uid="{75EFB597-29E0-43A4-A02F-8C74D0908748}"/>
    <cellStyle name="Comma 14 3 7 2 3" xfId="29185" xr:uid="{0E1C3D7E-42BC-4A31-8416-8F98B3359D81}"/>
    <cellStyle name="Comma 14 3 7 2_ACT_NIBD EQ" xfId="7447" xr:uid="{7D66B153-1F83-41CA-A06A-9425F0DA1EE8}"/>
    <cellStyle name="Comma 14 3 7 3" xfId="7448" xr:uid="{02A3A196-9655-4E81-829C-642BEA5641E7}"/>
    <cellStyle name="Comma 14 3 7 3 2" xfId="29187" xr:uid="{8468ECD1-8ABB-4DB1-828D-ECB73CFFE158}"/>
    <cellStyle name="Comma 14 3 7 4" xfId="29184" xr:uid="{34938348-65C4-480D-B81F-03269DC9C067}"/>
    <cellStyle name="Comma 14 3 7_ACT_NIBD EQ" xfId="7449" xr:uid="{D7038E41-66CC-4AE6-97C4-700B420D381A}"/>
    <cellStyle name="Comma 14 3 8" xfId="7450" xr:uid="{E4E96B36-B7BD-4030-86B4-DE320D5F73CC}"/>
    <cellStyle name="Comma 14 3 8 2" xfId="7451" xr:uid="{4BBB0FDD-2515-452A-AFBA-812880931277}"/>
    <cellStyle name="Comma 14 3 8 2 2" xfId="29189" xr:uid="{14C99308-11F9-4CA7-A182-473D385A149F}"/>
    <cellStyle name="Comma 14 3 8 3" xfId="29188" xr:uid="{25AC4BEE-3D40-45AB-AADB-F0E801F293C8}"/>
    <cellStyle name="Comma 14 3 8_ACT_NIBD EQ" xfId="7452" xr:uid="{3C3F32EF-F52E-4AB9-970E-25516B4F208B}"/>
    <cellStyle name="Comma 14 3 9" xfId="7453" xr:uid="{212AF9FE-0961-4D57-8098-6CE820E77D54}"/>
    <cellStyle name="Comma 14 3 9 2" xfId="29190" xr:uid="{EDF05911-1FC5-49DE-93EE-872398530FFA}"/>
    <cellStyle name="Comma 14 3_ACT Segment adj EBITDA" xfId="7454" xr:uid="{2189B577-A0CD-494A-B187-A00EE0617F16}"/>
    <cellStyle name="Comma 14 30" xfId="39113" xr:uid="{8DF54074-DCF0-4B43-AAAE-D2E0492A4D91}"/>
    <cellStyle name="Comma 14 31" xfId="37093" xr:uid="{2B8581A5-43BA-4336-9017-12D9DA678543}"/>
    <cellStyle name="Comma 14 32" xfId="33116" xr:uid="{A4AEEFD5-2D96-4240-84DC-643D0ED9434C}"/>
    <cellStyle name="Comma 14 33" xfId="37095" xr:uid="{BF3046D5-A2E2-4FBC-BAB5-72F8C65F06D9}"/>
    <cellStyle name="Comma 14 34" xfId="33076" xr:uid="{6917BDCC-619E-4132-93E4-5E7F51CF3D9A}"/>
    <cellStyle name="Comma 14 35" xfId="39154" xr:uid="{6AB909BE-A711-4773-A4CD-72D08F15EC97}"/>
    <cellStyle name="Comma 14 36" xfId="39785" xr:uid="{D5F63E38-A111-4A16-89F9-F2A5E5AE8CEA}"/>
    <cellStyle name="Comma 14 37" xfId="39563" xr:uid="{7375F4DF-FFA8-4629-ADF5-9EDC352A2D46}"/>
    <cellStyle name="Comma 14 38" xfId="39500" xr:uid="{A3D55456-9D76-4697-BC6E-941AD51C0766}"/>
    <cellStyle name="Comma 14 39" xfId="39418" xr:uid="{01DE9EC7-7355-4210-ADF2-0FA8B1A7F599}"/>
    <cellStyle name="Comma 14 4" xfId="7455" xr:uid="{C45A3AE4-0571-43BA-B50D-BF2C951DC553}"/>
    <cellStyle name="Comma 14 4 10" xfId="7456" xr:uid="{9B8E24E5-6F0C-4B28-9965-C75EF92A4374}"/>
    <cellStyle name="Comma 14 4 10 2" xfId="36498" xr:uid="{C50F1AF1-75AE-448F-8C7B-6542A99695B3}"/>
    <cellStyle name="Comma 14 4 10 2 2" xfId="42416" xr:uid="{5E7FABDA-2BF4-4C61-901E-3BB66D73BACB}"/>
    <cellStyle name="Comma 14 4 10 3" xfId="39642" xr:uid="{4D566A28-8D26-4C46-A564-BC60ADC7987B}"/>
    <cellStyle name="Comma 14 4 10 3 2" xfId="43208" xr:uid="{50547528-0A69-4139-B0A4-A7D8420AF5E3}"/>
    <cellStyle name="Comma 14 4 10 4" xfId="41251" xr:uid="{76AAB779-0AE8-414B-A425-34F7370F6F0B}"/>
    <cellStyle name="Comma 14 4 10 5" xfId="31808" xr:uid="{BF02D963-4A0F-4733-AA60-00B27F65F877}"/>
    <cellStyle name="Comma 14 4 11" xfId="32778" xr:uid="{AE85BEED-BE27-4F99-8396-96D6C858E747}"/>
    <cellStyle name="Comma 14 4 12" xfId="40054" xr:uid="{D24E78C2-5FFD-46B2-B15E-4F3274496E94}"/>
    <cellStyle name="Comma 14 4 13" xfId="22042" xr:uid="{9136AB4B-BC11-4985-9924-944152CAD54F}"/>
    <cellStyle name="Comma 14 4 2" xfId="7457" xr:uid="{0985921F-D1B1-4A60-82F3-950692EC18CF}"/>
    <cellStyle name="Comma 14 4 2 10" xfId="22043" xr:uid="{034BD234-5064-4C7E-B201-6C61D4594AF6}"/>
    <cellStyle name="Comma 14 4 2 2" xfId="7458" xr:uid="{F27BC6E2-6411-4E72-92C2-858494A9188D}"/>
    <cellStyle name="Comma 14 4 2 2 2" xfId="7459" xr:uid="{5DB15590-251C-4C84-80C3-98B3BA4379A4}"/>
    <cellStyle name="Comma 14 4 2 2 2 2" xfId="7460" xr:uid="{9CBB09BD-8751-4B77-8DD3-81AC4F9A3653}"/>
    <cellStyle name="Comma 14 4 2 2 2 2 2" xfId="7461" xr:uid="{00F7B5F0-33C2-4BC0-A708-A68A1F6C02E8}"/>
    <cellStyle name="Comma 14 4 2 2 2 2 2 2" xfId="7462" xr:uid="{9201B86B-224C-4737-8E34-F61E44E15979}"/>
    <cellStyle name="Comma 14 4 2 2 2 2 2 2 2" xfId="7463" xr:uid="{49543EDD-E46E-45BC-9643-9AC6142A650D}"/>
    <cellStyle name="Comma 14 4 2 2 2 2 2 2 2 2" xfId="29195" xr:uid="{0A6532CC-CC6C-4B58-9BE1-FA867BA15E51}"/>
    <cellStyle name="Comma 14 4 2 2 2 2 2 2 3" xfId="29194" xr:uid="{91013265-5E9A-40D3-8EB2-AB4972F9C726}"/>
    <cellStyle name="Comma 14 4 2 2 2 2 2 2_ACT_NIBD EQ" xfId="7464" xr:uid="{D467B414-73C0-45E7-9D1E-DF5FE199BAAD}"/>
    <cellStyle name="Comma 14 4 2 2 2 2 2 3" xfId="7465" xr:uid="{59E229BC-CFB4-449A-8C69-D08AE22F7FDB}"/>
    <cellStyle name="Comma 14 4 2 2 2 2 2 3 2" xfId="29196" xr:uid="{C33B524A-23F6-4644-9718-04C8F841A809}"/>
    <cellStyle name="Comma 14 4 2 2 2 2 2 4" xfId="29193" xr:uid="{0D1523EE-215F-46AF-82F9-61025B73D4B9}"/>
    <cellStyle name="Comma 14 4 2 2 2 2 2_ACT_NIBD EQ" xfId="7466" xr:uid="{D969A2D3-0C29-4F24-B231-32D33E81E775}"/>
    <cellStyle name="Comma 14 4 2 2 2 2 3" xfId="7467" xr:uid="{070FCEFA-4A65-4FF0-B0F4-14C4BB208B7D}"/>
    <cellStyle name="Comma 14 4 2 2 2 2 3 2" xfId="7468" xr:uid="{7DF5168A-8329-4BA3-B0BE-59BDE6C5A3F3}"/>
    <cellStyle name="Comma 14 4 2 2 2 2 3 2 2" xfId="29198" xr:uid="{6E762540-5FAA-4CF4-8FE0-381AF4B6BA67}"/>
    <cellStyle name="Comma 14 4 2 2 2 2 3 3" xfId="29197" xr:uid="{3124DFB7-5617-4C88-867E-16662269E02B}"/>
    <cellStyle name="Comma 14 4 2 2 2 2 3_ACT_NIBD EQ" xfId="7469" xr:uid="{24D257D2-07BB-4CD9-825E-8D6CFE89F46A}"/>
    <cellStyle name="Comma 14 4 2 2 2 2 4" xfId="7470" xr:uid="{50D0C557-6143-4003-A16D-F41378082F3F}"/>
    <cellStyle name="Comma 14 4 2 2 2 2 4 2" xfId="29199" xr:uid="{A7FE1276-5F0D-426A-BA5E-B7416A0E3948}"/>
    <cellStyle name="Comma 14 4 2 2 2 2 5" xfId="29192" xr:uid="{A397F808-CDA2-451B-A8A0-1B8AC0FA4BE9}"/>
    <cellStyle name="Comma 14 4 2 2 2 2_ACT_NIBD EQ" xfId="7471" xr:uid="{90ACB8B9-9F05-4138-BA37-2F7A2EAEC8A6}"/>
    <cellStyle name="Comma 14 4 2 2 2 3" xfId="7472" xr:uid="{BFABC64C-2628-4583-9D2F-CC4A1B33045A}"/>
    <cellStyle name="Comma 14 4 2 2 2 3 2" xfId="7473" xr:uid="{BFA5F67B-9961-43FF-B62A-7F1E9F94E970}"/>
    <cellStyle name="Comma 14 4 2 2 2 3 2 2" xfId="7474" xr:uid="{6BE0AA4F-FAA8-4FFA-83AB-4E70D139722C}"/>
    <cellStyle name="Comma 14 4 2 2 2 3 2 2 2" xfId="29202" xr:uid="{73EE88B6-A654-422B-BFF0-6D013969B8AC}"/>
    <cellStyle name="Comma 14 4 2 2 2 3 2 3" xfId="29201" xr:uid="{835C2552-2919-4493-870B-DA85448A6EEE}"/>
    <cellStyle name="Comma 14 4 2 2 2 3 2_ACT_NIBD EQ" xfId="7475" xr:uid="{DE845525-366C-4B63-AC12-E750AE618F47}"/>
    <cellStyle name="Comma 14 4 2 2 2 3 3" xfId="7476" xr:uid="{672691CC-1EE2-49F8-B206-BBF71C19AE63}"/>
    <cellStyle name="Comma 14 4 2 2 2 3 3 2" xfId="29203" xr:uid="{E03DB01B-B771-40D3-AB0F-6C2B7D4CA50F}"/>
    <cellStyle name="Comma 14 4 2 2 2 3 4" xfId="29200" xr:uid="{4C81A6B3-356B-4DAD-BF57-A9D95CBF79DF}"/>
    <cellStyle name="Comma 14 4 2 2 2 3_ACT_NIBD EQ" xfId="7477" xr:uid="{0D51C3B1-D5B2-4E9F-B736-1134E000C813}"/>
    <cellStyle name="Comma 14 4 2 2 2 4" xfId="7478" xr:uid="{2684B44F-E69F-441A-9D93-02439F034FD2}"/>
    <cellStyle name="Comma 14 4 2 2 2 4 2" xfId="7479" xr:uid="{EB904783-973D-4972-B0E5-7316DD50C9FC}"/>
    <cellStyle name="Comma 14 4 2 2 2 4 2 2" xfId="29205" xr:uid="{442E134F-AAD5-44B5-9C5B-4F990C73737E}"/>
    <cellStyle name="Comma 14 4 2 2 2 4 3" xfId="29204" xr:uid="{F34EB23C-E5CC-406D-9139-67FB35B226F5}"/>
    <cellStyle name="Comma 14 4 2 2 2 4_ACT_NIBD EQ" xfId="7480" xr:uid="{7665581B-1BF2-4339-B33C-9FAAD729C955}"/>
    <cellStyle name="Comma 14 4 2 2 2 5" xfId="7481" xr:uid="{7DD1E3F4-339F-49DB-9165-8150763B1363}"/>
    <cellStyle name="Comma 14 4 2 2 2 5 2" xfId="29206" xr:uid="{F2FDC3A5-4B75-4BFB-A32C-7490E6FF7751}"/>
    <cellStyle name="Comma 14 4 2 2 2 6" xfId="29191" xr:uid="{1DA70980-CF82-4D83-A949-6BBD3288F3B3}"/>
    <cellStyle name="Comma 14 4 2 2 2_ACT_NIBD EQ" xfId="7482" xr:uid="{0B71B952-A3F7-42F0-823A-83572DCB4970}"/>
    <cellStyle name="Comma 14 4 2 2 3" xfId="7483" xr:uid="{B5DEF1D3-AE28-4724-80B5-DD9F7B17D868}"/>
    <cellStyle name="Comma 14 4 2 2 3 2" xfId="7484" xr:uid="{313EE6B8-9536-4254-956A-1B0B80AA96BE}"/>
    <cellStyle name="Comma 14 4 2 2 3 2 2" xfId="7485" xr:uid="{B62A317A-9A21-4F51-8566-2E24462ED7FC}"/>
    <cellStyle name="Comma 14 4 2 2 3 2 2 2" xfId="7486" xr:uid="{343FA17A-144A-4ADD-966C-1DD9E3596454}"/>
    <cellStyle name="Comma 14 4 2 2 3 2 2 2 2" xfId="29210" xr:uid="{AE114C80-95E5-4483-9432-BC79C191B357}"/>
    <cellStyle name="Comma 14 4 2 2 3 2 2 3" xfId="29209" xr:uid="{9D73CAA7-3A9C-4A2B-8982-0C6C934A9646}"/>
    <cellStyle name="Comma 14 4 2 2 3 2 2_ACT_NIBD EQ" xfId="7487" xr:uid="{E3981367-6FEB-4DDA-AB0D-73EA20B4C74E}"/>
    <cellStyle name="Comma 14 4 2 2 3 2 3" xfId="7488" xr:uid="{B4C084E4-2944-4945-9C5B-E1BFB6905B18}"/>
    <cellStyle name="Comma 14 4 2 2 3 2 3 2" xfId="29211" xr:uid="{67C5CFC0-82BF-4182-8DAD-2E5D272D2E42}"/>
    <cellStyle name="Comma 14 4 2 2 3 2 4" xfId="29208" xr:uid="{F108C778-AFD0-4571-858B-B252FC84E635}"/>
    <cellStyle name="Comma 14 4 2 2 3 2_ACT_NIBD EQ" xfId="7489" xr:uid="{4331F366-D93F-4290-908D-12559BCB14CE}"/>
    <cellStyle name="Comma 14 4 2 2 3 3" xfId="7490" xr:uid="{A7AA9ABA-D12E-4144-8D8D-4F755D6EB926}"/>
    <cellStyle name="Comma 14 4 2 2 3 3 2" xfId="7491" xr:uid="{9DA3FBEB-C538-4837-A337-791886C01BD4}"/>
    <cellStyle name="Comma 14 4 2 2 3 3 2 2" xfId="29213" xr:uid="{0C5A367F-E3BA-4F4D-A3D7-3AFC18CB8C2C}"/>
    <cellStyle name="Comma 14 4 2 2 3 3 3" xfId="29212" xr:uid="{CB677C74-C2F1-4CDA-B529-C5C56E209BA1}"/>
    <cellStyle name="Comma 14 4 2 2 3 3_ACT_NIBD EQ" xfId="7492" xr:uid="{D10B7A1B-5E9A-4FBE-AB39-D03028589A82}"/>
    <cellStyle name="Comma 14 4 2 2 3 4" xfId="7493" xr:uid="{4EE922BC-2BD6-4383-8CA1-839242C1192F}"/>
    <cellStyle name="Comma 14 4 2 2 3 4 2" xfId="29214" xr:uid="{23647839-74BF-40BB-AAB3-26FFAD6CDE4C}"/>
    <cellStyle name="Comma 14 4 2 2 3 5" xfId="29207" xr:uid="{D073924E-E7A2-4E82-8519-4B17E714F280}"/>
    <cellStyle name="Comma 14 4 2 2 3_ACT_NIBD EQ" xfId="7494" xr:uid="{3A8888DC-03CB-43BD-83DC-58C3514D33D5}"/>
    <cellStyle name="Comma 14 4 2 2 4" xfId="7495" xr:uid="{F2B8CE12-9388-4EDB-AAB7-036F7976FD96}"/>
    <cellStyle name="Comma 14 4 2 2 4 2" xfId="7496" xr:uid="{70995926-ADF9-453E-B831-A6358DEA897F}"/>
    <cellStyle name="Comma 14 4 2 2 4 2 2" xfId="7497" xr:uid="{AA248CE2-1130-4EF2-810D-6CFB5184F6DB}"/>
    <cellStyle name="Comma 14 4 2 2 4 2 2 2" xfId="29217" xr:uid="{723984A1-F182-46B8-B7C3-52DBACC54FAB}"/>
    <cellStyle name="Comma 14 4 2 2 4 2 3" xfId="29216" xr:uid="{39125411-C7D4-4FE8-9276-CCE87134FAC4}"/>
    <cellStyle name="Comma 14 4 2 2 4 2_ACT_NIBD EQ" xfId="7498" xr:uid="{5CB4CD2B-B729-41F5-8EA8-836EB39FAC03}"/>
    <cellStyle name="Comma 14 4 2 2 4 3" xfId="7499" xr:uid="{D91D645C-671F-4453-B4C7-9132DB1B6BA2}"/>
    <cellStyle name="Comma 14 4 2 2 4 3 2" xfId="29218" xr:uid="{EC6F8CF1-6CA8-45E7-98DE-099B287A4A51}"/>
    <cellStyle name="Comma 14 4 2 2 4 4" xfId="29215" xr:uid="{66937E6D-725C-4684-BE4B-BE9A7DD8EA80}"/>
    <cellStyle name="Comma 14 4 2 2 4_ACT_NIBD EQ" xfId="7500" xr:uid="{ED08DFB0-843E-478E-8AAD-CB8A12FCA3A4}"/>
    <cellStyle name="Comma 14 4 2 2 5" xfId="7501" xr:uid="{02179703-191B-440D-83A0-C4D233C51D3D}"/>
    <cellStyle name="Comma 14 4 2 2 5 2" xfId="7502" xr:uid="{367B9511-7325-487C-B6EC-B21268372DAF}"/>
    <cellStyle name="Comma 14 4 2 2 5 2 2" xfId="29220" xr:uid="{7428FA2F-9A1B-4A7A-B71A-2EDC906AB766}"/>
    <cellStyle name="Comma 14 4 2 2 5 3" xfId="29219" xr:uid="{A77730E4-6916-4D0F-8B39-47FA65CDFDF6}"/>
    <cellStyle name="Comma 14 4 2 2 5_ACT_NIBD EQ" xfId="7503" xr:uid="{69F4D2EC-0785-4069-B825-E1B6CFEA986D}"/>
    <cellStyle name="Comma 14 4 2 2 6" xfId="7504" xr:uid="{23751983-0B6C-44E0-9687-D6AF95391C32}"/>
    <cellStyle name="Comma 14 4 2 2 6 2" xfId="29221" xr:uid="{6F095515-15F2-4342-9F56-8425F5179780}"/>
    <cellStyle name="Comma 14 4 2 2 7" xfId="40056" xr:uid="{A83B00FE-3C3A-41A1-8F55-8808D513421F}"/>
    <cellStyle name="Comma 14 4 2 2 8" xfId="22044" xr:uid="{E25AACCA-7981-461C-B962-EB8E5CE36875}"/>
    <cellStyle name="Comma 14 4 2 2_ACT Segment adj EBITDA" xfId="7505" xr:uid="{3CE8EE78-E05A-4733-A083-1C7BCA3750F6}"/>
    <cellStyle name="Comma 14 4 2 3" xfId="7506" xr:uid="{8C847E5D-2357-4640-9E22-718DE3EA3D4E}"/>
    <cellStyle name="Comma 14 4 2 3 2" xfId="7507" xr:uid="{2E769EE9-0CCA-48A8-89C6-A44A66B5DA9A}"/>
    <cellStyle name="Comma 14 4 2 3 2 2" xfId="7508" xr:uid="{1CA6A517-B4C0-4DDD-92D7-14BA480AE0F5}"/>
    <cellStyle name="Comma 14 4 2 3 2 2 2" xfId="7509" xr:uid="{61306B32-CB92-4954-91B7-C39CF1DDA777}"/>
    <cellStyle name="Comma 14 4 2 3 2 2 2 2" xfId="7510" xr:uid="{8AD3F376-6882-431E-BA0B-9B3CC3E42852}"/>
    <cellStyle name="Comma 14 4 2 3 2 2 2 2 2" xfId="7511" xr:uid="{34420C2E-075F-4EB9-99F4-2D50B68C76A4}"/>
    <cellStyle name="Comma 14 4 2 3 2 2 2 2 2 2" xfId="29226" xr:uid="{31D44F6D-3D68-4DA8-B80B-6FEBD561A1BD}"/>
    <cellStyle name="Comma 14 4 2 3 2 2 2 2 3" xfId="29225" xr:uid="{A2F3FD02-AF6B-4544-A44A-5D2325CC9950}"/>
    <cellStyle name="Comma 14 4 2 3 2 2 2 2_ACT_NIBD EQ" xfId="7512" xr:uid="{F9000A3A-011E-4712-83B2-406BBDB1CBE8}"/>
    <cellStyle name="Comma 14 4 2 3 2 2 2 3" xfId="7513" xr:uid="{5505CFF1-F7A5-4563-8C09-E8E657C6776C}"/>
    <cellStyle name="Comma 14 4 2 3 2 2 2 3 2" xfId="29227" xr:uid="{66980E1C-5E3C-44A5-A5E7-6B96C8F9D39B}"/>
    <cellStyle name="Comma 14 4 2 3 2 2 2 4" xfId="29224" xr:uid="{04662771-DCCD-44DD-B346-56D5467AFA05}"/>
    <cellStyle name="Comma 14 4 2 3 2 2 2_ACT_NIBD EQ" xfId="7514" xr:uid="{2D2C18D1-8796-48B5-9C63-5AD6E31FFD27}"/>
    <cellStyle name="Comma 14 4 2 3 2 2 3" xfId="7515" xr:uid="{A7A89EE0-281D-4C7B-BCB2-D2223C4DE2EA}"/>
    <cellStyle name="Comma 14 4 2 3 2 2 3 2" xfId="7516" xr:uid="{435FBE3C-9847-4E2A-936E-7CF128CE80BB}"/>
    <cellStyle name="Comma 14 4 2 3 2 2 3 2 2" xfId="29229" xr:uid="{BD476D4D-D77C-40CF-8349-337CC2D7F132}"/>
    <cellStyle name="Comma 14 4 2 3 2 2 3 3" xfId="29228" xr:uid="{231E53C0-4BED-4AB2-8A16-9D3E716463A3}"/>
    <cellStyle name="Comma 14 4 2 3 2 2 3_ACT_NIBD EQ" xfId="7517" xr:uid="{D6BCCE0D-6EF3-49C1-8D3F-8D436F52AB8C}"/>
    <cellStyle name="Comma 14 4 2 3 2 2 4" xfId="7518" xr:uid="{525BEE93-E189-47BC-A759-EF5101E79A48}"/>
    <cellStyle name="Comma 14 4 2 3 2 2 4 2" xfId="29230" xr:uid="{AE3B9852-8C67-471A-869B-3DC156F15963}"/>
    <cellStyle name="Comma 14 4 2 3 2 2 5" xfId="29223" xr:uid="{BFFABB07-700B-49D0-8A06-1CA053069AFE}"/>
    <cellStyle name="Comma 14 4 2 3 2 2_ACT_NIBD EQ" xfId="7519" xr:uid="{D15491B7-669A-44F6-AC7E-7CAD4A145B04}"/>
    <cellStyle name="Comma 14 4 2 3 2 3" xfId="7520" xr:uid="{D6888123-0B0D-454D-BE91-74FDF3DDD6E4}"/>
    <cellStyle name="Comma 14 4 2 3 2 3 2" xfId="7521" xr:uid="{242230B0-7D54-4817-9AE3-854C0924ABE6}"/>
    <cellStyle name="Comma 14 4 2 3 2 3 2 2" xfId="7522" xr:uid="{C5A0A6F7-F9DC-4146-B521-E8C4B73A4AE8}"/>
    <cellStyle name="Comma 14 4 2 3 2 3 2 2 2" xfId="29233" xr:uid="{77B5CE15-C134-4A03-8A43-1761E8FC8723}"/>
    <cellStyle name="Comma 14 4 2 3 2 3 2 3" xfId="29232" xr:uid="{CBCD1742-2C0F-4866-B08D-6B6951A5E5C0}"/>
    <cellStyle name="Comma 14 4 2 3 2 3 2_ACT_NIBD EQ" xfId="7523" xr:uid="{AC580CDC-6E66-4025-8A8A-EA1ED42B3EFD}"/>
    <cellStyle name="Comma 14 4 2 3 2 3 3" xfId="7524" xr:uid="{4E43CBB6-C5AF-4BEE-8F02-E94A0A7D7E91}"/>
    <cellStyle name="Comma 14 4 2 3 2 3 3 2" xfId="29234" xr:uid="{9C8994DE-DEC8-411F-B558-75BAA9292EDE}"/>
    <cellStyle name="Comma 14 4 2 3 2 3 4" xfId="29231" xr:uid="{8FD16142-5525-4FA6-8BAE-98DDED7546AE}"/>
    <cellStyle name="Comma 14 4 2 3 2 3_ACT_NIBD EQ" xfId="7525" xr:uid="{C9FECCE9-28A4-48CA-A9AD-8ED2116A2093}"/>
    <cellStyle name="Comma 14 4 2 3 2 4" xfId="7526" xr:uid="{133689D8-0246-4CBB-80C0-C55E4791010E}"/>
    <cellStyle name="Comma 14 4 2 3 2 4 2" xfId="7527" xr:uid="{B2D08F5E-E215-454E-BB76-C8E8B8529B69}"/>
    <cellStyle name="Comma 14 4 2 3 2 4 2 2" xfId="29236" xr:uid="{D5083FCC-099B-4D15-B4AD-81E8B88E804F}"/>
    <cellStyle name="Comma 14 4 2 3 2 4 3" xfId="29235" xr:uid="{80F0C5CA-7FF0-4B15-8736-E019547F0734}"/>
    <cellStyle name="Comma 14 4 2 3 2 4_ACT_NIBD EQ" xfId="7528" xr:uid="{C9755833-5564-4631-BAA3-1824329F5CD7}"/>
    <cellStyle name="Comma 14 4 2 3 2 5" xfId="7529" xr:uid="{AD0D0FF8-AA3E-4880-8E68-E01B489E48D0}"/>
    <cellStyle name="Comma 14 4 2 3 2 5 2" xfId="29237" xr:uid="{E2AAF205-34CA-4A70-B6CE-253D69B55E30}"/>
    <cellStyle name="Comma 14 4 2 3 2 6" xfId="29222" xr:uid="{F3490EBC-165E-4FD4-8D23-A25E2A721C91}"/>
    <cellStyle name="Comma 14 4 2 3 2_ACT_NIBD EQ" xfId="7530" xr:uid="{7EF30CEE-C151-40F1-AD11-D50523AFB889}"/>
    <cellStyle name="Comma 14 4 2 3 3" xfId="7531" xr:uid="{A951F1CB-C43E-4E1F-81D3-F8EA77EC0A0E}"/>
    <cellStyle name="Comma 14 4 2 3 3 2" xfId="7532" xr:uid="{F7C697B9-514B-4473-BF2D-4E03375CE5C5}"/>
    <cellStyle name="Comma 14 4 2 3 3 2 2" xfId="7533" xr:uid="{79EAB539-0C74-416A-B89D-89558865B42E}"/>
    <cellStyle name="Comma 14 4 2 3 3 2 2 2" xfId="7534" xr:uid="{60017726-A1FE-4E50-BBDA-0888942C4596}"/>
    <cellStyle name="Comma 14 4 2 3 3 2 2 2 2" xfId="29241" xr:uid="{60AC4E55-9DD5-4A4D-94D8-15057B18ED51}"/>
    <cellStyle name="Comma 14 4 2 3 3 2 2 3" xfId="29240" xr:uid="{6761759C-C37A-43DE-B934-C930994EFEC7}"/>
    <cellStyle name="Comma 14 4 2 3 3 2 2_ACT_NIBD EQ" xfId="7535" xr:uid="{80D40361-2131-48EB-8F09-489C81F8DAA6}"/>
    <cellStyle name="Comma 14 4 2 3 3 2 3" xfId="7536" xr:uid="{A4F912F9-A972-47CA-B15E-5FAD8FDE5395}"/>
    <cellStyle name="Comma 14 4 2 3 3 2 3 2" xfId="29242" xr:uid="{0EF853C6-4FA4-4F28-8E9F-566893AD23AA}"/>
    <cellStyle name="Comma 14 4 2 3 3 2 4" xfId="29239" xr:uid="{5542B232-33A1-4209-A365-4A97F664D3FB}"/>
    <cellStyle name="Comma 14 4 2 3 3 2_ACT_NIBD EQ" xfId="7537" xr:uid="{E02A5ACD-ACFF-4F70-9395-D6B68BCDC436}"/>
    <cellStyle name="Comma 14 4 2 3 3 3" xfId="7538" xr:uid="{126CE5AA-2209-4D16-A555-558A4BDD85AA}"/>
    <cellStyle name="Comma 14 4 2 3 3 3 2" xfId="7539" xr:uid="{411DCE8D-9624-4271-9690-1561FC0C4E38}"/>
    <cellStyle name="Comma 14 4 2 3 3 3 2 2" xfId="29244" xr:uid="{B3FF2679-9877-4AE8-9F04-8E206B00F184}"/>
    <cellStyle name="Comma 14 4 2 3 3 3 3" xfId="29243" xr:uid="{708CAD80-F944-4E22-92E7-53696E461600}"/>
    <cellStyle name="Comma 14 4 2 3 3 3_ACT_NIBD EQ" xfId="7540" xr:uid="{6D54A079-DE6B-4A99-A8DB-2A61B86CA93E}"/>
    <cellStyle name="Comma 14 4 2 3 3 4" xfId="7541" xr:uid="{0641979D-7FE7-43FC-8742-0301F595F108}"/>
    <cellStyle name="Comma 14 4 2 3 3 4 2" xfId="29245" xr:uid="{EB5A1011-8F66-4769-9981-087250931F38}"/>
    <cellStyle name="Comma 14 4 2 3 3 5" xfId="29238" xr:uid="{74F6AC81-A9A2-4AAE-B8B7-0F9B95BF9435}"/>
    <cellStyle name="Comma 14 4 2 3 3_ACT_NIBD EQ" xfId="7542" xr:uid="{781758E7-AC83-404E-AC46-69FD94F05F21}"/>
    <cellStyle name="Comma 14 4 2 3 4" xfId="7543" xr:uid="{D3295305-09FE-4ABD-AC88-FFC0727E1317}"/>
    <cellStyle name="Comma 14 4 2 3 4 2" xfId="7544" xr:uid="{2318D8F5-B828-430C-97EF-8ABBD4F3BA1D}"/>
    <cellStyle name="Comma 14 4 2 3 4 2 2" xfId="7545" xr:uid="{6893705F-113B-4355-9451-7ED6C848ACDA}"/>
    <cellStyle name="Comma 14 4 2 3 4 2 2 2" xfId="29248" xr:uid="{4006D3CC-5F07-4C49-B203-8C7C348A5DEF}"/>
    <cellStyle name="Comma 14 4 2 3 4 2 3" xfId="29247" xr:uid="{E7DFA9F7-F8DF-433C-9143-2BCE7091FC07}"/>
    <cellStyle name="Comma 14 4 2 3 4 2_ACT_NIBD EQ" xfId="7546" xr:uid="{346894D1-2EAB-4C25-8F14-3AE75A3C22A2}"/>
    <cellStyle name="Comma 14 4 2 3 4 3" xfId="7547" xr:uid="{00FFD05A-E7D3-4E42-9EE6-96138838416E}"/>
    <cellStyle name="Comma 14 4 2 3 4 3 2" xfId="29249" xr:uid="{E05F1D3E-F73B-4AEA-81A8-9F3637309982}"/>
    <cellStyle name="Comma 14 4 2 3 4 4" xfId="29246" xr:uid="{9E746F59-5C4A-46D7-8A03-8401079BD4E4}"/>
    <cellStyle name="Comma 14 4 2 3 4_ACT_NIBD EQ" xfId="7548" xr:uid="{86937F40-7B5C-45EA-9805-AD830ADD9A9E}"/>
    <cellStyle name="Comma 14 4 2 3 5" xfId="7549" xr:uid="{638A833E-BDF7-476E-A3B8-5799EF6E620E}"/>
    <cellStyle name="Comma 14 4 2 3 5 2" xfId="7550" xr:uid="{55E677B6-3FB1-4547-BFA8-2D99C829F200}"/>
    <cellStyle name="Comma 14 4 2 3 5 2 2" xfId="29251" xr:uid="{801DB043-9196-4175-8CA8-C82ED8877E42}"/>
    <cellStyle name="Comma 14 4 2 3 5 3" xfId="29250" xr:uid="{3DDF89C4-B933-4EC5-92A4-3C18D56B5BA5}"/>
    <cellStyle name="Comma 14 4 2 3 5_ACT_NIBD EQ" xfId="7551" xr:uid="{59B3A95B-2253-440A-A6D3-CACE92AAFA1A}"/>
    <cellStyle name="Comma 14 4 2 3 6" xfId="7552" xr:uid="{4DCBD183-9C9A-4633-8CC0-A690B955F72D}"/>
    <cellStyle name="Comma 14 4 2 3 6 2" xfId="29252" xr:uid="{A6E01E2B-90FC-4A77-9410-E0CAE493B419}"/>
    <cellStyle name="Comma 14 4 2 3 7" xfId="40057" xr:uid="{6923BE1A-8731-445A-AF9D-6095A684E3AD}"/>
    <cellStyle name="Comma 14 4 2 3 8" xfId="22045" xr:uid="{916098A1-A8B5-4B22-B110-2CCC23404E21}"/>
    <cellStyle name="Comma 14 4 2 3_ACT Segment adj EBITDA" xfId="7553" xr:uid="{FDA8283F-5606-4C72-92C2-F0661C29855F}"/>
    <cellStyle name="Comma 14 4 2 4" xfId="7554" xr:uid="{FC1FB82C-D43F-42E8-A7E3-A74F692AF171}"/>
    <cellStyle name="Comma 14 4 2 4 2" xfId="7555" xr:uid="{4B7D1126-0263-485F-9D43-56B27C94FEAD}"/>
    <cellStyle name="Comma 14 4 2 4 2 2" xfId="7556" xr:uid="{7EBDA327-3C1E-4B8D-B7CF-DC6BC33C9307}"/>
    <cellStyle name="Comma 14 4 2 4 2 2 2" xfId="7557" xr:uid="{A59C3B4C-38C5-4767-984D-698FEFAF7C6E}"/>
    <cellStyle name="Comma 14 4 2 4 2 2 2 2" xfId="7558" xr:uid="{AAD81BFB-B7F0-4037-8191-BEAAA7034387}"/>
    <cellStyle name="Comma 14 4 2 4 2 2 2 2 2" xfId="29257" xr:uid="{21F7DD81-7EA2-4765-B24F-CF95A1218FF1}"/>
    <cellStyle name="Comma 14 4 2 4 2 2 2 3" xfId="29256" xr:uid="{FC2AD5B3-495D-45C8-88E9-E8551EDF5931}"/>
    <cellStyle name="Comma 14 4 2 4 2 2 2_ACT_NIBD EQ" xfId="7559" xr:uid="{84F58CEA-8AC4-4CED-85DF-88FFADD0084F}"/>
    <cellStyle name="Comma 14 4 2 4 2 2 3" xfId="7560" xr:uid="{211E1140-334C-4246-BA41-5C92397C0C9C}"/>
    <cellStyle name="Comma 14 4 2 4 2 2 3 2" xfId="29258" xr:uid="{4BF43A4E-6824-4398-9182-10DF0E2F6270}"/>
    <cellStyle name="Comma 14 4 2 4 2 2 4" xfId="29255" xr:uid="{9F4067A9-4698-4D95-AD1D-ADE86D9F326E}"/>
    <cellStyle name="Comma 14 4 2 4 2 2_ACT_NIBD EQ" xfId="7561" xr:uid="{6CFA978D-667F-4CFE-B273-C0D590B4DD33}"/>
    <cellStyle name="Comma 14 4 2 4 2 3" xfId="7562" xr:uid="{633BE5CC-3E16-47C1-9DC3-B43262552009}"/>
    <cellStyle name="Comma 14 4 2 4 2 3 2" xfId="7563" xr:uid="{37EBD293-DD13-458A-830B-C2496F6F7C76}"/>
    <cellStyle name="Comma 14 4 2 4 2 3 2 2" xfId="29260" xr:uid="{61821512-4EB5-4F2B-BE3C-E84AFD134CC9}"/>
    <cellStyle name="Comma 14 4 2 4 2 3 3" xfId="29259" xr:uid="{4762B50B-45E4-47C9-A66B-F8AF67AD69F7}"/>
    <cellStyle name="Comma 14 4 2 4 2 3_ACT_NIBD EQ" xfId="7564" xr:uid="{ADC2E0CE-5A4A-421F-B335-14A0854282D4}"/>
    <cellStyle name="Comma 14 4 2 4 2 4" xfId="7565" xr:uid="{7082E627-04AD-4806-9647-356E440B635F}"/>
    <cellStyle name="Comma 14 4 2 4 2 4 2" xfId="29261" xr:uid="{85754AA8-41D0-407C-8C2B-3D904429BDD6}"/>
    <cellStyle name="Comma 14 4 2 4 2 5" xfId="29254" xr:uid="{9B6BD65F-290A-4D26-ADB1-72FA3868B4D2}"/>
    <cellStyle name="Comma 14 4 2 4 2_ACT_NIBD EQ" xfId="7566" xr:uid="{E27890BA-F9E3-45AB-83E7-3C73455E5E74}"/>
    <cellStyle name="Comma 14 4 2 4 3" xfId="7567" xr:uid="{5F91F3D0-1EC5-4DC0-832D-AA5E5233A356}"/>
    <cellStyle name="Comma 14 4 2 4 3 2" xfId="7568" xr:uid="{4D099E65-1E47-4A61-BFD3-714A93582DCC}"/>
    <cellStyle name="Comma 14 4 2 4 3 2 2" xfId="7569" xr:uid="{A3001844-E328-4E9C-9609-5A33096865F6}"/>
    <cellStyle name="Comma 14 4 2 4 3 2 2 2" xfId="29264" xr:uid="{86035D9C-45F6-4949-8122-714790F0207C}"/>
    <cellStyle name="Comma 14 4 2 4 3 2 3" xfId="29263" xr:uid="{A24B59D2-15E9-4F6A-A73B-AF0247A812BE}"/>
    <cellStyle name="Comma 14 4 2 4 3 2_ACT_NIBD EQ" xfId="7570" xr:uid="{6A4E3320-4AB7-4F00-A73C-7DFE4D7B1D23}"/>
    <cellStyle name="Comma 14 4 2 4 3 3" xfId="7571" xr:uid="{F9975E04-2F24-4000-8239-65E07ADDE1AB}"/>
    <cellStyle name="Comma 14 4 2 4 3 3 2" xfId="29265" xr:uid="{2F73DF35-3612-4122-A930-2AA3D678C726}"/>
    <cellStyle name="Comma 14 4 2 4 3 4" xfId="29262" xr:uid="{5BA76410-8AA8-4367-AB58-2DEF27A587D7}"/>
    <cellStyle name="Comma 14 4 2 4 3_ACT_NIBD EQ" xfId="7572" xr:uid="{0945C318-1DF2-4BA2-906B-70E43641A4AD}"/>
    <cellStyle name="Comma 14 4 2 4 4" xfId="7573" xr:uid="{395EB25D-4062-417D-A30D-F29A854A942B}"/>
    <cellStyle name="Comma 14 4 2 4 4 2" xfId="7574" xr:uid="{CBE949BE-06BB-43C5-A1EA-70241CC2931C}"/>
    <cellStyle name="Comma 14 4 2 4 4 2 2" xfId="29267" xr:uid="{8AB5B816-9B93-4F3E-A09E-F4B58D48FB0B}"/>
    <cellStyle name="Comma 14 4 2 4 4 3" xfId="29266" xr:uid="{B9193BB1-5CA0-412C-947B-E2E304DE76F2}"/>
    <cellStyle name="Comma 14 4 2 4 4_ACT_NIBD EQ" xfId="7575" xr:uid="{42A4686D-2338-4CC1-8815-FE8D0A90C57E}"/>
    <cellStyle name="Comma 14 4 2 4 5" xfId="7576" xr:uid="{BD49C53E-BBA9-4BC0-AD68-D06CC6816693}"/>
    <cellStyle name="Comma 14 4 2 4 5 2" xfId="29268" xr:uid="{BB59966E-4134-4ABB-8A5F-05623006EF76}"/>
    <cellStyle name="Comma 14 4 2 4 6" xfId="29253" xr:uid="{B26C3827-BB49-495C-9D33-BBDBE0D23AFF}"/>
    <cellStyle name="Comma 14 4 2 4_ACT_NIBD EQ" xfId="7577" xr:uid="{96E0C915-2B4C-4F60-8D2A-700D4832236B}"/>
    <cellStyle name="Comma 14 4 2 5" xfId="7578" xr:uid="{97FB49A3-2D95-4071-B4B9-D4DD9064A714}"/>
    <cellStyle name="Comma 14 4 2 5 2" xfId="7579" xr:uid="{E026D224-F55E-4402-8A5F-F7AB95FE1976}"/>
    <cellStyle name="Comma 14 4 2 5 2 2" xfId="7580" xr:uid="{E9E1B395-79E7-4A50-9931-32A307047BB2}"/>
    <cellStyle name="Comma 14 4 2 5 2 2 2" xfId="7581" xr:uid="{2166EA12-6D7B-48C0-AB10-AACC0B078D58}"/>
    <cellStyle name="Comma 14 4 2 5 2 2 2 2" xfId="29272" xr:uid="{B7B49217-896D-49F3-B7F8-CD866F46A3CD}"/>
    <cellStyle name="Comma 14 4 2 5 2 2 3" xfId="29271" xr:uid="{A335EB44-03E4-4603-804D-C72C462E004D}"/>
    <cellStyle name="Comma 14 4 2 5 2 2_ACT_NIBD EQ" xfId="7582" xr:uid="{CE25B919-28AC-49F4-8286-6E8A032A2D0D}"/>
    <cellStyle name="Comma 14 4 2 5 2 3" xfId="7583" xr:uid="{CD46D59F-4F1A-4E8C-AA59-2B5688750C3C}"/>
    <cellStyle name="Comma 14 4 2 5 2 3 2" xfId="29273" xr:uid="{9AEBF43C-7118-4ED6-8F26-DC75E86D4E13}"/>
    <cellStyle name="Comma 14 4 2 5 2 4" xfId="29270" xr:uid="{4B969E39-F9AA-4D79-9DB0-9BCA8EDCBF09}"/>
    <cellStyle name="Comma 14 4 2 5 2_ACT_NIBD EQ" xfId="7584" xr:uid="{27EC0191-A21E-4AB3-8DF6-32E4E05CBE08}"/>
    <cellStyle name="Comma 14 4 2 5 3" xfId="7585" xr:uid="{707CEBEF-E35A-4122-9F80-2C957F45DA80}"/>
    <cellStyle name="Comma 14 4 2 5 3 2" xfId="7586" xr:uid="{7E0D2D85-0A2C-4D86-86CC-48E78B949C48}"/>
    <cellStyle name="Comma 14 4 2 5 3 2 2" xfId="29275" xr:uid="{2F7E3F5A-8D14-4741-9703-4FFB1DAD0FA7}"/>
    <cellStyle name="Comma 14 4 2 5 3 3" xfId="29274" xr:uid="{EFA56BD2-522A-4B7F-93C0-F41217B0AA07}"/>
    <cellStyle name="Comma 14 4 2 5 3_ACT_NIBD EQ" xfId="7587" xr:uid="{8F4DB7C7-96D3-46AD-9F0D-7E381569ACA4}"/>
    <cellStyle name="Comma 14 4 2 5 4" xfId="7588" xr:uid="{93627ECE-F2B7-483F-A684-9315EA3E42FD}"/>
    <cellStyle name="Comma 14 4 2 5 4 2" xfId="29276" xr:uid="{E1628E29-0826-4536-8DF3-F852B3F6A1AD}"/>
    <cellStyle name="Comma 14 4 2 5 5" xfId="29269" xr:uid="{7411B2ED-0209-49F2-8D40-FEABC77FE1DB}"/>
    <cellStyle name="Comma 14 4 2 5_ACT_NIBD EQ" xfId="7589" xr:uid="{5C2D2057-B2AF-45A6-A3C8-7556AB715D7E}"/>
    <cellStyle name="Comma 14 4 2 6" xfId="7590" xr:uid="{F32422C2-7DE5-41B8-8468-D65F078F2C80}"/>
    <cellStyle name="Comma 14 4 2 6 2" xfId="7591" xr:uid="{3E2DEDD1-B835-460B-BCBA-0BD96219BCDB}"/>
    <cellStyle name="Comma 14 4 2 6 2 2" xfId="7592" xr:uid="{46BE7D04-6C73-490C-9726-450EE1AC90FA}"/>
    <cellStyle name="Comma 14 4 2 6 2 2 2" xfId="29279" xr:uid="{3648EE9F-9005-4869-9C45-C332A39CCFF5}"/>
    <cellStyle name="Comma 14 4 2 6 2 3" xfId="29278" xr:uid="{5269C026-7279-4352-89BE-F0AA81F7FC22}"/>
    <cellStyle name="Comma 14 4 2 6 2_ACT_NIBD EQ" xfId="7593" xr:uid="{E26C3F61-7283-4F98-9FE9-35EE3AF52D7F}"/>
    <cellStyle name="Comma 14 4 2 6 3" xfId="7594" xr:uid="{F0B353CB-EDBD-4C55-A3A8-84BF76B07AE4}"/>
    <cellStyle name="Comma 14 4 2 6 3 2" xfId="29280" xr:uid="{C322DB69-2EB9-4202-9B2D-B07F9087F20B}"/>
    <cellStyle name="Comma 14 4 2 6 4" xfId="29277" xr:uid="{1B5A742F-E5FE-46A1-90EF-D1AC97F24139}"/>
    <cellStyle name="Comma 14 4 2 6_ACT_NIBD EQ" xfId="7595" xr:uid="{0CFC0529-B7E1-4F16-B2F7-270F6AD94D26}"/>
    <cellStyle name="Comma 14 4 2 7" xfId="7596" xr:uid="{91F4D8C8-B698-46F3-A3A2-0D396BE00276}"/>
    <cellStyle name="Comma 14 4 2 7 2" xfId="7597" xr:uid="{9BD217AF-5037-4D90-9244-D66EFFBDF017}"/>
    <cellStyle name="Comma 14 4 2 7 2 2" xfId="29282" xr:uid="{8152F463-816E-484B-9982-28EBD7015476}"/>
    <cellStyle name="Comma 14 4 2 7 3" xfId="29281" xr:uid="{FB63A43E-B62C-4617-9AA4-6F461801FC76}"/>
    <cellStyle name="Comma 14 4 2 7_ACT_NIBD EQ" xfId="7598" xr:uid="{B5CFDC14-204E-433C-9821-30DED312E95B}"/>
    <cellStyle name="Comma 14 4 2 8" xfId="7599" xr:uid="{4AF53F6C-58BC-45C8-A861-C6BE492AA4F7}"/>
    <cellStyle name="Comma 14 4 2 8 2" xfId="29283" xr:uid="{D2967BFF-C2F1-40F1-8A98-0123CDB909F0}"/>
    <cellStyle name="Comma 14 4 2 9" xfId="40055" xr:uid="{0FF57BD5-40CC-43E1-8892-0BA80550FE92}"/>
    <cellStyle name="Comma 14 4 2_ACT Segment adj EBITDA" xfId="7600" xr:uid="{5420B31D-1247-4057-BCB1-F09297A037BB}"/>
    <cellStyle name="Comma 14 4 3" xfId="7601" xr:uid="{907030A4-E6B8-442F-B87E-5035475A286D}"/>
    <cellStyle name="Comma 14 4 3 2" xfId="7602" xr:uid="{F121E37B-AD60-412E-A78F-72F7037B02CA}"/>
    <cellStyle name="Comma 14 4 3 2 2" xfId="7603" xr:uid="{BF3B879F-0533-407B-9B13-FA52CFDBBD81}"/>
    <cellStyle name="Comma 14 4 3 2 2 2" xfId="7604" xr:uid="{F853FDBA-BBAA-401A-9EFE-AF1487325C18}"/>
    <cellStyle name="Comma 14 4 3 2 2 2 2" xfId="7605" xr:uid="{C2462E54-C279-4007-BBFC-F4A5F74B61DE}"/>
    <cellStyle name="Comma 14 4 3 2 2 2 2 2" xfId="7606" xr:uid="{1D089C0B-9708-4C38-920A-1C0461C8748D}"/>
    <cellStyle name="Comma 14 4 3 2 2 2 2 2 2" xfId="29288" xr:uid="{DD393A7B-8B9C-4086-81B4-54235DC351CE}"/>
    <cellStyle name="Comma 14 4 3 2 2 2 2 3" xfId="29287" xr:uid="{E821296B-824A-4C88-BB65-50027AEA4927}"/>
    <cellStyle name="Comma 14 4 3 2 2 2 2_ACT_NIBD EQ" xfId="7607" xr:uid="{380A2717-C8C3-4118-8D24-9DC05A9EA1DB}"/>
    <cellStyle name="Comma 14 4 3 2 2 2 3" xfId="7608" xr:uid="{DBE9A370-3AAF-4BC7-85B3-9B32F641C521}"/>
    <cellStyle name="Comma 14 4 3 2 2 2 3 2" xfId="29289" xr:uid="{CE748598-2FF9-4E1A-8BBA-45B2E8ED5978}"/>
    <cellStyle name="Comma 14 4 3 2 2 2 4" xfId="29286" xr:uid="{CE3D5E15-7E70-476B-AAAF-C650640D89D0}"/>
    <cellStyle name="Comma 14 4 3 2 2 2_ACT_NIBD EQ" xfId="7609" xr:uid="{2BBF886C-548A-4720-88AA-159650DC83E9}"/>
    <cellStyle name="Comma 14 4 3 2 2 3" xfId="7610" xr:uid="{58F8C8BF-4E38-48F3-AB79-5AEFD3B0C21F}"/>
    <cellStyle name="Comma 14 4 3 2 2 3 2" xfId="7611" xr:uid="{09058482-577B-4855-AC9E-E229D0B8413C}"/>
    <cellStyle name="Comma 14 4 3 2 2 3 2 2" xfId="29291" xr:uid="{7D16BB35-49B4-4163-B734-FCECC2F81721}"/>
    <cellStyle name="Comma 14 4 3 2 2 3 3" xfId="29290" xr:uid="{FA91D061-53C9-4F5D-B72E-579E4218D5C6}"/>
    <cellStyle name="Comma 14 4 3 2 2 3_ACT_NIBD EQ" xfId="7612" xr:uid="{97CF48CA-DA50-4A51-8E60-F5FAE7FF2597}"/>
    <cellStyle name="Comma 14 4 3 2 2 4" xfId="7613" xr:uid="{835F30D0-3906-4704-8BEE-765E9533CA13}"/>
    <cellStyle name="Comma 14 4 3 2 2 4 2" xfId="29292" xr:uid="{39A5F138-D4B9-4D10-A2A2-D8205890A0DD}"/>
    <cellStyle name="Comma 14 4 3 2 2 5" xfId="29285" xr:uid="{30EA707B-A856-42E8-BCE4-667CE03BFB71}"/>
    <cellStyle name="Comma 14 4 3 2 2_ACT_NIBD EQ" xfId="7614" xr:uid="{90A9F55F-35E2-41DB-B019-08C6241205BC}"/>
    <cellStyle name="Comma 14 4 3 2 3" xfId="7615" xr:uid="{4D8BF2EC-263E-4129-A797-9978BCA7BCCD}"/>
    <cellStyle name="Comma 14 4 3 2 3 2" xfId="7616" xr:uid="{A2B0C7D7-0745-4891-A5C7-0FD43F614AE9}"/>
    <cellStyle name="Comma 14 4 3 2 3 2 2" xfId="7617" xr:uid="{29AC17E8-D8E3-412B-9B96-202D333BC900}"/>
    <cellStyle name="Comma 14 4 3 2 3 2 2 2" xfId="29295" xr:uid="{2EF9C652-493B-4112-B21E-1EEF70956919}"/>
    <cellStyle name="Comma 14 4 3 2 3 2 3" xfId="29294" xr:uid="{0799D192-4611-4895-9234-EA52CE5E1D20}"/>
    <cellStyle name="Comma 14 4 3 2 3 2_ACT_NIBD EQ" xfId="7618" xr:uid="{96621315-DB06-4F17-A1A1-03297F69FD0A}"/>
    <cellStyle name="Comma 14 4 3 2 3 3" xfId="7619" xr:uid="{B37C40B7-8C4D-4673-9B12-474AB71FC300}"/>
    <cellStyle name="Comma 14 4 3 2 3 3 2" xfId="29296" xr:uid="{79406A35-54D1-4A7A-997B-839D27221F31}"/>
    <cellStyle name="Comma 14 4 3 2 3 4" xfId="29293" xr:uid="{1C72FCDF-BB87-493F-A341-ACD96DEA35BB}"/>
    <cellStyle name="Comma 14 4 3 2 3_ACT_NIBD EQ" xfId="7620" xr:uid="{D0C20CF0-777E-488C-9971-B24D887A9843}"/>
    <cellStyle name="Comma 14 4 3 2 4" xfId="7621" xr:uid="{CE5A43DC-69BA-4F87-B3B8-FCA6CA17BABA}"/>
    <cellStyle name="Comma 14 4 3 2 4 2" xfId="7622" xr:uid="{BEDAF865-B005-4D13-A744-2D494AFCB27E}"/>
    <cellStyle name="Comma 14 4 3 2 4 2 2" xfId="29298" xr:uid="{B929352D-2072-4433-87FC-05D39A72AAC9}"/>
    <cellStyle name="Comma 14 4 3 2 4 3" xfId="29297" xr:uid="{0CD31DDA-8D67-42EE-BCEF-FF1AFFAAC39A}"/>
    <cellStyle name="Comma 14 4 3 2 4_ACT_NIBD EQ" xfId="7623" xr:uid="{EDC4070B-3C65-4151-8553-EDDE83479BD9}"/>
    <cellStyle name="Comma 14 4 3 2 5" xfId="7624" xr:uid="{4EFC07A1-256E-4D51-9194-08EB27434071}"/>
    <cellStyle name="Comma 14 4 3 2 5 2" xfId="29299" xr:uid="{C7180B74-D7B7-4E27-AB3A-FAF856E2E105}"/>
    <cellStyle name="Comma 14 4 3 2 6" xfId="29284" xr:uid="{7330C99E-7D61-4DCE-BC66-0049385D6257}"/>
    <cellStyle name="Comma 14 4 3 2_ACT_NIBD EQ" xfId="7625" xr:uid="{76F05EED-6AB6-4FF9-B355-2ED280652A4E}"/>
    <cellStyle name="Comma 14 4 3 3" xfId="7626" xr:uid="{A6B54B0F-6CD0-496D-BE35-36AE550E7FB3}"/>
    <cellStyle name="Comma 14 4 3 3 2" xfId="7627" xr:uid="{C53492D2-271F-40A5-8E71-52FB9D3403C1}"/>
    <cellStyle name="Comma 14 4 3 3 2 2" xfId="7628" xr:uid="{51058FBF-A5EC-4383-B1FA-C8E515582B99}"/>
    <cellStyle name="Comma 14 4 3 3 2 2 2" xfId="7629" xr:uid="{DA730C5F-1FAF-4AEF-A0AD-A4C1379ADAE9}"/>
    <cellStyle name="Comma 14 4 3 3 2 2 2 2" xfId="29303" xr:uid="{45293663-15DE-4B84-A37F-D53C4D5CCA02}"/>
    <cellStyle name="Comma 14 4 3 3 2 2 3" xfId="29302" xr:uid="{BF3BF77B-6BB6-4D84-ADD9-2CEDED3DADF6}"/>
    <cellStyle name="Comma 14 4 3 3 2 2_ACT_NIBD EQ" xfId="7630" xr:uid="{78D69929-26F4-4051-834A-CCFC70FE99BF}"/>
    <cellStyle name="Comma 14 4 3 3 2 3" xfId="7631" xr:uid="{B90CBBD0-09F5-4916-955E-1EA09950C4DB}"/>
    <cellStyle name="Comma 14 4 3 3 2 3 2" xfId="29304" xr:uid="{F5C17666-7026-4501-8711-ED5BC5917373}"/>
    <cellStyle name="Comma 14 4 3 3 2 4" xfId="29301" xr:uid="{614F5011-83AC-429F-9C07-2251F95CBD41}"/>
    <cellStyle name="Comma 14 4 3 3 2_ACT_NIBD EQ" xfId="7632" xr:uid="{C59C1BB8-B5F1-48D2-B3D6-4F456431F036}"/>
    <cellStyle name="Comma 14 4 3 3 3" xfId="7633" xr:uid="{2684B489-EB74-4D41-988E-6850BE822975}"/>
    <cellStyle name="Comma 14 4 3 3 3 2" xfId="7634" xr:uid="{3A0C42D8-B45B-44BA-9499-76E50CB0353B}"/>
    <cellStyle name="Comma 14 4 3 3 3 2 2" xfId="29306" xr:uid="{DDDD08ED-6783-4AFA-A728-564165292C39}"/>
    <cellStyle name="Comma 14 4 3 3 3 3" xfId="29305" xr:uid="{F88FEEEB-C879-4C08-A406-02D3A60F001B}"/>
    <cellStyle name="Comma 14 4 3 3 3_ACT_NIBD EQ" xfId="7635" xr:uid="{137C3A5D-C274-4717-9538-4E2EDCBD0356}"/>
    <cellStyle name="Comma 14 4 3 3 4" xfId="7636" xr:uid="{BFDBDFEB-0E6B-4E59-B286-86966DFDF5F9}"/>
    <cellStyle name="Comma 14 4 3 3 4 2" xfId="29307" xr:uid="{875E1A1A-945D-4E23-8E1C-DFB1364012E2}"/>
    <cellStyle name="Comma 14 4 3 3 5" xfId="29300" xr:uid="{B19A8811-EE50-4198-887C-65E7974DA168}"/>
    <cellStyle name="Comma 14 4 3 3_ACT_NIBD EQ" xfId="7637" xr:uid="{4C0DB879-703D-4682-84D2-C8E428F0011C}"/>
    <cellStyle name="Comma 14 4 3 4" xfId="7638" xr:uid="{7251FEBF-8963-4017-A74D-6BE2AFFB3A02}"/>
    <cellStyle name="Comma 14 4 3 4 2" xfId="7639" xr:uid="{60F34C57-640C-4C3F-9FE3-5A339FA96FC8}"/>
    <cellStyle name="Comma 14 4 3 4 2 2" xfId="7640" xr:uid="{E603B19E-FB1D-4240-9E13-F7F0C5832746}"/>
    <cellStyle name="Comma 14 4 3 4 2 2 2" xfId="29310" xr:uid="{7E12A85B-C42C-4E14-81D3-0CDC98E98D6E}"/>
    <cellStyle name="Comma 14 4 3 4 2 3" xfId="29309" xr:uid="{C3878820-8789-4E60-B4EF-AD1174DB2093}"/>
    <cellStyle name="Comma 14 4 3 4 2_ACT_NIBD EQ" xfId="7641" xr:uid="{333DDD88-F2C9-4495-A333-4A95DFC94C74}"/>
    <cellStyle name="Comma 14 4 3 4 3" xfId="7642" xr:uid="{9061986D-5D09-467F-A135-45579E1988D4}"/>
    <cellStyle name="Comma 14 4 3 4 3 2" xfId="29311" xr:uid="{05D08518-166E-4B48-AE01-E220DDB3091C}"/>
    <cellStyle name="Comma 14 4 3 4 4" xfId="29308" xr:uid="{BE5EB124-9E5C-4ECD-996C-8E68D9084209}"/>
    <cellStyle name="Comma 14 4 3 4_ACT_NIBD EQ" xfId="7643" xr:uid="{866EF13E-EE91-4B2B-89E3-27B1DA3AFC31}"/>
    <cellStyle name="Comma 14 4 3 5" xfId="7644" xr:uid="{A0606A4C-7C41-47D7-81F5-4707E14E2B0E}"/>
    <cellStyle name="Comma 14 4 3 5 2" xfId="7645" xr:uid="{E18ECFBE-AC35-4D25-9E1F-1E85F8DA15A9}"/>
    <cellStyle name="Comma 14 4 3 5 2 2" xfId="29313" xr:uid="{98A918FC-9D61-401E-80BB-40FA98C2A513}"/>
    <cellStyle name="Comma 14 4 3 5 3" xfId="29312" xr:uid="{F3CFA675-724D-4FA4-B159-601141F37787}"/>
    <cellStyle name="Comma 14 4 3 5_ACT_NIBD EQ" xfId="7646" xr:uid="{5EB27513-8B4D-44A8-A931-E4408D62209A}"/>
    <cellStyle name="Comma 14 4 3 6" xfId="7647" xr:uid="{E06EFF66-8226-4A30-9E48-0D2ACD0EF330}"/>
    <cellStyle name="Comma 14 4 3 6 2" xfId="29314" xr:uid="{8372AB9D-C894-4241-A168-D6E57C197271}"/>
    <cellStyle name="Comma 14 4 3 7" xfId="40058" xr:uid="{89305DA1-913A-45F1-90BB-01C5135F65A2}"/>
    <cellStyle name="Comma 14 4 3 8" xfId="22046" xr:uid="{7F3D9579-81C1-4ED7-B0B7-B9724DCE0E06}"/>
    <cellStyle name="Comma 14 4 3_ACT Segment adj EBITDA" xfId="7648" xr:uid="{BFA57C6B-B764-4CFA-A328-11C37CAB4345}"/>
    <cellStyle name="Comma 14 4 4" xfId="7649" xr:uid="{A9EAA858-C5DF-49E1-9259-4577BCE0A50B}"/>
    <cellStyle name="Comma 14 4 4 2" xfId="7650" xr:uid="{32B41539-D6F6-46A2-8935-10615FF51C0C}"/>
    <cellStyle name="Comma 14 4 4 2 2" xfId="7651" xr:uid="{B7F277A9-60C7-49C3-910C-8EA5DA7580AB}"/>
    <cellStyle name="Comma 14 4 4 2 2 2" xfId="7652" xr:uid="{EE099E39-59D4-48AE-AEA4-A2E857F72530}"/>
    <cellStyle name="Comma 14 4 4 2 2 2 2" xfId="7653" xr:uid="{C5CA8B69-67EF-4478-80C3-0EB620AFAA98}"/>
    <cellStyle name="Comma 14 4 4 2 2 2 2 2" xfId="7654" xr:uid="{3BB1CC42-A6F5-4A70-874E-8F08EFB8541D}"/>
    <cellStyle name="Comma 14 4 4 2 2 2 2 2 2" xfId="29319" xr:uid="{BD3A7EF5-7290-4F38-B188-8169C78629DE}"/>
    <cellStyle name="Comma 14 4 4 2 2 2 2 3" xfId="29318" xr:uid="{C5723C01-C219-4A0D-BD0D-6B5558E80B73}"/>
    <cellStyle name="Comma 14 4 4 2 2 2 2_ACT_NIBD EQ" xfId="7655" xr:uid="{743A16C6-B2A6-460B-B1EE-47E0B46D0279}"/>
    <cellStyle name="Comma 14 4 4 2 2 2 3" xfId="7656" xr:uid="{14942FF8-53B1-4116-8AE0-61E1BC5C988F}"/>
    <cellStyle name="Comma 14 4 4 2 2 2 3 2" xfId="29320" xr:uid="{DC7EB72D-B136-40F8-AEC1-0607132B011B}"/>
    <cellStyle name="Comma 14 4 4 2 2 2 4" xfId="29317" xr:uid="{765ECE4B-D78A-4424-8BF5-488EF36A559C}"/>
    <cellStyle name="Comma 14 4 4 2 2 2_ACT_NIBD EQ" xfId="7657" xr:uid="{6067DE47-9796-426E-8629-ACDDD57DA754}"/>
    <cellStyle name="Comma 14 4 4 2 2 3" xfId="7658" xr:uid="{C15DA1C0-A5A6-43A9-BB10-B6E987B61631}"/>
    <cellStyle name="Comma 14 4 4 2 2 3 2" xfId="7659" xr:uid="{95AD4DB9-78A8-4F74-9E65-26EBC3AA2612}"/>
    <cellStyle name="Comma 14 4 4 2 2 3 2 2" xfId="29322" xr:uid="{B77DED6E-AFEC-48E1-A738-D79A70039F79}"/>
    <cellStyle name="Comma 14 4 4 2 2 3 3" xfId="29321" xr:uid="{EA5F2C9E-48CF-4643-9E82-B29967CE105F}"/>
    <cellStyle name="Comma 14 4 4 2 2 3_ACT_NIBD EQ" xfId="7660" xr:uid="{48CF29F6-1FAC-44DE-8423-0E71247FAD4C}"/>
    <cellStyle name="Comma 14 4 4 2 2 4" xfId="7661" xr:uid="{60976B8C-3EC3-4461-90CF-F424B2979EF2}"/>
    <cellStyle name="Comma 14 4 4 2 2 4 2" xfId="29323" xr:uid="{164A417A-BA4B-41C6-9BFC-682CD91D19A6}"/>
    <cellStyle name="Comma 14 4 4 2 2 5" xfId="29316" xr:uid="{A72C43B5-7E75-4F7A-9F28-98C165B4B8AE}"/>
    <cellStyle name="Comma 14 4 4 2 2_ACT_NIBD EQ" xfId="7662" xr:uid="{DEA2DFE7-1AC9-4768-B85F-D6FC72D5FCCE}"/>
    <cellStyle name="Comma 14 4 4 2 3" xfId="7663" xr:uid="{5E24C1C1-3A2D-4943-86DE-96423C7C2560}"/>
    <cellStyle name="Comma 14 4 4 2 3 2" xfId="7664" xr:uid="{FC5CE022-E99D-47BE-ADA9-255C7DA9BB7A}"/>
    <cellStyle name="Comma 14 4 4 2 3 2 2" xfId="7665" xr:uid="{EBBFE6F9-155F-46C1-A51A-8B716A58BDAA}"/>
    <cellStyle name="Comma 14 4 4 2 3 2 2 2" xfId="29326" xr:uid="{B91BC81B-0DCD-4403-B9BD-2A4FB02D1319}"/>
    <cellStyle name="Comma 14 4 4 2 3 2 3" xfId="29325" xr:uid="{BB2543E2-CE34-418F-A05B-AD140397383F}"/>
    <cellStyle name="Comma 14 4 4 2 3 2_ACT_NIBD EQ" xfId="7666" xr:uid="{284BF35D-E8D9-4E8D-998E-23A02D590EA4}"/>
    <cellStyle name="Comma 14 4 4 2 3 3" xfId="7667" xr:uid="{374EF909-7363-4EE3-8766-39C9D9E3E90E}"/>
    <cellStyle name="Comma 14 4 4 2 3 3 2" xfId="29327" xr:uid="{53798B79-DFBE-4677-8DFA-B160115088E2}"/>
    <cellStyle name="Comma 14 4 4 2 3 4" xfId="29324" xr:uid="{ED7731EE-8AF0-4F3D-B215-B081D882933F}"/>
    <cellStyle name="Comma 14 4 4 2 3_ACT_NIBD EQ" xfId="7668" xr:uid="{0C57FFCA-CDA1-470E-AD93-9A7C42917611}"/>
    <cellStyle name="Comma 14 4 4 2 4" xfId="7669" xr:uid="{33DB2F31-25F9-41B7-B2B0-2B52606C3826}"/>
    <cellStyle name="Comma 14 4 4 2 4 2" xfId="7670" xr:uid="{7412628C-6819-4E9E-8654-B73C51306DB7}"/>
    <cellStyle name="Comma 14 4 4 2 4 2 2" xfId="29329" xr:uid="{D8926B51-5B16-4752-8007-9EBCA8B94049}"/>
    <cellStyle name="Comma 14 4 4 2 4 3" xfId="29328" xr:uid="{E53605E4-F317-4E5E-9415-06927208D70B}"/>
    <cellStyle name="Comma 14 4 4 2 4_ACT_NIBD EQ" xfId="7671" xr:uid="{708DBFC2-2896-4928-B85E-757F9603E734}"/>
    <cellStyle name="Comma 14 4 4 2 5" xfId="7672" xr:uid="{7C894BD3-3409-4ABE-BD08-513D2435ECD6}"/>
    <cellStyle name="Comma 14 4 4 2 5 2" xfId="29330" xr:uid="{C9F0771C-F5D1-4122-AD65-14989D495C1D}"/>
    <cellStyle name="Comma 14 4 4 2 6" xfId="29315" xr:uid="{BBF3AD36-F7ED-4714-9BA7-342930EBAF67}"/>
    <cellStyle name="Comma 14 4 4 2_ACT_NIBD EQ" xfId="7673" xr:uid="{A974152A-7F1D-4EB6-BAB0-F7197D73797C}"/>
    <cellStyle name="Comma 14 4 4 3" xfId="7674" xr:uid="{3D848C08-58EC-4865-B648-BCB873CAA426}"/>
    <cellStyle name="Comma 14 4 4 3 2" xfId="7675" xr:uid="{767B7A4F-17F6-4D99-8978-FB411D883682}"/>
    <cellStyle name="Comma 14 4 4 3 2 2" xfId="7676" xr:uid="{0408F79E-4FB3-4679-B211-8BF86DC70503}"/>
    <cellStyle name="Comma 14 4 4 3 2 2 2" xfId="7677" xr:uid="{CEE55659-FE9B-49D3-BF12-DA00DC7844EC}"/>
    <cellStyle name="Comma 14 4 4 3 2 2 2 2" xfId="29334" xr:uid="{A6482F06-5094-4780-B14E-D6EDEE0601F0}"/>
    <cellStyle name="Comma 14 4 4 3 2 2 3" xfId="29333" xr:uid="{E37F49D1-5978-4A37-A02E-B000E5384D38}"/>
    <cellStyle name="Comma 14 4 4 3 2 2_ACT_NIBD EQ" xfId="7678" xr:uid="{6F8058DB-EEB3-4975-A946-3F31C931E01B}"/>
    <cellStyle name="Comma 14 4 4 3 2 3" xfId="7679" xr:uid="{CE56442E-D87B-4621-8071-53575ADD784E}"/>
    <cellStyle name="Comma 14 4 4 3 2 3 2" xfId="29335" xr:uid="{34371404-4616-4143-9A20-1C388D021C3D}"/>
    <cellStyle name="Comma 14 4 4 3 2 4" xfId="29332" xr:uid="{9C273627-2A17-46B0-AA99-41526E33D3A8}"/>
    <cellStyle name="Comma 14 4 4 3 2_ACT_NIBD EQ" xfId="7680" xr:uid="{1F6ACB6C-4FDA-4A6F-BB2C-335A27668741}"/>
    <cellStyle name="Comma 14 4 4 3 3" xfId="7681" xr:uid="{1B5F3C16-AFCF-483B-889A-354C030CA621}"/>
    <cellStyle name="Comma 14 4 4 3 3 2" xfId="7682" xr:uid="{E8312822-12F4-4C41-95A3-730B827A941D}"/>
    <cellStyle name="Comma 14 4 4 3 3 2 2" xfId="29337" xr:uid="{4CC2F08A-C152-4532-9574-852911B435DB}"/>
    <cellStyle name="Comma 14 4 4 3 3 3" xfId="29336" xr:uid="{65338750-646C-4A1B-9955-9FDCA70746EF}"/>
    <cellStyle name="Comma 14 4 4 3 3_ACT_NIBD EQ" xfId="7683" xr:uid="{11A47FDC-1C3C-4E3C-9945-4045C32106B9}"/>
    <cellStyle name="Comma 14 4 4 3 4" xfId="7684" xr:uid="{5C86D7B4-168B-41E6-AB76-EC9B24E91E37}"/>
    <cellStyle name="Comma 14 4 4 3 4 2" xfId="29338" xr:uid="{5DB9F5A8-4E34-474D-AA0E-01B1E02C111C}"/>
    <cellStyle name="Comma 14 4 4 3 5" xfId="29331" xr:uid="{DB4A58AA-3A1E-4042-A787-F1D17CA02163}"/>
    <cellStyle name="Comma 14 4 4 3_ACT_NIBD EQ" xfId="7685" xr:uid="{8F02EC58-5D25-47F2-9C03-C1794C082059}"/>
    <cellStyle name="Comma 14 4 4 4" xfId="7686" xr:uid="{D61442A3-D27D-4B5B-9483-74B8A372B711}"/>
    <cellStyle name="Comma 14 4 4 4 2" xfId="7687" xr:uid="{D99E3595-5160-4FBA-9CD7-1ED2CD4B28FB}"/>
    <cellStyle name="Comma 14 4 4 4 2 2" xfId="7688" xr:uid="{63092BD9-1DC3-47C3-AC95-6C694C4DD4A9}"/>
    <cellStyle name="Comma 14 4 4 4 2 2 2" xfId="29341" xr:uid="{B12FADB5-B843-4FA1-BB6D-651BAE46186D}"/>
    <cellStyle name="Comma 14 4 4 4 2 3" xfId="29340" xr:uid="{95C4685E-66E9-40F2-9CDF-04B8044EB3CB}"/>
    <cellStyle name="Comma 14 4 4 4 2_ACT_NIBD EQ" xfId="7689" xr:uid="{B4425992-9E35-48BB-94C8-1D0CC5E28DAA}"/>
    <cellStyle name="Comma 14 4 4 4 3" xfId="7690" xr:uid="{48FC56F2-8891-48F9-A598-1DC19E1A12FA}"/>
    <cellStyle name="Comma 14 4 4 4 3 2" xfId="29342" xr:uid="{DA5BD594-543F-453F-AF84-4261F9DBEA33}"/>
    <cellStyle name="Comma 14 4 4 4 4" xfId="29339" xr:uid="{BA2F6F87-7AD0-4F6F-9181-50972721DA6E}"/>
    <cellStyle name="Comma 14 4 4 4_ACT_NIBD EQ" xfId="7691" xr:uid="{88821476-2621-4E24-87AC-74FC3A5C618B}"/>
    <cellStyle name="Comma 14 4 4 5" xfId="7692" xr:uid="{66DA8BBB-83CF-4BBA-8D06-D033C0EA1639}"/>
    <cellStyle name="Comma 14 4 4 5 2" xfId="7693" xr:uid="{F4DC0CF5-C8E9-4B53-841C-B86597273FFD}"/>
    <cellStyle name="Comma 14 4 4 5 2 2" xfId="29344" xr:uid="{356FCEC1-9EFD-4D56-A60C-50CD393CBBCF}"/>
    <cellStyle name="Comma 14 4 4 5 3" xfId="29343" xr:uid="{BA60EA60-D205-4FB5-97E6-E45BA8BC6F4F}"/>
    <cellStyle name="Comma 14 4 4 5_ACT_NIBD EQ" xfId="7694" xr:uid="{CD4AF584-F1BE-46D8-AEE0-EE5054AA3BE4}"/>
    <cellStyle name="Comma 14 4 4 6" xfId="7695" xr:uid="{62DE1C7E-7827-425D-A669-7FDF8B4734B6}"/>
    <cellStyle name="Comma 14 4 4 6 2" xfId="29345" xr:uid="{3D87F2CC-6330-4CE7-8D86-38A0C89B2BE4}"/>
    <cellStyle name="Comma 14 4 4 7" xfId="40059" xr:uid="{A8049297-799C-4EFB-9617-3C74D49F5248}"/>
    <cellStyle name="Comma 14 4 4 8" xfId="22047" xr:uid="{EFAFA007-6786-4DD1-B6BD-7C7E3ED9734B}"/>
    <cellStyle name="Comma 14 4 4_ACT Segment adj EBITDA" xfId="7696" xr:uid="{6B9B47C5-D05F-4282-8128-CCC7200D441B}"/>
    <cellStyle name="Comma 14 4 5" xfId="7697" xr:uid="{2F2948D2-F220-440A-BB3A-F1950CF4A49B}"/>
    <cellStyle name="Comma 14 4 5 2" xfId="7698" xr:uid="{1B453161-4AE7-4BC6-B95B-DE81E76E07CF}"/>
    <cellStyle name="Comma 14 4 5 2 2" xfId="7699" xr:uid="{04F3AD78-2F8B-496D-8D0C-712EE688DB39}"/>
    <cellStyle name="Comma 14 4 5 2 2 2" xfId="7700" xr:uid="{E87C6AF7-8BA5-49D5-B22E-B49FDD1FD1A3}"/>
    <cellStyle name="Comma 14 4 5 2 2 2 2" xfId="7701" xr:uid="{BAD2558E-4DC2-4659-8B49-A1DFED49AE5E}"/>
    <cellStyle name="Comma 14 4 5 2 2 2 2 2" xfId="29350" xr:uid="{80C83976-16C5-4AF5-B20A-DF7126491DD6}"/>
    <cellStyle name="Comma 14 4 5 2 2 2 3" xfId="29349" xr:uid="{5B7A6615-9BD4-4E27-A5C9-9BC81E38CCBD}"/>
    <cellStyle name="Comma 14 4 5 2 2 2_ACT_NIBD EQ" xfId="7702" xr:uid="{CB945C1E-ED23-45BD-9F46-99B297E39AE7}"/>
    <cellStyle name="Comma 14 4 5 2 2 3" xfId="7703" xr:uid="{0419DD94-6EEC-4CEB-B857-A1D941C25C9B}"/>
    <cellStyle name="Comma 14 4 5 2 2 3 2" xfId="29351" xr:uid="{08CFDF9C-A62C-4FA0-ABEB-192E5BBBCA0C}"/>
    <cellStyle name="Comma 14 4 5 2 2 4" xfId="29348" xr:uid="{51589067-71E2-41FA-8B3B-77E906FB4440}"/>
    <cellStyle name="Comma 14 4 5 2 2_ACT_NIBD EQ" xfId="7704" xr:uid="{8A5467E9-FC84-419C-8729-3BCA37384527}"/>
    <cellStyle name="Comma 14 4 5 2 3" xfId="7705" xr:uid="{DF117E11-D5CF-49AC-A44B-FB7EB0BB0C89}"/>
    <cellStyle name="Comma 14 4 5 2 3 2" xfId="7706" xr:uid="{DB91CEA9-E4A4-4634-8CB4-B1811365F667}"/>
    <cellStyle name="Comma 14 4 5 2 3 2 2" xfId="29353" xr:uid="{444351D1-4F9B-4CCA-8C67-7679DBF0787D}"/>
    <cellStyle name="Comma 14 4 5 2 3 3" xfId="29352" xr:uid="{0C080A06-6757-465F-9F9C-2AEF20CF7837}"/>
    <cellStyle name="Comma 14 4 5 2 3_ACT_NIBD EQ" xfId="7707" xr:uid="{17D1F518-08C9-4E71-8519-5D7A46C47690}"/>
    <cellStyle name="Comma 14 4 5 2 4" xfId="7708" xr:uid="{EE2171B5-2A07-44AD-B1F1-428184081AD5}"/>
    <cellStyle name="Comma 14 4 5 2 4 2" xfId="29354" xr:uid="{B87AD442-9B0E-44FB-9583-DBC4993FF2C5}"/>
    <cellStyle name="Comma 14 4 5 2 5" xfId="29347" xr:uid="{7833AB6A-C98A-4583-8E91-1E991516DB0E}"/>
    <cellStyle name="Comma 14 4 5 2_ACT_NIBD EQ" xfId="7709" xr:uid="{4282866E-75B4-4B1C-B1D6-35B06311C5FC}"/>
    <cellStyle name="Comma 14 4 5 3" xfId="7710" xr:uid="{D5673C83-FAE8-4EFF-BB9A-30C5F22EB314}"/>
    <cellStyle name="Comma 14 4 5 3 2" xfId="7711" xr:uid="{468CB875-0085-4E45-BF3D-741F4A94B8A7}"/>
    <cellStyle name="Comma 14 4 5 3 2 2" xfId="7712" xr:uid="{C2A7BD59-7A4F-4ED4-8F66-04F191B05D46}"/>
    <cellStyle name="Comma 14 4 5 3 2 2 2" xfId="29357" xr:uid="{A3E40A62-2027-4C80-998D-A6DAB68B1CE7}"/>
    <cellStyle name="Comma 14 4 5 3 2 3" xfId="29356" xr:uid="{84835473-9642-4CBB-955A-64901C5C5953}"/>
    <cellStyle name="Comma 14 4 5 3 2_ACT_NIBD EQ" xfId="7713" xr:uid="{2CEE0F5F-7E7C-4EA1-BF73-5B339C552CB2}"/>
    <cellStyle name="Comma 14 4 5 3 3" xfId="7714" xr:uid="{A96F36AC-3623-4428-B983-DEA8F890C8D2}"/>
    <cellStyle name="Comma 14 4 5 3 3 2" xfId="29358" xr:uid="{EB8A3A4A-3487-42D8-A79C-69197FF2B5AC}"/>
    <cellStyle name="Comma 14 4 5 3 4" xfId="29355" xr:uid="{25749834-E788-49E6-B3C5-A42A77F47501}"/>
    <cellStyle name="Comma 14 4 5 3_ACT_NIBD EQ" xfId="7715" xr:uid="{FD217906-095B-4B2F-A598-65DEF2F4DBAF}"/>
    <cellStyle name="Comma 14 4 5 4" xfId="7716" xr:uid="{0F146E92-5D5D-4E06-8745-0121F83D8A0A}"/>
    <cellStyle name="Comma 14 4 5 4 2" xfId="7717" xr:uid="{06F75438-55D3-4FED-B61C-8D6D5750B073}"/>
    <cellStyle name="Comma 14 4 5 4 2 2" xfId="29360" xr:uid="{E9BF2028-36BA-477A-BD96-A609B6E277FB}"/>
    <cellStyle name="Comma 14 4 5 4 3" xfId="29359" xr:uid="{3BBFF579-1685-46A7-BB5A-F65F5611D1CA}"/>
    <cellStyle name="Comma 14 4 5 4_ACT_NIBD EQ" xfId="7718" xr:uid="{D55EB8CD-4A58-4443-B9A5-C5B1C8DCED9E}"/>
    <cellStyle name="Comma 14 4 5 5" xfId="7719" xr:uid="{5589BAC4-C32F-4CB0-88D3-FFBD668502BB}"/>
    <cellStyle name="Comma 14 4 5 5 2" xfId="29361" xr:uid="{11921619-5B58-4C13-AEFB-732D87F1A324}"/>
    <cellStyle name="Comma 14 4 5 6" xfId="29346" xr:uid="{9FF8C2CD-B3BD-4A18-BC22-806B37A3977F}"/>
    <cellStyle name="Comma 14 4 5_ACT_NIBD EQ" xfId="7720" xr:uid="{E8015338-1F17-4D60-9365-32DCBE15214E}"/>
    <cellStyle name="Comma 14 4 6" xfId="7721" xr:uid="{CFDA734B-15D1-4E62-AC77-513D5CCA2167}"/>
    <cellStyle name="Comma 14 4 6 2" xfId="7722" xr:uid="{117A60E2-2B8C-47E7-A54D-8C5E269CBB9C}"/>
    <cellStyle name="Comma 14 4 6 2 2" xfId="7723" xr:uid="{4FA037C9-2FF2-4F69-A7F5-92B56FC4DE61}"/>
    <cellStyle name="Comma 14 4 6 2 2 2" xfId="7724" xr:uid="{B76BE7FD-DBE3-45B1-9C06-3F2316B20A6C}"/>
    <cellStyle name="Comma 14 4 6 2 2 2 2" xfId="29365" xr:uid="{8FF64AC5-8B51-40D8-8697-DCBF70E68944}"/>
    <cellStyle name="Comma 14 4 6 2 2 3" xfId="29364" xr:uid="{5215BAF5-9189-48C5-82C4-E2975177EDF9}"/>
    <cellStyle name="Comma 14 4 6 2 2_ACT_NIBD EQ" xfId="7725" xr:uid="{DE650A79-B69C-47C4-89F0-4EA62DEBF21F}"/>
    <cellStyle name="Comma 14 4 6 2 3" xfId="7726" xr:uid="{CFD98ED4-7787-47B0-9D15-AAFBBFDE5C81}"/>
    <cellStyle name="Comma 14 4 6 2 3 2" xfId="29366" xr:uid="{3ED96972-B1EA-47A4-9058-FD5F081BA4D0}"/>
    <cellStyle name="Comma 14 4 6 2 4" xfId="29363" xr:uid="{4685E7DF-6AFA-4614-BC66-155230283744}"/>
    <cellStyle name="Comma 14 4 6 2_ACT_NIBD EQ" xfId="7727" xr:uid="{B6BE723A-DFB9-4EEF-9AC4-E34FB782E93F}"/>
    <cellStyle name="Comma 14 4 6 3" xfId="7728" xr:uid="{770B7349-9059-4C75-B514-CB1D652C26B0}"/>
    <cellStyle name="Comma 14 4 6 3 2" xfId="7729" xr:uid="{018DC8BC-1E01-41E9-8278-634856AC69B4}"/>
    <cellStyle name="Comma 14 4 6 3 2 2" xfId="29368" xr:uid="{8A72625C-9DE7-4A88-9B79-EBD7B04BC08D}"/>
    <cellStyle name="Comma 14 4 6 3 3" xfId="29367" xr:uid="{ED2260AD-6C30-4888-86D4-FB61AAD045EE}"/>
    <cellStyle name="Comma 14 4 6 3_ACT_NIBD EQ" xfId="7730" xr:uid="{42DBE8EA-BBCF-4520-AAFD-464A519456A4}"/>
    <cellStyle name="Comma 14 4 6 4" xfId="7731" xr:uid="{534890FA-A1F0-4A19-B80F-A33C90C5EEB0}"/>
    <cellStyle name="Comma 14 4 6 4 2" xfId="29369" xr:uid="{7CBD2466-C2EE-41C2-BC71-3477EF30C55C}"/>
    <cellStyle name="Comma 14 4 6 5" xfId="29362" xr:uid="{BF9F8580-DF1E-4026-B8E6-9FDE73D53FCC}"/>
    <cellStyle name="Comma 14 4 6_ACT_NIBD EQ" xfId="7732" xr:uid="{62948FB1-415C-4C2C-BED0-F280615ADE99}"/>
    <cellStyle name="Comma 14 4 7" xfId="7733" xr:uid="{334A5305-346A-4C90-9D92-7854791491AD}"/>
    <cellStyle name="Comma 14 4 7 2" xfId="7734" xr:uid="{DC391593-E267-43FE-BAD6-59304AD73FB6}"/>
    <cellStyle name="Comma 14 4 7 2 2" xfId="7735" xr:uid="{8D589C31-35DD-499A-80A0-A232A96FAC06}"/>
    <cellStyle name="Comma 14 4 7 2 2 2" xfId="29372" xr:uid="{70C1BD16-3493-454E-BD7E-CBBE04B33516}"/>
    <cellStyle name="Comma 14 4 7 2 3" xfId="29371" xr:uid="{BAEED3B6-49EC-4F1E-9810-B386039854CB}"/>
    <cellStyle name="Comma 14 4 7 2_ACT_NIBD EQ" xfId="7736" xr:uid="{FF761804-17DF-43DB-84FA-2D058B25B5EE}"/>
    <cellStyle name="Comma 14 4 7 3" xfId="7737" xr:uid="{1162A89E-4D4D-48B5-A378-3D0DD9822629}"/>
    <cellStyle name="Comma 14 4 7 3 2" xfId="29373" xr:uid="{E3DD069D-1AE7-42D9-9721-67C79CF63EA9}"/>
    <cellStyle name="Comma 14 4 7 4" xfId="29370" xr:uid="{FF3A006B-B0C4-4231-8E41-8A9650C0E305}"/>
    <cellStyle name="Comma 14 4 7_ACT_NIBD EQ" xfId="7738" xr:uid="{773E1A38-73A7-409A-BAB5-1B2A6F703632}"/>
    <cellStyle name="Comma 14 4 8" xfId="7739" xr:uid="{11A57D42-E7D4-4C1C-B20C-2C53CE648065}"/>
    <cellStyle name="Comma 14 4 8 2" xfId="7740" xr:uid="{ABA019D1-9316-48FD-AC82-F97C87EF3F27}"/>
    <cellStyle name="Comma 14 4 8 2 2" xfId="29375" xr:uid="{6EF4378D-8173-4696-A22E-1A7B8707490D}"/>
    <cellStyle name="Comma 14 4 8 3" xfId="29374" xr:uid="{23553E0F-8F86-4E92-A554-27B441892799}"/>
    <cellStyle name="Comma 14 4 8_ACT_NIBD EQ" xfId="7741" xr:uid="{4BB912D3-926B-423E-AD53-1BA64DA02A1B}"/>
    <cellStyle name="Comma 14 4 9" xfId="7742" xr:uid="{08B91A48-68C5-4E4F-B5E5-4DB2552D06BD}"/>
    <cellStyle name="Comma 14 4 9 2" xfId="29376" xr:uid="{06EA6ADE-53A8-455C-AF1D-80E262A4DF20}"/>
    <cellStyle name="Comma 14 4_ACT Segment adj EBITDA" xfId="7743" xr:uid="{1E3B01AC-8268-4E68-A159-7686EAED5C37}"/>
    <cellStyle name="Comma 14 40" xfId="39520" xr:uid="{7AC89F70-3C9E-4417-B010-FB4E4E487C83}"/>
    <cellStyle name="Comma 14 41" xfId="39442" xr:uid="{AC170771-E5F4-4FE7-A644-B2BE5CDD6AF3}"/>
    <cellStyle name="Comma 14 42" xfId="39511" xr:uid="{0CD6DD91-27B5-4F3F-85E1-73E7FABEDC17}"/>
    <cellStyle name="Comma 14 43" xfId="39404" xr:uid="{A0C52A42-2D18-4357-A882-32BF3D903574}"/>
    <cellStyle name="Comma 14 44" xfId="39476" xr:uid="{B1927C9E-168D-46AB-B2C7-9B3DBE79753A}"/>
    <cellStyle name="Comma 14 45" xfId="39394" xr:uid="{7B0ED5EC-B60F-4FB6-9084-FFB561C05BE4}"/>
    <cellStyle name="Comma 14 46" xfId="39524" xr:uid="{771A8D0B-CC90-429D-B644-2C9092463CF8}"/>
    <cellStyle name="Comma 14 47" xfId="39392" xr:uid="{4FDB6668-6E8F-4617-B947-F956915524D0}"/>
    <cellStyle name="Comma 14 48" xfId="39484" xr:uid="{95E862E9-685B-49C9-B25A-56B655926402}"/>
    <cellStyle name="Comma 14 49" xfId="39390" xr:uid="{C6003657-21E4-421C-909F-9BAEADB5E3F1}"/>
    <cellStyle name="Comma 14 5" xfId="7744" xr:uid="{C9301846-2387-4183-87CA-42F4491A92B7}"/>
    <cellStyle name="Comma 14 5 10" xfId="32779" xr:uid="{B1A6339E-5627-4E50-B33A-DF902E699D79}"/>
    <cellStyle name="Comma 14 5 11" xfId="40060" xr:uid="{5019AF5A-FB2F-4B37-BAFE-76B19268F835}"/>
    <cellStyle name="Comma 14 5 12" xfId="22048" xr:uid="{08790265-ADE4-4B3A-882A-2770331B29D1}"/>
    <cellStyle name="Comma 14 5 2" xfId="7745" xr:uid="{BF278940-3A2E-4DEC-B1A5-5148D462BCAB}"/>
    <cellStyle name="Comma 14 5 2 10" xfId="22049" xr:uid="{BCE8B4F4-BFE3-4E05-9D8F-5A1F12FE3358}"/>
    <cellStyle name="Comma 14 5 2 2" xfId="7746" xr:uid="{DF195CED-6B34-4123-B9D1-91F92959CE74}"/>
    <cellStyle name="Comma 14 5 2 2 2" xfId="7747" xr:uid="{A55ED975-141E-4F7A-91D1-001CE434E32E}"/>
    <cellStyle name="Comma 14 5 2 2 2 2" xfId="7748" xr:uid="{E13C818B-CA13-44AF-BF02-AB2825C39E1B}"/>
    <cellStyle name="Comma 14 5 2 2 2 2 2" xfId="7749" xr:uid="{CA903B20-D199-4399-96D6-C05052C7C104}"/>
    <cellStyle name="Comma 14 5 2 2 2 2 2 2" xfId="7750" xr:uid="{CC617ED3-1ED6-4D74-A099-D4B78901C7E8}"/>
    <cellStyle name="Comma 14 5 2 2 2 2 2 2 2" xfId="7751" xr:uid="{43E0966F-0805-4DFB-8ADC-092C7D377D2F}"/>
    <cellStyle name="Comma 14 5 2 2 2 2 2 2 2 2" xfId="29382" xr:uid="{D7505F0E-C58E-4E09-A6CB-8229533DC921}"/>
    <cellStyle name="Comma 14 5 2 2 2 2 2 2 3" xfId="29381" xr:uid="{CF059F3E-E4AF-46E4-B74D-5634D6A5BFAC}"/>
    <cellStyle name="Comma 14 5 2 2 2 2 2 2_ACT_NIBD EQ" xfId="7752" xr:uid="{3AE34255-1DC2-4D4A-B8E7-37B8E1638C4C}"/>
    <cellStyle name="Comma 14 5 2 2 2 2 2 3" xfId="7753" xr:uid="{7E6B261E-1A1B-4667-BF58-1B8B50F72DCE}"/>
    <cellStyle name="Comma 14 5 2 2 2 2 2 3 2" xfId="29383" xr:uid="{07FB41FD-0C30-412F-BA04-07D6409B3F7A}"/>
    <cellStyle name="Comma 14 5 2 2 2 2 2 4" xfId="29380" xr:uid="{DA98724E-ED11-4967-A8A9-2FE5E6B33B19}"/>
    <cellStyle name="Comma 14 5 2 2 2 2 2_ACT_NIBD EQ" xfId="7754" xr:uid="{E0E9C9A1-C426-47BC-A26A-90F7EDBF99B8}"/>
    <cellStyle name="Comma 14 5 2 2 2 2 3" xfId="7755" xr:uid="{EC90DE06-D6EF-45A2-92CE-DF67F7799DC9}"/>
    <cellStyle name="Comma 14 5 2 2 2 2 3 2" xfId="7756" xr:uid="{0CDFCD88-1C32-4A5C-8D37-13F27D4CDDCA}"/>
    <cellStyle name="Comma 14 5 2 2 2 2 3 2 2" xfId="29385" xr:uid="{6C243E10-D0AE-4057-937D-07307BB08A3C}"/>
    <cellStyle name="Comma 14 5 2 2 2 2 3 3" xfId="29384" xr:uid="{F42A5284-1E29-4591-97AC-6E406640F678}"/>
    <cellStyle name="Comma 14 5 2 2 2 2 3_ACT_NIBD EQ" xfId="7757" xr:uid="{A85E5CE6-465A-4C1D-91BF-DC09166052D3}"/>
    <cellStyle name="Comma 14 5 2 2 2 2 4" xfId="7758" xr:uid="{E1D82780-172B-4D7C-87A7-23458480D258}"/>
    <cellStyle name="Comma 14 5 2 2 2 2 4 2" xfId="29386" xr:uid="{2747B1A3-62CC-47BD-B7C7-951B9CB9FF8E}"/>
    <cellStyle name="Comma 14 5 2 2 2 2 5" xfId="29379" xr:uid="{D6B800ED-E017-4456-A7B4-F77A58F0674E}"/>
    <cellStyle name="Comma 14 5 2 2 2 2_ACT_NIBD EQ" xfId="7759" xr:uid="{F687EBA8-7E21-406C-8ACA-21988596AC9B}"/>
    <cellStyle name="Comma 14 5 2 2 2 3" xfId="7760" xr:uid="{4D02634D-6E64-4511-8B86-02792C38D090}"/>
    <cellStyle name="Comma 14 5 2 2 2 3 2" xfId="7761" xr:uid="{D4C9DEC3-C6C7-4BC5-823F-234378F6C78A}"/>
    <cellStyle name="Comma 14 5 2 2 2 3 2 2" xfId="7762" xr:uid="{B4ADE70D-D763-4C1A-AB65-128EF0D6EE1E}"/>
    <cellStyle name="Comma 14 5 2 2 2 3 2 2 2" xfId="29389" xr:uid="{DC6146DA-AA23-4A6A-8632-916EC8A84659}"/>
    <cellStyle name="Comma 14 5 2 2 2 3 2 3" xfId="29388" xr:uid="{93943508-5832-4FAD-9CAE-81A1E70D77D6}"/>
    <cellStyle name="Comma 14 5 2 2 2 3 2_ACT_NIBD EQ" xfId="7763" xr:uid="{AE21AFED-F75B-4722-BA22-43FE72AF36A3}"/>
    <cellStyle name="Comma 14 5 2 2 2 3 3" xfId="7764" xr:uid="{0B1F8DDC-3B00-4FB0-AB17-1BBE76F71B79}"/>
    <cellStyle name="Comma 14 5 2 2 2 3 3 2" xfId="29390" xr:uid="{8E472E09-ACDD-4D4C-984F-C9D14038E43D}"/>
    <cellStyle name="Comma 14 5 2 2 2 3 4" xfId="29387" xr:uid="{B31FC6F0-E661-4072-A508-2B6B0B63842E}"/>
    <cellStyle name="Comma 14 5 2 2 2 3_ACT_NIBD EQ" xfId="7765" xr:uid="{60FD777F-BC6E-4B46-9482-0EFCC3AC68E1}"/>
    <cellStyle name="Comma 14 5 2 2 2 4" xfId="7766" xr:uid="{3AAC6E3D-2B97-4D4B-BC8A-E3AEDF316AAC}"/>
    <cellStyle name="Comma 14 5 2 2 2 4 2" xfId="7767" xr:uid="{DDDC7226-330C-44F1-B945-FCE0125CCDE4}"/>
    <cellStyle name="Comma 14 5 2 2 2 4 2 2" xfId="29392" xr:uid="{109E4E51-7010-4619-B594-E25C7F8B7F84}"/>
    <cellStyle name="Comma 14 5 2 2 2 4 3" xfId="29391" xr:uid="{6455D5C4-94B2-4E65-A3CA-6576CC3F64B7}"/>
    <cellStyle name="Comma 14 5 2 2 2 4_ACT_NIBD EQ" xfId="7768" xr:uid="{A618E79F-8CB3-4163-8672-6EB3F115DD3F}"/>
    <cellStyle name="Comma 14 5 2 2 2 5" xfId="7769" xr:uid="{F200E976-D23A-40C6-BFBF-954DB168FC04}"/>
    <cellStyle name="Comma 14 5 2 2 2 5 2" xfId="29393" xr:uid="{66958022-1E94-45C8-BE88-FD166F7F333F}"/>
    <cellStyle name="Comma 14 5 2 2 2 6" xfId="29378" xr:uid="{E4B870EF-8E77-468B-A687-2EB4068DB700}"/>
    <cellStyle name="Comma 14 5 2 2 2_ACT_NIBD EQ" xfId="7770" xr:uid="{7E72B3A8-E045-4357-BE03-B53BE8C1DD4F}"/>
    <cellStyle name="Comma 14 5 2 2 3" xfId="7771" xr:uid="{B2AF560E-0730-492E-8CE6-4C96A399F831}"/>
    <cellStyle name="Comma 14 5 2 2 3 2" xfId="7772" xr:uid="{04A302E5-F843-4426-AB85-A6FDB289F0F5}"/>
    <cellStyle name="Comma 14 5 2 2 3 2 2" xfId="7773" xr:uid="{9D668443-1BE9-41B6-9545-5F1EB946B591}"/>
    <cellStyle name="Comma 14 5 2 2 3 2 2 2" xfId="7774" xr:uid="{88D132B8-09AC-4436-AD6B-6982E6650A61}"/>
    <cellStyle name="Comma 14 5 2 2 3 2 2 2 2" xfId="29397" xr:uid="{F696E4BF-DECE-44FD-8CCC-84A8934ED64B}"/>
    <cellStyle name="Comma 14 5 2 2 3 2 2 3" xfId="29396" xr:uid="{200ACF08-DF77-4EDB-82FF-1D36A838BFB5}"/>
    <cellStyle name="Comma 14 5 2 2 3 2 2_ACT_NIBD EQ" xfId="7775" xr:uid="{F07C872E-E4FF-48F4-AD5B-679ABE8C83C0}"/>
    <cellStyle name="Comma 14 5 2 2 3 2 3" xfId="7776" xr:uid="{B09AE1DD-D25C-44EE-8250-2C98E34C497F}"/>
    <cellStyle name="Comma 14 5 2 2 3 2 3 2" xfId="29398" xr:uid="{05B79E0C-A310-4E90-ADFE-280B893F8A80}"/>
    <cellStyle name="Comma 14 5 2 2 3 2 4" xfId="29395" xr:uid="{4A2BBD32-50CE-4E0A-B19A-5AC9B7FD1502}"/>
    <cellStyle name="Comma 14 5 2 2 3 2_ACT_NIBD EQ" xfId="7777" xr:uid="{FA94A98D-B8EC-4434-8ECE-F143E0464590}"/>
    <cellStyle name="Comma 14 5 2 2 3 3" xfId="7778" xr:uid="{502F3E4A-4FE0-4BD4-906A-3B849E7AAE22}"/>
    <cellStyle name="Comma 14 5 2 2 3 3 2" xfId="7779" xr:uid="{DA4E3168-FA86-4BCD-A41D-A024814DC3D9}"/>
    <cellStyle name="Comma 14 5 2 2 3 3 2 2" xfId="29400" xr:uid="{333EA8DB-C501-4309-BC7B-66610EA8E20D}"/>
    <cellStyle name="Comma 14 5 2 2 3 3 3" xfId="29399" xr:uid="{E98BC1CB-207C-4E8A-9BDB-EA1E38E9B3D3}"/>
    <cellStyle name="Comma 14 5 2 2 3 3_ACT_NIBD EQ" xfId="7780" xr:uid="{17FE4689-EC57-47C7-B19D-20004462BDEC}"/>
    <cellStyle name="Comma 14 5 2 2 3 4" xfId="7781" xr:uid="{7C2D9278-42F4-4187-B287-2A550DBC1FE7}"/>
    <cellStyle name="Comma 14 5 2 2 3 4 2" xfId="29401" xr:uid="{767A8DC5-CB9B-49F9-83AF-AF342DC8745B}"/>
    <cellStyle name="Comma 14 5 2 2 3 5" xfId="29394" xr:uid="{50E450F6-9CEF-4839-9352-5DB774B76F61}"/>
    <cellStyle name="Comma 14 5 2 2 3_ACT_NIBD EQ" xfId="7782" xr:uid="{729D5886-AF34-4534-BC54-6103050FA664}"/>
    <cellStyle name="Comma 14 5 2 2 4" xfId="7783" xr:uid="{7BD37119-3250-4B92-858B-F5DA22E8B562}"/>
    <cellStyle name="Comma 14 5 2 2 4 2" xfId="7784" xr:uid="{B5DDFA4F-6D56-4B36-A884-AF141883B8A8}"/>
    <cellStyle name="Comma 14 5 2 2 4 2 2" xfId="7785" xr:uid="{90996B96-1D3F-4724-AD9F-D6E0654EDF63}"/>
    <cellStyle name="Comma 14 5 2 2 4 2 2 2" xfId="29404" xr:uid="{9B4F24BA-376E-46EC-8277-8CFDE4C5936F}"/>
    <cellStyle name="Comma 14 5 2 2 4 2 3" xfId="29403" xr:uid="{52C9D556-56ED-4871-A374-5EE8365528B9}"/>
    <cellStyle name="Comma 14 5 2 2 4 2_ACT_NIBD EQ" xfId="7786" xr:uid="{9D9D6A7B-2A57-4BA4-99F4-6444EAD01A5C}"/>
    <cellStyle name="Comma 14 5 2 2 4 3" xfId="7787" xr:uid="{E51ECF74-3A51-40AB-8954-207DBAB2D9B0}"/>
    <cellStyle name="Comma 14 5 2 2 4 3 2" xfId="29405" xr:uid="{F42C4DA2-6CF5-46EF-8777-5477FC3FFBA1}"/>
    <cellStyle name="Comma 14 5 2 2 4 4" xfId="29402" xr:uid="{B327F4B1-84FD-43AA-A90D-940AF2D0CB2B}"/>
    <cellStyle name="Comma 14 5 2 2 4_ACT_NIBD EQ" xfId="7788" xr:uid="{EE61361E-6B0F-4768-BCEA-22B7CD61D895}"/>
    <cellStyle name="Comma 14 5 2 2 5" xfId="7789" xr:uid="{0B34681A-F962-4E86-AD7F-9C72A5B0F7D1}"/>
    <cellStyle name="Comma 14 5 2 2 5 2" xfId="7790" xr:uid="{DD50679F-AA1F-48B5-8F32-76A5CA88792E}"/>
    <cellStyle name="Comma 14 5 2 2 5 2 2" xfId="29407" xr:uid="{F499A183-E563-4742-B8B5-88595082A4E6}"/>
    <cellStyle name="Comma 14 5 2 2 5 3" xfId="29406" xr:uid="{C09AF5C9-8496-4682-BB20-F3F30DA4EA5B}"/>
    <cellStyle name="Comma 14 5 2 2 5_ACT_NIBD EQ" xfId="7791" xr:uid="{35E0B97C-82FD-4EA1-9AC7-AC8EA47A191C}"/>
    <cellStyle name="Comma 14 5 2 2 6" xfId="7792" xr:uid="{6B3F9FD4-B398-4482-AA63-85C1ED60A724}"/>
    <cellStyle name="Comma 14 5 2 2 6 2" xfId="29408" xr:uid="{0894283A-5C2A-49E3-B944-757039A140F9}"/>
    <cellStyle name="Comma 14 5 2 2 7" xfId="29377" xr:uid="{61797C62-2AEF-4147-92C1-D9F1699923B0}"/>
    <cellStyle name="Comma 14 5 2 2_ACT_NIBD EQ" xfId="7793" xr:uid="{8AADA042-6AB2-4425-BD41-11B74A25218F}"/>
    <cellStyle name="Comma 14 5 2 3" xfId="7794" xr:uid="{B649F336-83E3-4C9B-B5B6-FCFFB79F2062}"/>
    <cellStyle name="Comma 14 5 2 3 2" xfId="7795" xr:uid="{776A45FC-67E3-40C1-B820-BEBED59FB061}"/>
    <cellStyle name="Comma 14 5 2 3 2 2" xfId="7796" xr:uid="{37D0917C-1FB4-4229-BA8D-F44B9ABADFCA}"/>
    <cellStyle name="Comma 14 5 2 3 2 2 2" xfId="7797" xr:uid="{2E3044EF-3F38-4BBC-A752-461ED48DC2D3}"/>
    <cellStyle name="Comma 14 5 2 3 2 2 2 2" xfId="7798" xr:uid="{D145FFA3-C393-49A9-B590-B2817EFD8E9A}"/>
    <cellStyle name="Comma 14 5 2 3 2 2 2 2 2" xfId="7799" xr:uid="{9D11F2C4-B62D-457F-BF55-C305B8520161}"/>
    <cellStyle name="Comma 14 5 2 3 2 2 2 2 2 2" xfId="29414" xr:uid="{26E4AE98-E1F6-46D3-B40B-3433D58CD308}"/>
    <cellStyle name="Comma 14 5 2 3 2 2 2 2 3" xfId="29413" xr:uid="{AEA00D43-A6C9-4C86-9A8C-80F94CE803D3}"/>
    <cellStyle name="Comma 14 5 2 3 2 2 2 2_ACT_NIBD EQ" xfId="7800" xr:uid="{1FA9BAC7-ECB7-47A4-9718-B51BA27E893D}"/>
    <cellStyle name="Comma 14 5 2 3 2 2 2 3" xfId="7801" xr:uid="{8F2F52EC-4C2F-4FEF-8D62-E76B2423B358}"/>
    <cellStyle name="Comma 14 5 2 3 2 2 2 3 2" xfId="29415" xr:uid="{E8903029-32AE-4052-8AE8-07330636860C}"/>
    <cellStyle name="Comma 14 5 2 3 2 2 2 4" xfId="29412" xr:uid="{E1EEC234-704A-4D5D-ADCF-38B839B1194C}"/>
    <cellStyle name="Comma 14 5 2 3 2 2 2_ACT_NIBD EQ" xfId="7802" xr:uid="{20351473-4853-47B7-AC2D-371FFD399D49}"/>
    <cellStyle name="Comma 14 5 2 3 2 2 3" xfId="7803" xr:uid="{91E043FC-1555-469B-BDCA-C4974D531073}"/>
    <cellStyle name="Comma 14 5 2 3 2 2 3 2" xfId="7804" xr:uid="{0B6CC7E6-57B9-4168-8B0B-C58DD8142C92}"/>
    <cellStyle name="Comma 14 5 2 3 2 2 3 2 2" xfId="29417" xr:uid="{FE42C4C3-AAC8-4A63-BD85-EA209F8E5BAB}"/>
    <cellStyle name="Comma 14 5 2 3 2 2 3 3" xfId="29416" xr:uid="{4F54865E-38E6-4CAB-9694-8E2A65D2F404}"/>
    <cellStyle name="Comma 14 5 2 3 2 2 3_ACT_NIBD EQ" xfId="7805" xr:uid="{19D67D34-AC41-40DF-8255-DA14802DC305}"/>
    <cellStyle name="Comma 14 5 2 3 2 2 4" xfId="7806" xr:uid="{A550BFEA-B984-49A7-906B-EB8383FA3D88}"/>
    <cellStyle name="Comma 14 5 2 3 2 2 4 2" xfId="29418" xr:uid="{68FE396C-BAB7-4E88-A128-A05B7337D0CC}"/>
    <cellStyle name="Comma 14 5 2 3 2 2 5" xfId="29411" xr:uid="{CC9D38E6-7FA6-41F3-9867-999FF558DBC2}"/>
    <cellStyle name="Comma 14 5 2 3 2 2_ACT_NIBD EQ" xfId="7807" xr:uid="{3E095542-05E0-44F5-A42B-F84DD2FB94CC}"/>
    <cellStyle name="Comma 14 5 2 3 2 3" xfId="7808" xr:uid="{8D61E117-BE26-4988-8AAF-8BFCAC60624C}"/>
    <cellStyle name="Comma 14 5 2 3 2 3 2" xfId="7809" xr:uid="{C39B096F-B645-4F54-A36D-90EA5339CC89}"/>
    <cellStyle name="Comma 14 5 2 3 2 3 2 2" xfId="7810" xr:uid="{3F33F4E9-1AB6-4A3C-A7EC-9BCD0A6D79E1}"/>
    <cellStyle name="Comma 14 5 2 3 2 3 2 2 2" xfId="29421" xr:uid="{DB209553-B9CE-4052-98E2-5146F530168C}"/>
    <cellStyle name="Comma 14 5 2 3 2 3 2 3" xfId="29420" xr:uid="{FDD192EB-735D-4F51-8EA7-8BE112825035}"/>
    <cellStyle name="Comma 14 5 2 3 2 3 2_ACT_NIBD EQ" xfId="7811" xr:uid="{FC9BCE34-DDBB-46A9-9438-04ADE5B479A7}"/>
    <cellStyle name="Comma 14 5 2 3 2 3 3" xfId="7812" xr:uid="{90D3DAC1-5EC9-4138-9F2B-F2D1B91AD449}"/>
    <cellStyle name="Comma 14 5 2 3 2 3 3 2" xfId="29422" xr:uid="{10BA8621-FE44-4350-B9EC-D6671CB191A6}"/>
    <cellStyle name="Comma 14 5 2 3 2 3 4" xfId="29419" xr:uid="{078D37C2-41DB-4B81-96CD-6E929929CABB}"/>
    <cellStyle name="Comma 14 5 2 3 2 3_ACT_NIBD EQ" xfId="7813" xr:uid="{9BA58BBE-EA93-4EFD-9994-C0AAF96F02CC}"/>
    <cellStyle name="Comma 14 5 2 3 2 4" xfId="7814" xr:uid="{EED4E84F-0C7B-44D5-A1AA-F84CF68A26D7}"/>
    <cellStyle name="Comma 14 5 2 3 2 4 2" xfId="7815" xr:uid="{D4DEDF38-4AD3-413D-AA86-0FF1EB55BA72}"/>
    <cellStyle name="Comma 14 5 2 3 2 4 2 2" xfId="29424" xr:uid="{A0624AC1-7FB3-4FE9-BD0F-9292A47CF395}"/>
    <cellStyle name="Comma 14 5 2 3 2 4 3" xfId="29423" xr:uid="{15B08A7F-2E5D-4E94-A5C9-9792E2B7F489}"/>
    <cellStyle name="Comma 14 5 2 3 2 4_ACT_NIBD EQ" xfId="7816" xr:uid="{9AFF5C5A-C2E5-461C-BD58-50DC7A9AD9B0}"/>
    <cellStyle name="Comma 14 5 2 3 2 5" xfId="7817" xr:uid="{ADC617BF-0DF0-4951-8F68-FB8BC3F7FA07}"/>
    <cellStyle name="Comma 14 5 2 3 2 5 2" xfId="29425" xr:uid="{241F5FB0-DC81-4FF4-969B-C0CD045D021D}"/>
    <cellStyle name="Comma 14 5 2 3 2 6" xfId="29410" xr:uid="{6936CAB7-DDEF-4FF0-896B-7BA44EAB0706}"/>
    <cellStyle name="Comma 14 5 2 3 2_ACT_NIBD EQ" xfId="7818" xr:uid="{27CBAFE6-CEEA-4242-B368-3F667F3F7DDA}"/>
    <cellStyle name="Comma 14 5 2 3 3" xfId="7819" xr:uid="{0E90CD8A-FE18-496B-99EC-67E928743B6C}"/>
    <cellStyle name="Comma 14 5 2 3 3 2" xfId="7820" xr:uid="{EE0B58AB-8A6F-4857-A1AF-6F01B6193505}"/>
    <cellStyle name="Comma 14 5 2 3 3 2 2" xfId="7821" xr:uid="{CE65BF53-CB1B-4115-93AF-AE73ACAA20B1}"/>
    <cellStyle name="Comma 14 5 2 3 3 2 2 2" xfId="7822" xr:uid="{66E8F274-2881-4583-94EF-E6741818A8BD}"/>
    <cellStyle name="Comma 14 5 2 3 3 2 2 2 2" xfId="29429" xr:uid="{ADF8BB2D-44C3-4008-BC31-7B7DAEB8C66C}"/>
    <cellStyle name="Comma 14 5 2 3 3 2 2 3" xfId="29428" xr:uid="{108FF0B6-5F91-4B6B-AC8A-DC0FE1C4BF76}"/>
    <cellStyle name="Comma 14 5 2 3 3 2 2_ACT_NIBD EQ" xfId="7823" xr:uid="{18DF4FDD-12EF-4CA0-9D5F-DF46B8422988}"/>
    <cellStyle name="Comma 14 5 2 3 3 2 3" xfId="7824" xr:uid="{909F7A77-B19E-4B8E-A0E2-115019C86BC4}"/>
    <cellStyle name="Comma 14 5 2 3 3 2 3 2" xfId="29430" xr:uid="{CCE079F1-8768-4EFD-B510-AD0E8118CAA3}"/>
    <cellStyle name="Comma 14 5 2 3 3 2 4" xfId="29427" xr:uid="{236492D1-8E83-476C-B2B5-599E79A31772}"/>
    <cellStyle name="Comma 14 5 2 3 3 2_ACT_NIBD EQ" xfId="7825" xr:uid="{672CD2DC-1B9A-4564-BF43-2BAF5960B205}"/>
    <cellStyle name="Comma 14 5 2 3 3 3" xfId="7826" xr:uid="{CBD9171E-4507-4532-9137-790E57B255FC}"/>
    <cellStyle name="Comma 14 5 2 3 3 3 2" xfId="7827" xr:uid="{68374CED-0CB2-4D23-B727-C6DFF8D2D393}"/>
    <cellStyle name="Comma 14 5 2 3 3 3 2 2" xfId="29432" xr:uid="{FCBB0868-282B-47E7-AFEC-B64C2A2F5D84}"/>
    <cellStyle name="Comma 14 5 2 3 3 3 3" xfId="29431" xr:uid="{B4059C1B-4B2D-40E8-BD55-AEAB0B7BCAA7}"/>
    <cellStyle name="Comma 14 5 2 3 3 3_ACT_NIBD EQ" xfId="7828" xr:uid="{8A7B8E74-4912-4583-9C18-601F7B318B18}"/>
    <cellStyle name="Comma 14 5 2 3 3 4" xfId="7829" xr:uid="{94E3AE70-B154-4307-AFDF-8C2EC111E575}"/>
    <cellStyle name="Comma 14 5 2 3 3 4 2" xfId="29433" xr:uid="{E193A541-E9BD-451B-BA8E-0058CA9F4125}"/>
    <cellStyle name="Comma 14 5 2 3 3 5" xfId="29426" xr:uid="{616F62A2-CB27-4AB6-9A4C-599708BD482C}"/>
    <cellStyle name="Comma 14 5 2 3 3_ACT_NIBD EQ" xfId="7830" xr:uid="{0CF81366-00D6-4B2C-81A5-4CF09366980F}"/>
    <cellStyle name="Comma 14 5 2 3 4" xfId="7831" xr:uid="{58A136EB-77B9-4896-80E8-B1AEA8CE9FC7}"/>
    <cellStyle name="Comma 14 5 2 3 4 2" xfId="7832" xr:uid="{8BB6951D-A90C-49A5-9D77-56B16CEE0756}"/>
    <cellStyle name="Comma 14 5 2 3 4 2 2" xfId="7833" xr:uid="{E2AD32E6-426D-4C9F-9556-822F72539351}"/>
    <cellStyle name="Comma 14 5 2 3 4 2 2 2" xfId="29436" xr:uid="{1F4ACD95-ADD1-4DD2-BD16-5BAB19CDBCFA}"/>
    <cellStyle name="Comma 14 5 2 3 4 2 3" xfId="29435" xr:uid="{731F3179-9565-4E0C-AD43-69E816DED886}"/>
    <cellStyle name="Comma 14 5 2 3 4 2_ACT_NIBD EQ" xfId="7834" xr:uid="{8BFD9F09-F092-4952-8ADA-DBF00FEDA46E}"/>
    <cellStyle name="Comma 14 5 2 3 4 3" xfId="7835" xr:uid="{61E57F20-12AA-4366-80EC-F61C7955FF71}"/>
    <cellStyle name="Comma 14 5 2 3 4 3 2" xfId="29437" xr:uid="{B82B41A2-F081-41DF-92BA-F916BDFC0540}"/>
    <cellStyle name="Comma 14 5 2 3 4 4" xfId="29434" xr:uid="{FD30753C-D50F-48EB-B67C-74B60E2B1CB4}"/>
    <cellStyle name="Comma 14 5 2 3 4_ACT_NIBD EQ" xfId="7836" xr:uid="{EE5DE8EB-A08C-4419-A8B3-FF1B7F456AA8}"/>
    <cellStyle name="Comma 14 5 2 3 5" xfId="7837" xr:uid="{CAA4BD2F-3F21-4F92-BBBD-1F23617B1485}"/>
    <cellStyle name="Comma 14 5 2 3 5 2" xfId="7838" xr:uid="{181A28F6-43E6-487B-8AF9-309DEF35EDEE}"/>
    <cellStyle name="Comma 14 5 2 3 5 2 2" xfId="29439" xr:uid="{F2E940B2-B9D9-4813-BE64-EAABB1E1F82E}"/>
    <cellStyle name="Comma 14 5 2 3 5 3" xfId="29438" xr:uid="{E53F5C63-6EB2-45B5-AE59-5D732B8C8DD3}"/>
    <cellStyle name="Comma 14 5 2 3 5_ACT_NIBD EQ" xfId="7839" xr:uid="{C9028D10-17A1-443C-9313-72B0609CA14E}"/>
    <cellStyle name="Comma 14 5 2 3 6" xfId="7840" xr:uid="{FDE45BF7-C4E0-438E-A072-17B01DEBB361}"/>
    <cellStyle name="Comma 14 5 2 3 6 2" xfId="29440" xr:uid="{2936E191-F347-46C0-B464-607767A6DA83}"/>
    <cellStyle name="Comma 14 5 2 3 7" xfId="29409" xr:uid="{5181D54D-554F-44F1-967D-84CFAFE1BF87}"/>
    <cellStyle name="Comma 14 5 2 3_ACT_NIBD EQ" xfId="7841" xr:uid="{A5C71BF5-4A05-49F4-8AEB-E98AA0299C42}"/>
    <cellStyle name="Comma 14 5 2 4" xfId="7842" xr:uid="{D5E66DA9-546A-406E-8590-CA3D44AAD1B8}"/>
    <cellStyle name="Comma 14 5 2 4 2" xfId="7843" xr:uid="{1B14563D-8C25-4E95-B6A7-F8C79CBD548A}"/>
    <cellStyle name="Comma 14 5 2 4 2 2" xfId="7844" xr:uid="{EF378776-6DA6-46B1-94BF-F4D5ACDD1F0B}"/>
    <cellStyle name="Comma 14 5 2 4 2 2 2" xfId="7845" xr:uid="{49D3CC7C-9B3E-441A-8C90-FF2C0C3FEF64}"/>
    <cellStyle name="Comma 14 5 2 4 2 2 2 2" xfId="7846" xr:uid="{272B1C59-A1FC-4CA8-868F-11E33F2DF04D}"/>
    <cellStyle name="Comma 14 5 2 4 2 2 2 2 2" xfId="29445" xr:uid="{50747C42-FCE6-4DAC-AEE0-3C3177CDD19F}"/>
    <cellStyle name="Comma 14 5 2 4 2 2 2 3" xfId="29444" xr:uid="{B0B3D0B0-571A-4475-AEBD-B014797876CA}"/>
    <cellStyle name="Comma 14 5 2 4 2 2 2_ACT_NIBD EQ" xfId="7847" xr:uid="{ED072C1B-E8D1-4E02-97D9-C603D3714812}"/>
    <cellStyle name="Comma 14 5 2 4 2 2 3" xfId="7848" xr:uid="{5353FCBB-C6A5-40EA-BA86-1848E8CCBFC6}"/>
    <cellStyle name="Comma 14 5 2 4 2 2 3 2" xfId="29446" xr:uid="{70C5F28D-FC93-46F6-A481-A5C505A57386}"/>
    <cellStyle name="Comma 14 5 2 4 2 2 4" xfId="29443" xr:uid="{FC147A00-05BF-4F17-A128-4C227079C3CC}"/>
    <cellStyle name="Comma 14 5 2 4 2 2_ACT_NIBD EQ" xfId="7849" xr:uid="{BE1EDAF2-8633-47E8-A72E-BAD55CA26B9C}"/>
    <cellStyle name="Comma 14 5 2 4 2 3" xfId="7850" xr:uid="{F3585279-2CDF-46F1-B6CD-51B6C50A68CC}"/>
    <cellStyle name="Comma 14 5 2 4 2 3 2" xfId="7851" xr:uid="{3A735B64-C75E-4EFB-9C6E-228EAD98E34D}"/>
    <cellStyle name="Comma 14 5 2 4 2 3 2 2" xfId="29448" xr:uid="{BE910EE3-B0BC-4E29-8A03-04E513B7BAF0}"/>
    <cellStyle name="Comma 14 5 2 4 2 3 3" xfId="29447" xr:uid="{1A92ED87-B46A-40D3-A6F4-1821E4209E47}"/>
    <cellStyle name="Comma 14 5 2 4 2 3_ACT_NIBD EQ" xfId="7852" xr:uid="{8226D7DD-01B6-4536-ACA3-4134769D14EC}"/>
    <cellStyle name="Comma 14 5 2 4 2 4" xfId="7853" xr:uid="{F74F174F-44F9-4BD7-AFA3-6C98D4F4D712}"/>
    <cellStyle name="Comma 14 5 2 4 2 4 2" xfId="29449" xr:uid="{EF44525A-AAC7-4FCF-8C1D-4278CD86C4B7}"/>
    <cellStyle name="Comma 14 5 2 4 2 5" xfId="29442" xr:uid="{0A2536AB-4B27-483A-93EE-3111F57B84A4}"/>
    <cellStyle name="Comma 14 5 2 4 2_ACT_NIBD EQ" xfId="7854" xr:uid="{B4A58A81-F281-4B91-A5A0-C468711E89A7}"/>
    <cellStyle name="Comma 14 5 2 4 3" xfId="7855" xr:uid="{8224C42B-E59C-42CD-A675-C97B5DCA81FC}"/>
    <cellStyle name="Comma 14 5 2 4 3 2" xfId="7856" xr:uid="{5C64BD66-BF94-46B0-9DEE-36F0A43D51D8}"/>
    <cellStyle name="Comma 14 5 2 4 3 2 2" xfId="7857" xr:uid="{A27F8FB6-AE3E-4513-AF84-062923C1CC83}"/>
    <cellStyle name="Comma 14 5 2 4 3 2 2 2" xfId="29452" xr:uid="{255404BB-316C-4585-BB08-DF3572E71D1B}"/>
    <cellStyle name="Comma 14 5 2 4 3 2 3" xfId="29451" xr:uid="{EC8CEBA9-98C2-4F54-8747-F477B9C7C465}"/>
    <cellStyle name="Comma 14 5 2 4 3 2_ACT_NIBD EQ" xfId="7858" xr:uid="{5B43EA19-1757-4028-A21E-5A95A634AAD9}"/>
    <cellStyle name="Comma 14 5 2 4 3 3" xfId="7859" xr:uid="{2EA88F89-8369-4A96-98EC-8E419DCE56F4}"/>
    <cellStyle name="Comma 14 5 2 4 3 3 2" xfId="29453" xr:uid="{E3B8D05E-CBB6-44A3-B88C-FFDC422AD537}"/>
    <cellStyle name="Comma 14 5 2 4 3 4" xfId="29450" xr:uid="{4319A497-8526-47A9-87E3-ED6F09504A37}"/>
    <cellStyle name="Comma 14 5 2 4 3_ACT_NIBD EQ" xfId="7860" xr:uid="{653A4339-C7B0-472A-A4FB-94BB6EADC7A0}"/>
    <cellStyle name="Comma 14 5 2 4 4" xfId="7861" xr:uid="{8C5C2D86-3BF0-4B7C-81DD-0E54D2378485}"/>
    <cellStyle name="Comma 14 5 2 4 4 2" xfId="7862" xr:uid="{25A58537-B8FA-42C4-855A-018633B3183C}"/>
    <cellStyle name="Comma 14 5 2 4 4 2 2" xfId="29455" xr:uid="{045A293A-2F36-4CD6-84FC-8F26A1C25DAD}"/>
    <cellStyle name="Comma 14 5 2 4 4 3" xfId="29454" xr:uid="{55C2E75D-6AFB-48BB-879E-6456BC6F2E5F}"/>
    <cellStyle name="Comma 14 5 2 4 4_ACT_NIBD EQ" xfId="7863" xr:uid="{F35841D9-A04B-4E5F-8CF1-C54FF021FA4E}"/>
    <cellStyle name="Comma 14 5 2 4 5" xfId="7864" xr:uid="{7C77A872-D35B-4333-B8EA-2F20C3D4A891}"/>
    <cellStyle name="Comma 14 5 2 4 5 2" xfId="29456" xr:uid="{94C1F9B7-EBEC-4884-91EF-0F378D37FDD6}"/>
    <cellStyle name="Comma 14 5 2 4 6" xfId="29441" xr:uid="{B608DAE1-81EB-47EE-8E3B-56EC82BB0AD0}"/>
    <cellStyle name="Comma 14 5 2 4_ACT_NIBD EQ" xfId="7865" xr:uid="{4FCB1C90-91F7-4BB3-A8D0-0E4BADBF04AB}"/>
    <cellStyle name="Comma 14 5 2 5" xfId="7866" xr:uid="{CF3F85D4-1AC5-4951-9BE7-FD2D54DC196D}"/>
    <cellStyle name="Comma 14 5 2 5 2" xfId="7867" xr:uid="{A1EAE3B7-3F77-44B8-9ADB-D8FE4C681651}"/>
    <cellStyle name="Comma 14 5 2 5 2 2" xfId="7868" xr:uid="{5ECAD4DB-1045-47FD-9CB3-738BAD86A70A}"/>
    <cellStyle name="Comma 14 5 2 5 2 2 2" xfId="7869" xr:uid="{1321F749-6498-498D-BA41-4F242D2968E6}"/>
    <cellStyle name="Comma 14 5 2 5 2 2 2 2" xfId="29460" xr:uid="{AE3B8DC7-AB3B-4DC1-BF29-1FE429E19240}"/>
    <cellStyle name="Comma 14 5 2 5 2 2 3" xfId="29459" xr:uid="{FFD51901-5D20-4263-AE77-DA2406625F4E}"/>
    <cellStyle name="Comma 14 5 2 5 2 2_ACT_NIBD EQ" xfId="7870" xr:uid="{3619023E-9018-4C36-BA7A-9C22632177C3}"/>
    <cellStyle name="Comma 14 5 2 5 2 3" xfId="7871" xr:uid="{A8A02D68-D2B4-44CA-8556-11665903AC3F}"/>
    <cellStyle name="Comma 14 5 2 5 2 3 2" xfId="29461" xr:uid="{CBA2F417-0F3B-4349-BD7D-63F60EFF18F0}"/>
    <cellStyle name="Comma 14 5 2 5 2 4" xfId="29458" xr:uid="{C025D4F8-0EEA-4D5E-A4C8-C70CA2D034B7}"/>
    <cellStyle name="Comma 14 5 2 5 2_ACT_NIBD EQ" xfId="7872" xr:uid="{8D5F4FF6-4158-4388-96B8-65BD30954B0C}"/>
    <cellStyle name="Comma 14 5 2 5 3" xfId="7873" xr:uid="{9222940F-AFE7-41D9-82D5-1DD971CCF48C}"/>
    <cellStyle name="Comma 14 5 2 5 3 2" xfId="7874" xr:uid="{C9A6F09A-0CAA-44C4-A310-EFC559D9CF81}"/>
    <cellStyle name="Comma 14 5 2 5 3 2 2" xfId="29463" xr:uid="{B755CE67-67B2-48D9-814F-0DEB8BD1B201}"/>
    <cellStyle name="Comma 14 5 2 5 3 3" xfId="29462" xr:uid="{0C19ED8C-169E-409C-AC7D-D4043CF8ACF6}"/>
    <cellStyle name="Comma 14 5 2 5 3_ACT_NIBD EQ" xfId="7875" xr:uid="{EA7A5B0F-6B94-40C6-91B0-D091F7BC217B}"/>
    <cellStyle name="Comma 14 5 2 5 4" xfId="7876" xr:uid="{D27EE0E2-F13F-474D-9330-6E7DD5F1F2B7}"/>
    <cellStyle name="Comma 14 5 2 5 4 2" xfId="29464" xr:uid="{81F64187-E418-4A0B-B8A1-7DF7736FC698}"/>
    <cellStyle name="Comma 14 5 2 5 5" xfId="29457" xr:uid="{497FCBB9-66AB-4B14-B20F-3E0F366D4F40}"/>
    <cellStyle name="Comma 14 5 2 5_ACT_NIBD EQ" xfId="7877" xr:uid="{54CFE68A-198B-4B98-946F-0F94C17E5554}"/>
    <cellStyle name="Comma 14 5 2 6" xfId="7878" xr:uid="{D232739A-04FD-431C-A815-C7683174A846}"/>
    <cellStyle name="Comma 14 5 2 6 2" xfId="7879" xr:uid="{4A1361E3-7119-4B44-93B0-03CD74E5FE2D}"/>
    <cellStyle name="Comma 14 5 2 6 2 2" xfId="7880" xr:uid="{7B6A24CC-0E15-4C1E-A18A-69AD8CFD567D}"/>
    <cellStyle name="Comma 14 5 2 6 2 2 2" xfId="29467" xr:uid="{D4EF4BFC-8ABE-4447-928A-FFCC45B0A81C}"/>
    <cellStyle name="Comma 14 5 2 6 2 3" xfId="29466" xr:uid="{B7692709-5B10-4A3D-9434-0C68CE82B0A0}"/>
    <cellStyle name="Comma 14 5 2 6 2_ACT_NIBD EQ" xfId="7881" xr:uid="{2E086C44-69F8-47FA-8A50-29B216BDDF12}"/>
    <cellStyle name="Comma 14 5 2 6 3" xfId="7882" xr:uid="{CFFFFD38-0375-46CD-AA0F-CC7C0DD273E0}"/>
    <cellStyle name="Comma 14 5 2 6 3 2" xfId="29468" xr:uid="{6AA582B3-356A-4E9B-9DA5-B6F57080F332}"/>
    <cellStyle name="Comma 14 5 2 6 4" xfId="29465" xr:uid="{FC5DFE50-DE90-4693-AF47-EB1C7B56B914}"/>
    <cellStyle name="Comma 14 5 2 6_ACT_NIBD EQ" xfId="7883" xr:uid="{224EAB8B-28E5-4BBB-8DA5-EF536DCD2354}"/>
    <cellStyle name="Comma 14 5 2 7" xfId="7884" xr:uid="{335CA242-05BF-445F-9DF8-E7456933D822}"/>
    <cellStyle name="Comma 14 5 2 7 2" xfId="7885" xr:uid="{0000F141-5A13-47E7-9010-1D080E9DE7E8}"/>
    <cellStyle name="Comma 14 5 2 7 2 2" xfId="29470" xr:uid="{545953B3-E802-4629-9744-908A4C809037}"/>
    <cellStyle name="Comma 14 5 2 7 3" xfId="29469" xr:uid="{9210E2F6-45DF-4687-9B1D-950CE00BC497}"/>
    <cellStyle name="Comma 14 5 2 7_ACT_NIBD EQ" xfId="7886" xr:uid="{86AA6201-D72A-4F39-BDEF-0925B82FB342}"/>
    <cellStyle name="Comma 14 5 2 8" xfId="7887" xr:uid="{A5CB31CF-F61D-4E59-89A6-93C8FC6D0855}"/>
    <cellStyle name="Comma 14 5 2 8 2" xfId="29471" xr:uid="{57EE4CEE-24A4-4857-B7F8-1139D2199136}"/>
    <cellStyle name="Comma 14 5 2 9" xfId="40061" xr:uid="{8F11BE6F-3C04-4C8C-AC35-35A5F2DCBDC3}"/>
    <cellStyle name="Comma 14 5 2_ACT Segment adj EBITDA" xfId="7888" xr:uid="{66405A45-C933-43C3-A900-11CCDA975F92}"/>
    <cellStyle name="Comma 14 5 3" xfId="7889" xr:uid="{52CFF442-3EBF-46CA-8B77-CEC2D84E06AB}"/>
    <cellStyle name="Comma 14 5 3 2" xfId="7890" xr:uid="{651B7E1B-4D35-4A48-842A-3A756E88E9CE}"/>
    <cellStyle name="Comma 14 5 3 2 2" xfId="7891" xr:uid="{5FF9A2EB-A32A-458B-A05D-081DF1194482}"/>
    <cellStyle name="Comma 14 5 3 2 2 2" xfId="7892" xr:uid="{193683D1-3A37-4481-9093-6840EC96BDF3}"/>
    <cellStyle name="Comma 14 5 3 2 2 2 2" xfId="7893" xr:uid="{C0A3B987-82FD-43A1-913D-4738FDDCFF37}"/>
    <cellStyle name="Comma 14 5 3 2 2 2 2 2" xfId="7894" xr:uid="{40750A53-FBB2-4C46-BDCB-3FEB1EDFB024}"/>
    <cellStyle name="Comma 14 5 3 2 2 2 2 2 2" xfId="29476" xr:uid="{9A72B6C6-C142-4726-9FDE-DC02E1F650CA}"/>
    <cellStyle name="Comma 14 5 3 2 2 2 2 3" xfId="29475" xr:uid="{BC7BC4A3-C503-42E8-A4CA-D7568AE4BD3D}"/>
    <cellStyle name="Comma 14 5 3 2 2 2 2_ACT_NIBD EQ" xfId="7895" xr:uid="{C9818194-D96E-49A1-A890-6B959CEC5DEB}"/>
    <cellStyle name="Comma 14 5 3 2 2 2 3" xfId="7896" xr:uid="{1B047016-B7C2-4C5B-A8F3-16D455298A5E}"/>
    <cellStyle name="Comma 14 5 3 2 2 2 3 2" xfId="29477" xr:uid="{D3B3FBEF-B964-4CD2-BDD9-8548C2F6B62C}"/>
    <cellStyle name="Comma 14 5 3 2 2 2 4" xfId="29474" xr:uid="{A39FBEAC-DDDD-453C-BA38-151D1272C227}"/>
    <cellStyle name="Comma 14 5 3 2 2 2_ACT_NIBD EQ" xfId="7897" xr:uid="{8BB165BA-279B-495A-96C7-1E6E4118180F}"/>
    <cellStyle name="Comma 14 5 3 2 2 3" xfId="7898" xr:uid="{9D8A30EA-1AA5-4B85-AE87-90258035C2B3}"/>
    <cellStyle name="Comma 14 5 3 2 2 3 2" xfId="7899" xr:uid="{4CB36EC5-A922-48FD-B2C6-7D8A4A1A429B}"/>
    <cellStyle name="Comma 14 5 3 2 2 3 2 2" xfId="29479" xr:uid="{DE289A3D-D691-4B31-9EF6-96A224F92A20}"/>
    <cellStyle name="Comma 14 5 3 2 2 3 3" xfId="29478" xr:uid="{CDDE03A4-ADD6-4399-AA0F-A4729090AA9B}"/>
    <cellStyle name="Comma 14 5 3 2 2 3_ACT_NIBD EQ" xfId="7900" xr:uid="{FB3C5EBD-4BC4-4042-8EFB-ED9A73D6F79C}"/>
    <cellStyle name="Comma 14 5 3 2 2 4" xfId="7901" xr:uid="{54932F78-5327-4131-9027-1691E8C34457}"/>
    <cellStyle name="Comma 14 5 3 2 2 4 2" xfId="29480" xr:uid="{AC295F38-AD4A-454E-A2DE-989BAB0810EB}"/>
    <cellStyle name="Comma 14 5 3 2 2 5" xfId="29473" xr:uid="{E6A7369A-B975-4ED4-8CA8-F2D5FA432A8D}"/>
    <cellStyle name="Comma 14 5 3 2 2_ACT_NIBD EQ" xfId="7902" xr:uid="{BCB9801D-81B8-44F4-B575-3F27997CD805}"/>
    <cellStyle name="Comma 14 5 3 2 3" xfId="7903" xr:uid="{D9FA52A6-1405-45F1-84F0-373C6C8F3A85}"/>
    <cellStyle name="Comma 14 5 3 2 3 2" xfId="7904" xr:uid="{8F00E88C-D482-4037-8AFD-373C787C5EC9}"/>
    <cellStyle name="Comma 14 5 3 2 3 2 2" xfId="7905" xr:uid="{B27CBE78-960E-40EC-B24C-F2F25F38C214}"/>
    <cellStyle name="Comma 14 5 3 2 3 2 2 2" xfId="29483" xr:uid="{40E7F02A-0ECE-44ED-A61E-8703041CA5BB}"/>
    <cellStyle name="Comma 14 5 3 2 3 2 3" xfId="29482" xr:uid="{CF3CBA90-6D3C-400F-8021-9964D3402A15}"/>
    <cellStyle name="Comma 14 5 3 2 3 2_ACT_NIBD EQ" xfId="7906" xr:uid="{94EA236D-58EB-49B7-BE6B-DA4A6E7A6B4A}"/>
    <cellStyle name="Comma 14 5 3 2 3 3" xfId="7907" xr:uid="{78F31788-0DAA-4792-8402-7373156C9B10}"/>
    <cellStyle name="Comma 14 5 3 2 3 3 2" xfId="29484" xr:uid="{D48EDD26-AD77-42F7-85BE-67A39BF7C1D9}"/>
    <cellStyle name="Comma 14 5 3 2 3 4" xfId="29481" xr:uid="{2C37F78B-9317-4E49-9898-E5B3E9D57EAC}"/>
    <cellStyle name="Comma 14 5 3 2 3_ACT_NIBD EQ" xfId="7908" xr:uid="{AE26DA47-7EC0-4170-ACD3-B2A529176B14}"/>
    <cellStyle name="Comma 14 5 3 2 4" xfId="7909" xr:uid="{6FFBAB17-211F-49C4-A7D1-B42AACB9378B}"/>
    <cellStyle name="Comma 14 5 3 2 4 2" xfId="7910" xr:uid="{3C387C48-FAE6-4073-8033-F302E4BCABD2}"/>
    <cellStyle name="Comma 14 5 3 2 4 2 2" xfId="29486" xr:uid="{BBCAEC3D-C94E-49F8-91C7-24331EF381E4}"/>
    <cellStyle name="Comma 14 5 3 2 4 3" xfId="29485" xr:uid="{396A7664-171D-430C-B59E-B2A518772EB6}"/>
    <cellStyle name="Comma 14 5 3 2 4_ACT_NIBD EQ" xfId="7911" xr:uid="{C71A6B95-769D-45EF-8938-A419AA464A8D}"/>
    <cellStyle name="Comma 14 5 3 2 5" xfId="7912" xr:uid="{42BC18F6-D0D5-4613-BAC9-43B0DFBFD0C6}"/>
    <cellStyle name="Comma 14 5 3 2 5 2" xfId="29487" xr:uid="{D805F95E-157E-447E-B752-6E5B99733DDF}"/>
    <cellStyle name="Comma 14 5 3 2 6" xfId="29472" xr:uid="{CAB62B61-CD04-456B-ACEC-748F50BE7185}"/>
    <cellStyle name="Comma 14 5 3 2_ACT_NIBD EQ" xfId="7913" xr:uid="{1EEFE3B0-906E-4C0E-9508-A154E7685074}"/>
    <cellStyle name="Comma 14 5 3 3" xfId="7914" xr:uid="{EF8590A8-4580-4383-8EFD-13E6BBB95E9A}"/>
    <cellStyle name="Comma 14 5 3 3 2" xfId="7915" xr:uid="{9B76FAB0-177B-4B81-B3B8-933FC9773593}"/>
    <cellStyle name="Comma 14 5 3 3 2 2" xfId="7916" xr:uid="{341AB721-59ED-4EBA-9DAF-A5897991DB0D}"/>
    <cellStyle name="Comma 14 5 3 3 2 2 2" xfId="7917" xr:uid="{EC417B09-0929-4407-A42D-D5C01C59B274}"/>
    <cellStyle name="Comma 14 5 3 3 2 2 2 2" xfId="29491" xr:uid="{4AC78904-86B4-4548-8C01-D1201A44391B}"/>
    <cellStyle name="Comma 14 5 3 3 2 2 3" xfId="29490" xr:uid="{9B446B4F-1C20-4A65-8F55-15F0D9F1A241}"/>
    <cellStyle name="Comma 14 5 3 3 2 2_ACT_NIBD EQ" xfId="7918" xr:uid="{9630FB5D-9192-42BA-AE24-86FF075C77CF}"/>
    <cellStyle name="Comma 14 5 3 3 2 3" xfId="7919" xr:uid="{97D180DE-BED0-4797-9FC8-394DC3C586E2}"/>
    <cellStyle name="Comma 14 5 3 3 2 3 2" xfId="29492" xr:uid="{357C81C9-1D4B-47B4-931F-B4FFD3957763}"/>
    <cellStyle name="Comma 14 5 3 3 2 4" xfId="29489" xr:uid="{C1C95CCB-75B3-4911-9A53-31C300BABC7A}"/>
    <cellStyle name="Comma 14 5 3 3 2_ACT_NIBD EQ" xfId="7920" xr:uid="{0EAA2F1A-FE94-4129-9AB2-8DC2A890AA10}"/>
    <cellStyle name="Comma 14 5 3 3 3" xfId="7921" xr:uid="{01ECFCFF-468E-428B-9DD9-4E1C47CD2A38}"/>
    <cellStyle name="Comma 14 5 3 3 3 2" xfId="7922" xr:uid="{59B552F6-E135-46E3-8B3E-4B19AC45EAF3}"/>
    <cellStyle name="Comma 14 5 3 3 3 2 2" xfId="29494" xr:uid="{18934D12-D7DB-463D-9168-958F2D31AF52}"/>
    <cellStyle name="Comma 14 5 3 3 3 3" xfId="29493" xr:uid="{9B923F6D-7504-4001-95A8-6C1C60BBB849}"/>
    <cellStyle name="Comma 14 5 3 3 3_ACT_NIBD EQ" xfId="7923" xr:uid="{D5BA9881-EB24-4E2B-902E-75280EADDB33}"/>
    <cellStyle name="Comma 14 5 3 3 4" xfId="7924" xr:uid="{BCAEB26B-ED02-49BA-8452-1ABE1BD73535}"/>
    <cellStyle name="Comma 14 5 3 3 4 2" xfId="29495" xr:uid="{E1A470E0-DC2B-43FC-A97F-B8EA7EA64661}"/>
    <cellStyle name="Comma 14 5 3 3 5" xfId="29488" xr:uid="{12D299E5-9867-4FF9-B33D-833B6ABBC1FF}"/>
    <cellStyle name="Comma 14 5 3 3_ACT_NIBD EQ" xfId="7925" xr:uid="{99AF597E-A79A-4FC8-8B89-C902EEA50E29}"/>
    <cellStyle name="Comma 14 5 3 4" xfId="7926" xr:uid="{7A779607-900A-4A6D-B084-ED741FE9C813}"/>
    <cellStyle name="Comma 14 5 3 4 2" xfId="7927" xr:uid="{4124824D-F30C-46CD-973C-D709DBA9EB75}"/>
    <cellStyle name="Comma 14 5 3 4 2 2" xfId="7928" xr:uid="{C02B8B8E-8B27-413F-8B76-04152D7A2CD7}"/>
    <cellStyle name="Comma 14 5 3 4 2 2 2" xfId="29498" xr:uid="{25448E0B-DBD3-4C82-8EA9-E94938B25E92}"/>
    <cellStyle name="Comma 14 5 3 4 2 3" xfId="29497" xr:uid="{E865BB4E-CCF4-478F-9A6B-D3201D79825A}"/>
    <cellStyle name="Comma 14 5 3 4 2_ACT_NIBD EQ" xfId="7929" xr:uid="{37416F34-6A12-4005-AA45-681C7DCB376C}"/>
    <cellStyle name="Comma 14 5 3 4 3" xfId="7930" xr:uid="{1A9D0BA6-ABA0-424E-A967-1FDAC5D10581}"/>
    <cellStyle name="Comma 14 5 3 4 3 2" xfId="29499" xr:uid="{75F8CEA6-F45C-4D7C-9679-B8906872B2BE}"/>
    <cellStyle name="Comma 14 5 3 4 4" xfId="29496" xr:uid="{51265B76-8DE5-4014-B9C2-8C1613D33B78}"/>
    <cellStyle name="Comma 14 5 3 4_ACT_NIBD EQ" xfId="7931" xr:uid="{9E8A4D5E-7FAF-472A-87EE-4C57DB21E3A1}"/>
    <cellStyle name="Comma 14 5 3 5" xfId="7932" xr:uid="{1C59CC6A-7794-45D0-808C-5974E24F2AAB}"/>
    <cellStyle name="Comma 14 5 3 5 2" xfId="7933" xr:uid="{C8301173-7011-4175-B711-FBFBF378A179}"/>
    <cellStyle name="Comma 14 5 3 5 2 2" xfId="29501" xr:uid="{705AF407-12D3-449E-B6F3-7ADA1380F6E5}"/>
    <cellStyle name="Comma 14 5 3 5 3" xfId="29500" xr:uid="{6EF8E68F-F180-4E71-A3E2-3AD65D782793}"/>
    <cellStyle name="Comma 14 5 3 5_ACT_NIBD EQ" xfId="7934" xr:uid="{A84EA899-D07E-493B-BBD4-5DB64B7A0403}"/>
    <cellStyle name="Comma 14 5 3 6" xfId="7935" xr:uid="{5B13968F-C554-49D2-BE68-ED506A775D5A}"/>
    <cellStyle name="Comma 14 5 3 6 2" xfId="29502" xr:uid="{315674DC-8D4A-4DA5-91A5-980874C23FEC}"/>
    <cellStyle name="Comma 14 5 3 7" xfId="40062" xr:uid="{86A3636A-3F36-4D3D-B3C7-B650E74F36FA}"/>
    <cellStyle name="Comma 14 5 3 8" xfId="22050" xr:uid="{EA1DDCB1-3A30-4567-9F76-5E6147C3222C}"/>
    <cellStyle name="Comma 14 5 3_ACT Segment adj EBITDA" xfId="7936" xr:uid="{86730EF9-1ECE-442F-A9E0-F6BEAFEA6138}"/>
    <cellStyle name="Comma 14 5 4" xfId="7937" xr:uid="{E65A4668-9D6B-4E58-93BC-5AD9DBBE765B}"/>
    <cellStyle name="Comma 14 5 4 2" xfId="7938" xr:uid="{49A7AEE8-4835-4050-953B-1DB28E24C1A2}"/>
    <cellStyle name="Comma 14 5 4 2 2" xfId="7939" xr:uid="{7FB85CBE-21DE-46B8-9DBD-9B75114F1363}"/>
    <cellStyle name="Comma 14 5 4 2 2 2" xfId="7940" xr:uid="{86D8867F-0A4B-4B1A-92DB-288B623948F7}"/>
    <cellStyle name="Comma 14 5 4 2 2 2 2" xfId="7941" xr:uid="{960325C1-3D1F-4B76-AAC6-6BB1C9D04671}"/>
    <cellStyle name="Comma 14 5 4 2 2 2 2 2" xfId="7942" xr:uid="{A1F6FE07-2BAA-4F4D-88B7-64F43EAF339D}"/>
    <cellStyle name="Comma 14 5 4 2 2 2 2 2 2" xfId="29508" xr:uid="{10994E0A-3B25-4482-AE8E-BAE527EC62E8}"/>
    <cellStyle name="Comma 14 5 4 2 2 2 2 3" xfId="29507" xr:uid="{E721EFFB-D4C8-4E64-AA9B-EF6D3CAC4101}"/>
    <cellStyle name="Comma 14 5 4 2 2 2 2_ACT_NIBD EQ" xfId="7943" xr:uid="{9F6945E4-33CD-4A2B-9CA3-C7554040A46B}"/>
    <cellStyle name="Comma 14 5 4 2 2 2 3" xfId="7944" xr:uid="{8162AD5E-DC6D-4E95-864D-A375DE18A99D}"/>
    <cellStyle name="Comma 14 5 4 2 2 2 3 2" xfId="29509" xr:uid="{2BB9BD83-61CC-4F0B-92DC-735603D930DB}"/>
    <cellStyle name="Comma 14 5 4 2 2 2 4" xfId="29506" xr:uid="{1E5EBE41-892B-4CC6-BBCA-4929ECBC869D}"/>
    <cellStyle name="Comma 14 5 4 2 2 2_ACT_NIBD EQ" xfId="7945" xr:uid="{28CB4D58-F09C-4C65-94AC-6D5970A108C5}"/>
    <cellStyle name="Comma 14 5 4 2 2 3" xfId="7946" xr:uid="{09FBF882-C3C8-41C6-8AD0-F51C78F4E825}"/>
    <cellStyle name="Comma 14 5 4 2 2 3 2" xfId="7947" xr:uid="{6C861EB1-84FF-4669-80DE-8AA69D332AF4}"/>
    <cellStyle name="Comma 14 5 4 2 2 3 2 2" xfId="29511" xr:uid="{DDA58710-4D3C-4AA5-B177-7B7ADFD5899A}"/>
    <cellStyle name="Comma 14 5 4 2 2 3 3" xfId="29510" xr:uid="{0713280C-8645-4D20-95B6-86422BB4E1EA}"/>
    <cellStyle name="Comma 14 5 4 2 2 3_ACT_NIBD EQ" xfId="7948" xr:uid="{7308192B-E612-4DC6-9C8B-8217619F1129}"/>
    <cellStyle name="Comma 14 5 4 2 2 4" xfId="7949" xr:uid="{9884DED1-08AC-41DE-80C4-CD32859F2060}"/>
    <cellStyle name="Comma 14 5 4 2 2 4 2" xfId="29512" xr:uid="{334F35B9-0CDA-449C-870A-E73B032F05A0}"/>
    <cellStyle name="Comma 14 5 4 2 2 5" xfId="29505" xr:uid="{33D5484F-BF68-4973-9F6C-0B52FC788ACB}"/>
    <cellStyle name="Comma 14 5 4 2 2_ACT_NIBD EQ" xfId="7950" xr:uid="{245C4EEE-851C-45C2-9882-E200040D1D3A}"/>
    <cellStyle name="Comma 14 5 4 2 3" xfId="7951" xr:uid="{A6F951E0-4DAF-4F61-A89C-4671B99C98D3}"/>
    <cellStyle name="Comma 14 5 4 2 3 2" xfId="7952" xr:uid="{25A93D30-1132-48BD-B646-EF8CA4A7D8B4}"/>
    <cellStyle name="Comma 14 5 4 2 3 2 2" xfId="7953" xr:uid="{42A28501-B688-4A81-8AE9-7B202AB850E8}"/>
    <cellStyle name="Comma 14 5 4 2 3 2 2 2" xfId="29515" xr:uid="{FEE1D2E8-2661-49BB-AECD-8A766AA23C1D}"/>
    <cellStyle name="Comma 14 5 4 2 3 2 3" xfId="29514" xr:uid="{AB82B830-F558-4246-A0EB-0B2B66655317}"/>
    <cellStyle name="Comma 14 5 4 2 3 2_ACT_NIBD EQ" xfId="7954" xr:uid="{7B619494-29F0-402C-ACF4-35A6A20D4905}"/>
    <cellStyle name="Comma 14 5 4 2 3 3" xfId="7955" xr:uid="{493106F8-EF2E-4C58-98EB-694F86896A67}"/>
    <cellStyle name="Comma 14 5 4 2 3 3 2" xfId="29516" xr:uid="{F611C9C2-04A5-4A4B-B579-963CF2A3FA3B}"/>
    <cellStyle name="Comma 14 5 4 2 3 4" xfId="29513" xr:uid="{29354F79-D152-4828-A0E7-2BE5B0DD460A}"/>
    <cellStyle name="Comma 14 5 4 2 3_ACT_NIBD EQ" xfId="7956" xr:uid="{6E2757A2-1D42-4A99-9E2A-9CECE75C0627}"/>
    <cellStyle name="Comma 14 5 4 2 4" xfId="7957" xr:uid="{82F1E526-D5B6-406C-8907-0761F38BF6B3}"/>
    <cellStyle name="Comma 14 5 4 2 4 2" xfId="7958" xr:uid="{964949F0-C2E7-496C-8EAE-789985729202}"/>
    <cellStyle name="Comma 14 5 4 2 4 2 2" xfId="29518" xr:uid="{333A8DE2-55B1-4512-BE56-209949CF99D0}"/>
    <cellStyle name="Comma 14 5 4 2 4 3" xfId="29517" xr:uid="{A8929943-3C4C-42DC-9AF7-82A7762171BC}"/>
    <cellStyle name="Comma 14 5 4 2 4_ACT_NIBD EQ" xfId="7959" xr:uid="{9D16AD69-B095-422F-96D3-7932F76BBD34}"/>
    <cellStyle name="Comma 14 5 4 2 5" xfId="7960" xr:uid="{9349BA61-D8B0-4068-864B-C7ADFD72024A}"/>
    <cellStyle name="Comma 14 5 4 2 5 2" xfId="29519" xr:uid="{00B91ECB-503B-4959-8264-4DB5A4447C46}"/>
    <cellStyle name="Comma 14 5 4 2 6" xfId="29504" xr:uid="{8C91F423-CDD6-4A1A-B433-CB0955D5FBB4}"/>
    <cellStyle name="Comma 14 5 4 2_ACT_NIBD EQ" xfId="7961" xr:uid="{19AC216C-52A6-4140-8BBB-D0E4DCA20A07}"/>
    <cellStyle name="Comma 14 5 4 3" xfId="7962" xr:uid="{9B56317F-4DD7-4F5C-9366-2C51969A3BC9}"/>
    <cellStyle name="Comma 14 5 4 3 2" xfId="7963" xr:uid="{3D7FB276-5DCF-4A0D-ABB8-EEACFB320918}"/>
    <cellStyle name="Comma 14 5 4 3 2 2" xfId="7964" xr:uid="{40F3695C-BC7B-49B3-8588-167EC690C713}"/>
    <cellStyle name="Comma 14 5 4 3 2 2 2" xfId="7965" xr:uid="{7E07A60E-028F-4E58-8348-FA63E1F3FB15}"/>
    <cellStyle name="Comma 14 5 4 3 2 2 2 2" xfId="29523" xr:uid="{DD359DF7-A3D9-479B-8A84-0EFA26113D68}"/>
    <cellStyle name="Comma 14 5 4 3 2 2 3" xfId="29522" xr:uid="{E7372AAF-FC35-4CEA-ADED-A8013F02EA91}"/>
    <cellStyle name="Comma 14 5 4 3 2 2_ACT_NIBD EQ" xfId="7966" xr:uid="{48B811D0-50ED-4F75-A15B-93DF65916D1B}"/>
    <cellStyle name="Comma 14 5 4 3 2 3" xfId="7967" xr:uid="{B89EBEA0-3E93-4A3B-B764-B93B3A948FC8}"/>
    <cellStyle name="Comma 14 5 4 3 2 3 2" xfId="29524" xr:uid="{D3EB6515-3782-40E0-A37C-5B37FBEC40FD}"/>
    <cellStyle name="Comma 14 5 4 3 2 4" xfId="29521" xr:uid="{CAA519C7-94E3-488E-880F-227AB012BA35}"/>
    <cellStyle name="Comma 14 5 4 3 2_ACT_NIBD EQ" xfId="7968" xr:uid="{2DAED827-C611-4EE1-85C1-F76EDDCEB9E6}"/>
    <cellStyle name="Comma 14 5 4 3 3" xfId="7969" xr:uid="{8399E3F1-2D0C-4576-88AB-14D5DFDC684F}"/>
    <cellStyle name="Comma 14 5 4 3 3 2" xfId="7970" xr:uid="{99D67049-8393-423F-BA52-0AD0672CB843}"/>
    <cellStyle name="Comma 14 5 4 3 3 2 2" xfId="29526" xr:uid="{1E12B3B8-0212-4184-A032-6E3086F0BAF2}"/>
    <cellStyle name="Comma 14 5 4 3 3 3" xfId="29525" xr:uid="{51A2F011-4262-4943-8964-15B6EC798273}"/>
    <cellStyle name="Comma 14 5 4 3 3_ACT_NIBD EQ" xfId="7971" xr:uid="{D5763827-9E79-40DC-8812-4D86B753E335}"/>
    <cellStyle name="Comma 14 5 4 3 4" xfId="7972" xr:uid="{2C788931-0BF0-4F14-8748-9A9C3F3FBF71}"/>
    <cellStyle name="Comma 14 5 4 3 4 2" xfId="29527" xr:uid="{7FDD8F45-176C-4764-82A1-F8373FB01EDB}"/>
    <cellStyle name="Comma 14 5 4 3 5" xfId="29520" xr:uid="{6E8C29AC-5D31-4EC8-A1E1-04EEF325B037}"/>
    <cellStyle name="Comma 14 5 4 3_ACT_NIBD EQ" xfId="7973" xr:uid="{146B957E-CD7D-430E-92D6-D0E470542377}"/>
    <cellStyle name="Comma 14 5 4 4" xfId="7974" xr:uid="{6B8A61ED-A911-47DF-99E7-2F5257D1A1B2}"/>
    <cellStyle name="Comma 14 5 4 4 2" xfId="7975" xr:uid="{8294AEBD-CF8C-4A4D-BFAA-CD4B0ADB16B0}"/>
    <cellStyle name="Comma 14 5 4 4 2 2" xfId="7976" xr:uid="{90801EBB-CEA8-4F2A-A514-2C6B943C3ABA}"/>
    <cellStyle name="Comma 14 5 4 4 2 2 2" xfId="29530" xr:uid="{48A537D0-4C1A-48A9-ACA1-B1E255DF9129}"/>
    <cellStyle name="Comma 14 5 4 4 2 3" xfId="29529" xr:uid="{B8603B1F-484F-443F-AE6E-D2DBF0582B70}"/>
    <cellStyle name="Comma 14 5 4 4 2_ACT_NIBD EQ" xfId="7977" xr:uid="{2AE6CA80-59BF-4950-B0DC-953AEFCA1FEE}"/>
    <cellStyle name="Comma 14 5 4 4 3" xfId="7978" xr:uid="{9C20D72D-CC04-48E9-B7BA-DE6828E95DED}"/>
    <cellStyle name="Comma 14 5 4 4 3 2" xfId="29531" xr:uid="{8F3C00A3-FBA5-4CDB-A2C3-C50DEB1B106F}"/>
    <cellStyle name="Comma 14 5 4 4 4" xfId="29528" xr:uid="{03C56D06-12D1-402E-A5E9-9FAE0A407977}"/>
    <cellStyle name="Comma 14 5 4 4_ACT_NIBD EQ" xfId="7979" xr:uid="{B7A28BBC-EE18-4067-9CCE-772CCC92344D}"/>
    <cellStyle name="Comma 14 5 4 5" xfId="7980" xr:uid="{7C440273-79E8-4BFC-8F34-51F49247FAEA}"/>
    <cellStyle name="Comma 14 5 4 5 2" xfId="7981" xr:uid="{F424ADDA-4530-414C-917D-6F5A790A34E4}"/>
    <cellStyle name="Comma 14 5 4 5 2 2" xfId="29533" xr:uid="{671B8FF3-8161-4690-B985-572088CD14D4}"/>
    <cellStyle name="Comma 14 5 4 5 3" xfId="29532" xr:uid="{A4B72DE9-D1E0-4B36-BFD7-277CA6423E3E}"/>
    <cellStyle name="Comma 14 5 4 5_ACT_NIBD EQ" xfId="7982" xr:uid="{A7F5AC8F-82E7-4B27-97C1-3D133B4A2E6B}"/>
    <cellStyle name="Comma 14 5 4 6" xfId="7983" xr:uid="{DAC4EA1C-6EE7-454A-8332-D0A48F06E442}"/>
    <cellStyle name="Comma 14 5 4 6 2" xfId="29534" xr:uid="{227515E2-E2F9-48BE-AF89-F679DE3D4E3B}"/>
    <cellStyle name="Comma 14 5 4 7" xfId="29503" xr:uid="{DFD3A663-31AD-4DB0-87F8-6B86275F9A41}"/>
    <cellStyle name="Comma 14 5 4_ACT_NIBD EQ" xfId="7984" xr:uid="{92B25040-DE4D-4B3E-B673-D576E2C8E3B2}"/>
    <cellStyle name="Comma 14 5 5" xfId="7985" xr:uid="{00C0F68A-C716-46BD-8344-C6DC7101F434}"/>
    <cellStyle name="Comma 14 5 5 2" xfId="7986" xr:uid="{B21F4E96-C771-4F34-A8EA-ECA91DA986A8}"/>
    <cellStyle name="Comma 14 5 5 2 2" xfId="7987" xr:uid="{CA15AE82-09C3-4E6B-ABC9-AB25334F213C}"/>
    <cellStyle name="Comma 14 5 5 2 2 2" xfId="7988" xr:uid="{96D40092-8011-4B3E-95DF-2919C711283A}"/>
    <cellStyle name="Comma 14 5 5 2 2 2 2" xfId="7989" xr:uid="{D6AC4F26-6042-4F01-86D3-0CCA1A7C7981}"/>
    <cellStyle name="Comma 14 5 5 2 2 2 2 2" xfId="29539" xr:uid="{90B9E1A8-DB82-41CA-A2FE-FAF645F30FF3}"/>
    <cellStyle name="Comma 14 5 5 2 2 2 3" xfId="29538" xr:uid="{AB58C763-3DD0-4B3A-B85F-565C4FFD5E31}"/>
    <cellStyle name="Comma 14 5 5 2 2 2_ACT_NIBD EQ" xfId="7990" xr:uid="{44A55DE8-6FBB-4911-85BB-3E7CE4726F20}"/>
    <cellStyle name="Comma 14 5 5 2 2 3" xfId="7991" xr:uid="{C21EE24A-C1C7-4174-B003-CA29D382CA09}"/>
    <cellStyle name="Comma 14 5 5 2 2 3 2" xfId="29540" xr:uid="{2E182C7C-E4B4-4834-B478-3AD6FE062B16}"/>
    <cellStyle name="Comma 14 5 5 2 2 4" xfId="29537" xr:uid="{B0BF08D1-F21C-462D-AE40-E8DCEFF69F6C}"/>
    <cellStyle name="Comma 14 5 5 2 2_ACT_NIBD EQ" xfId="7992" xr:uid="{FAC4221A-8657-4ACB-BE62-46CBF1C18003}"/>
    <cellStyle name="Comma 14 5 5 2 3" xfId="7993" xr:uid="{1852208F-A5E2-449E-9A1D-C89E680593ED}"/>
    <cellStyle name="Comma 14 5 5 2 3 2" xfId="7994" xr:uid="{82D8C235-696F-42A2-9900-28221A6FEF94}"/>
    <cellStyle name="Comma 14 5 5 2 3 2 2" xfId="29542" xr:uid="{76224AF1-B24E-4A46-8334-1EF6DF9B7C69}"/>
    <cellStyle name="Comma 14 5 5 2 3 3" xfId="29541" xr:uid="{704A298F-6FAB-417E-A14A-548CC359B41B}"/>
    <cellStyle name="Comma 14 5 5 2 3_ACT_NIBD EQ" xfId="7995" xr:uid="{E12465EB-37DD-4D3A-90BA-1C221ECA3A19}"/>
    <cellStyle name="Comma 14 5 5 2 4" xfId="7996" xr:uid="{31561608-3FC7-49C4-96EA-5C89E4A490E7}"/>
    <cellStyle name="Comma 14 5 5 2 4 2" xfId="29543" xr:uid="{81733E89-BF93-4C54-8DB6-CA63382D8A42}"/>
    <cellStyle name="Comma 14 5 5 2 5" xfId="29536" xr:uid="{E07FAA68-2924-49F3-B88D-4C4C1ACC3463}"/>
    <cellStyle name="Comma 14 5 5 2_ACT_NIBD EQ" xfId="7997" xr:uid="{F1E16527-1E58-4FD0-BBF5-5D01C36A7C7A}"/>
    <cellStyle name="Comma 14 5 5 3" xfId="7998" xr:uid="{11F522D8-4308-4493-8769-AFAF1351CDB5}"/>
    <cellStyle name="Comma 14 5 5 3 2" xfId="7999" xr:uid="{3B3136F6-DE33-4D89-A0E5-064CD777BD4B}"/>
    <cellStyle name="Comma 14 5 5 3 2 2" xfId="8000" xr:uid="{FC652DC8-AE57-4BCA-A046-7C8D168E3E63}"/>
    <cellStyle name="Comma 14 5 5 3 2 2 2" xfId="29546" xr:uid="{8CA18CEE-5B24-4C91-AEDA-8530FF577656}"/>
    <cellStyle name="Comma 14 5 5 3 2 3" xfId="29545" xr:uid="{C188E250-7D6F-404C-8617-A7CC2CC5F324}"/>
    <cellStyle name="Comma 14 5 5 3 2_ACT_NIBD EQ" xfId="8001" xr:uid="{8928F968-57E2-4228-8304-9BA8F4F6331C}"/>
    <cellStyle name="Comma 14 5 5 3 3" xfId="8002" xr:uid="{48D92A32-FFF5-43D8-BE35-F0481C1E38E6}"/>
    <cellStyle name="Comma 14 5 5 3 3 2" xfId="29547" xr:uid="{6AE63AA3-1455-49F6-BE30-FE74A15AA2AD}"/>
    <cellStyle name="Comma 14 5 5 3 4" xfId="29544" xr:uid="{F9CBD051-2420-4900-BC0B-3F42A306504F}"/>
    <cellStyle name="Comma 14 5 5 3_ACT_NIBD EQ" xfId="8003" xr:uid="{BB0EA7DD-0B1E-4658-A098-1664C1CC0F30}"/>
    <cellStyle name="Comma 14 5 5 4" xfId="8004" xr:uid="{B7251D7A-8DA6-4D7C-A7DE-06131DB77B3E}"/>
    <cellStyle name="Comma 14 5 5 4 2" xfId="8005" xr:uid="{3E2AD8A6-44B3-4D70-B2DC-E735223073AB}"/>
    <cellStyle name="Comma 14 5 5 4 2 2" xfId="29549" xr:uid="{2D461CDD-CD5A-42D9-A706-110BE9D69772}"/>
    <cellStyle name="Comma 14 5 5 4 3" xfId="29548" xr:uid="{8C928EE0-79C0-4B41-9F15-10C481E2D30C}"/>
    <cellStyle name="Comma 14 5 5 4_ACT_NIBD EQ" xfId="8006" xr:uid="{008CD999-E6D4-4504-AD26-08BE803C63F5}"/>
    <cellStyle name="Comma 14 5 5 5" xfId="8007" xr:uid="{CF010669-9CBA-4816-B7C3-D0395DE707C9}"/>
    <cellStyle name="Comma 14 5 5 5 2" xfId="29550" xr:uid="{9E21C5C3-E9D1-48A5-A058-EE63A1F758E1}"/>
    <cellStyle name="Comma 14 5 5 6" xfId="29535" xr:uid="{BA3CB6BB-6CF7-4AD2-9F40-55B562E7DD88}"/>
    <cellStyle name="Comma 14 5 5_ACT_NIBD EQ" xfId="8008" xr:uid="{76107641-FDFC-4D14-97B2-19676B175B0C}"/>
    <cellStyle name="Comma 14 5 6" xfId="8009" xr:uid="{031E07B7-F26E-412C-B68C-89654B84B1D8}"/>
    <cellStyle name="Comma 14 5 6 2" xfId="8010" xr:uid="{F0C1D7BA-9E45-4A54-B5D3-DC8890F8DC41}"/>
    <cellStyle name="Comma 14 5 6 2 2" xfId="8011" xr:uid="{BE217511-0735-4753-8E15-1ED732EE1ADC}"/>
    <cellStyle name="Comma 14 5 6 2 2 2" xfId="8012" xr:uid="{3574A822-6EB2-43D9-813A-9BC78B3D8723}"/>
    <cellStyle name="Comma 14 5 6 2 2 2 2" xfId="29554" xr:uid="{245588C4-9014-4107-981C-CB55852ABDE3}"/>
    <cellStyle name="Comma 14 5 6 2 2 3" xfId="29553" xr:uid="{1D099E28-99B7-4578-B697-B8F7335AE91E}"/>
    <cellStyle name="Comma 14 5 6 2 2_ACT_NIBD EQ" xfId="8013" xr:uid="{2F6EFC8B-F9B2-423D-AA0D-98A3E6A0424A}"/>
    <cellStyle name="Comma 14 5 6 2 3" xfId="8014" xr:uid="{C2962926-C1C7-4327-8E73-7D0D4AE3304A}"/>
    <cellStyle name="Comma 14 5 6 2 3 2" xfId="29555" xr:uid="{BD9F54D1-AA9F-4944-9EE0-B6609616AC4C}"/>
    <cellStyle name="Comma 14 5 6 2 4" xfId="29552" xr:uid="{5B2DA3D2-5BD6-4717-B88E-B7E5B2FF3ECD}"/>
    <cellStyle name="Comma 14 5 6 2_ACT_NIBD EQ" xfId="8015" xr:uid="{F79B9A47-A46D-4BDD-8E33-2A9F9738C0AF}"/>
    <cellStyle name="Comma 14 5 6 3" xfId="8016" xr:uid="{EA76C4C9-7A65-468C-AD30-558CECAA850D}"/>
    <cellStyle name="Comma 14 5 6 3 2" xfId="8017" xr:uid="{666AECCD-61CF-4866-ACCF-A47092DF4A18}"/>
    <cellStyle name="Comma 14 5 6 3 2 2" xfId="29557" xr:uid="{7EEFAE9A-EBD7-4C38-8DD9-C02CB4307852}"/>
    <cellStyle name="Comma 14 5 6 3 3" xfId="29556" xr:uid="{66CDB682-3351-4CD8-8E92-15194991DE18}"/>
    <cellStyle name="Comma 14 5 6 3_ACT_NIBD EQ" xfId="8018" xr:uid="{49A32064-184C-468F-89C9-26F0FB1A26FB}"/>
    <cellStyle name="Comma 14 5 6 4" xfId="8019" xr:uid="{2DFE73A5-63CC-4813-9136-DBB0E142A8A7}"/>
    <cellStyle name="Comma 14 5 6 4 2" xfId="29558" xr:uid="{61C8B883-45D2-4D39-A98B-6E7EC5320E42}"/>
    <cellStyle name="Comma 14 5 6 5" xfId="29551" xr:uid="{D94BEC75-55B6-4EB1-B961-65D2757C8F9D}"/>
    <cellStyle name="Comma 14 5 6_ACT_NIBD EQ" xfId="8020" xr:uid="{622B21CF-7CB3-4F12-A376-DD23C5BF3459}"/>
    <cellStyle name="Comma 14 5 7" xfId="8021" xr:uid="{8024EEF0-3E4D-4805-A286-CD8B11B4A2EC}"/>
    <cellStyle name="Comma 14 5 7 2" xfId="8022" xr:uid="{DBD0871D-AFEF-49D1-B8BD-63DAA3E601B4}"/>
    <cellStyle name="Comma 14 5 7 2 2" xfId="8023" xr:uid="{577703A1-E15F-425B-AE52-CAD4DC2FE65F}"/>
    <cellStyle name="Comma 14 5 7 2 2 2" xfId="29561" xr:uid="{743BAEAF-7FDE-4AEA-9069-91CEA3E75D85}"/>
    <cellStyle name="Comma 14 5 7 2 3" xfId="29560" xr:uid="{DA219A52-9BA5-44CF-91CD-E4997B3CCB17}"/>
    <cellStyle name="Comma 14 5 7 2_ACT_NIBD EQ" xfId="8024" xr:uid="{0B702B31-B18F-4352-9F9C-425CD736773F}"/>
    <cellStyle name="Comma 14 5 7 3" xfId="8025" xr:uid="{3E351DB7-40CD-46D5-9C17-1EB68F402118}"/>
    <cellStyle name="Comma 14 5 7 3 2" xfId="29562" xr:uid="{0C0F213D-2CB9-4113-AEAA-98EE3A33065A}"/>
    <cellStyle name="Comma 14 5 7 4" xfId="29559" xr:uid="{DCC48C10-31D9-426C-A721-3E12C72A26DB}"/>
    <cellStyle name="Comma 14 5 7_ACT_NIBD EQ" xfId="8026" xr:uid="{38B8070F-FA0F-46AF-9E3A-348E8B926C60}"/>
    <cellStyle name="Comma 14 5 8" xfId="8027" xr:uid="{9E9BA3C3-EACE-43DE-A638-AA0BB8D5C308}"/>
    <cellStyle name="Comma 14 5 8 2" xfId="8028" xr:uid="{8C4CFE86-834E-4FC8-B082-FB97C593D00C}"/>
    <cellStyle name="Comma 14 5 8 2 2" xfId="29564" xr:uid="{857CE363-CA6E-4164-ADC7-D9361E8B1B02}"/>
    <cellStyle name="Comma 14 5 8 3" xfId="29563" xr:uid="{3447F488-5A4E-4ECC-86C8-F4859CA140EB}"/>
    <cellStyle name="Comma 14 5 8_ACT_NIBD EQ" xfId="8029" xr:uid="{E20D501C-C6C0-4C1D-B26F-5A01E002B0E7}"/>
    <cellStyle name="Comma 14 5 9" xfId="8030" xr:uid="{C9369983-0AF1-4D85-820C-363F7E662BBE}"/>
    <cellStyle name="Comma 14 5 9 2" xfId="29565" xr:uid="{784CF1AC-6394-4D36-8EE7-2B389514756C}"/>
    <cellStyle name="Comma 14 5_ACT Segment adj EBITDA" xfId="8031" xr:uid="{1743E718-5C0F-4C08-8AE0-C3B773768FFE}"/>
    <cellStyle name="Comma 14 50" xfId="39486" xr:uid="{521067C9-6460-4EBF-9C60-B45F29C40B5A}"/>
    <cellStyle name="Comma 14 51" xfId="39429" xr:uid="{BBE76318-9D63-4AB1-85A3-464552A0D0CA}"/>
    <cellStyle name="Comma 14 52" xfId="39459" xr:uid="{D6284DAB-BF79-4B4D-8F69-E90300208119}"/>
    <cellStyle name="Comma 14 53" xfId="40041" xr:uid="{331F3DE1-1A1B-4732-83A7-DD3CC38CA545}"/>
    <cellStyle name="Comma 14 54" xfId="22029" xr:uid="{A61EAAA2-F246-464D-AD8B-C70DB78BA2C6}"/>
    <cellStyle name="Comma 14 6" xfId="8032" xr:uid="{B56CE2BA-C8B3-45E0-9D08-8CB493F111C4}"/>
    <cellStyle name="Comma 14 6 10" xfId="22051" xr:uid="{B959E722-AE1B-47FF-8E36-5638984A099B}"/>
    <cellStyle name="Comma 14 6 2" xfId="8033" xr:uid="{27F32216-4D87-444F-A9ED-0409F721FDDB}"/>
    <cellStyle name="Comma 14 6 2 2" xfId="8034" xr:uid="{0BFA2763-3FC0-4C1D-AD0E-5D48EC4079B0}"/>
    <cellStyle name="Comma 14 6 2 2 2" xfId="8035" xr:uid="{84E0B7A7-B1E5-4465-A051-9982DA7DE18D}"/>
    <cellStyle name="Comma 14 6 2 2 2 2" xfId="8036" xr:uid="{5475CBEE-F86B-4A39-92F2-4DF9C2B6736E}"/>
    <cellStyle name="Comma 14 6 2 2 2 2 2" xfId="8037" xr:uid="{C0BAAAE7-166E-4405-85AB-85E230F1EED2}"/>
    <cellStyle name="Comma 14 6 2 2 2 2 2 2" xfId="8038" xr:uid="{D257EFD9-DC78-4B61-A6BB-3834708C5FFB}"/>
    <cellStyle name="Comma 14 6 2 2 2 2 2 2 2" xfId="29571" xr:uid="{D21E6DA0-BA3F-4709-ACBB-445E4D5D1777}"/>
    <cellStyle name="Comma 14 6 2 2 2 2 2 3" xfId="29570" xr:uid="{63D59BE2-C3C8-4BCD-BC83-960C11563832}"/>
    <cellStyle name="Comma 14 6 2 2 2 2 2_ACT_NIBD EQ" xfId="8039" xr:uid="{FBD75DB6-8BF7-4F78-AB91-131630F71D3D}"/>
    <cellStyle name="Comma 14 6 2 2 2 2 3" xfId="8040" xr:uid="{F90A201E-D3AB-446D-A0BB-B3846FECB333}"/>
    <cellStyle name="Comma 14 6 2 2 2 2 3 2" xfId="29572" xr:uid="{60860AAD-6389-4956-BA3A-0EA965A9740B}"/>
    <cellStyle name="Comma 14 6 2 2 2 2 4" xfId="29569" xr:uid="{EB4947DC-9E66-4016-B348-A0DAF5DA8154}"/>
    <cellStyle name="Comma 14 6 2 2 2 2_ACT_NIBD EQ" xfId="8041" xr:uid="{89D0A7AF-F2B8-4B17-BEDC-0A2237DA2818}"/>
    <cellStyle name="Comma 14 6 2 2 2 3" xfId="8042" xr:uid="{375A98D4-05EB-4A87-9AC6-4881A5580D19}"/>
    <cellStyle name="Comma 14 6 2 2 2 3 2" xfId="8043" xr:uid="{B4400A7E-5EC3-41EA-AD07-494E48EF07BC}"/>
    <cellStyle name="Comma 14 6 2 2 2 3 2 2" xfId="29574" xr:uid="{DF127674-CFED-440E-B200-EFD8CFD36294}"/>
    <cellStyle name="Comma 14 6 2 2 2 3 3" xfId="29573" xr:uid="{37EAF523-9DAC-4D7A-A7F8-9EF47EF6A42E}"/>
    <cellStyle name="Comma 14 6 2 2 2 3_ACT_NIBD EQ" xfId="8044" xr:uid="{DA25F9DE-C7BD-4479-B662-C879B508726B}"/>
    <cellStyle name="Comma 14 6 2 2 2 4" xfId="8045" xr:uid="{54EABF04-C2E7-4315-A850-B9BECD53ED2E}"/>
    <cellStyle name="Comma 14 6 2 2 2 4 2" xfId="29575" xr:uid="{B465ADFD-C0F0-4ADF-84EA-23FE83155E0C}"/>
    <cellStyle name="Comma 14 6 2 2 2 5" xfId="29568" xr:uid="{0ACCAD62-D8AE-4596-8B05-49528F79807F}"/>
    <cellStyle name="Comma 14 6 2 2 2_ACT_NIBD EQ" xfId="8046" xr:uid="{D5A50D4F-C609-4B7C-946F-9CF39BF23988}"/>
    <cellStyle name="Comma 14 6 2 2 3" xfId="8047" xr:uid="{75BE1973-7F20-4B40-B15D-11409EE90B9C}"/>
    <cellStyle name="Comma 14 6 2 2 3 2" xfId="8048" xr:uid="{0A43E8D1-ED0A-44C0-8463-CC5447AE4902}"/>
    <cellStyle name="Comma 14 6 2 2 3 2 2" xfId="8049" xr:uid="{33580CD6-4993-423C-95EC-73488BF4E257}"/>
    <cellStyle name="Comma 14 6 2 2 3 2 2 2" xfId="29578" xr:uid="{1921A83E-3ED2-4736-B089-B57CD7FFF85E}"/>
    <cellStyle name="Comma 14 6 2 2 3 2 3" xfId="29577" xr:uid="{CB6DE3B9-B8B2-4098-8C68-660E28EE766A}"/>
    <cellStyle name="Comma 14 6 2 2 3 2_ACT_NIBD EQ" xfId="8050" xr:uid="{F72DF265-B8F2-46CE-85D6-4DC34C6CA7C5}"/>
    <cellStyle name="Comma 14 6 2 2 3 3" xfId="8051" xr:uid="{FA7870D9-2CED-4B4B-A8E1-159F5557A76A}"/>
    <cellStyle name="Comma 14 6 2 2 3 3 2" xfId="29579" xr:uid="{874043DB-5BE7-44CB-B3DC-3DEFB958533B}"/>
    <cellStyle name="Comma 14 6 2 2 3 4" xfId="29576" xr:uid="{73EEFE0E-D543-4DB0-93D1-36EEF6379A36}"/>
    <cellStyle name="Comma 14 6 2 2 3_ACT_NIBD EQ" xfId="8052" xr:uid="{15257FCD-CDA9-4B89-9E24-68395764C76A}"/>
    <cellStyle name="Comma 14 6 2 2 4" xfId="8053" xr:uid="{8DB6960D-E074-4B3F-BCB4-4EC754DCF462}"/>
    <cellStyle name="Comma 14 6 2 2 4 2" xfId="8054" xr:uid="{FEA8F024-E453-4D17-824B-A637960BFA28}"/>
    <cellStyle name="Comma 14 6 2 2 4 2 2" xfId="29581" xr:uid="{1EB67122-F7D4-4775-8FA2-6D3E8E8772E3}"/>
    <cellStyle name="Comma 14 6 2 2 4 3" xfId="29580" xr:uid="{C5849847-BF69-46D0-96C4-6D8630B9C2CF}"/>
    <cellStyle name="Comma 14 6 2 2 4_ACT_NIBD EQ" xfId="8055" xr:uid="{3D63E94C-3E6E-416E-9583-8C02A81ECCB7}"/>
    <cellStyle name="Comma 14 6 2 2 5" xfId="8056" xr:uid="{912C6D92-3048-427D-8847-43BD440FB00C}"/>
    <cellStyle name="Comma 14 6 2 2 5 2" xfId="29582" xr:uid="{BBD26E01-7471-4311-BDDC-A29FD63EB47B}"/>
    <cellStyle name="Comma 14 6 2 2 6" xfId="29567" xr:uid="{03261237-BFD4-4210-8E76-6D6C1D3397CC}"/>
    <cellStyle name="Comma 14 6 2 2_ACT_NIBD EQ" xfId="8057" xr:uid="{62C5CEC5-A203-4D51-8B83-3792A4B00C85}"/>
    <cellStyle name="Comma 14 6 2 3" xfId="8058" xr:uid="{D6E803E8-911B-4FD3-858C-891860BBDEC6}"/>
    <cellStyle name="Comma 14 6 2 3 2" xfId="8059" xr:uid="{723BD12B-313B-45D3-ADCD-051FC5D1B634}"/>
    <cellStyle name="Comma 14 6 2 3 2 2" xfId="8060" xr:uid="{0E02717F-CA64-41C7-9BB4-E0B4E66BB900}"/>
    <cellStyle name="Comma 14 6 2 3 2 2 2" xfId="8061" xr:uid="{A715744F-FF77-4728-B90C-38D28CBE361A}"/>
    <cellStyle name="Comma 14 6 2 3 2 2 2 2" xfId="29586" xr:uid="{400DD43D-B9A9-49A6-9A6E-42A67DF6A394}"/>
    <cellStyle name="Comma 14 6 2 3 2 2 3" xfId="29585" xr:uid="{245D270C-C548-47D7-81D8-26345A39A1F3}"/>
    <cellStyle name="Comma 14 6 2 3 2 2_ACT_NIBD EQ" xfId="8062" xr:uid="{FFE43B7A-9120-4684-A6B5-49803F57E557}"/>
    <cellStyle name="Comma 14 6 2 3 2 3" xfId="8063" xr:uid="{A929420B-E042-4F52-9F10-7ABD05D79AD5}"/>
    <cellStyle name="Comma 14 6 2 3 2 3 2" xfId="29587" xr:uid="{1B5CB771-A831-480F-9333-0B15FEB2C8CB}"/>
    <cellStyle name="Comma 14 6 2 3 2 4" xfId="29584" xr:uid="{935BEE1C-C152-44A7-915C-9D3B86C33166}"/>
    <cellStyle name="Comma 14 6 2 3 2_ACT_NIBD EQ" xfId="8064" xr:uid="{6BEA5178-1BBA-45F1-AFFA-96D993555326}"/>
    <cellStyle name="Comma 14 6 2 3 3" xfId="8065" xr:uid="{B492C463-34A4-4CE3-AAFF-36265CEF1888}"/>
    <cellStyle name="Comma 14 6 2 3 3 2" xfId="8066" xr:uid="{8E548D2F-B568-4C7A-B011-AD76E94C4D10}"/>
    <cellStyle name="Comma 14 6 2 3 3 2 2" xfId="29589" xr:uid="{1D6E0406-24A7-4655-A2B7-5D4FC407C38A}"/>
    <cellStyle name="Comma 14 6 2 3 3 3" xfId="29588" xr:uid="{75940F0A-BF7B-464E-9219-CF8DC5CCB5AF}"/>
    <cellStyle name="Comma 14 6 2 3 3_ACT_NIBD EQ" xfId="8067" xr:uid="{7299AECE-79B7-4CD1-908B-967C225452A2}"/>
    <cellStyle name="Comma 14 6 2 3 4" xfId="8068" xr:uid="{3FE41E5B-E8B6-4DC4-B889-A2A061E608EE}"/>
    <cellStyle name="Comma 14 6 2 3 4 2" xfId="29590" xr:uid="{47D66BC7-E0C1-4BD3-A5B9-781BB52FE08B}"/>
    <cellStyle name="Comma 14 6 2 3 5" xfId="29583" xr:uid="{C06153B8-B3DF-4D48-AFFF-319384A6E342}"/>
    <cellStyle name="Comma 14 6 2 3_ACT_NIBD EQ" xfId="8069" xr:uid="{C26B8820-7E56-409C-8B52-2E9706883765}"/>
    <cellStyle name="Comma 14 6 2 4" xfId="8070" xr:uid="{1EDCC954-0F0B-43CD-B3AC-24C50B4E0A34}"/>
    <cellStyle name="Comma 14 6 2 4 2" xfId="8071" xr:uid="{959A924A-5E91-4161-BC82-965A321949E8}"/>
    <cellStyle name="Comma 14 6 2 4 2 2" xfId="8072" xr:uid="{2BF32C28-EB10-4E4A-BD89-9ACCAEE7FDA3}"/>
    <cellStyle name="Comma 14 6 2 4 2 2 2" xfId="29593" xr:uid="{9150E0D6-18E8-45E2-AAD3-75C1BBB93407}"/>
    <cellStyle name="Comma 14 6 2 4 2 3" xfId="29592" xr:uid="{01238153-4A38-411B-97D1-7E57E1BCD3C4}"/>
    <cellStyle name="Comma 14 6 2 4 2_ACT_NIBD EQ" xfId="8073" xr:uid="{358016C6-5B70-4E36-A48E-F7BD1F0C8283}"/>
    <cellStyle name="Comma 14 6 2 4 3" xfId="8074" xr:uid="{09575E50-90A5-4736-BCD6-B6946988022A}"/>
    <cellStyle name="Comma 14 6 2 4 3 2" xfId="29594" xr:uid="{B1E42DBC-5594-455D-BFD2-BC12A85EBB06}"/>
    <cellStyle name="Comma 14 6 2 4 4" xfId="29591" xr:uid="{BB46A4D6-14FE-4641-8DF6-283AF1ACFBD0}"/>
    <cellStyle name="Comma 14 6 2 4_ACT_NIBD EQ" xfId="8075" xr:uid="{647566E2-E022-461B-8BDA-76B9FE2322AD}"/>
    <cellStyle name="Comma 14 6 2 5" xfId="8076" xr:uid="{3BAFB5F8-AAF6-4E6E-BE6C-7BB7599DC1E6}"/>
    <cellStyle name="Comma 14 6 2 5 2" xfId="8077" xr:uid="{3E553714-8AB5-45DC-8452-5E22CE412BBF}"/>
    <cellStyle name="Comma 14 6 2 5 2 2" xfId="29596" xr:uid="{00B75404-C83B-43BE-A2E4-8F4DFC62467E}"/>
    <cellStyle name="Comma 14 6 2 5 3" xfId="29595" xr:uid="{A86D6553-AF2D-41BF-B2A0-4E718F3833D1}"/>
    <cellStyle name="Comma 14 6 2 5_ACT_NIBD EQ" xfId="8078" xr:uid="{59DEF46A-43F2-44EE-9C9B-E295D834B8D2}"/>
    <cellStyle name="Comma 14 6 2 6" xfId="8079" xr:uid="{78987671-5539-494D-BF12-E2D07D323604}"/>
    <cellStyle name="Comma 14 6 2 6 2" xfId="29597" xr:uid="{CA35B623-457F-45D8-A751-3DC8F9FD0AA1}"/>
    <cellStyle name="Comma 14 6 2 7" xfId="29566" xr:uid="{19B42762-D812-43C6-A389-7CEB9D9F70F3}"/>
    <cellStyle name="Comma 14 6 2_ACT_NIBD EQ" xfId="8080" xr:uid="{5841F201-AFF8-4FE1-8391-8167A22F230C}"/>
    <cellStyle name="Comma 14 6 3" xfId="8081" xr:uid="{2F50C743-2F64-469B-B5A5-55B73D800540}"/>
    <cellStyle name="Comma 14 6 3 2" xfId="8082" xr:uid="{9881550C-8326-4CA1-BCF1-4D2D13A38CFB}"/>
    <cellStyle name="Comma 14 6 3 2 2" xfId="8083" xr:uid="{7D30C00A-B500-4DC6-B526-A0E5CBCC24D7}"/>
    <cellStyle name="Comma 14 6 3 2 2 2" xfId="8084" xr:uid="{E878A2A2-FD2A-4D38-A402-A585BC7B51FD}"/>
    <cellStyle name="Comma 14 6 3 2 2 2 2" xfId="8085" xr:uid="{D8459354-C92D-4FDB-A1A7-8AD1D22F3928}"/>
    <cellStyle name="Comma 14 6 3 2 2 2 2 2" xfId="8086" xr:uid="{8E88B4CD-9DF5-456E-940C-B81C125E6558}"/>
    <cellStyle name="Comma 14 6 3 2 2 2 2 2 2" xfId="29603" xr:uid="{1DF4103A-C80A-4C88-BC8D-0C0492919CB5}"/>
    <cellStyle name="Comma 14 6 3 2 2 2 2 3" xfId="29602" xr:uid="{6112C831-1F42-4600-8F1D-9B012E4F7D0B}"/>
    <cellStyle name="Comma 14 6 3 2 2 2 2_ACT_NIBD EQ" xfId="8087" xr:uid="{6C479B76-2C37-471E-AB01-B935C617E22F}"/>
    <cellStyle name="Comma 14 6 3 2 2 2 3" xfId="8088" xr:uid="{52E10161-303A-4956-A66B-0C6E943D51CB}"/>
    <cellStyle name="Comma 14 6 3 2 2 2 3 2" xfId="29604" xr:uid="{FC28F37D-FDAF-4B0A-8B90-44BDDFD5F237}"/>
    <cellStyle name="Comma 14 6 3 2 2 2 4" xfId="29601" xr:uid="{6B84BF76-B8A8-4379-995C-A9FA724DD670}"/>
    <cellStyle name="Comma 14 6 3 2 2 2_ACT_NIBD EQ" xfId="8089" xr:uid="{E6AAA42B-AF74-4EBF-8AFC-8AA83B2C9902}"/>
    <cellStyle name="Comma 14 6 3 2 2 3" xfId="8090" xr:uid="{B77F4838-D60A-4B5B-B3F4-1DCC9D815286}"/>
    <cellStyle name="Comma 14 6 3 2 2 3 2" xfId="8091" xr:uid="{3B85D280-B10A-4297-9623-763CE42AADF9}"/>
    <cellStyle name="Comma 14 6 3 2 2 3 2 2" xfId="29606" xr:uid="{36388628-D6DE-4097-AC0B-C1C18D166ADA}"/>
    <cellStyle name="Comma 14 6 3 2 2 3 3" xfId="29605" xr:uid="{6C15013B-CD73-4E7C-9051-0C02B51ED861}"/>
    <cellStyle name="Comma 14 6 3 2 2 3_ACT_NIBD EQ" xfId="8092" xr:uid="{BA6A558E-93EE-4560-93B6-6FDA69B23D06}"/>
    <cellStyle name="Comma 14 6 3 2 2 4" xfId="8093" xr:uid="{13A125A7-077B-4D30-A9E4-FCE15DBB5434}"/>
    <cellStyle name="Comma 14 6 3 2 2 4 2" xfId="29607" xr:uid="{CA54EE14-C227-4D48-988F-0E0A4B30FD57}"/>
    <cellStyle name="Comma 14 6 3 2 2 5" xfId="29600" xr:uid="{0A76358F-538B-43F9-8DBE-7D72DC9C679E}"/>
    <cellStyle name="Comma 14 6 3 2 2_ACT_NIBD EQ" xfId="8094" xr:uid="{E153AA05-14DB-4838-BB1C-2945BFE4E915}"/>
    <cellStyle name="Comma 14 6 3 2 3" xfId="8095" xr:uid="{8B2D6E5C-32BD-45CF-BDA0-F3C09F2BC68E}"/>
    <cellStyle name="Comma 14 6 3 2 3 2" xfId="8096" xr:uid="{004EDCF5-1FC8-4946-A11D-B8E8CFDDD942}"/>
    <cellStyle name="Comma 14 6 3 2 3 2 2" xfId="8097" xr:uid="{B99F52DA-1452-463C-AA6A-DAE46515B5EB}"/>
    <cellStyle name="Comma 14 6 3 2 3 2 2 2" xfId="29610" xr:uid="{2A62867B-D8D0-499A-8E4D-E002305DFD85}"/>
    <cellStyle name="Comma 14 6 3 2 3 2 3" xfId="29609" xr:uid="{264F8BE8-554A-4D5F-A20D-53F758A2F178}"/>
    <cellStyle name="Comma 14 6 3 2 3 2_ACT_NIBD EQ" xfId="8098" xr:uid="{AAB28098-919F-4A6F-8E65-C320921282B0}"/>
    <cellStyle name="Comma 14 6 3 2 3 3" xfId="8099" xr:uid="{29CAFB8B-96ED-4C78-AADA-E5315E19C75E}"/>
    <cellStyle name="Comma 14 6 3 2 3 3 2" xfId="29611" xr:uid="{11016400-F051-411B-8CE8-97F49F3047B2}"/>
    <cellStyle name="Comma 14 6 3 2 3 4" xfId="29608" xr:uid="{0AA8599C-F144-4732-A390-E8860B6E19E0}"/>
    <cellStyle name="Comma 14 6 3 2 3_ACT_NIBD EQ" xfId="8100" xr:uid="{4C822D18-2C85-4213-ABD8-4441D25B3DF0}"/>
    <cellStyle name="Comma 14 6 3 2 4" xfId="8101" xr:uid="{370230DD-8B95-4C2A-A873-98A46C905493}"/>
    <cellStyle name="Comma 14 6 3 2 4 2" xfId="8102" xr:uid="{CDCC184A-910A-4173-A875-B0E0DC7E3712}"/>
    <cellStyle name="Comma 14 6 3 2 4 2 2" xfId="29613" xr:uid="{A5D46650-73B8-4DE7-BB52-38FB08037622}"/>
    <cellStyle name="Comma 14 6 3 2 4 3" xfId="29612" xr:uid="{846016A0-1C18-484E-ACC8-581D38E0FDC1}"/>
    <cellStyle name="Comma 14 6 3 2 4_ACT_NIBD EQ" xfId="8103" xr:uid="{C1629C28-4002-43BE-BD71-F9E42C5A0446}"/>
    <cellStyle name="Comma 14 6 3 2 5" xfId="8104" xr:uid="{63CA030C-4FE7-4ED7-A429-00CB78B1A95A}"/>
    <cellStyle name="Comma 14 6 3 2 5 2" xfId="29614" xr:uid="{94581178-F8E1-4107-B897-A16ADA9693EC}"/>
    <cellStyle name="Comma 14 6 3 2 6" xfId="29599" xr:uid="{3FFCB041-6EC4-4AF0-9792-2E13498E8037}"/>
    <cellStyle name="Comma 14 6 3 2_ACT_NIBD EQ" xfId="8105" xr:uid="{3B380E82-B655-456A-85C9-10BF3E5BB642}"/>
    <cellStyle name="Comma 14 6 3 3" xfId="8106" xr:uid="{E76F2086-5CAA-4FDB-813F-043E63649947}"/>
    <cellStyle name="Comma 14 6 3 3 2" xfId="8107" xr:uid="{3F4B1992-B814-4811-AF0B-76F4E7D467AF}"/>
    <cellStyle name="Comma 14 6 3 3 2 2" xfId="8108" xr:uid="{57D0CF27-02F9-46DA-A5E2-7A022BB41997}"/>
    <cellStyle name="Comma 14 6 3 3 2 2 2" xfId="8109" xr:uid="{317B5A4E-EBBB-4168-9DEC-4DF5465E5E15}"/>
    <cellStyle name="Comma 14 6 3 3 2 2 2 2" xfId="29618" xr:uid="{88501CB3-46E4-46B2-8C99-A4DDEA200F4D}"/>
    <cellStyle name="Comma 14 6 3 3 2 2 3" xfId="29617" xr:uid="{01EA9630-90AE-463B-9D72-3B163FF2A17B}"/>
    <cellStyle name="Comma 14 6 3 3 2 2_ACT_NIBD EQ" xfId="8110" xr:uid="{3B213D57-2A70-43DB-9290-9690606EA2A6}"/>
    <cellStyle name="Comma 14 6 3 3 2 3" xfId="8111" xr:uid="{89D8A21D-4973-4750-8456-2762BAB89F4F}"/>
    <cellStyle name="Comma 14 6 3 3 2 3 2" xfId="29619" xr:uid="{C4CF7EBF-98A3-4186-B370-D5484A715E4C}"/>
    <cellStyle name="Comma 14 6 3 3 2 4" xfId="29616" xr:uid="{AA3D6612-4082-4787-A7E6-0CB154E91BCE}"/>
    <cellStyle name="Comma 14 6 3 3 2_ACT_NIBD EQ" xfId="8112" xr:uid="{BDC1D39E-0F72-4FBE-BD7E-E50E60CA8990}"/>
    <cellStyle name="Comma 14 6 3 3 3" xfId="8113" xr:uid="{D928CAB4-BA9B-475E-9085-F8115F585D6B}"/>
    <cellStyle name="Comma 14 6 3 3 3 2" xfId="8114" xr:uid="{B9AE42E5-B478-41A5-908A-AA0BEBD9DE18}"/>
    <cellStyle name="Comma 14 6 3 3 3 2 2" xfId="29621" xr:uid="{CDB7176F-3B30-439B-A39F-97D12DA4B8A1}"/>
    <cellStyle name="Comma 14 6 3 3 3 3" xfId="29620" xr:uid="{678A1FDD-4237-4F7F-9A96-760982079E90}"/>
    <cellStyle name="Comma 14 6 3 3 3_ACT_NIBD EQ" xfId="8115" xr:uid="{D57B24EC-027B-4CB5-B6EC-2AF3BF0D15B1}"/>
    <cellStyle name="Comma 14 6 3 3 4" xfId="8116" xr:uid="{015BC153-1A57-4893-A467-CE6841625D0B}"/>
    <cellStyle name="Comma 14 6 3 3 4 2" xfId="29622" xr:uid="{A09B6E88-1712-469A-BC2C-2797F9EE44D6}"/>
    <cellStyle name="Comma 14 6 3 3 5" xfId="29615" xr:uid="{C8E0915D-FB51-4069-9027-6A355ADA8F6B}"/>
    <cellStyle name="Comma 14 6 3 3_ACT_NIBD EQ" xfId="8117" xr:uid="{8F543F79-6447-41AB-B7A9-BB814D0AEE1A}"/>
    <cellStyle name="Comma 14 6 3 4" xfId="8118" xr:uid="{4DC14824-40EC-4D36-A5C0-AEBDEDDF426A}"/>
    <cellStyle name="Comma 14 6 3 4 2" xfId="8119" xr:uid="{D55760B0-12D9-4713-9BC7-7EC8B05416C8}"/>
    <cellStyle name="Comma 14 6 3 4 2 2" xfId="8120" xr:uid="{DF0F5437-9C08-4CF1-9C1D-DF0A7B64B4F4}"/>
    <cellStyle name="Comma 14 6 3 4 2 2 2" xfId="29625" xr:uid="{9B639389-5E19-465A-8B38-C2CD35993A52}"/>
    <cellStyle name="Comma 14 6 3 4 2 3" xfId="29624" xr:uid="{DF94E7C8-72A8-4A77-B6BA-B4471DDD1FFA}"/>
    <cellStyle name="Comma 14 6 3 4 2_ACT_NIBD EQ" xfId="8121" xr:uid="{4717EAE7-9A04-4DEA-A1C7-915E432221CA}"/>
    <cellStyle name="Comma 14 6 3 4 3" xfId="8122" xr:uid="{64199E61-08C5-4247-90DE-B1B12A57A4D7}"/>
    <cellStyle name="Comma 14 6 3 4 3 2" xfId="29626" xr:uid="{396CAAF3-73DE-4B26-B8BA-EAA76F034840}"/>
    <cellStyle name="Comma 14 6 3 4 4" xfId="29623" xr:uid="{672E7B3E-349F-4850-82FD-6C3491066BBF}"/>
    <cellStyle name="Comma 14 6 3 4_ACT_NIBD EQ" xfId="8123" xr:uid="{20C06AEC-D9EA-4DEF-A2EC-B3ED77030423}"/>
    <cellStyle name="Comma 14 6 3 5" xfId="8124" xr:uid="{54846A19-7E0B-4B05-8BD7-6CBA97C0F540}"/>
    <cellStyle name="Comma 14 6 3 5 2" xfId="8125" xr:uid="{00787126-FA20-4120-B650-5C35ACBBA4E7}"/>
    <cellStyle name="Comma 14 6 3 5 2 2" xfId="29628" xr:uid="{FF430232-B66F-4C3D-B539-4B7B659ECF69}"/>
    <cellStyle name="Comma 14 6 3 5 3" xfId="29627" xr:uid="{EC800BA8-B346-4683-B29C-F2805C09A4FF}"/>
    <cellStyle name="Comma 14 6 3 5_ACT_NIBD EQ" xfId="8126" xr:uid="{EFBD5631-5804-4D24-870F-CD37D7732E56}"/>
    <cellStyle name="Comma 14 6 3 6" xfId="8127" xr:uid="{94DEC35D-3221-42A6-946A-6DE1DA91E0CB}"/>
    <cellStyle name="Comma 14 6 3 6 2" xfId="29629" xr:uid="{42B0040B-9F31-4601-8129-37FF99FF0982}"/>
    <cellStyle name="Comma 14 6 3 7" xfId="29598" xr:uid="{E43543DF-1F9D-49D2-BEAE-F5766CC2CA30}"/>
    <cellStyle name="Comma 14 6 3_ACT_NIBD EQ" xfId="8128" xr:uid="{5344F4EE-EFA3-4508-8D27-9C7B2DFC2A5A}"/>
    <cellStyle name="Comma 14 6 4" xfId="8129" xr:uid="{5511F4A7-42E1-4193-9B75-756D1FB61D74}"/>
    <cellStyle name="Comma 14 6 4 2" xfId="8130" xr:uid="{AE4CAA64-6776-42F0-BF17-E9C8AD8137B3}"/>
    <cellStyle name="Comma 14 6 4 2 2" xfId="8131" xr:uid="{98C48232-AB0F-4000-92A4-309471DAD7B7}"/>
    <cellStyle name="Comma 14 6 4 2 2 2" xfId="8132" xr:uid="{F4CE7192-4B8F-471E-A71F-0B5B2E13074C}"/>
    <cellStyle name="Comma 14 6 4 2 2 2 2" xfId="8133" xr:uid="{FD262A0F-A7CE-4878-82EE-C100B949F307}"/>
    <cellStyle name="Comma 14 6 4 2 2 2 2 2" xfId="29634" xr:uid="{738C716A-9E56-4E46-A378-660C24645423}"/>
    <cellStyle name="Comma 14 6 4 2 2 2 3" xfId="29633" xr:uid="{26D88CC0-D33A-402E-81C4-B13F8878970C}"/>
    <cellStyle name="Comma 14 6 4 2 2 2_ACT_NIBD EQ" xfId="8134" xr:uid="{147EA867-4480-4DB6-91A2-3ABE69EBFDE9}"/>
    <cellStyle name="Comma 14 6 4 2 2 3" xfId="8135" xr:uid="{EF042EAB-AACD-41AB-9118-6046BC6E0E3B}"/>
    <cellStyle name="Comma 14 6 4 2 2 3 2" xfId="29635" xr:uid="{D11B8296-506F-45B2-85A1-78108C621331}"/>
    <cellStyle name="Comma 14 6 4 2 2 4" xfId="29632" xr:uid="{CE6D41C7-FA61-4FFA-BFD2-8FD67CED5988}"/>
    <cellStyle name="Comma 14 6 4 2 2_ACT_NIBD EQ" xfId="8136" xr:uid="{026B8167-A93F-4B2C-832E-88F6EB933D4A}"/>
    <cellStyle name="Comma 14 6 4 2 3" xfId="8137" xr:uid="{9C59D790-BD44-4927-904E-541D4394E31C}"/>
    <cellStyle name="Comma 14 6 4 2 3 2" xfId="8138" xr:uid="{84ADC6D3-556B-47B3-9F1A-1F9F00228D43}"/>
    <cellStyle name="Comma 14 6 4 2 3 2 2" xfId="29637" xr:uid="{CF369BFF-88C8-425F-9428-C91556E5CC3A}"/>
    <cellStyle name="Comma 14 6 4 2 3 3" xfId="29636" xr:uid="{A715341B-95AA-4F51-A22C-B319AAD1A4EA}"/>
    <cellStyle name="Comma 14 6 4 2 3_ACT_NIBD EQ" xfId="8139" xr:uid="{7D79C5B3-B988-42D1-AC34-9E40EB5D751D}"/>
    <cellStyle name="Comma 14 6 4 2 4" xfId="8140" xr:uid="{A129A559-0152-4CCB-B88C-B46416B42A08}"/>
    <cellStyle name="Comma 14 6 4 2 4 2" xfId="29638" xr:uid="{0898C0AF-E74A-4C3D-AA6C-6106AAA20726}"/>
    <cellStyle name="Comma 14 6 4 2 5" xfId="29631" xr:uid="{4741EE56-869A-4F86-8FA3-9DC5B9452C58}"/>
    <cellStyle name="Comma 14 6 4 2_ACT_NIBD EQ" xfId="8141" xr:uid="{589E92CD-4F53-41D2-B900-8DA42E764FD9}"/>
    <cellStyle name="Comma 14 6 4 3" xfId="8142" xr:uid="{4124DF82-14A7-4805-A91B-2557D06B6088}"/>
    <cellStyle name="Comma 14 6 4 3 2" xfId="8143" xr:uid="{16385626-9931-4B00-86C3-AFD75C6F8650}"/>
    <cellStyle name="Comma 14 6 4 3 2 2" xfId="8144" xr:uid="{D389F4A6-E104-4B1B-88C9-D3DB3E2EF5FD}"/>
    <cellStyle name="Comma 14 6 4 3 2 2 2" xfId="29641" xr:uid="{D347FD3A-EEF5-4C0E-B7D1-6B2C2D19FD97}"/>
    <cellStyle name="Comma 14 6 4 3 2 3" xfId="29640" xr:uid="{FDAEF6E2-E8DE-4BAA-A28C-E40A02493792}"/>
    <cellStyle name="Comma 14 6 4 3 2_ACT_NIBD EQ" xfId="8145" xr:uid="{FB4F5226-BC2C-43A7-8F72-773AD9847435}"/>
    <cellStyle name="Comma 14 6 4 3 3" xfId="8146" xr:uid="{26DA428B-E440-4AC7-8530-EA1565C5CCE8}"/>
    <cellStyle name="Comma 14 6 4 3 3 2" xfId="29642" xr:uid="{D9C73F2F-7C1B-4234-A9F9-BE91D618FA47}"/>
    <cellStyle name="Comma 14 6 4 3 4" xfId="29639" xr:uid="{5A5C82BE-9697-45D1-BBF5-AB141A81DD96}"/>
    <cellStyle name="Comma 14 6 4 3_ACT_NIBD EQ" xfId="8147" xr:uid="{A4F60EC8-07E6-40A0-826F-14FB46BFEFE0}"/>
    <cellStyle name="Comma 14 6 4 4" xfId="8148" xr:uid="{F442E024-BCCF-4B1E-B718-4902734EB818}"/>
    <cellStyle name="Comma 14 6 4 4 2" xfId="8149" xr:uid="{0535AEE0-B742-4B2D-8470-EE4B89392292}"/>
    <cellStyle name="Comma 14 6 4 4 2 2" xfId="29644" xr:uid="{566D03AF-7D57-4895-9201-2A6C9799D6F7}"/>
    <cellStyle name="Comma 14 6 4 4 3" xfId="29643" xr:uid="{C602B22A-10D2-41A7-95BC-B9A64B73237F}"/>
    <cellStyle name="Comma 14 6 4 4_ACT_NIBD EQ" xfId="8150" xr:uid="{61F2E714-5FDA-4C16-B780-0B743BF4C7F5}"/>
    <cellStyle name="Comma 14 6 4 5" xfId="8151" xr:uid="{D0F17210-C15D-4E4C-97C7-27E7C2033889}"/>
    <cellStyle name="Comma 14 6 4 5 2" xfId="29645" xr:uid="{320CCEC0-9D71-499F-A9CA-DC9231A5DD8E}"/>
    <cellStyle name="Comma 14 6 4 6" xfId="29630" xr:uid="{4C1DB7AB-39B3-4EA2-BFC5-3E3F695DC6E7}"/>
    <cellStyle name="Comma 14 6 4_ACT_NIBD EQ" xfId="8152" xr:uid="{1E37877A-A819-488B-9FBD-6F22DCC7FA60}"/>
    <cellStyle name="Comma 14 6 5" xfId="8153" xr:uid="{7A852DAF-A477-4557-8FE8-3BADF6D9E1A1}"/>
    <cellStyle name="Comma 14 6 5 2" xfId="8154" xr:uid="{9813C78E-F3D6-46A5-AD51-F8409BAAF5C2}"/>
    <cellStyle name="Comma 14 6 5 2 2" xfId="8155" xr:uid="{6AB37ECA-F220-4AD4-A89E-2372EB5F4949}"/>
    <cellStyle name="Comma 14 6 5 2 2 2" xfId="8156" xr:uid="{E8DE6707-8D75-4C92-9E77-F0E8AA2EB298}"/>
    <cellStyle name="Comma 14 6 5 2 2 2 2" xfId="29649" xr:uid="{ADDFCC5C-302F-4272-91D7-5B015FB1C383}"/>
    <cellStyle name="Comma 14 6 5 2 2 3" xfId="29648" xr:uid="{4A92FA9C-A505-4291-80A0-0728610C8EC6}"/>
    <cellStyle name="Comma 14 6 5 2 2_ACT_NIBD EQ" xfId="8157" xr:uid="{D43F21F4-7D04-42DC-9458-DBD256AFC129}"/>
    <cellStyle name="Comma 14 6 5 2 3" xfId="8158" xr:uid="{3847E157-82F2-4544-B585-B736A6A1F56A}"/>
    <cellStyle name="Comma 14 6 5 2 3 2" xfId="29650" xr:uid="{EB2B8521-F603-4404-B4F4-809D79D5BA70}"/>
    <cellStyle name="Comma 14 6 5 2 4" xfId="29647" xr:uid="{6F4A003B-7E69-46E2-9D45-3E1C1DF128D2}"/>
    <cellStyle name="Comma 14 6 5 2_ACT_NIBD EQ" xfId="8159" xr:uid="{A908F2DE-44B9-445F-B2C7-95887D2BF899}"/>
    <cellStyle name="Comma 14 6 5 3" xfId="8160" xr:uid="{AA2BD7B4-AD60-40F6-90F2-6DBD9B5E3493}"/>
    <cellStyle name="Comma 14 6 5 3 2" xfId="8161" xr:uid="{177CB12E-CA7F-4324-A550-21F1F1D7DBCB}"/>
    <cellStyle name="Comma 14 6 5 3 2 2" xfId="29652" xr:uid="{244E02B7-601E-49E0-93AB-9973C982BC0D}"/>
    <cellStyle name="Comma 14 6 5 3 3" xfId="29651" xr:uid="{E38158A5-3F89-4891-ACBA-38E83C868F7A}"/>
    <cellStyle name="Comma 14 6 5 3_ACT_NIBD EQ" xfId="8162" xr:uid="{1B4F9B25-3622-443F-BC1C-BD3C5D3B3CAA}"/>
    <cellStyle name="Comma 14 6 5 4" xfId="8163" xr:uid="{555B362F-41D1-4FC8-9668-3B401FAF913C}"/>
    <cellStyle name="Comma 14 6 5 4 2" xfId="29653" xr:uid="{DA88BE39-712A-4EC8-9887-7DDCA5BCDC41}"/>
    <cellStyle name="Comma 14 6 5 5" xfId="29646" xr:uid="{DFD3CC2F-8891-4168-9C65-A03AD6785F12}"/>
    <cellStyle name="Comma 14 6 5_ACT_NIBD EQ" xfId="8164" xr:uid="{71EDCD9D-29C9-4165-9E42-9D39E1A6B210}"/>
    <cellStyle name="Comma 14 6 6" xfId="8165" xr:uid="{A29B5EE3-BECA-4FC9-9D1A-F1E59EF1777B}"/>
    <cellStyle name="Comma 14 6 6 2" xfId="8166" xr:uid="{B88BF41B-51F2-4F33-BD82-95907A78B224}"/>
    <cellStyle name="Comma 14 6 6 2 2" xfId="8167" xr:uid="{3A859A97-6235-4A24-8D16-3A231B2C2467}"/>
    <cellStyle name="Comma 14 6 6 2 2 2" xfId="29656" xr:uid="{BF867935-E154-400B-8710-81B49CF049FE}"/>
    <cellStyle name="Comma 14 6 6 2 3" xfId="29655" xr:uid="{1D843324-5788-4E0A-B45E-D5719B9FFA51}"/>
    <cellStyle name="Comma 14 6 6 2_ACT_NIBD EQ" xfId="8168" xr:uid="{524A9E49-5911-4F31-92AB-8A52802DD54F}"/>
    <cellStyle name="Comma 14 6 6 3" xfId="8169" xr:uid="{023DA7BC-8C03-4460-9522-B3DA461BA14A}"/>
    <cellStyle name="Comma 14 6 6 3 2" xfId="29657" xr:uid="{C53C06F9-19C3-43BD-97CB-F9027FA529CC}"/>
    <cellStyle name="Comma 14 6 6 4" xfId="29654" xr:uid="{AE29D203-4195-4F38-B51E-C77B445EEA8C}"/>
    <cellStyle name="Comma 14 6 6_ACT_NIBD EQ" xfId="8170" xr:uid="{20CB7D26-44ED-4B39-B8CE-8DD2703A34C5}"/>
    <cellStyle name="Comma 14 6 7" xfId="8171" xr:uid="{40F8E880-7377-4BAD-AB46-98E41E9BCF85}"/>
    <cellStyle name="Comma 14 6 7 2" xfId="8172" xr:uid="{5C3400B7-4088-4F54-B58E-106C0D2AA895}"/>
    <cellStyle name="Comma 14 6 7 2 2" xfId="29659" xr:uid="{B45242E6-62CC-4FD8-98ED-29C4434909DB}"/>
    <cellStyle name="Comma 14 6 7 3" xfId="29658" xr:uid="{BAB1F80D-2E77-4B42-864B-3DD2C53DEC2D}"/>
    <cellStyle name="Comma 14 6 7_ACT_NIBD EQ" xfId="8173" xr:uid="{B1D8765E-2A12-41B9-B7B8-DCDB8EAA4DEA}"/>
    <cellStyle name="Comma 14 6 8" xfId="8174" xr:uid="{39EDE8B3-1E67-45B1-9CE6-64A8DA6C3A22}"/>
    <cellStyle name="Comma 14 6 8 2" xfId="29660" xr:uid="{00F51E94-5BB3-47AF-AB33-25B14B7832C2}"/>
    <cellStyle name="Comma 14 6 9" xfId="40063" xr:uid="{13C739D0-1CBC-43BF-9390-B17605CA0223}"/>
    <cellStyle name="Comma 14 6_ACT Segment adj EBITDA" xfId="8175" xr:uid="{250BD90B-8313-4A8A-BF9D-1C1B0E7611E0}"/>
    <cellStyle name="Comma 14 7" xfId="8176" xr:uid="{BE8D9723-E661-4FDA-8D6F-55368DBFF826}"/>
    <cellStyle name="Comma 14 7 10" xfId="22052" xr:uid="{F5745C83-F974-4B22-B91A-361A0D1522A0}"/>
    <cellStyle name="Comma 14 7 2" xfId="8177" xr:uid="{82C7047F-B916-4D45-AFE3-3703DD734D94}"/>
    <cellStyle name="Comma 14 7 2 2" xfId="8178" xr:uid="{0923E0FC-4DF5-4A0B-929D-F25D8889B4DA}"/>
    <cellStyle name="Comma 14 7 2 2 2" xfId="8179" xr:uid="{2E2E84D4-9EF4-4EE6-8C5C-5D8328110485}"/>
    <cellStyle name="Comma 14 7 2 2 2 2" xfId="8180" xr:uid="{F8206E62-0C96-4A91-A36C-49E9F29CE686}"/>
    <cellStyle name="Comma 14 7 2 2 2 2 2" xfId="8181" xr:uid="{297C18F1-22DE-4263-961E-53750B9384CE}"/>
    <cellStyle name="Comma 14 7 2 2 2 2 2 2" xfId="8182" xr:uid="{9B10561B-5C04-460D-818C-8640FBA4B680}"/>
    <cellStyle name="Comma 14 7 2 2 2 2 2 2 2" xfId="29666" xr:uid="{70213DA6-1719-44F6-B54A-D8795576CAB0}"/>
    <cellStyle name="Comma 14 7 2 2 2 2 2 3" xfId="29665" xr:uid="{CBF062BB-26EC-4B94-AA49-22723E4CE7AB}"/>
    <cellStyle name="Comma 14 7 2 2 2 2 2_ACT_NIBD EQ" xfId="8183" xr:uid="{0B8D8C10-A2CE-46E8-AEA8-2ACEFD72AC77}"/>
    <cellStyle name="Comma 14 7 2 2 2 2 3" xfId="8184" xr:uid="{7E5F8838-F212-4118-BE59-924D0EC3C90D}"/>
    <cellStyle name="Comma 14 7 2 2 2 2 3 2" xfId="29667" xr:uid="{7CDEF26E-DB86-4B32-9C18-F49CEEF518AB}"/>
    <cellStyle name="Comma 14 7 2 2 2 2 4" xfId="29664" xr:uid="{FF5DDE7E-0A7E-4362-B5B9-5DB2936C3C1B}"/>
    <cellStyle name="Comma 14 7 2 2 2 2_ACT_NIBD EQ" xfId="8185" xr:uid="{CB124BEC-644D-495E-AA8E-EAE68FDEC1E3}"/>
    <cellStyle name="Comma 14 7 2 2 2 3" xfId="8186" xr:uid="{A442DB93-DF9C-4CF0-8493-BA130986FB44}"/>
    <cellStyle name="Comma 14 7 2 2 2 3 2" xfId="8187" xr:uid="{04A59D49-4528-47D4-A094-31F3A3CC2430}"/>
    <cellStyle name="Comma 14 7 2 2 2 3 2 2" xfId="29669" xr:uid="{9B9241AD-9A4C-4762-ACC1-F21B5A106BAA}"/>
    <cellStyle name="Comma 14 7 2 2 2 3 3" xfId="29668" xr:uid="{12F94115-BB15-4C4B-B23C-06CF98D7D13C}"/>
    <cellStyle name="Comma 14 7 2 2 2 3_ACT_NIBD EQ" xfId="8188" xr:uid="{7C0DF789-6D32-408A-A8B6-816C8E0FE144}"/>
    <cellStyle name="Comma 14 7 2 2 2 4" xfId="8189" xr:uid="{CEB8D199-966C-436D-A1C6-76CC6582CF36}"/>
    <cellStyle name="Comma 14 7 2 2 2 4 2" xfId="29670" xr:uid="{76478834-78CC-44CA-BC2F-A6BB16C0DDD7}"/>
    <cellStyle name="Comma 14 7 2 2 2 5" xfId="29663" xr:uid="{B8C98643-86E7-4261-83AB-2F790FD69D51}"/>
    <cellStyle name="Comma 14 7 2 2 2_ACT_NIBD EQ" xfId="8190" xr:uid="{BE652BC6-D55E-4176-A4D8-2C9706E2814C}"/>
    <cellStyle name="Comma 14 7 2 2 3" xfId="8191" xr:uid="{7BA5FF3B-6F03-4D75-A295-57D99135A36D}"/>
    <cellStyle name="Comma 14 7 2 2 3 2" xfId="8192" xr:uid="{005124FA-205D-4A15-B814-AE7B7B60A544}"/>
    <cellStyle name="Comma 14 7 2 2 3 2 2" xfId="8193" xr:uid="{28C5CD8A-96F5-4F5F-839F-073981E71D5A}"/>
    <cellStyle name="Comma 14 7 2 2 3 2 2 2" xfId="29673" xr:uid="{991156F9-3B86-40DB-B20C-73297DFD2FCD}"/>
    <cellStyle name="Comma 14 7 2 2 3 2 3" xfId="29672" xr:uid="{06A0B943-B299-4A4D-A4F0-EBADA680BD06}"/>
    <cellStyle name="Comma 14 7 2 2 3 2_ACT_NIBD EQ" xfId="8194" xr:uid="{22EFCA69-18E7-43FC-96F1-853C23EA2C6A}"/>
    <cellStyle name="Comma 14 7 2 2 3 3" xfId="8195" xr:uid="{BEA7AE54-C60E-46F4-8DEB-133DF7B1551D}"/>
    <cellStyle name="Comma 14 7 2 2 3 3 2" xfId="29674" xr:uid="{6103E269-861E-4784-B460-1AABF4226BEE}"/>
    <cellStyle name="Comma 14 7 2 2 3 4" xfId="29671" xr:uid="{AD0E0B07-2968-404D-A8D4-3122F21A3336}"/>
    <cellStyle name="Comma 14 7 2 2 3_ACT_NIBD EQ" xfId="8196" xr:uid="{92BE788C-88DC-48EB-90DE-F6BF88328B41}"/>
    <cellStyle name="Comma 14 7 2 2 4" xfId="8197" xr:uid="{C9AD5C06-136D-448E-871E-669C1F2DC42C}"/>
    <cellStyle name="Comma 14 7 2 2 4 2" xfId="8198" xr:uid="{ADA34300-F970-43E9-9342-118CFE7B9EF8}"/>
    <cellStyle name="Comma 14 7 2 2 4 2 2" xfId="29676" xr:uid="{DF3D3659-8296-440D-B18E-D31F8BB64DB7}"/>
    <cellStyle name="Comma 14 7 2 2 4 3" xfId="29675" xr:uid="{668D8508-62C7-4224-9A58-8289EC26BF07}"/>
    <cellStyle name="Comma 14 7 2 2 4_ACT_NIBD EQ" xfId="8199" xr:uid="{79521576-6A2B-4DC0-A70F-5D20106841AB}"/>
    <cellStyle name="Comma 14 7 2 2 5" xfId="8200" xr:uid="{A89E14BE-7842-430D-ACF9-1DBCD1FDDF78}"/>
    <cellStyle name="Comma 14 7 2 2 5 2" xfId="29677" xr:uid="{2C7D2463-6F81-4D0F-8D81-F3E186A3563F}"/>
    <cellStyle name="Comma 14 7 2 2 6" xfId="29662" xr:uid="{5817D44F-59C8-4762-A832-2F91988F9C2B}"/>
    <cellStyle name="Comma 14 7 2 2_ACT_NIBD EQ" xfId="8201" xr:uid="{18EEB04D-13DD-43F1-8388-12064F17E0DF}"/>
    <cellStyle name="Comma 14 7 2 3" xfId="8202" xr:uid="{786DDC94-8171-49BA-AA61-620873163CFF}"/>
    <cellStyle name="Comma 14 7 2 3 2" xfId="8203" xr:uid="{F3D20067-46AA-432A-95AB-C9BC6689334D}"/>
    <cellStyle name="Comma 14 7 2 3 2 2" xfId="8204" xr:uid="{CFA26837-3673-4B5D-987B-C699D417348F}"/>
    <cellStyle name="Comma 14 7 2 3 2 2 2" xfId="8205" xr:uid="{509CFBB3-1668-4F86-87DE-4C063313D8BB}"/>
    <cellStyle name="Comma 14 7 2 3 2 2 2 2" xfId="29681" xr:uid="{9F70D482-4353-4F3F-9BA0-48032CB52C7A}"/>
    <cellStyle name="Comma 14 7 2 3 2 2 3" xfId="29680" xr:uid="{74D66AFF-F0DB-4D80-9869-8CCA8D78A9BA}"/>
    <cellStyle name="Comma 14 7 2 3 2 2_ACT_NIBD EQ" xfId="8206" xr:uid="{697D13E8-E033-4887-AC8B-4C2D6DD4D9E6}"/>
    <cellStyle name="Comma 14 7 2 3 2 3" xfId="8207" xr:uid="{D22E0363-94C2-4D95-A5A4-62D6A9DEE3EF}"/>
    <cellStyle name="Comma 14 7 2 3 2 3 2" xfId="29682" xr:uid="{5BBABE72-E107-4A2F-91DA-9DEBBA03CD06}"/>
    <cellStyle name="Comma 14 7 2 3 2 4" xfId="29679" xr:uid="{8DDDDE6D-44A2-4445-8C77-4F22B56DBBA1}"/>
    <cellStyle name="Comma 14 7 2 3 2_ACT_NIBD EQ" xfId="8208" xr:uid="{53451872-0EE6-42E9-B102-38AE23260D07}"/>
    <cellStyle name="Comma 14 7 2 3 3" xfId="8209" xr:uid="{4CD6EC76-484C-44B6-A4BD-03B51AA8A6AF}"/>
    <cellStyle name="Comma 14 7 2 3 3 2" xfId="8210" xr:uid="{19C953F0-1874-4F3B-A728-507B0B0A6D2F}"/>
    <cellStyle name="Comma 14 7 2 3 3 2 2" xfId="29684" xr:uid="{5268E98A-F32C-4FAE-AC3A-E6031DC458AB}"/>
    <cellStyle name="Comma 14 7 2 3 3 3" xfId="29683" xr:uid="{EC8E3592-72FC-4567-A84A-2877D588E591}"/>
    <cellStyle name="Comma 14 7 2 3 3_ACT_NIBD EQ" xfId="8211" xr:uid="{2E0507D4-81DE-4550-A8C7-03FEF516845D}"/>
    <cellStyle name="Comma 14 7 2 3 4" xfId="8212" xr:uid="{C3223A46-18AD-4FCE-87C7-B07A66B9486F}"/>
    <cellStyle name="Comma 14 7 2 3 4 2" xfId="29685" xr:uid="{46422925-86AC-4D41-86A6-E1819B813612}"/>
    <cellStyle name="Comma 14 7 2 3 5" xfId="29678" xr:uid="{59AF5762-28F1-454E-B916-FF7AE3CC97DF}"/>
    <cellStyle name="Comma 14 7 2 3_ACT_NIBD EQ" xfId="8213" xr:uid="{A327D255-D168-4823-8AAD-5BD4FA07BEAA}"/>
    <cellStyle name="Comma 14 7 2 4" xfId="8214" xr:uid="{A1971DA9-60F3-4581-B8C1-E67B1C24699B}"/>
    <cellStyle name="Comma 14 7 2 4 2" xfId="8215" xr:uid="{1C573B6E-883A-4BA3-8F41-28E1134709C7}"/>
    <cellStyle name="Comma 14 7 2 4 2 2" xfId="8216" xr:uid="{E555379A-6E0C-4C73-A862-011ECF85C501}"/>
    <cellStyle name="Comma 14 7 2 4 2 2 2" xfId="29688" xr:uid="{C0C85E5D-C3B8-479F-B962-9B3267722080}"/>
    <cellStyle name="Comma 14 7 2 4 2 3" xfId="29687" xr:uid="{4CC277C2-0607-4216-9462-289DEB334E80}"/>
    <cellStyle name="Comma 14 7 2 4 2_ACT_NIBD EQ" xfId="8217" xr:uid="{8399046D-DDA3-44A9-8C04-48763C6A5064}"/>
    <cellStyle name="Comma 14 7 2 4 3" xfId="8218" xr:uid="{69900136-681E-47F8-8F8E-B47D2663D0ED}"/>
    <cellStyle name="Comma 14 7 2 4 3 2" xfId="29689" xr:uid="{169ABBC6-C915-45BA-AD8F-C3425F25224F}"/>
    <cellStyle name="Comma 14 7 2 4 4" xfId="29686" xr:uid="{64B7297C-2680-4A94-8717-D31937917F7F}"/>
    <cellStyle name="Comma 14 7 2 4_ACT_NIBD EQ" xfId="8219" xr:uid="{7D961DE0-16C8-4A51-A715-EF216AF35F16}"/>
    <cellStyle name="Comma 14 7 2 5" xfId="8220" xr:uid="{A3A44ACA-4A32-4288-8C4C-C3F91FC812C8}"/>
    <cellStyle name="Comma 14 7 2 5 2" xfId="8221" xr:uid="{C9699544-D862-4DB5-855A-BEEC58D8AA7B}"/>
    <cellStyle name="Comma 14 7 2 5 2 2" xfId="29691" xr:uid="{901E9681-6D43-4082-8486-0C3DD33B644D}"/>
    <cellStyle name="Comma 14 7 2 5 3" xfId="29690" xr:uid="{4BE24BA5-00AC-4E2D-9EE9-0EF863136963}"/>
    <cellStyle name="Comma 14 7 2 5_ACT_NIBD EQ" xfId="8222" xr:uid="{0A4E4ED6-9128-4F69-A7E7-9F273B683EAE}"/>
    <cellStyle name="Comma 14 7 2 6" xfId="8223" xr:uid="{9BAA8B70-2725-431F-9173-CEA154FBD2F5}"/>
    <cellStyle name="Comma 14 7 2 6 2" xfId="29692" xr:uid="{D8931E46-5E42-4657-9A63-EF3CDD74A802}"/>
    <cellStyle name="Comma 14 7 2 7" xfId="29661" xr:uid="{EEF58914-F1E6-4E79-AC65-9703172DE7D2}"/>
    <cellStyle name="Comma 14 7 2_ACT_NIBD EQ" xfId="8224" xr:uid="{69526BD1-A121-428C-8E1E-5952EAAA2DB6}"/>
    <cellStyle name="Comma 14 7 3" xfId="8225" xr:uid="{918E9144-A884-4571-878F-D9A65D41E86C}"/>
    <cellStyle name="Comma 14 7 3 2" xfId="8226" xr:uid="{D70A0BFA-E59F-47FD-998E-3DEFEB709969}"/>
    <cellStyle name="Comma 14 7 3 2 2" xfId="8227" xr:uid="{E2E607F2-3688-4FD9-B1AB-D9996C9D87CC}"/>
    <cellStyle name="Comma 14 7 3 2 2 2" xfId="8228" xr:uid="{0457E456-7161-4868-AD27-AF49B76D1BC2}"/>
    <cellStyle name="Comma 14 7 3 2 2 2 2" xfId="8229" xr:uid="{53238699-D7EB-444A-AAB9-F4E8CE392B28}"/>
    <cellStyle name="Comma 14 7 3 2 2 2 2 2" xfId="8230" xr:uid="{FB738BFA-F7DA-4C33-BDCB-0363A1A44D7D}"/>
    <cellStyle name="Comma 14 7 3 2 2 2 2 2 2" xfId="29698" xr:uid="{F5467B95-0EB1-4152-89ED-02CBBB8DADB9}"/>
    <cellStyle name="Comma 14 7 3 2 2 2 2 3" xfId="29697" xr:uid="{34D7B82E-F4F8-4836-8E44-E59CF8B30EA2}"/>
    <cellStyle name="Comma 14 7 3 2 2 2 2_ACT_NIBD EQ" xfId="8231" xr:uid="{CB30DF8C-436C-4947-BB0C-4944D1A8FCB4}"/>
    <cellStyle name="Comma 14 7 3 2 2 2 3" xfId="8232" xr:uid="{79B01B4B-EEAF-4795-BFE1-C24B454F1F7E}"/>
    <cellStyle name="Comma 14 7 3 2 2 2 3 2" xfId="29699" xr:uid="{275EB965-5D21-4065-BFEE-D2129096E710}"/>
    <cellStyle name="Comma 14 7 3 2 2 2 4" xfId="29696" xr:uid="{3A9E18EC-A1C5-4399-A469-FEB583205E8B}"/>
    <cellStyle name="Comma 14 7 3 2 2 2_ACT_NIBD EQ" xfId="8233" xr:uid="{F6113B83-111A-40BA-AB7D-FB9668904299}"/>
    <cellStyle name="Comma 14 7 3 2 2 3" xfId="8234" xr:uid="{1B42DF35-3699-419E-8712-5D7D6643FCC0}"/>
    <cellStyle name="Comma 14 7 3 2 2 3 2" xfId="8235" xr:uid="{32D18824-77E6-4096-952C-653EDB54C79A}"/>
    <cellStyle name="Comma 14 7 3 2 2 3 2 2" xfId="29701" xr:uid="{47FE2E57-EB3C-46C1-B958-4E729DB8AB8B}"/>
    <cellStyle name="Comma 14 7 3 2 2 3 3" xfId="29700" xr:uid="{18C93C54-0ADA-4EE3-991C-CC937DFCDC37}"/>
    <cellStyle name="Comma 14 7 3 2 2 3_ACT_NIBD EQ" xfId="8236" xr:uid="{E4B66D2C-15F3-428D-B58D-598EE560331F}"/>
    <cellStyle name="Comma 14 7 3 2 2 4" xfId="8237" xr:uid="{44F36C0E-639D-469C-8F0C-E49F425F5E41}"/>
    <cellStyle name="Comma 14 7 3 2 2 4 2" xfId="29702" xr:uid="{DACC6565-1083-4CEC-8E87-EB08B673FA0D}"/>
    <cellStyle name="Comma 14 7 3 2 2 5" xfId="29695" xr:uid="{D7332D10-F7CA-4C69-BB67-346ED9403FBB}"/>
    <cellStyle name="Comma 14 7 3 2 2_ACT_NIBD EQ" xfId="8238" xr:uid="{3412B385-9C90-486D-948E-779457C1278D}"/>
    <cellStyle name="Comma 14 7 3 2 3" xfId="8239" xr:uid="{69640B3A-AEC4-4F01-AF37-E8955CC8E78B}"/>
    <cellStyle name="Comma 14 7 3 2 3 2" xfId="8240" xr:uid="{9B1DC7BE-F9D3-4D5B-BA4A-A13B208EC80D}"/>
    <cellStyle name="Comma 14 7 3 2 3 2 2" xfId="8241" xr:uid="{5F14D70C-F86E-4921-87CF-00ABCECA15C7}"/>
    <cellStyle name="Comma 14 7 3 2 3 2 2 2" xfId="29705" xr:uid="{23EEF1FC-5D74-45FB-8AEA-B439CD2862A6}"/>
    <cellStyle name="Comma 14 7 3 2 3 2 3" xfId="29704" xr:uid="{CCE69F68-AD76-422E-81D8-23B0C726A221}"/>
    <cellStyle name="Comma 14 7 3 2 3 2_ACT_NIBD EQ" xfId="8242" xr:uid="{2977D62B-3120-491C-8F78-6E593312F248}"/>
    <cellStyle name="Comma 14 7 3 2 3 3" xfId="8243" xr:uid="{C7F28490-FAAC-4C4F-98B7-0B735B1CFA53}"/>
    <cellStyle name="Comma 14 7 3 2 3 3 2" xfId="29706" xr:uid="{E6225C73-6A85-4709-9CC3-F453BAFE792D}"/>
    <cellStyle name="Comma 14 7 3 2 3 4" xfId="29703" xr:uid="{CC70F8AB-6255-4756-A894-4C9DA446FD27}"/>
    <cellStyle name="Comma 14 7 3 2 3_ACT_NIBD EQ" xfId="8244" xr:uid="{1934A598-38FF-40D6-A0BC-89E17F483238}"/>
    <cellStyle name="Comma 14 7 3 2 4" xfId="8245" xr:uid="{67FF8243-E280-40C3-9520-033B2BB2BA89}"/>
    <cellStyle name="Comma 14 7 3 2 4 2" xfId="8246" xr:uid="{4C46FB9F-D292-4080-B7A3-453A13EB81D6}"/>
    <cellStyle name="Comma 14 7 3 2 4 2 2" xfId="29708" xr:uid="{DC0D462D-FC98-4B2A-AC23-B04B6BFBA6E6}"/>
    <cellStyle name="Comma 14 7 3 2 4 3" xfId="29707" xr:uid="{5F349E0C-4B50-4399-8F1F-0ADD68062A33}"/>
    <cellStyle name="Comma 14 7 3 2 4_ACT_NIBD EQ" xfId="8247" xr:uid="{B72B776D-F3A4-4B3D-839D-496ECED1050D}"/>
    <cellStyle name="Comma 14 7 3 2 5" xfId="8248" xr:uid="{28B3388C-B0DB-4A1A-8B76-109899C5ED51}"/>
    <cellStyle name="Comma 14 7 3 2 5 2" xfId="29709" xr:uid="{0037ADC4-DD55-4228-BAA2-630F1C7AF642}"/>
    <cellStyle name="Comma 14 7 3 2 6" xfId="29694" xr:uid="{3070E680-52D5-4A88-BB93-95937F922E64}"/>
    <cellStyle name="Comma 14 7 3 2_ACT_NIBD EQ" xfId="8249" xr:uid="{E17BC550-DD48-405B-AD2F-6B993C7F3961}"/>
    <cellStyle name="Comma 14 7 3 3" xfId="8250" xr:uid="{25C239BE-A5FB-4F31-816C-464BC78463AD}"/>
    <cellStyle name="Comma 14 7 3 3 2" xfId="8251" xr:uid="{7F47B010-8991-458E-98D9-652F6A067000}"/>
    <cellStyle name="Comma 14 7 3 3 2 2" xfId="8252" xr:uid="{88430D3A-7349-4A1E-9189-50BA36B39955}"/>
    <cellStyle name="Comma 14 7 3 3 2 2 2" xfId="8253" xr:uid="{6D01D0F6-B17B-432D-9D0B-E4279EE9AA8B}"/>
    <cellStyle name="Comma 14 7 3 3 2 2 2 2" xfId="29713" xr:uid="{35F07B63-B75D-44C8-A762-02CF282BCE0F}"/>
    <cellStyle name="Comma 14 7 3 3 2 2 3" xfId="29712" xr:uid="{106BB24A-D964-4377-85D0-A0C32A6A624E}"/>
    <cellStyle name="Comma 14 7 3 3 2 2_ACT_NIBD EQ" xfId="8254" xr:uid="{D0741C70-E457-4606-835F-C9EF143A2A49}"/>
    <cellStyle name="Comma 14 7 3 3 2 3" xfId="8255" xr:uid="{B499C739-95DF-448A-8713-74FE39866379}"/>
    <cellStyle name="Comma 14 7 3 3 2 3 2" xfId="29714" xr:uid="{D184F814-409A-4C17-87AE-FC0887A05EDA}"/>
    <cellStyle name="Comma 14 7 3 3 2 4" xfId="29711" xr:uid="{2369ADD6-E492-4363-88DB-BA031CD2E112}"/>
    <cellStyle name="Comma 14 7 3 3 2_ACT_NIBD EQ" xfId="8256" xr:uid="{BE3CF5B6-852A-4299-A2B8-996C9D904321}"/>
    <cellStyle name="Comma 14 7 3 3 3" xfId="8257" xr:uid="{001640B9-BA90-4ECD-AA94-5C2DF7E13863}"/>
    <cellStyle name="Comma 14 7 3 3 3 2" xfId="8258" xr:uid="{83863455-48F6-4029-ACB4-A06C5B56B3F1}"/>
    <cellStyle name="Comma 14 7 3 3 3 2 2" xfId="29716" xr:uid="{91A6234C-A580-40B8-883A-5D42F81CEDA4}"/>
    <cellStyle name="Comma 14 7 3 3 3 3" xfId="29715" xr:uid="{DE9CA8BF-4CF9-4BCF-BC6C-F28FF4F13A7E}"/>
    <cellStyle name="Comma 14 7 3 3 3_ACT_NIBD EQ" xfId="8259" xr:uid="{D2670A09-FEFB-4AD7-94A0-A1040FCD5799}"/>
    <cellStyle name="Comma 14 7 3 3 4" xfId="8260" xr:uid="{D442E3EE-5837-4D00-89B7-9D2397C5C811}"/>
    <cellStyle name="Comma 14 7 3 3 4 2" xfId="29717" xr:uid="{F94255D7-5F90-48FA-A7ED-8C46D355BCC9}"/>
    <cellStyle name="Comma 14 7 3 3 5" xfId="29710" xr:uid="{9C2A2116-DFEB-4D35-9801-0E376186FC8A}"/>
    <cellStyle name="Comma 14 7 3 3_ACT_NIBD EQ" xfId="8261" xr:uid="{8BBCE844-7CD2-457A-A0AD-5E6BC2D58377}"/>
    <cellStyle name="Comma 14 7 3 4" xfId="8262" xr:uid="{0262E198-A32E-4DBC-8B59-F0EE3040A40D}"/>
    <cellStyle name="Comma 14 7 3 4 2" xfId="8263" xr:uid="{D6D90B2A-7CEA-47EE-93AB-C8A28A5D7D31}"/>
    <cellStyle name="Comma 14 7 3 4 2 2" xfId="8264" xr:uid="{05BD7344-E4EB-4790-91E0-495814B90DC7}"/>
    <cellStyle name="Comma 14 7 3 4 2 2 2" xfId="29720" xr:uid="{7F424614-4FB4-486C-B57E-1E4CA5F86B47}"/>
    <cellStyle name="Comma 14 7 3 4 2 3" xfId="29719" xr:uid="{E0D458FC-2623-4097-BC53-A66EFFB3CF12}"/>
    <cellStyle name="Comma 14 7 3 4 2_ACT_NIBD EQ" xfId="8265" xr:uid="{33A45ABA-0976-45AC-9FB2-F104B8AF8A2F}"/>
    <cellStyle name="Comma 14 7 3 4 3" xfId="8266" xr:uid="{9B9F6880-5739-45E1-A90F-E1FFBDB601ED}"/>
    <cellStyle name="Comma 14 7 3 4 3 2" xfId="29721" xr:uid="{9AFFF126-8031-4BBD-8D1D-9C87B6F5DDDD}"/>
    <cellStyle name="Comma 14 7 3 4 4" xfId="29718" xr:uid="{6461E8C4-B056-42F7-A1E8-B5F66AA9B635}"/>
    <cellStyle name="Comma 14 7 3 4_ACT_NIBD EQ" xfId="8267" xr:uid="{33F2B26F-E760-48C6-8E3A-F2209F25B162}"/>
    <cellStyle name="Comma 14 7 3 5" xfId="8268" xr:uid="{201BA2E9-DEA2-41E7-B0B0-DC6E8A9257F8}"/>
    <cellStyle name="Comma 14 7 3 5 2" xfId="8269" xr:uid="{E1B0615E-7DEA-4F38-82F9-4BEDA1144D19}"/>
    <cellStyle name="Comma 14 7 3 5 2 2" xfId="29723" xr:uid="{AF7EC785-ECDB-46A0-A45C-D05180B36267}"/>
    <cellStyle name="Comma 14 7 3 5 3" xfId="29722" xr:uid="{3A0E2330-07CB-49C4-B8D3-DE4C429DAFC3}"/>
    <cellStyle name="Comma 14 7 3 5_ACT_NIBD EQ" xfId="8270" xr:uid="{F829DA82-4C4E-4AD3-ADFD-396DB45C7F11}"/>
    <cellStyle name="Comma 14 7 3 6" xfId="8271" xr:uid="{E5BF3F74-0251-487D-A1F1-EBBA7654171E}"/>
    <cellStyle name="Comma 14 7 3 6 2" xfId="29724" xr:uid="{1203D4F6-CC9E-4DE7-911E-5D406E34E268}"/>
    <cellStyle name="Comma 14 7 3 7" xfId="29693" xr:uid="{D648A745-1D4D-497D-A7EF-16360DDD857A}"/>
    <cellStyle name="Comma 14 7 3_ACT_NIBD EQ" xfId="8272" xr:uid="{C7CD1FBE-2D9F-4FD1-BA23-E222711ABCEC}"/>
    <cellStyle name="Comma 14 7 4" xfId="8273" xr:uid="{DFDD86A8-24A7-42B1-B70E-B81A57702B32}"/>
    <cellStyle name="Comma 14 7 4 2" xfId="8274" xr:uid="{D36AA35D-17C3-4AB7-BBAC-3E45CAAA7127}"/>
    <cellStyle name="Comma 14 7 4 2 2" xfId="8275" xr:uid="{741AE1B3-34B3-4EAF-A294-E22D0414465A}"/>
    <cellStyle name="Comma 14 7 4 2 2 2" xfId="8276" xr:uid="{655BA1DD-C297-4D2A-87D3-E4CB551BC8B1}"/>
    <cellStyle name="Comma 14 7 4 2 2 2 2" xfId="8277" xr:uid="{AE86E5D5-D0EE-4779-BDE9-6C69DEF8C05F}"/>
    <cellStyle name="Comma 14 7 4 2 2 2 2 2" xfId="29729" xr:uid="{4049F74B-1693-4934-9A7A-A3E71298CE2E}"/>
    <cellStyle name="Comma 14 7 4 2 2 2 3" xfId="29728" xr:uid="{0787144A-309E-4896-8FBA-A12FFE6F38D6}"/>
    <cellStyle name="Comma 14 7 4 2 2 2_ACT_NIBD EQ" xfId="8278" xr:uid="{357E3357-C93B-4A60-A6D4-C0E7DEEB0B44}"/>
    <cellStyle name="Comma 14 7 4 2 2 3" xfId="8279" xr:uid="{69FC8778-6C2F-4C27-A77F-AEDA37A3D15D}"/>
    <cellStyle name="Comma 14 7 4 2 2 3 2" xfId="29730" xr:uid="{AE04E7A7-07A3-4B97-B6DC-8150A56487B0}"/>
    <cellStyle name="Comma 14 7 4 2 2 4" xfId="29727" xr:uid="{8AC7685E-7A2A-4FCB-965B-02BE41972D83}"/>
    <cellStyle name="Comma 14 7 4 2 2_ACT_NIBD EQ" xfId="8280" xr:uid="{B560BC19-9882-42CE-8777-A4E0D67EFB3B}"/>
    <cellStyle name="Comma 14 7 4 2 3" xfId="8281" xr:uid="{22A9644A-44A7-4267-B56D-BF2087002866}"/>
    <cellStyle name="Comma 14 7 4 2 3 2" xfId="8282" xr:uid="{20C19825-2D41-4E26-956F-6DF00C263404}"/>
    <cellStyle name="Comma 14 7 4 2 3 2 2" xfId="29732" xr:uid="{BB29C057-F7D4-4ADC-BCC1-C4AD494510C0}"/>
    <cellStyle name="Comma 14 7 4 2 3 3" xfId="29731" xr:uid="{173CF77C-610E-470F-A11F-3C3104451C3D}"/>
    <cellStyle name="Comma 14 7 4 2 3_ACT_NIBD EQ" xfId="8283" xr:uid="{F9FCF9A1-CACA-48D4-BDD3-339EFB7B9186}"/>
    <cellStyle name="Comma 14 7 4 2 4" xfId="8284" xr:uid="{D0D0ED06-7AE7-4F8E-9D8B-88787512C92D}"/>
    <cellStyle name="Comma 14 7 4 2 4 2" xfId="29733" xr:uid="{07F35878-12E9-4D14-A129-1973C9EABD57}"/>
    <cellStyle name="Comma 14 7 4 2 5" xfId="29726" xr:uid="{6AA17DCC-A288-46A4-B834-A76B0B5EF7F6}"/>
    <cellStyle name="Comma 14 7 4 2_ACT_NIBD EQ" xfId="8285" xr:uid="{BD5F4B0D-0436-4C1B-B90F-312F29B06135}"/>
    <cellStyle name="Comma 14 7 4 3" xfId="8286" xr:uid="{550CB6C1-D949-48A3-BC37-F1D97A28B48E}"/>
    <cellStyle name="Comma 14 7 4 3 2" xfId="8287" xr:uid="{7B05A9C9-126D-43EA-920B-BB6E744B87EF}"/>
    <cellStyle name="Comma 14 7 4 3 2 2" xfId="8288" xr:uid="{1DD703DF-A332-467A-9C8B-E07EA211A3B2}"/>
    <cellStyle name="Comma 14 7 4 3 2 2 2" xfId="29736" xr:uid="{775293DD-E66F-4CD0-A51E-C59C1B80318C}"/>
    <cellStyle name="Comma 14 7 4 3 2 3" xfId="29735" xr:uid="{6E00B9D7-A028-4383-843B-8D1C2AFD1942}"/>
    <cellStyle name="Comma 14 7 4 3 2_ACT_NIBD EQ" xfId="8289" xr:uid="{FA43B154-D496-48D4-8900-EB230EC506E0}"/>
    <cellStyle name="Comma 14 7 4 3 3" xfId="8290" xr:uid="{E85BC935-9CDB-47AE-B488-C684E78899D0}"/>
    <cellStyle name="Comma 14 7 4 3 3 2" xfId="29737" xr:uid="{76814757-F6F8-4E86-A943-9863B6A309F8}"/>
    <cellStyle name="Comma 14 7 4 3 4" xfId="29734" xr:uid="{13977143-7C51-4BF7-AAE0-E58E12B14D4E}"/>
    <cellStyle name="Comma 14 7 4 3_ACT_NIBD EQ" xfId="8291" xr:uid="{C3D58F0E-536E-43E5-9A5C-7352D89F34A6}"/>
    <cellStyle name="Comma 14 7 4 4" xfId="8292" xr:uid="{41C9C1E6-1B70-4E9D-8BC4-DCAD2D86C056}"/>
    <cellStyle name="Comma 14 7 4 4 2" xfId="8293" xr:uid="{A6BAD4CB-3D29-4CF7-B658-A00F19C40AD3}"/>
    <cellStyle name="Comma 14 7 4 4 2 2" xfId="29739" xr:uid="{0128EA4A-2087-408E-926B-45A84382CF7E}"/>
    <cellStyle name="Comma 14 7 4 4 3" xfId="29738" xr:uid="{2FAA1FD6-A90B-40AA-8AAF-B892FD8AE7B7}"/>
    <cellStyle name="Comma 14 7 4 4_ACT_NIBD EQ" xfId="8294" xr:uid="{2AFC8C67-6710-446F-9A46-40D3DAE8A274}"/>
    <cellStyle name="Comma 14 7 4 5" xfId="8295" xr:uid="{863E71CC-1610-4114-B465-EA1B64527112}"/>
    <cellStyle name="Comma 14 7 4 5 2" xfId="29740" xr:uid="{4D807DB4-CC99-4E45-A648-C25407BA28AC}"/>
    <cellStyle name="Comma 14 7 4 6" xfId="29725" xr:uid="{2A195F93-7EA0-4503-98F5-8CD3C55AB828}"/>
    <cellStyle name="Comma 14 7 4_ACT_NIBD EQ" xfId="8296" xr:uid="{E373B53F-BE36-4906-9B47-D11578AAE625}"/>
    <cellStyle name="Comma 14 7 5" xfId="8297" xr:uid="{6FE6A1D5-2F96-4C50-B252-19F5C772E26B}"/>
    <cellStyle name="Comma 14 7 5 2" xfId="8298" xr:uid="{F14CE419-1711-4714-9E26-6F0D48AB4A56}"/>
    <cellStyle name="Comma 14 7 5 2 2" xfId="8299" xr:uid="{A724B7DC-BF70-4817-837E-F498932C4906}"/>
    <cellStyle name="Comma 14 7 5 2 2 2" xfId="8300" xr:uid="{BDE502EC-2BAB-4BB4-8B6B-8F10205F7342}"/>
    <cellStyle name="Comma 14 7 5 2 2 2 2" xfId="29744" xr:uid="{B9172B18-1D79-4196-BBAA-30DCED7E13EB}"/>
    <cellStyle name="Comma 14 7 5 2 2 3" xfId="29743" xr:uid="{8EA8EA9A-7693-4C75-98CC-07EDA80CA5AD}"/>
    <cellStyle name="Comma 14 7 5 2 2_ACT_NIBD EQ" xfId="8301" xr:uid="{B645F835-1B88-4BB7-B99B-02E904F301EC}"/>
    <cellStyle name="Comma 14 7 5 2 3" xfId="8302" xr:uid="{B378E74B-D135-4BDE-AB0C-7B0D127176CC}"/>
    <cellStyle name="Comma 14 7 5 2 3 2" xfId="29745" xr:uid="{9C436D07-33A2-4513-9986-8F59EC167BA0}"/>
    <cellStyle name="Comma 14 7 5 2 4" xfId="29742" xr:uid="{F2077DEE-0FC9-42E9-B118-6C164D81F497}"/>
    <cellStyle name="Comma 14 7 5 2_ACT_NIBD EQ" xfId="8303" xr:uid="{9E1B0906-4FDA-4492-B99C-3D455AAE11DA}"/>
    <cellStyle name="Comma 14 7 5 3" xfId="8304" xr:uid="{AB92EB79-1035-4DC2-9C3B-D315EF16A229}"/>
    <cellStyle name="Comma 14 7 5 3 2" xfId="8305" xr:uid="{EBA6E9FC-610F-4CCA-919A-530BE7C57FAF}"/>
    <cellStyle name="Comma 14 7 5 3 2 2" xfId="29747" xr:uid="{37AE7B85-56A7-4B5C-B049-1CCB3F3A3CE0}"/>
    <cellStyle name="Comma 14 7 5 3 3" xfId="29746" xr:uid="{8CA5AFCB-3A02-4205-9195-27910BBF4807}"/>
    <cellStyle name="Comma 14 7 5 3_ACT_NIBD EQ" xfId="8306" xr:uid="{55621A42-03E8-4FDD-8918-149DC31E5670}"/>
    <cellStyle name="Comma 14 7 5 4" xfId="8307" xr:uid="{D52A6487-6823-499E-A86F-FB267FD6ECAB}"/>
    <cellStyle name="Comma 14 7 5 4 2" xfId="29748" xr:uid="{5488687E-92B4-4770-B449-C7A9BAEBE6BB}"/>
    <cellStyle name="Comma 14 7 5 5" xfId="29741" xr:uid="{9BF5F4F3-28C6-4E3E-AB9E-90E9B0542237}"/>
    <cellStyle name="Comma 14 7 5_ACT_NIBD EQ" xfId="8308" xr:uid="{FAF2FE8A-0A17-4509-95DE-3D5327CE2E48}"/>
    <cellStyle name="Comma 14 7 6" xfId="8309" xr:uid="{A1CEB7E8-68AE-46F3-B780-5B760E633F3A}"/>
    <cellStyle name="Comma 14 7 6 2" xfId="8310" xr:uid="{FD87B957-5E0E-4EAF-A461-11B7A8DF8D4A}"/>
    <cellStyle name="Comma 14 7 6 2 2" xfId="8311" xr:uid="{268327D0-D252-4DDB-A6E5-FD22775A7254}"/>
    <cellStyle name="Comma 14 7 6 2 2 2" xfId="29751" xr:uid="{723D8B0C-A342-4C40-BD45-6C1424C3E069}"/>
    <cellStyle name="Comma 14 7 6 2 3" xfId="29750" xr:uid="{AF5C75BC-5FA4-43C0-AD49-14ECE2BAFC82}"/>
    <cellStyle name="Comma 14 7 6 2_ACT_NIBD EQ" xfId="8312" xr:uid="{29D4DB33-D3C5-45CF-AE88-4187E881A98A}"/>
    <cellStyle name="Comma 14 7 6 3" xfId="8313" xr:uid="{6BAD19D6-47F3-41B8-A2E2-9C56A2F28FF9}"/>
    <cellStyle name="Comma 14 7 6 3 2" xfId="29752" xr:uid="{C020E126-74B2-40F4-8894-6C124EBFD862}"/>
    <cellStyle name="Comma 14 7 6 4" xfId="29749" xr:uid="{6CDCD726-53FD-42F7-BFB5-50A3CCC0FEDF}"/>
    <cellStyle name="Comma 14 7 6_ACT_NIBD EQ" xfId="8314" xr:uid="{A97B0F26-F402-445A-B186-95457C789721}"/>
    <cellStyle name="Comma 14 7 7" xfId="8315" xr:uid="{B986A859-9D57-43CD-BE46-DA2C04BB8566}"/>
    <cellStyle name="Comma 14 7 7 2" xfId="8316" xr:uid="{25A43C63-BC1A-4842-8AA2-FDAF8032468C}"/>
    <cellStyle name="Comma 14 7 7 2 2" xfId="29754" xr:uid="{82310C2C-E11D-488D-91F9-0A91C886BD31}"/>
    <cellStyle name="Comma 14 7 7 3" xfId="29753" xr:uid="{3FB743DE-959D-4D9B-853F-066C6B69BF2F}"/>
    <cellStyle name="Comma 14 7 7_ACT_NIBD EQ" xfId="8317" xr:uid="{B3CD82F5-A571-4E8C-A931-BEBF55047C2A}"/>
    <cellStyle name="Comma 14 7 8" xfId="8318" xr:uid="{2C7F80D5-50BF-4102-9D73-616316B9B134}"/>
    <cellStyle name="Comma 14 7 8 2" xfId="29755" xr:uid="{E7A13E38-FACF-44F7-ACD5-4461FB2DBB66}"/>
    <cellStyle name="Comma 14 7 9" xfId="40064" xr:uid="{65CCAE9D-0CCD-478F-8724-E2D3397F0BD0}"/>
    <cellStyle name="Comma 14 7_ACT Segment adj EBITDA" xfId="8319" xr:uid="{393938B3-2465-4FE3-A434-DE883B7B8262}"/>
    <cellStyle name="Comma 14 8" xfId="8320" xr:uid="{240BD8E5-B4FC-46E4-9723-07D5CB3BD363}"/>
    <cellStyle name="Comma 14 8 2" xfId="8321" xr:uid="{D0E2A2F1-A12A-45E9-A9FD-1A4542484DB3}"/>
    <cellStyle name="Comma 14 8 2 2" xfId="8322" xr:uid="{A58142DD-0645-4971-8E28-92954649200C}"/>
    <cellStyle name="Comma 14 8 2 2 2" xfId="8323" xr:uid="{1969D073-EB9C-438A-B493-0E7D08B03C9F}"/>
    <cellStyle name="Comma 14 8 2 2 2 2" xfId="8324" xr:uid="{8C86CDF8-8CD0-4A5F-9FAC-768E70DA5D09}"/>
    <cellStyle name="Comma 14 8 2 2 2 2 2" xfId="8325" xr:uid="{59D0F39C-FBF2-47D3-8FED-6BCDA94CC67A}"/>
    <cellStyle name="Comma 14 8 2 2 2 2 2 2" xfId="29761" xr:uid="{B8AD157C-EAD9-4AB6-8935-04D0DF73DFD6}"/>
    <cellStyle name="Comma 14 8 2 2 2 2 3" xfId="29760" xr:uid="{3B35FA9F-7A5E-4733-9046-34CDCFC34B06}"/>
    <cellStyle name="Comma 14 8 2 2 2 2_ACT_NIBD EQ" xfId="8326" xr:uid="{9E8E9D44-C502-4EA4-86AE-3CF7D74B89ED}"/>
    <cellStyle name="Comma 14 8 2 2 2 3" xfId="8327" xr:uid="{A85B508C-80FB-4083-BFE6-B62793D8F1D3}"/>
    <cellStyle name="Comma 14 8 2 2 2 3 2" xfId="29762" xr:uid="{7207D7EE-97A7-4765-9935-96843BEC50D3}"/>
    <cellStyle name="Comma 14 8 2 2 2 4" xfId="29759" xr:uid="{2B156DEC-C19D-4D2A-AAC3-5CFEDBED99BE}"/>
    <cellStyle name="Comma 14 8 2 2 2_ACT_NIBD EQ" xfId="8328" xr:uid="{0F2A9BC0-8D65-4A90-974E-121918E973A8}"/>
    <cellStyle name="Comma 14 8 2 2 3" xfId="8329" xr:uid="{1DF971C0-C0E3-4D78-9499-3FB733B0BA33}"/>
    <cellStyle name="Comma 14 8 2 2 3 2" xfId="8330" xr:uid="{9C41F2F2-AB8E-48F9-8782-21D9996DD8EE}"/>
    <cellStyle name="Comma 14 8 2 2 3 2 2" xfId="29764" xr:uid="{DCA93230-055E-4196-A516-23091437BF89}"/>
    <cellStyle name="Comma 14 8 2 2 3 3" xfId="29763" xr:uid="{0CEC5D77-42C6-4F85-A0EF-AD831DF6ABC5}"/>
    <cellStyle name="Comma 14 8 2 2 3_ACT_NIBD EQ" xfId="8331" xr:uid="{C0112B6D-7FA3-49B8-AD56-5C52915605CE}"/>
    <cellStyle name="Comma 14 8 2 2 4" xfId="8332" xr:uid="{6C85EE31-602D-46F6-8D80-CEDA51F8FA64}"/>
    <cellStyle name="Comma 14 8 2 2 4 2" xfId="29765" xr:uid="{9C755B12-C2A5-4F5E-A730-D313A765C339}"/>
    <cellStyle name="Comma 14 8 2 2 5" xfId="29758" xr:uid="{595CE0A5-3A05-4898-8342-9E012BAD61AB}"/>
    <cellStyle name="Comma 14 8 2 2_ACT_NIBD EQ" xfId="8333" xr:uid="{C9E4BA3E-E774-414C-8C73-1BC93D469BF8}"/>
    <cellStyle name="Comma 14 8 2 3" xfId="8334" xr:uid="{84529D68-8CBD-453D-AE91-66D6F1A7B579}"/>
    <cellStyle name="Comma 14 8 2 3 2" xfId="8335" xr:uid="{84D9429F-9BCC-47DB-998B-0A6CC4129C27}"/>
    <cellStyle name="Comma 14 8 2 3 2 2" xfId="8336" xr:uid="{341CE27A-554F-4F25-855D-EE0D09A46850}"/>
    <cellStyle name="Comma 14 8 2 3 2 2 2" xfId="29768" xr:uid="{C4E0104E-1E4F-4B8F-91A0-58C29E1EC4EE}"/>
    <cellStyle name="Comma 14 8 2 3 2 3" xfId="29767" xr:uid="{CBF79C4A-0F4A-4A60-92A2-B2B409F4B156}"/>
    <cellStyle name="Comma 14 8 2 3 2_ACT_NIBD EQ" xfId="8337" xr:uid="{1D3313A5-1161-44F8-AE90-FB88C0BD2AAF}"/>
    <cellStyle name="Comma 14 8 2 3 3" xfId="8338" xr:uid="{114FAE5C-1A3F-4454-86E2-078136573ED4}"/>
    <cellStyle name="Comma 14 8 2 3 3 2" xfId="29769" xr:uid="{8C169465-E587-4B1E-A5AC-68FEA2446851}"/>
    <cellStyle name="Comma 14 8 2 3 4" xfId="29766" xr:uid="{A27BFC02-0384-403D-A6F6-64F0540A24E5}"/>
    <cellStyle name="Comma 14 8 2 3_ACT_NIBD EQ" xfId="8339" xr:uid="{4CA6DBCC-E6E4-4711-B2B9-7B81AF9CC06A}"/>
    <cellStyle name="Comma 14 8 2 4" xfId="8340" xr:uid="{147B5862-C891-4048-B44E-5BF749AB865F}"/>
    <cellStyle name="Comma 14 8 2 4 2" xfId="8341" xr:uid="{D0C8070E-CFC0-4AC4-A221-EC3AB30271A2}"/>
    <cellStyle name="Comma 14 8 2 4 2 2" xfId="29771" xr:uid="{F4E6D327-7683-4E07-B61F-8D5E7CF60459}"/>
    <cellStyle name="Comma 14 8 2 4 3" xfId="29770" xr:uid="{145D6DAF-175D-46D4-8E39-8A0041A30805}"/>
    <cellStyle name="Comma 14 8 2 4_ACT_NIBD EQ" xfId="8342" xr:uid="{96B6F845-CF60-467D-8C6E-C544119B23B3}"/>
    <cellStyle name="Comma 14 8 2 5" xfId="8343" xr:uid="{8E230D06-D3D8-4B65-A46A-0FCDB473AE9F}"/>
    <cellStyle name="Comma 14 8 2 5 2" xfId="29772" xr:uid="{1FABAC5F-6375-478E-BB1A-7EA4C4402547}"/>
    <cellStyle name="Comma 14 8 2 6" xfId="29757" xr:uid="{34D8A5B3-1DD1-4C3F-81BB-40D735A5E449}"/>
    <cellStyle name="Comma 14 8 2_ACT_NIBD EQ" xfId="8344" xr:uid="{E97302BF-FAA6-4A8D-9175-936B34602E33}"/>
    <cellStyle name="Comma 14 8 3" xfId="8345" xr:uid="{A793D1BC-374B-4BE5-841B-4E6343F1F01D}"/>
    <cellStyle name="Comma 14 8 3 2" xfId="8346" xr:uid="{960D1DCE-40BC-4529-8778-589CE7687C38}"/>
    <cellStyle name="Comma 14 8 3 2 2" xfId="8347" xr:uid="{8399BA1A-CAF1-405E-9C9F-B7114100DE42}"/>
    <cellStyle name="Comma 14 8 3 2 2 2" xfId="8348" xr:uid="{1417B80C-CF7C-4104-98FE-459832F83A9D}"/>
    <cellStyle name="Comma 14 8 3 2 2 2 2" xfId="29776" xr:uid="{8E7EF99B-376F-4B98-B2AF-F7ADDC645E73}"/>
    <cellStyle name="Comma 14 8 3 2 2 3" xfId="29775" xr:uid="{FF6FF381-21ED-4D1E-839E-63D8D6DA2DD2}"/>
    <cellStyle name="Comma 14 8 3 2 2_ACT_NIBD EQ" xfId="8349" xr:uid="{9AEE1DB5-9B88-4A27-AA26-7EB64C312120}"/>
    <cellStyle name="Comma 14 8 3 2 3" xfId="8350" xr:uid="{19697E03-DF0D-401C-92C5-E4BC4DEA3F10}"/>
    <cellStyle name="Comma 14 8 3 2 3 2" xfId="29777" xr:uid="{C3CF396D-DB6A-49D7-9111-B0E4A62077B5}"/>
    <cellStyle name="Comma 14 8 3 2 4" xfId="29774" xr:uid="{F950572E-2B5F-4EDD-9C62-257CA4B2A7F5}"/>
    <cellStyle name="Comma 14 8 3 2_ACT_NIBD EQ" xfId="8351" xr:uid="{A91132D3-7C46-45DE-8700-2EB2DEAAF994}"/>
    <cellStyle name="Comma 14 8 3 3" xfId="8352" xr:uid="{F1EF8DC9-E971-4DAB-8441-AA689C6296BE}"/>
    <cellStyle name="Comma 14 8 3 3 2" xfId="8353" xr:uid="{E9832662-8A01-419A-9A18-242DD52BB297}"/>
    <cellStyle name="Comma 14 8 3 3 2 2" xfId="29779" xr:uid="{DE634F13-71C1-465E-A1FC-B0F5F74A9097}"/>
    <cellStyle name="Comma 14 8 3 3 3" xfId="29778" xr:uid="{8F079A88-E61A-4E16-88D6-3513BD6C6372}"/>
    <cellStyle name="Comma 14 8 3 3_ACT_NIBD EQ" xfId="8354" xr:uid="{2BD0CE54-02B2-40CA-9F1C-011B676F4CF0}"/>
    <cellStyle name="Comma 14 8 3 4" xfId="8355" xr:uid="{BD50A7C8-A21E-4788-A6C7-AD3E78214DB7}"/>
    <cellStyle name="Comma 14 8 3 4 2" xfId="29780" xr:uid="{42717024-2D90-496D-94F1-59D4E583EB7B}"/>
    <cellStyle name="Comma 14 8 3 5" xfId="29773" xr:uid="{88473639-13AE-48C5-844C-25BBD001A24A}"/>
    <cellStyle name="Comma 14 8 3_ACT_NIBD EQ" xfId="8356" xr:uid="{B23828CA-99E2-4709-BDE2-B8132DB0BECF}"/>
    <cellStyle name="Comma 14 8 4" xfId="8357" xr:uid="{59CF548E-A069-44C7-BD2C-8C584224FB16}"/>
    <cellStyle name="Comma 14 8 4 2" xfId="8358" xr:uid="{6A849E98-9A91-4D6F-A3AC-4D6679401151}"/>
    <cellStyle name="Comma 14 8 4 2 2" xfId="8359" xr:uid="{91158589-9EC2-49EB-9A35-668E84955FC1}"/>
    <cellStyle name="Comma 14 8 4 2 2 2" xfId="29783" xr:uid="{23A59369-56EF-4947-866A-D8F0BB2741F8}"/>
    <cellStyle name="Comma 14 8 4 2 3" xfId="29782" xr:uid="{D4866DC2-86BE-4C6C-9693-49F2DEFDC95B}"/>
    <cellStyle name="Comma 14 8 4 2_ACT_NIBD EQ" xfId="8360" xr:uid="{E2C240B9-080C-4E94-87EB-48EEEA7CF676}"/>
    <cellStyle name="Comma 14 8 4 3" xfId="8361" xr:uid="{225CC8E2-1666-420C-B35B-E845E006FC62}"/>
    <cellStyle name="Comma 14 8 4 3 2" xfId="29784" xr:uid="{D360FC8D-8397-420C-A28B-C4ECC92B6D45}"/>
    <cellStyle name="Comma 14 8 4 4" xfId="29781" xr:uid="{20D61CFC-4A96-433D-9344-9CC6CE967D0D}"/>
    <cellStyle name="Comma 14 8 4_ACT_NIBD EQ" xfId="8362" xr:uid="{CBB341D6-60D2-441F-BCAF-D42C1BB0E669}"/>
    <cellStyle name="Comma 14 8 5" xfId="8363" xr:uid="{ECD5A71A-6DC9-4078-805A-534CB9BD66E8}"/>
    <cellStyle name="Comma 14 8 5 2" xfId="8364" xr:uid="{D705CEA5-F5A5-455D-9BDA-5720831496BD}"/>
    <cellStyle name="Comma 14 8 5 2 2" xfId="29786" xr:uid="{7A65A5C6-489A-434B-BC31-C5D92E4652F2}"/>
    <cellStyle name="Comma 14 8 5 3" xfId="29785" xr:uid="{4753DA71-AB96-4FA1-B897-11F417F0564A}"/>
    <cellStyle name="Comma 14 8 5_ACT_NIBD EQ" xfId="8365" xr:uid="{6AF92A03-6AFB-4304-993E-3BA2F1A484DB}"/>
    <cellStyle name="Comma 14 8 6" xfId="8366" xr:uid="{7BD562EE-14FE-4D02-B9E9-37256542039E}"/>
    <cellStyle name="Comma 14 8 6 2" xfId="29787" xr:uid="{7C7B1A8B-F4FB-4B1E-AAC0-5B3C7A318B1A}"/>
    <cellStyle name="Comma 14 8 7" xfId="29756" xr:uid="{A198B979-55BD-4C21-A7C3-59028C001B5E}"/>
    <cellStyle name="Comma 14 8_ACT_NIBD EQ" xfId="8367" xr:uid="{5F35F398-87F0-4168-9FFE-5A696583796F}"/>
    <cellStyle name="Comma 14 9" xfId="8368" xr:uid="{73198FA7-3A81-4638-821A-FBDBEE7DDEF7}"/>
    <cellStyle name="Comma 14 9 2" xfId="8369" xr:uid="{F7BF8807-0486-4881-BBC7-0E60217C8AAA}"/>
    <cellStyle name="Comma 14 9 2 2" xfId="8370" xr:uid="{D31081CE-21AE-4C25-8A21-4697DE764974}"/>
    <cellStyle name="Comma 14 9 2 2 2" xfId="8371" xr:uid="{B1EDC166-D7E5-4DA0-9BE1-9E5DA4698ACF}"/>
    <cellStyle name="Comma 14 9 2 2 2 2" xfId="8372" xr:uid="{7C6A98E2-CCC7-4BE6-BA15-38ED9B410F37}"/>
    <cellStyle name="Comma 14 9 2 2 2 2 2" xfId="8373" xr:uid="{997FE27A-AE8C-47BD-B426-A7B980A96D50}"/>
    <cellStyle name="Comma 14 9 2 2 2 2 2 2" xfId="29793" xr:uid="{AEB07CB1-88D0-4D36-ABA9-0A187E2D3157}"/>
    <cellStyle name="Comma 14 9 2 2 2 2 3" xfId="29792" xr:uid="{A3DA5A11-2DDF-4B44-B4D5-4C5DCEC01DAB}"/>
    <cellStyle name="Comma 14 9 2 2 2 2_ACT_NIBD EQ" xfId="8374" xr:uid="{B5225335-9B2E-4167-8B20-9D6E69B6B5E7}"/>
    <cellStyle name="Comma 14 9 2 2 2 3" xfId="8375" xr:uid="{DBDEA231-6BA5-4B43-9795-E4CBD632D5F0}"/>
    <cellStyle name="Comma 14 9 2 2 2 3 2" xfId="29794" xr:uid="{95C29339-D07F-49DC-937B-2134D75A69AB}"/>
    <cellStyle name="Comma 14 9 2 2 2 4" xfId="29791" xr:uid="{6FF7F066-00A8-47D4-9EEF-BCAE848DEB6E}"/>
    <cellStyle name="Comma 14 9 2 2 2_ACT_NIBD EQ" xfId="8376" xr:uid="{FF7512DD-2F30-488D-828A-01DB68DEE668}"/>
    <cellStyle name="Comma 14 9 2 2 3" xfId="8377" xr:uid="{CFB5DE82-3E92-4F0B-BB56-62A555623EE8}"/>
    <cellStyle name="Comma 14 9 2 2 3 2" xfId="8378" xr:uid="{D768E34B-8BCF-47CA-A43F-E14F5FC8CAA5}"/>
    <cellStyle name="Comma 14 9 2 2 3 2 2" xfId="29796" xr:uid="{B4DA656B-E866-4553-AA99-9064F87F7A0B}"/>
    <cellStyle name="Comma 14 9 2 2 3 3" xfId="29795" xr:uid="{D57881EF-9369-4CAF-B088-B91FE4CF0CEA}"/>
    <cellStyle name="Comma 14 9 2 2 3_ACT_NIBD EQ" xfId="8379" xr:uid="{61D57E32-4220-45DE-A543-DCAE36A1969E}"/>
    <cellStyle name="Comma 14 9 2 2 4" xfId="8380" xr:uid="{982639C3-A0BA-4F48-A6EE-8EB193C2BF49}"/>
    <cellStyle name="Comma 14 9 2 2 4 2" xfId="29797" xr:uid="{D8550A12-4D33-4908-B99E-0C26D834BFE3}"/>
    <cellStyle name="Comma 14 9 2 2 5" xfId="29790" xr:uid="{B23BB731-0F0A-478C-89F6-D51634E82114}"/>
    <cellStyle name="Comma 14 9 2 2_ACT_NIBD EQ" xfId="8381" xr:uid="{2EF20345-CCEA-4069-A9CE-DAC9B893056B}"/>
    <cellStyle name="Comma 14 9 2 3" xfId="8382" xr:uid="{C221FC20-715B-4722-900D-935F7A7DA703}"/>
    <cellStyle name="Comma 14 9 2 3 2" xfId="8383" xr:uid="{E39DF922-0816-492B-90B3-1D4EAD6C193F}"/>
    <cellStyle name="Comma 14 9 2 3 2 2" xfId="8384" xr:uid="{46A0C2E6-C266-49A4-A326-B13B4D3824CE}"/>
    <cellStyle name="Comma 14 9 2 3 2 2 2" xfId="29800" xr:uid="{9CD1BF3C-8225-4BF4-8235-654E77915A13}"/>
    <cellStyle name="Comma 14 9 2 3 2 3" xfId="29799" xr:uid="{3DA01BE5-C6C8-46B5-98FD-1E3411D498E9}"/>
    <cellStyle name="Comma 14 9 2 3 2_ACT_NIBD EQ" xfId="8385" xr:uid="{5C00393A-05FA-4A1B-8702-C6F1A645A940}"/>
    <cellStyle name="Comma 14 9 2 3 3" xfId="8386" xr:uid="{B350D970-6F00-4F42-B77D-07EB08837D54}"/>
    <cellStyle name="Comma 14 9 2 3 3 2" xfId="29801" xr:uid="{B3AB1932-AFB5-4275-8311-9401F1786965}"/>
    <cellStyle name="Comma 14 9 2 3 4" xfId="29798" xr:uid="{C5B817D9-AD07-4077-8157-C02656360575}"/>
    <cellStyle name="Comma 14 9 2 3_ACT_NIBD EQ" xfId="8387" xr:uid="{575F071A-97E9-498C-AE69-8497006087B3}"/>
    <cellStyle name="Comma 14 9 2 4" xfId="8388" xr:uid="{797A2A1E-9034-451E-BD03-4A6556AFD5B5}"/>
    <cellStyle name="Comma 14 9 2 4 2" xfId="8389" xr:uid="{EEAF5A7B-59DB-48B3-9E15-88450D88B5CF}"/>
    <cellStyle name="Comma 14 9 2 4 2 2" xfId="29803" xr:uid="{81CF89AD-026A-4251-9D2C-F771C627B086}"/>
    <cellStyle name="Comma 14 9 2 4 3" xfId="29802" xr:uid="{1B9A9D81-20EE-4600-97BA-538DEE0EBCDA}"/>
    <cellStyle name="Comma 14 9 2 4_ACT_NIBD EQ" xfId="8390" xr:uid="{515FAF07-B250-48F5-8D06-B18FC6EFF19C}"/>
    <cellStyle name="Comma 14 9 2 5" xfId="8391" xr:uid="{F1111032-640A-4AFF-AF83-73195ADB9CF0}"/>
    <cellStyle name="Comma 14 9 2 5 2" xfId="29804" xr:uid="{E696331F-EE34-4B29-9348-557DF2F55CBF}"/>
    <cellStyle name="Comma 14 9 2 6" xfId="29789" xr:uid="{BF8360C0-FE93-4F0B-8179-1F75E74D6659}"/>
    <cellStyle name="Comma 14 9 2_ACT_NIBD EQ" xfId="8392" xr:uid="{5BA4FD93-67E1-4AB5-81FD-2D9517E2AD6C}"/>
    <cellStyle name="Comma 14 9 3" xfId="8393" xr:uid="{783F728A-7FD9-4B09-8639-1B16DB0C20A2}"/>
    <cellStyle name="Comma 14 9 3 2" xfId="8394" xr:uid="{C1EFD914-30CC-4905-8A10-AD9E97A89D6F}"/>
    <cellStyle name="Comma 14 9 3 2 2" xfId="8395" xr:uid="{AE2AD448-31F8-4827-90F1-E13856B1DA6A}"/>
    <cellStyle name="Comma 14 9 3 2 2 2" xfId="8396" xr:uid="{CDEC2067-7154-449E-80A5-C91DA8AE092F}"/>
    <cellStyle name="Comma 14 9 3 2 2 2 2" xfId="29808" xr:uid="{00C6F1AF-2856-47C3-A9BC-4D287B68134C}"/>
    <cellStyle name="Comma 14 9 3 2 2 3" xfId="29807" xr:uid="{E8313931-9A8F-4C92-A5C9-00CA09306210}"/>
    <cellStyle name="Comma 14 9 3 2 2_ACT_NIBD EQ" xfId="8397" xr:uid="{FD91C4C1-53F2-4A29-A48F-E6FF2FE5B9FB}"/>
    <cellStyle name="Comma 14 9 3 2 3" xfId="8398" xr:uid="{1E8B3BCA-D0E5-4248-99A3-EC36119A4B09}"/>
    <cellStyle name="Comma 14 9 3 2 3 2" xfId="29809" xr:uid="{6AD91C25-44A6-4D17-BCF0-EEE8802ED099}"/>
    <cellStyle name="Comma 14 9 3 2 4" xfId="29806" xr:uid="{F24E5534-F8A7-4848-98CA-A82FA1141E16}"/>
    <cellStyle name="Comma 14 9 3 2_ACT_NIBD EQ" xfId="8399" xr:uid="{E2180519-DE79-47AD-BE51-92ABDBE42B23}"/>
    <cellStyle name="Comma 14 9 3 3" xfId="8400" xr:uid="{A68FEF42-30F0-49D0-9649-FD364037F959}"/>
    <cellStyle name="Comma 14 9 3 3 2" xfId="8401" xr:uid="{26E58778-E86D-43C3-9569-06B0BC0B3A24}"/>
    <cellStyle name="Comma 14 9 3 3 2 2" xfId="29811" xr:uid="{1C936270-9184-43E5-BD63-1EBCE6A82A15}"/>
    <cellStyle name="Comma 14 9 3 3 3" xfId="29810" xr:uid="{2B1C6161-187D-448D-A062-4BEB411BB905}"/>
    <cellStyle name="Comma 14 9 3 3_ACT_NIBD EQ" xfId="8402" xr:uid="{1D48644B-B6E4-4B7D-ACC5-B6879A4EB549}"/>
    <cellStyle name="Comma 14 9 3 4" xfId="8403" xr:uid="{623FB9B8-12E1-4BDF-8FEF-21B03CC6226E}"/>
    <cellStyle name="Comma 14 9 3 4 2" xfId="29812" xr:uid="{6A69193C-024F-4D09-86FC-D608B21C98DE}"/>
    <cellStyle name="Comma 14 9 3 5" xfId="29805" xr:uid="{0175E257-587F-4762-9F2A-D8BE7A2AE713}"/>
    <cellStyle name="Comma 14 9 3_ACT_NIBD EQ" xfId="8404" xr:uid="{3B8D65E9-97F9-4206-AB79-859F73DA40EE}"/>
    <cellStyle name="Comma 14 9 4" xfId="8405" xr:uid="{68214484-3E76-4B27-930C-569FB4B45D6C}"/>
    <cellStyle name="Comma 14 9 4 2" xfId="8406" xr:uid="{0FA07F10-24DC-4185-89F4-A45D122A7BA6}"/>
    <cellStyle name="Comma 14 9 4 2 2" xfId="8407" xr:uid="{1140C55A-8DAB-4793-9D36-706A7535532C}"/>
    <cellStyle name="Comma 14 9 4 2 2 2" xfId="29815" xr:uid="{B16BD997-CD93-44E6-924A-31B608932101}"/>
    <cellStyle name="Comma 14 9 4 2 3" xfId="29814" xr:uid="{70AE0A86-EF73-4EB8-B07E-0A8423F6BCFE}"/>
    <cellStyle name="Comma 14 9 4 2_ACT_NIBD EQ" xfId="8408" xr:uid="{0AA2DD55-DA44-4547-9EB9-A81442CD46C1}"/>
    <cellStyle name="Comma 14 9 4 3" xfId="8409" xr:uid="{E0E9E721-18FA-44C6-B48A-0C9F22D2841E}"/>
    <cellStyle name="Comma 14 9 4 3 2" xfId="29816" xr:uid="{D3D98F40-A917-4806-A323-A1611DA44BD6}"/>
    <cellStyle name="Comma 14 9 4 4" xfId="29813" xr:uid="{D61FAB38-031A-4254-9F38-571D66942487}"/>
    <cellStyle name="Comma 14 9 4_ACT_NIBD EQ" xfId="8410" xr:uid="{0C817A98-A326-4E9B-A041-7F1AE40DD0AC}"/>
    <cellStyle name="Comma 14 9 5" xfId="8411" xr:uid="{37450715-FC09-4BE0-B49C-F1EF5E4D0F28}"/>
    <cellStyle name="Comma 14 9 5 2" xfId="8412" xr:uid="{C22D0D89-CE5C-4111-AE08-2B5E29F8F3BD}"/>
    <cellStyle name="Comma 14 9 5 2 2" xfId="29818" xr:uid="{1CFEC854-9018-45A7-AFD0-F4BB2ABA35D6}"/>
    <cellStyle name="Comma 14 9 5 3" xfId="29817" xr:uid="{99645152-E30C-48C1-AFDD-34FA1E65CCFA}"/>
    <cellStyle name="Comma 14 9 5_ACT_NIBD EQ" xfId="8413" xr:uid="{F914F52B-0852-49C4-9540-406A4C8012A0}"/>
    <cellStyle name="Comma 14 9 6" xfId="8414" xr:uid="{0158F451-CCEB-4727-A932-1EE6BA269FB1}"/>
    <cellStyle name="Comma 14 9 6 2" xfId="29819" xr:uid="{A8448769-2DA3-46CF-9CDF-A1729B7211C2}"/>
    <cellStyle name="Comma 14 9 7" xfId="29788" xr:uid="{E691414B-77E5-43AC-A978-D4FAB8178E2F}"/>
    <cellStyle name="Comma 14 9_ACT_NIBD EQ" xfId="8415" xr:uid="{4BA3F556-BC19-4260-A861-BA027BAE44EA}"/>
    <cellStyle name="Comma 14_ACT Segment adj EBITDA" xfId="8416" xr:uid="{D26FF63E-7305-4607-B6A1-06A2E8104014}"/>
    <cellStyle name="Comma 15" xfId="8417" xr:uid="{253C1496-1AAB-4775-96B9-78E6F4CA856C}"/>
    <cellStyle name="Comma 15 10" xfId="8418" xr:uid="{D8C20F9A-CA9F-4173-B0DD-78BF72647B25}"/>
    <cellStyle name="Comma 15 10 2" xfId="8419" xr:uid="{00689955-A134-42C4-9908-B5E5BADEF63D}"/>
    <cellStyle name="Comma 15 10 2 2" xfId="8420" xr:uid="{C9D3F042-1F7F-42E6-9202-0555C94970ED}"/>
    <cellStyle name="Comma 15 10 2 2 2" xfId="8421" xr:uid="{CED677CA-4D4B-4F71-9C6C-27FE8FD817E3}"/>
    <cellStyle name="Comma 15 10 2 2 2 2" xfId="8422" xr:uid="{DAEA2BB1-F377-4F86-9FEC-AA7764F960D9}"/>
    <cellStyle name="Comma 15 10 2 2 2 2 2" xfId="8423" xr:uid="{0145A5A1-83B8-4163-B9FE-8E949F3B7664}"/>
    <cellStyle name="Comma 15 10 2 2 2 2 2 2" xfId="29825" xr:uid="{DF4D00A4-C95B-4AA9-AE81-F2BD1482CFAA}"/>
    <cellStyle name="Comma 15 10 2 2 2 2 3" xfId="29824" xr:uid="{3CF6D6D5-A313-409D-90E0-538F95B23DF3}"/>
    <cellStyle name="Comma 15 10 2 2 2 2_ACT_NIBD EQ" xfId="8424" xr:uid="{3F834842-B6A1-4E2D-B75C-4345F495BC06}"/>
    <cellStyle name="Comma 15 10 2 2 2 3" xfId="8425" xr:uid="{32741FA8-B2AB-455D-BEEB-649B39C880B0}"/>
    <cellStyle name="Comma 15 10 2 2 2 3 2" xfId="29826" xr:uid="{CACDB441-99E6-46C7-B68B-5EF8CD4E8538}"/>
    <cellStyle name="Comma 15 10 2 2 2 4" xfId="29823" xr:uid="{9CF20138-7F95-49ED-A669-F933C0BF1D36}"/>
    <cellStyle name="Comma 15 10 2 2 2_ACT_NIBD EQ" xfId="8426" xr:uid="{1F9189A4-F264-4EA3-A322-7D26BBFFCDA7}"/>
    <cellStyle name="Comma 15 10 2 2 3" xfId="8427" xr:uid="{7455454C-3BDC-48A6-9BCD-B8629D2AE7E9}"/>
    <cellStyle name="Comma 15 10 2 2 3 2" xfId="8428" xr:uid="{3E492BAE-E80F-4261-8EAB-30A87C6E56B1}"/>
    <cellStyle name="Comma 15 10 2 2 3 2 2" xfId="29828" xr:uid="{BA50BE1F-B7F9-4ECA-AEF3-8275E79C5908}"/>
    <cellStyle name="Comma 15 10 2 2 3 3" xfId="29827" xr:uid="{26238C60-B482-4DE7-880F-44012DEACBC4}"/>
    <cellStyle name="Comma 15 10 2 2 3_ACT_NIBD EQ" xfId="8429" xr:uid="{7FBDDC34-0DB3-4104-ADED-B1F332468CC0}"/>
    <cellStyle name="Comma 15 10 2 2 4" xfId="8430" xr:uid="{595CFEC4-5D0A-488F-852B-5DB0BB8C0B84}"/>
    <cellStyle name="Comma 15 10 2 2 4 2" xfId="29829" xr:uid="{8FED702D-1CB5-4EA2-9E53-D768DE20135F}"/>
    <cellStyle name="Comma 15 10 2 2 5" xfId="29822" xr:uid="{EEB7DC2B-BC4B-4C14-8B55-22C052FAB623}"/>
    <cellStyle name="Comma 15 10 2 2_ACT_NIBD EQ" xfId="8431" xr:uid="{4ECDEB30-2042-406A-B2A1-01F99B483B28}"/>
    <cellStyle name="Comma 15 10 2 3" xfId="8432" xr:uid="{E972FAB4-57B2-433D-BCC0-4189858F1D4A}"/>
    <cellStyle name="Comma 15 10 2 3 2" xfId="8433" xr:uid="{0EC2E047-4B85-4F25-8838-F4478C0A5BB8}"/>
    <cellStyle name="Comma 15 10 2 3 2 2" xfId="8434" xr:uid="{1992D66A-B7EF-4F30-8BED-2844FA13862F}"/>
    <cellStyle name="Comma 15 10 2 3 2 2 2" xfId="29832" xr:uid="{48198F3E-5948-4288-9CE8-1A861F13BD25}"/>
    <cellStyle name="Comma 15 10 2 3 2 3" xfId="29831" xr:uid="{E3EAE087-AAE2-4E8C-9FAF-56A7857F7E84}"/>
    <cellStyle name="Comma 15 10 2 3 2_ACT_NIBD EQ" xfId="8435" xr:uid="{298FF193-6C97-444F-9F75-88564AD24041}"/>
    <cellStyle name="Comma 15 10 2 3 3" xfId="8436" xr:uid="{947119FA-030C-4CFD-BDF2-A8B3909DD3E0}"/>
    <cellStyle name="Comma 15 10 2 3 3 2" xfId="29833" xr:uid="{EA5B4622-086D-48CE-96F9-F02EC13B900D}"/>
    <cellStyle name="Comma 15 10 2 3 4" xfId="29830" xr:uid="{3715DDCE-E826-4162-92EC-386063A728E2}"/>
    <cellStyle name="Comma 15 10 2 3_ACT_NIBD EQ" xfId="8437" xr:uid="{02634B53-1CFB-4BFF-B66C-A0594B8A8415}"/>
    <cellStyle name="Comma 15 10 2 4" xfId="8438" xr:uid="{24D73FBE-B8DD-41E7-9CD0-A65DD6627BFE}"/>
    <cellStyle name="Comma 15 10 2 4 2" xfId="8439" xr:uid="{8A97BD58-D307-4442-AFB0-43EA8992590B}"/>
    <cellStyle name="Comma 15 10 2 4 2 2" xfId="29835" xr:uid="{569480CD-DF1E-4DE4-AA29-C74C1E7EA8DC}"/>
    <cellStyle name="Comma 15 10 2 4 3" xfId="29834" xr:uid="{ADCCABBE-5C64-4A66-ACB9-51C4D0CADEAE}"/>
    <cellStyle name="Comma 15 10 2 4_ACT_NIBD EQ" xfId="8440" xr:uid="{69690226-4882-4F16-B0A1-19BEB20616E1}"/>
    <cellStyle name="Comma 15 10 2 5" xfId="8441" xr:uid="{E4EF940F-83BE-467D-9A3B-02D2C30FF999}"/>
    <cellStyle name="Comma 15 10 2 5 2" xfId="29836" xr:uid="{A5549A2F-51BF-4455-AB15-F0D4E2475428}"/>
    <cellStyle name="Comma 15 10 2 6" xfId="29821" xr:uid="{5CED2016-8E46-4371-8C0C-5852FC258D01}"/>
    <cellStyle name="Comma 15 10 2_ACT_NIBD EQ" xfId="8442" xr:uid="{F74D3C5A-06AF-4989-9C2C-C769933ADB86}"/>
    <cellStyle name="Comma 15 10 3" xfId="8443" xr:uid="{0DB6C1B9-7F7C-4933-AA4A-EF29C22804EB}"/>
    <cellStyle name="Comma 15 10 3 2" xfId="8444" xr:uid="{2C044BF4-0AEC-4DA5-83B8-B514E802A3CE}"/>
    <cellStyle name="Comma 15 10 3 2 2" xfId="8445" xr:uid="{FC2BB828-1DE2-4DEF-A308-10F4CA41EFC4}"/>
    <cellStyle name="Comma 15 10 3 2 2 2" xfId="8446" xr:uid="{16766AED-F0A2-47EF-A965-24BC165B7F95}"/>
    <cellStyle name="Comma 15 10 3 2 2 2 2" xfId="29840" xr:uid="{E9320001-22E8-4FAC-97D6-B7C99114D719}"/>
    <cellStyle name="Comma 15 10 3 2 2 3" xfId="29839" xr:uid="{F23718D5-83A8-4D52-B936-8344146D854C}"/>
    <cellStyle name="Comma 15 10 3 2 2_ACT_NIBD EQ" xfId="8447" xr:uid="{F6F7E9EA-9C01-4CEA-9ACE-E3C403708FB7}"/>
    <cellStyle name="Comma 15 10 3 2 3" xfId="8448" xr:uid="{88804B38-0A12-4E18-A1CA-7355E65DCA86}"/>
    <cellStyle name="Comma 15 10 3 2 3 2" xfId="29841" xr:uid="{E37DA9E7-F7E2-403C-8AA6-1BD686837524}"/>
    <cellStyle name="Comma 15 10 3 2 4" xfId="29838" xr:uid="{A495130B-255A-4415-8D42-C8B5843102C6}"/>
    <cellStyle name="Comma 15 10 3 2_ACT_NIBD EQ" xfId="8449" xr:uid="{6B65AF76-B72B-43BC-AE1E-3A4635D33275}"/>
    <cellStyle name="Comma 15 10 3 3" xfId="8450" xr:uid="{992EB900-D30D-4A04-9D21-8DAE61B25BC4}"/>
    <cellStyle name="Comma 15 10 3 3 2" xfId="8451" xr:uid="{D238FA11-567D-4A2B-B3B8-478AB6F594E5}"/>
    <cellStyle name="Comma 15 10 3 3 2 2" xfId="29843" xr:uid="{112E7432-9B63-4B77-AEC5-5D284A7ECA38}"/>
    <cellStyle name="Comma 15 10 3 3 3" xfId="29842" xr:uid="{30E27911-2B20-45EF-851C-91C662C2258F}"/>
    <cellStyle name="Comma 15 10 3 3_ACT_NIBD EQ" xfId="8452" xr:uid="{BEFE608D-1126-47D5-A04A-04059AE6E287}"/>
    <cellStyle name="Comma 15 10 3 4" xfId="8453" xr:uid="{C99E19EB-ACF1-4E6E-AD1D-DCA85370011C}"/>
    <cellStyle name="Comma 15 10 3 4 2" xfId="29844" xr:uid="{CE3ABF66-A489-45A2-832B-670D050949E8}"/>
    <cellStyle name="Comma 15 10 3 5" xfId="29837" xr:uid="{53D2808C-B794-4EFA-BF20-8307B0970B4B}"/>
    <cellStyle name="Comma 15 10 3_ACT_NIBD EQ" xfId="8454" xr:uid="{BA1293B2-0145-4D24-A7E3-E605D371E0FC}"/>
    <cellStyle name="Comma 15 10 4" xfId="8455" xr:uid="{8335284F-EE02-4CE4-B0CE-3EDD282900AB}"/>
    <cellStyle name="Comma 15 10 4 2" xfId="8456" xr:uid="{33320A60-754E-40B1-A231-63706BF5396C}"/>
    <cellStyle name="Comma 15 10 4 2 2" xfId="8457" xr:uid="{D235A2FA-132E-4687-97A9-284BC3F66839}"/>
    <cellStyle name="Comma 15 10 4 2 2 2" xfId="29847" xr:uid="{727DDED2-9283-4405-9504-4CE9F16D0AD4}"/>
    <cellStyle name="Comma 15 10 4 2 3" xfId="29846" xr:uid="{3DFDFC3A-36E9-4BE2-A5B8-C14166035138}"/>
    <cellStyle name="Comma 15 10 4 2_ACT_NIBD EQ" xfId="8458" xr:uid="{F93CACDB-C9D2-4AA7-A644-02DAAF48910A}"/>
    <cellStyle name="Comma 15 10 4 3" xfId="8459" xr:uid="{7064D7D8-E131-47EB-85C0-76CDDAACE4D3}"/>
    <cellStyle name="Comma 15 10 4 3 2" xfId="29848" xr:uid="{939A50C3-FB56-4CA3-A7BF-67405FDC9177}"/>
    <cellStyle name="Comma 15 10 4 4" xfId="29845" xr:uid="{D1986870-35D4-4837-BDFB-06158698D26E}"/>
    <cellStyle name="Comma 15 10 4_ACT_NIBD EQ" xfId="8460" xr:uid="{F8DA9E28-D42F-46E7-A00D-2769B13065FE}"/>
    <cellStyle name="Comma 15 10 5" xfId="8461" xr:uid="{8400BBD7-676C-486E-806C-D4B0E4ABDCBE}"/>
    <cellStyle name="Comma 15 10 5 2" xfId="8462" xr:uid="{3DF101B2-4645-49D9-90DD-744FC2E023D7}"/>
    <cellStyle name="Comma 15 10 5 2 2" xfId="29850" xr:uid="{272E19FD-87F3-4FE3-B7AF-C127BB37872A}"/>
    <cellStyle name="Comma 15 10 5 3" xfId="29849" xr:uid="{4F91888C-763B-47DB-9EC4-6322B9588930}"/>
    <cellStyle name="Comma 15 10 5_ACT_NIBD EQ" xfId="8463" xr:uid="{41E4147A-2FEC-4E7A-8C8F-B1CF58D7DA8D}"/>
    <cellStyle name="Comma 15 10 6" xfId="8464" xr:uid="{1BB30B8C-77AD-4436-94C7-1D903CA20425}"/>
    <cellStyle name="Comma 15 10 6 2" xfId="29851" xr:uid="{313D44D4-3F77-419D-86D9-31380DF6FC96}"/>
    <cellStyle name="Comma 15 10 7" xfId="29820" xr:uid="{180FCDF2-B244-4733-99E7-660765C2D1E0}"/>
    <cellStyle name="Comma 15 10_ACT_NIBD EQ" xfId="8465" xr:uid="{B8AFB3FF-62B6-4088-8014-B89F06E5A5F2}"/>
    <cellStyle name="Comma 15 11" xfId="8466" xr:uid="{A0284279-C93B-4B7B-9940-6FFCED689BB8}"/>
    <cellStyle name="Comma 15 11 2" xfId="8467" xr:uid="{FDF7A6B9-2A56-4EC1-A3EB-774620ACDDC7}"/>
    <cellStyle name="Comma 15 11 2 2" xfId="8468" xr:uid="{361FEF1B-85A9-4694-A445-DF164DF107C2}"/>
    <cellStyle name="Comma 15 11 2 2 2" xfId="8469" xr:uid="{1D1D04A1-9606-49C1-9233-C440B7E13931}"/>
    <cellStyle name="Comma 15 11 2 2 2 2" xfId="8470" xr:uid="{BCC86EDF-61DE-4815-B0B2-1926EEA341B7}"/>
    <cellStyle name="Comma 15 11 2 2 2 2 2" xfId="29856" xr:uid="{BD4B521B-E9BC-423E-825F-97192E4CE264}"/>
    <cellStyle name="Comma 15 11 2 2 2 3" xfId="29855" xr:uid="{881141AC-AC9F-4AF6-B256-B8A06D35786E}"/>
    <cellStyle name="Comma 15 11 2 2 2_ACT_NIBD EQ" xfId="8471" xr:uid="{05E5FF19-E644-4308-8136-517460816862}"/>
    <cellStyle name="Comma 15 11 2 2 3" xfId="8472" xr:uid="{EB0CCA25-0514-496C-B8A5-102B0E4537DC}"/>
    <cellStyle name="Comma 15 11 2 2 3 2" xfId="29857" xr:uid="{B52BE719-0440-4F67-BFB9-B84E309D2E37}"/>
    <cellStyle name="Comma 15 11 2 2 4" xfId="29854" xr:uid="{B63E2B99-FBAF-461A-B8C4-EB10FEF3B1CE}"/>
    <cellStyle name="Comma 15 11 2 2_ACT_NIBD EQ" xfId="8473" xr:uid="{D0FAFE9D-B84F-4A71-884C-8F9F5B0B32B7}"/>
    <cellStyle name="Comma 15 11 2 3" xfId="8474" xr:uid="{9C007B91-53F3-4782-86FD-5FAA25306732}"/>
    <cellStyle name="Comma 15 11 2 3 2" xfId="8475" xr:uid="{4AACA235-B9A6-4254-8371-D4D3B12DDE4F}"/>
    <cellStyle name="Comma 15 11 2 3 2 2" xfId="29859" xr:uid="{EE0D3FC0-52D9-4267-8D4C-1FAB930154DE}"/>
    <cellStyle name="Comma 15 11 2 3 3" xfId="29858" xr:uid="{CE8EA252-6266-4BE0-A20A-C5753FF4026C}"/>
    <cellStyle name="Comma 15 11 2 3_ACT_NIBD EQ" xfId="8476" xr:uid="{E0E23E8A-8B11-4BD1-8B31-5DA41DB29B17}"/>
    <cellStyle name="Comma 15 11 2 4" xfId="8477" xr:uid="{4E85795F-73C5-41CE-9C26-D1FECF465A80}"/>
    <cellStyle name="Comma 15 11 2 4 2" xfId="29860" xr:uid="{9C073280-072C-4D3D-A70D-12D5A72F86EA}"/>
    <cellStyle name="Comma 15 11 2 5" xfId="29853" xr:uid="{75A06622-CE3A-4497-9993-041288442CC8}"/>
    <cellStyle name="Comma 15 11 2_ACT_NIBD EQ" xfId="8478" xr:uid="{327D8FF3-FC91-4377-8A3A-E2D9C53A1B9D}"/>
    <cellStyle name="Comma 15 11 3" xfId="8479" xr:uid="{45E91769-86CE-422C-B01C-3CD0C17DACA4}"/>
    <cellStyle name="Comma 15 11 3 2" xfId="8480" xr:uid="{F6BE825D-07BF-48AA-8399-56D47268AD64}"/>
    <cellStyle name="Comma 15 11 3 2 2" xfId="8481" xr:uid="{1D3AC953-DD2F-4890-A2D3-07AFB01066AD}"/>
    <cellStyle name="Comma 15 11 3 2 2 2" xfId="29863" xr:uid="{D83E0261-DC2D-4CB8-91E0-9C60C7CD08F9}"/>
    <cellStyle name="Comma 15 11 3 2 3" xfId="29862" xr:uid="{367C8BBB-3896-4B9A-A388-AFEA1F0CFCA2}"/>
    <cellStyle name="Comma 15 11 3 2_ACT_NIBD EQ" xfId="8482" xr:uid="{B44D513C-10B3-40AD-A048-DBCD24C102A9}"/>
    <cellStyle name="Comma 15 11 3 3" xfId="8483" xr:uid="{89F05C3B-1F70-4B6A-A158-C918795FCC1A}"/>
    <cellStyle name="Comma 15 11 3 3 2" xfId="29864" xr:uid="{BF1A667A-274F-4D9E-BD1D-DDA63427251F}"/>
    <cellStyle name="Comma 15 11 3 4" xfId="29861" xr:uid="{33568006-645D-4EBA-95A6-201BEE7B2238}"/>
    <cellStyle name="Comma 15 11 3_ACT_NIBD EQ" xfId="8484" xr:uid="{41FCE831-DDCC-495E-B9F3-F0BA32DF5E4C}"/>
    <cellStyle name="Comma 15 11 4" xfId="8485" xr:uid="{BF63067F-D3D8-4EEE-AB9B-957C88401A5E}"/>
    <cellStyle name="Comma 15 11 4 2" xfId="8486" xr:uid="{D9D00001-E652-46CB-85B6-FFC9660CDE04}"/>
    <cellStyle name="Comma 15 11 4 2 2" xfId="29866" xr:uid="{C536C5CB-FE9D-4B95-B48E-3DE6C4C958C7}"/>
    <cellStyle name="Comma 15 11 4 3" xfId="29865" xr:uid="{5A44D2ED-2738-42F8-B25D-CA0E03181A5A}"/>
    <cellStyle name="Comma 15 11 4_ACT_NIBD EQ" xfId="8487" xr:uid="{58E69AFA-3F29-4771-A4F3-19C1CD343D29}"/>
    <cellStyle name="Comma 15 11 5" xfId="8488" xr:uid="{50003FA6-2BA7-4A0D-A527-91A19273C452}"/>
    <cellStyle name="Comma 15 11 5 2" xfId="29867" xr:uid="{02BD810C-5CFC-45B7-9AD1-DD44E0272BFE}"/>
    <cellStyle name="Comma 15 11 6" xfId="29852" xr:uid="{7DA5CE39-5588-426B-BAF1-07A4520D207E}"/>
    <cellStyle name="Comma 15 11_ACT_NIBD EQ" xfId="8489" xr:uid="{0EB97E95-ADBC-44B3-9D21-0E378D849694}"/>
    <cellStyle name="Comma 15 12" xfId="8490" xr:uid="{C77FD091-6541-4493-ADA4-1A113CB1C86F}"/>
    <cellStyle name="Comma 15 12 2" xfId="8491" xr:uid="{6D070DEB-406E-4E8C-9D62-A6127FFC3E1A}"/>
    <cellStyle name="Comma 15 12 2 2" xfId="8492" xr:uid="{1C2421E9-F8DC-4E5D-911B-BCD7E27C4F53}"/>
    <cellStyle name="Comma 15 12 2 2 2" xfId="8493" xr:uid="{B20EFBBC-EECE-460F-A4B1-3AAFE958BAFC}"/>
    <cellStyle name="Comma 15 12 2 2 2 2" xfId="29871" xr:uid="{1E0E69B1-B52B-4544-82D6-D3DA252AA4B6}"/>
    <cellStyle name="Comma 15 12 2 2 3" xfId="29870" xr:uid="{9EB922B2-C090-4484-9D18-F9FD8ACA25B1}"/>
    <cellStyle name="Comma 15 12 2 2_ACT_NIBD EQ" xfId="8494" xr:uid="{EAC820AC-9E70-41AE-8C31-0774E6868F17}"/>
    <cellStyle name="Comma 15 12 2 3" xfId="8495" xr:uid="{605453F9-538F-4B37-9E5A-EEB5935DE4DD}"/>
    <cellStyle name="Comma 15 12 2 3 2" xfId="29872" xr:uid="{A6F2F30E-F06F-4AA5-B6F9-C99F7CDEF3E5}"/>
    <cellStyle name="Comma 15 12 2 4" xfId="29869" xr:uid="{E3A70430-E30C-46B7-83D8-063F073EF504}"/>
    <cellStyle name="Comma 15 12 2_ACT_NIBD EQ" xfId="8496" xr:uid="{8774B0F7-EAD5-4696-B9C6-BF6722DC5CA6}"/>
    <cellStyle name="Comma 15 12 3" xfId="8497" xr:uid="{1D5649CE-8E8D-4459-9485-4F4FDE69A92B}"/>
    <cellStyle name="Comma 15 12 3 2" xfId="8498" xr:uid="{2CF94244-AEE6-4D95-A20E-7C3B2FF604CD}"/>
    <cellStyle name="Comma 15 12 3 2 2" xfId="29874" xr:uid="{9A450452-0B67-4C53-8D3D-2B8A45C88773}"/>
    <cellStyle name="Comma 15 12 3 3" xfId="29873" xr:uid="{45F913BB-21F2-494D-BC99-740FB500FF51}"/>
    <cellStyle name="Comma 15 12 3_ACT_NIBD EQ" xfId="8499" xr:uid="{AABF03E0-F926-45D9-B7DD-6AA1A4ADA0F6}"/>
    <cellStyle name="Comma 15 12 4" xfId="8500" xr:uid="{27F65F4E-1F30-44D3-BE0F-A359DDABCD05}"/>
    <cellStyle name="Comma 15 12 4 2" xfId="29875" xr:uid="{AD1AD768-FA99-4520-A484-59F0F648BF31}"/>
    <cellStyle name="Comma 15 12 5" xfId="29868" xr:uid="{62FF091E-745A-41AC-A1BA-84124FA7FE3E}"/>
    <cellStyle name="Comma 15 12_ACT_NIBD EQ" xfId="8501" xr:uid="{EAFF0499-F38D-4DBF-8A52-3E0F538FD4C9}"/>
    <cellStyle name="Comma 15 13" xfId="8502" xr:uid="{66251A42-7D27-4D01-84D3-E3911B5B9FD4}"/>
    <cellStyle name="Comma 15 13 2" xfId="8503" xr:uid="{7358420A-A37E-4439-B742-4656EF0AC87B}"/>
    <cellStyle name="Comma 15 13 2 2" xfId="8504" xr:uid="{1E7BED3F-486E-4682-BA65-D9521A030315}"/>
    <cellStyle name="Comma 15 13 2 2 2" xfId="29878" xr:uid="{6BCEC55A-0CFB-45FB-B208-68106527ECDC}"/>
    <cellStyle name="Comma 15 13 2 3" xfId="29877" xr:uid="{955488B2-76BE-4845-89A9-CF16BE669D39}"/>
    <cellStyle name="Comma 15 13 2_ACT_NIBD EQ" xfId="8505" xr:uid="{501D03C1-65D1-47F5-B5BF-0F31268C5AE9}"/>
    <cellStyle name="Comma 15 13 3" xfId="8506" xr:uid="{A10C55EF-3944-4A48-A420-24506C3BC480}"/>
    <cellStyle name="Comma 15 13 3 2" xfId="29879" xr:uid="{86CFDFE4-D381-41F6-9BBC-390BEC9D06A0}"/>
    <cellStyle name="Comma 15 13 4" xfId="29876" xr:uid="{CDA408ED-7C78-48C9-ABA1-08E8428E2655}"/>
    <cellStyle name="Comma 15 13_ACT_NIBD EQ" xfId="8507" xr:uid="{733EA8B0-6512-4144-A503-BE8091713816}"/>
    <cellStyle name="Comma 15 14" xfId="8508" xr:uid="{3B22674E-A04D-4724-B64D-C9A7AA9E48DA}"/>
    <cellStyle name="Comma 15 14 2" xfId="8509" xr:uid="{ADE2B783-4D4C-4566-89A4-9AF1D94DC8DE}"/>
    <cellStyle name="Comma 15 14 2 2" xfId="29881" xr:uid="{1A9923F7-E1E1-41E6-B6D3-1C09B37ED12C}"/>
    <cellStyle name="Comma 15 14 3" xfId="29880" xr:uid="{39D9BE69-2D08-473C-B180-A2D9B9C4FD41}"/>
    <cellStyle name="Comma 15 14_ACT_NIBD EQ" xfId="8510" xr:uid="{C46286F0-CF15-4ACF-B741-D19D90E6BCF7}"/>
    <cellStyle name="Comma 15 15" xfId="8511" xr:uid="{42E20963-C7E3-4E00-937F-2EDAAD4BA320}"/>
    <cellStyle name="Comma 15 15 2" xfId="29882" xr:uid="{9246E976-5B71-48F3-85D6-6703A135B333}"/>
    <cellStyle name="Comma 15 16" xfId="8512" xr:uid="{78E8EA43-F9D5-4C98-A927-1A35962646C9}"/>
    <cellStyle name="Comma 15 16 2" xfId="36432" xr:uid="{171FBB84-CA55-4510-BBAA-B59A9BF69258}"/>
    <cellStyle name="Comma 15 16 2 2" xfId="42390" xr:uid="{B0A563A8-93DE-47A8-BA91-C9BC5DB1AC3C}"/>
    <cellStyle name="Comma 15 16 3" xfId="39598" xr:uid="{E14B0AEF-ADBE-4548-8C66-E77D8BE6BB7D}"/>
    <cellStyle name="Comma 15 16 3 2" xfId="43176" xr:uid="{A73DA79C-A87C-46E4-954B-7BC2D0D9CF9E}"/>
    <cellStyle name="Comma 15 16 4" xfId="41105" xr:uid="{A619CE52-DD3C-471D-B343-FCF9B7E7AAC2}"/>
    <cellStyle name="Comma 15 16 5" xfId="31019" xr:uid="{3233ADEF-5111-49ED-A25C-7C009500C1A2}"/>
    <cellStyle name="Comma 15 17" xfId="32780" xr:uid="{5F9E31DF-C9E9-4B92-BBB2-F66EA118B2D6}"/>
    <cellStyle name="Comma 15 18" xfId="36159" xr:uid="{806D2F3A-8777-4220-8B65-FAC9A0255A7F}"/>
    <cellStyle name="Comma 15 19" xfId="37257" xr:uid="{32FE36BD-C9AD-4921-A0E3-482A6398E3F1}"/>
    <cellStyle name="Comma 15 2" xfId="8513" xr:uid="{E0BE257F-AAC2-42C7-B4F9-26ACD899F920}"/>
    <cellStyle name="Comma 15 2 10" xfId="8514" xr:uid="{9F574884-1B66-445A-9484-1032D6A3DF51}"/>
    <cellStyle name="Comma 15 2 10 2" xfId="8515" xr:uid="{2CFEC385-72F1-4AF6-967D-3DA1C1339067}"/>
    <cellStyle name="Comma 15 2 10 2 2" xfId="8516" xr:uid="{5818A1A7-AB61-4884-A20A-C3189E30DDEF}"/>
    <cellStyle name="Comma 15 2 10 2 2 2" xfId="8517" xr:uid="{B6C0D097-AE77-46FB-9801-E4AB32921CF2}"/>
    <cellStyle name="Comma 15 2 10 2 2 2 2" xfId="29886" xr:uid="{51C66D9E-9C64-4910-83B8-ACEC1545CFBE}"/>
    <cellStyle name="Comma 15 2 10 2 2 3" xfId="29885" xr:uid="{EBA37234-7EF2-4C07-8DA0-C4821D0BA748}"/>
    <cellStyle name="Comma 15 2 10 2 2_ACT_NIBD EQ" xfId="8518" xr:uid="{6AA609AD-56F2-4D78-AA1B-3D7718F6980D}"/>
    <cellStyle name="Comma 15 2 10 2 3" xfId="8519" xr:uid="{851E04B6-06DE-42EB-A489-97482C42C744}"/>
    <cellStyle name="Comma 15 2 10 2 3 2" xfId="29887" xr:uid="{BC748499-88D4-440F-9A64-26283307744A}"/>
    <cellStyle name="Comma 15 2 10 2 4" xfId="29884" xr:uid="{1F5F376D-743F-4D2D-A26E-8E51C0A71AC1}"/>
    <cellStyle name="Comma 15 2 10 2_ACT_NIBD EQ" xfId="8520" xr:uid="{5B0A5A6E-9F58-4195-8ED4-8E2ABF4E1A9D}"/>
    <cellStyle name="Comma 15 2 10 3" xfId="8521" xr:uid="{B57FC543-1EFD-4F36-8560-780554C04658}"/>
    <cellStyle name="Comma 15 2 10 3 2" xfId="8522" xr:uid="{510C6045-0DF6-4242-9377-AA42273B6039}"/>
    <cellStyle name="Comma 15 2 10 3 2 2" xfId="29889" xr:uid="{6D98B9D3-09D7-4A16-8BCF-5B8FF3D0801C}"/>
    <cellStyle name="Comma 15 2 10 3 3" xfId="29888" xr:uid="{631C7F4F-9E3C-4D1C-925E-101BBE74BE43}"/>
    <cellStyle name="Comma 15 2 10 3_ACT_NIBD EQ" xfId="8523" xr:uid="{CC7808B3-2ADD-486A-8687-E9E722A46C5F}"/>
    <cellStyle name="Comma 15 2 10 4" xfId="8524" xr:uid="{C0FB1DC1-1D0F-447B-B10B-2495A3F66597}"/>
    <cellStyle name="Comma 15 2 10 4 2" xfId="29890" xr:uid="{CE89368D-0EB3-4844-B2D5-6A45B8BD11C4}"/>
    <cellStyle name="Comma 15 2 10 5" xfId="29883" xr:uid="{9ED5A2DE-37B1-4322-A0EE-606381CDEE2A}"/>
    <cellStyle name="Comma 15 2 10_ACT_NIBD EQ" xfId="8525" xr:uid="{C2B3BF74-0311-4B58-9FBF-BC2786CB56FC}"/>
    <cellStyle name="Comma 15 2 11" xfId="8526" xr:uid="{F3922DC0-FCE7-40AC-BC6E-AB091BE9765F}"/>
    <cellStyle name="Comma 15 2 11 2" xfId="8527" xr:uid="{D46AADF1-1C91-471F-84A7-0D21E8526852}"/>
    <cellStyle name="Comma 15 2 11 2 2" xfId="8528" xr:uid="{6AC18281-C9AF-421A-AEA9-1D0AFABAFD8B}"/>
    <cellStyle name="Comma 15 2 11 2 2 2" xfId="29893" xr:uid="{0720AC29-DFF5-4785-8970-8714FAD51C0F}"/>
    <cellStyle name="Comma 15 2 11 2 3" xfId="29892" xr:uid="{ADDD8672-8F3B-4ABB-8942-F095EE6C4B15}"/>
    <cellStyle name="Comma 15 2 11 2_ACT_NIBD EQ" xfId="8529" xr:uid="{A321BE0D-E392-4D62-8061-F44BBF75452D}"/>
    <cellStyle name="Comma 15 2 11 3" xfId="8530" xr:uid="{EEBCEA51-2734-4DB5-9430-0309EA5B3529}"/>
    <cellStyle name="Comma 15 2 11 3 2" xfId="29894" xr:uid="{FD73D008-FA7D-41F3-A158-04E67DED5011}"/>
    <cellStyle name="Comma 15 2 11 4" xfId="29891" xr:uid="{6D7B804C-BDCC-4E13-8321-E69C659847C3}"/>
    <cellStyle name="Comma 15 2 11_ACT_NIBD EQ" xfId="8531" xr:uid="{A5623EA3-1A2E-4050-9424-39BA908BCE44}"/>
    <cellStyle name="Comma 15 2 12" xfId="8532" xr:uid="{D5136787-9A7D-4D9C-B8AC-B7FEFB66B71B}"/>
    <cellStyle name="Comma 15 2 12 2" xfId="8533" xr:uid="{18B38BFF-E094-42B2-BB6B-3A483DE87852}"/>
    <cellStyle name="Comma 15 2 12 2 2" xfId="29896" xr:uid="{3861E457-EB4C-448F-BD2C-A7325D46EB02}"/>
    <cellStyle name="Comma 15 2 12 3" xfId="29895" xr:uid="{62A540CE-6847-4AA0-9BE0-9DDB3E86E1D9}"/>
    <cellStyle name="Comma 15 2 12_ACT_NIBD EQ" xfId="8534" xr:uid="{E7D7FB8F-FABB-4B99-B9A2-018E634D3AC5}"/>
    <cellStyle name="Comma 15 2 13" xfId="8535" xr:uid="{C6C44503-081B-4028-83FD-A99AB4A064A6}"/>
    <cellStyle name="Comma 15 2 13 2" xfId="29897" xr:uid="{A3E62E76-88DC-467F-8E64-AEEF8DE1B6FA}"/>
    <cellStyle name="Comma 15 2 14" xfId="8536" xr:uid="{CB5A0A49-0122-423F-80FB-925800350A99}"/>
    <cellStyle name="Comma 15 2 14 2" xfId="36499" xr:uid="{7CED3326-9033-46A8-AAEF-F983FEC8B207}"/>
    <cellStyle name="Comma 15 2 14 2 2" xfId="42417" xr:uid="{4BBCA7B1-ED85-4271-A945-3F5989BA7186}"/>
    <cellStyle name="Comma 15 2 14 3" xfId="39643" xr:uid="{5C8BB0EA-FECA-42F1-879C-7CF38F583B7B}"/>
    <cellStyle name="Comma 15 2 14 3 2" xfId="43209" xr:uid="{E3E24E32-26C3-49CF-8820-435C7E7105F0}"/>
    <cellStyle name="Comma 15 2 14 4" xfId="41204" xr:uid="{C70DAC5B-1E52-4282-8CDA-DBC648E46A10}"/>
    <cellStyle name="Comma 15 2 14 5" xfId="31484" xr:uid="{614AA5CC-2F3E-46D1-BB29-360BEA68D9D3}"/>
    <cellStyle name="Comma 15 2 15" xfId="32781" xr:uid="{4629C475-5533-4300-B5C5-3754425638EE}"/>
    <cellStyle name="Comma 15 2 16" xfId="36255" xr:uid="{F36945CB-6810-4865-ADBD-9559C133D438}"/>
    <cellStyle name="Comma 15 2 17" xfId="37189" xr:uid="{ED9616DF-35BA-4513-B7AE-EDF703B30EF4}"/>
    <cellStyle name="Comma 15 2 18" xfId="38436" xr:uid="{A5204708-AA15-45F4-868E-9192303AF854}"/>
    <cellStyle name="Comma 15 2 19" xfId="37232" xr:uid="{10580925-8B78-45E9-95A9-6874C86D349A}"/>
    <cellStyle name="Comma 15 2 2" xfId="8537" xr:uid="{3F8CEC5B-C33A-454E-90C7-3C6553CAC955}"/>
    <cellStyle name="Comma 15 2 2 10" xfId="32782" xr:uid="{16BB5D64-5343-4DBB-8DE5-9206C50839F5}"/>
    <cellStyle name="Comma 15 2 2 11" xfId="40067" xr:uid="{D2E21249-95B4-4654-813B-095BC4628992}"/>
    <cellStyle name="Comma 15 2 2 12" xfId="22055" xr:uid="{DAE72215-9957-4219-B92E-129AEC41D2EF}"/>
    <cellStyle name="Comma 15 2 2 2" xfId="8538" xr:uid="{8FC8C47B-9B9A-4920-8356-AA5890B4423E}"/>
    <cellStyle name="Comma 15 2 2 2 10" xfId="22056" xr:uid="{F115D817-5CA0-48B8-B427-D1EB1C7CC53A}"/>
    <cellStyle name="Comma 15 2 2 2 2" xfId="8539" xr:uid="{01F21981-B44B-4A63-A74B-6736559B9466}"/>
    <cellStyle name="Comma 15 2 2 2 2 2" xfId="8540" xr:uid="{39ABACC9-BAC4-441D-B237-9B1824667B08}"/>
    <cellStyle name="Comma 15 2 2 2 2 2 2" xfId="8541" xr:uid="{A12910FC-CFC6-44E1-A3CB-F51DE86749A1}"/>
    <cellStyle name="Comma 15 2 2 2 2 2 2 2" xfId="8542" xr:uid="{91B5CE68-FBCC-4AC1-B96B-61D00E91E585}"/>
    <cellStyle name="Comma 15 2 2 2 2 2 2 2 2" xfId="8543" xr:uid="{743D352F-7DB4-41F5-9417-0903F4B4268B}"/>
    <cellStyle name="Comma 15 2 2 2 2 2 2 2 2 2" xfId="8544" xr:uid="{D5FF3783-6927-4E52-9D0B-8514C57DC236}"/>
    <cellStyle name="Comma 15 2 2 2 2 2 2 2 2 2 2" xfId="29903" xr:uid="{1C6F4769-CF0B-47BB-9356-1A4FE6E78064}"/>
    <cellStyle name="Comma 15 2 2 2 2 2 2 2 2 3" xfId="29902" xr:uid="{E429489E-6C1C-45B1-ADC2-7922F1002F62}"/>
    <cellStyle name="Comma 15 2 2 2 2 2 2 2 2_ACT_NIBD EQ" xfId="8545" xr:uid="{A0480BE9-EA87-4C5A-AB93-BFBB3B73B82F}"/>
    <cellStyle name="Comma 15 2 2 2 2 2 2 2 3" xfId="8546" xr:uid="{CA7FBF0E-9575-417B-BC51-842483A774DA}"/>
    <cellStyle name="Comma 15 2 2 2 2 2 2 2 3 2" xfId="29904" xr:uid="{9663C9C6-ED94-42FC-BAAA-94EACD51E1A1}"/>
    <cellStyle name="Comma 15 2 2 2 2 2 2 2 4" xfId="29901" xr:uid="{8F3F1198-000F-42FF-B628-179B7D712433}"/>
    <cellStyle name="Comma 15 2 2 2 2 2 2 2_ACT_NIBD EQ" xfId="8547" xr:uid="{F2D1CBFF-BAF9-4B63-BB4B-AED9D4FE59BF}"/>
    <cellStyle name="Comma 15 2 2 2 2 2 2 3" xfId="8548" xr:uid="{2BACB441-F756-4FD4-81BD-C1D5B754D36A}"/>
    <cellStyle name="Comma 15 2 2 2 2 2 2 3 2" xfId="8549" xr:uid="{376DEC4D-E987-4F38-B227-6FC106CD37ED}"/>
    <cellStyle name="Comma 15 2 2 2 2 2 2 3 2 2" xfId="29906" xr:uid="{DD17EFFC-F511-4816-A3E0-A91E8C6DA95A}"/>
    <cellStyle name="Comma 15 2 2 2 2 2 2 3 3" xfId="29905" xr:uid="{7A4B0747-8372-4821-8C38-49E2470909AB}"/>
    <cellStyle name="Comma 15 2 2 2 2 2 2 3_ACT_NIBD EQ" xfId="8550" xr:uid="{EC2D52A2-D9C9-4AB7-AE6C-EDDFD505890E}"/>
    <cellStyle name="Comma 15 2 2 2 2 2 2 4" xfId="8551" xr:uid="{A9FBF73F-176F-4BA0-BC55-A9DC43AD02FD}"/>
    <cellStyle name="Comma 15 2 2 2 2 2 2 4 2" xfId="29907" xr:uid="{B49AD5E9-664F-4794-A132-F1EEB573DBA6}"/>
    <cellStyle name="Comma 15 2 2 2 2 2 2 5" xfId="29900" xr:uid="{FF13D302-3F43-4D4B-99E1-4018FE0EC51C}"/>
    <cellStyle name="Comma 15 2 2 2 2 2 2_ACT_NIBD EQ" xfId="8552" xr:uid="{1BCF0293-B0C2-42C0-B554-7C303317D9DD}"/>
    <cellStyle name="Comma 15 2 2 2 2 2 3" xfId="8553" xr:uid="{38FAB0BB-AE2C-41FF-8581-2A812FA14D89}"/>
    <cellStyle name="Comma 15 2 2 2 2 2 3 2" xfId="8554" xr:uid="{0FA4FAA8-F4E4-4344-87A1-65A975603025}"/>
    <cellStyle name="Comma 15 2 2 2 2 2 3 2 2" xfId="8555" xr:uid="{3AA8B9B2-FD09-4F90-822E-FCBE142FC408}"/>
    <cellStyle name="Comma 15 2 2 2 2 2 3 2 2 2" xfId="29910" xr:uid="{B82CD39A-E460-41DB-8097-80448BD922A4}"/>
    <cellStyle name="Comma 15 2 2 2 2 2 3 2 3" xfId="29909" xr:uid="{B5BC8BF5-8D6A-40D4-9D87-A635DFB30BC1}"/>
    <cellStyle name="Comma 15 2 2 2 2 2 3 2_ACT_NIBD EQ" xfId="8556" xr:uid="{0BE5F5DB-0395-469F-ADB2-46617E51CB9A}"/>
    <cellStyle name="Comma 15 2 2 2 2 2 3 3" xfId="8557" xr:uid="{529AF59F-D474-4904-BB2A-A4B384366964}"/>
    <cellStyle name="Comma 15 2 2 2 2 2 3 3 2" xfId="29911" xr:uid="{7F687406-1883-4F9D-816A-9ECCF07D053F}"/>
    <cellStyle name="Comma 15 2 2 2 2 2 3 4" xfId="29908" xr:uid="{713237E0-368B-4503-A29A-4AC70E3980DE}"/>
    <cellStyle name="Comma 15 2 2 2 2 2 3_ACT_NIBD EQ" xfId="8558" xr:uid="{B3D886D1-F77B-44FE-ACFE-17CEBF8B65CA}"/>
    <cellStyle name="Comma 15 2 2 2 2 2 4" xfId="8559" xr:uid="{A05DA6B2-CA79-4AE0-8BB8-70C66EEB71A8}"/>
    <cellStyle name="Comma 15 2 2 2 2 2 4 2" xfId="8560" xr:uid="{74FA29EB-D84B-45E7-9CBC-1E2E1D69B7B7}"/>
    <cellStyle name="Comma 15 2 2 2 2 2 4 2 2" xfId="29913" xr:uid="{2EA40AE7-0FB0-4E36-94D4-8B689ADA0E92}"/>
    <cellStyle name="Comma 15 2 2 2 2 2 4 3" xfId="29912" xr:uid="{CFE7F5BC-CDBC-4368-9BEE-E096D4187BC7}"/>
    <cellStyle name="Comma 15 2 2 2 2 2 4_ACT_NIBD EQ" xfId="8561" xr:uid="{49C26C6A-AE8C-4C98-AC20-45317F259C2F}"/>
    <cellStyle name="Comma 15 2 2 2 2 2 5" xfId="8562" xr:uid="{65D3BE88-2F21-4DFC-9739-FFE18384950B}"/>
    <cellStyle name="Comma 15 2 2 2 2 2 5 2" xfId="29914" xr:uid="{C51E3319-5D4B-4301-916F-A1B4A846C18E}"/>
    <cellStyle name="Comma 15 2 2 2 2 2 6" xfId="29899" xr:uid="{BCF07631-E51D-4839-AA5D-78A34A0363F2}"/>
    <cellStyle name="Comma 15 2 2 2 2 2_ACT_NIBD EQ" xfId="8563" xr:uid="{667E0A25-1CD9-4BCE-B89C-75362FE3E594}"/>
    <cellStyle name="Comma 15 2 2 2 2 3" xfId="8564" xr:uid="{7FAAD07D-2CA9-45F4-84BA-469B0F5E0CAB}"/>
    <cellStyle name="Comma 15 2 2 2 2 3 2" xfId="8565" xr:uid="{EF14EB51-5C25-4754-8148-AEFD65DCF8E2}"/>
    <cellStyle name="Comma 15 2 2 2 2 3 2 2" xfId="8566" xr:uid="{B2331A0B-57F3-4C9F-BD1B-EE0DE4C268AD}"/>
    <cellStyle name="Comma 15 2 2 2 2 3 2 2 2" xfId="8567" xr:uid="{EEE6FCE6-0BC0-43D0-A0CA-956200FDF1CE}"/>
    <cellStyle name="Comma 15 2 2 2 2 3 2 2 2 2" xfId="29918" xr:uid="{CC3871C2-4BEB-4F2A-B8E3-C010F3346F29}"/>
    <cellStyle name="Comma 15 2 2 2 2 3 2 2 3" xfId="29917" xr:uid="{204778CF-6DD6-469C-80D8-8294EB0347A3}"/>
    <cellStyle name="Comma 15 2 2 2 2 3 2 2_ACT_NIBD EQ" xfId="8568" xr:uid="{D1A784E4-D2EA-4D67-B1D1-96C68E9A49B3}"/>
    <cellStyle name="Comma 15 2 2 2 2 3 2 3" xfId="8569" xr:uid="{EDB8B2DC-8662-4D80-B910-6FB862C0A159}"/>
    <cellStyle name="Comma 15 2 2 2 2 3 2 3 2" xfId="29919" xr:uid="{AB07DFBC-D0B7-4EA3-B1FC-9446A123527E}"/>
    <cellStyle name="Comma 15 2 2 2 2 3 2 4" xfId="29916" xr:uid="{D8723487-4A7D-4EF5-9BEA-C4E875E6CAC0}"/>
    <cellStyle name="Comma 15 2 2 2 2 3 2_ACT_NIBD EQ" xfId="8570" xr:uid="{86A21EAA-5A0E-47DE-AEB7-3604BB757F40}"/>
    <cellStyle name="Comma 15 2 2 2 2 3 3" xfId="8571" xr:uid="{23C917F3-2F75-4239-A23A-AD7208ECEF4E}"/>
    <cellStyle name="Comma 15 2 2 2 2 3 3 2" xfId="8572" xr:uid="{BA5D51D2-3EC1-4539-A980-E5003B1334DC}"/>
    <cellStyle name="Comma 15 2 2 2 2 3 3 2 2" xfId="29921" xr:uid="{53C618BA-B4B8-4281-8B5E-8E01819DD675}"/>
    <cellStyle name="Comma 15 2 2 2 2 3 3 3" xfId="29920" xr:uid="{617E8EF6-3611-4812-BD61-9C7346F67882}"/>
    <cellStyle name="Comma 15 2 2 2 2 3 3_ACT_NIBD EQ" xfId="8573" xr:uid="{19D53185-438B-4BE4-811E-3258FE4BD09D}"/>
    <cellStyle name="Comma 15 2 2 2 2 3 4" xfId="8574" xr:uid="{7AABAAEE-7466-4B87-9E0C-EAF018E6FEC4}"/>
    <cellStyle name="Comma 15 2 2 2 2 3 4 2" xfId="29922" xr:uid="{085B13DE-7E40-4008-A51C-18BD02669A8B}"/>
    <cellStyle name="Comma 15 2 2 2 2 3 5" xfId="29915" xr:uid="{918A73B9-4EE5-42C1-8166-7C3344025363}"/>
    <cellStyle name="Comma 15 2 2 2 2 3_ACT_NIBD EQ" xfId="8575" xr:uid="{0479897D-11E0-40FD-92E8-CE3C7B06C6D0}"/>
    <cellStyle name="Comma 15 2 2 2 2 4" xfId="8576" xr:uid="{E39373B7-1C3A-4A6E-AC69-74A099CAC384}"/>
    <cellStyle name="Comma 15 2 2 2 2 4 2" xfId="8577" xr:uid="{F1F712B8-CD5A-4860-9CE8-4747E1758906}"/>
    <cellStyle name="Comma 15 2 2 2 2 4 2 2" xfId="8578" xr:uid="{7C5D87FB-7286-4C9E-A94A-4370CB2430A8}"/>
    <cellStyle name="Comma 15 2 2 2 2 4 2 2 2" xfId="29925" xr:uid="{AE3AA9E7-1FA1-4357-86AD-1FC2C7329071}"/>
    <cellStyle name="Comma 15 2 2 2 2 4 2 3" xfId="29924" xr:uid="{34E9D603-68A5-4EE2-893B-B2B0D65FCC7B}"/>
    <cellStyle name="Comma 15 2 2 2 2 4 2_ACT_NIBD EQ" xfId="8579" xr:uid="{58199B31-45B4-48D4-B6C5-0E05990F3153}"/>
    <cellStyle name="Comma 15 2 2 2 2 4 3" xfId="8580" xr:uid="{DD9AFDD8-5AB6-41AA-B8A5-7070C0BB6FF6}"/>
    <cellStyle name="Comma 15 2 2 2 2 4 3 2" xfId="29926" xr:uid="{E0387869-91B7-432A-9203-B240A2AB3CF0}"/>
    <cellStyle name="Comma 15 2 2 2 2 4 4" xfId="29923" xr:uid="{4F109C01-20D4-4F16-92FD-AA0F83F91C41}"/>
    <cellStyle name="Comma 15 2 2 2 2 4_ACT_NIBD EQ" xfId="8581" xr:uid="{0233EE15-9A69-4BEE-9B35-B58654ED5263}"/>
    <cellStyle name="Comma 15 2 2 2 2 5" xfId="8582" xr:uid="{C96373CD-D3B6-4E63-99C2-5E441C6E878C}"/>
    <cellStyle name="Comma 15 2 2 2 2 5 2" xfId="8583" xr:uid="{F4759D2F-22F1-4918-B361-1228F0F8BA52}"/>
    <cellStyle name="Comma 15 2 2 2 2 5 2 2" xfId="29928" xr:uid="{DC014FFA-7C65-42B0-A56A-0902C5DEC349}"/>
    <cellStyle name="Comma 15 2 2 2 2 5 3" xfId="29927" xr:uid="{DBD13E59-57DE-4EE4-9447-70491BE65AE5}"/>
    <cellStyle name="Comma 15 2 2 2 2 5_ACT_NIBD EQ" xfId="8584" xr:uid="{A441B5D0-B00A-44C2-83A8-F0F4D9E1846D}"/>
    <cellStyle name="Comma 15 2 2 2 2 6" xfId="8585" xr:uid="{F1EB7B18-E982-41CA-A40D-1EC045A43801}"/>
    <cellStyle name="Comma 15 2 2 2 2 6 2" xfId="29929" xr:uid="{2F8F3258-D30D-4D77-BFA4-DECFD5BB70B1}"/>
    <cellStyle name="Comma 15 2 2 2 2 7" xfId="29898" xr:uid="{7E0E5411-DB4A-4837-8A0D-A3D7F6BE970E}"/>
    <cellStyle name="Comma 15 2 2 2 2_ACT_NIBD EQ" xfId="8586" xr:uid="{F06F1463-AC2C-4D1D-B740-2C6C7921FE85}"/>
    <cellStyle name="Comma 15 2 2 2 3" xfId="8587" xr:uid="{E7B6E1A8-A341-4967-B000-01E68E533CD8}"/>
    <cellStyle name="Comma 15 2 2 2 3 2" xfId="8588" xr:uid="{B7D287A3-14E5-4478-B1EC-AA5502657CD5}"/>
    <cellStyle name="Comma 15 2 2 2 3 2 2" xfId="8589" xr:uid="{69929FCC-AE90-494E-AC37-B132E73524F1}"/>
    <cellStyle name="Comma 15 2 2 2 3 2 2 2" xfId="8590" xr:uid="{65251D5C-02E6-404D-AE8C-20C2BB84D378}"/>
    <cellStyle name="Comma 15 2 2 2 3 2 2 2 2" xfId="8591" xr:uid="{8FA7965D-5AB1-4E38-9AE4-3BE878033382}"/>
    <cellStyle name="Comma 15 2 2 2 3 2 2 2 2 2" xfId="8592" xr:uid="{07A6215A-CB83-41D8-87B3-F81EFA8C5976}"/>
    <cellStyle name="Comma 15 2 2 2 3 2 2 2 2 2 2" xfId="29935" xr:uid="{5E5C9DCD-1F8F-42A6-8048-1779253D197F}"/>
    <cellStyle name="Comma 15 2 2 2 3 2 2 2 2 3" xfId="29934" xr:uid="{DA0FF6B7-E433-41F2-9068-F1199823C84E}"/>
    <cellStyle name="Comma 15 2 2 2 3 2 2 2 2_ACT_NIBD EQ" xfId="8593" xr:uid="{273670D4-3C8F-449D-A3D9-4B6D5C900B64}"/>
    <cellStyle name="Comma 15 2 2 2 3 2 2 2 3" xfId="8594" xr:uid="{24094670-4028-4C08-8094-E15F06AF0BD3}"/>
    <cellStyle name="Comma 15 2 2 2 3 2 2 2 3 2" xfId="29936" xr:uid="{6776D7F4-E7C7-4942-A48F-619269BF8F7B}"/>
    <cellStyle name="Comma 15 2 2 2 3 2 2 2 4" xfId="29933" xr:uid="{F1B110F1-313E-41BF-82FC-81B04910B52C}"/>
    <cellStyle name="Comma 15 2 2 2 3 2 2 2_ACT_NIBD EQ" xfId="8595" xr:uid="{53220683-C307-4696-86A9-87249FBFC495}"/>
    <cellStyle name="Comma 15 2 2 2 3 2 2 3" xfId="8596" xr:uid="{54E307C9-E128-4A74-BB4A-4F1FD1550CF7}"/>
    <cellStyle name="Comma 15 2 2 2 3 2 2 3 2" xfId="8597" xr:uid="{9D3A2644-D3EC-4D86-8FF5-71E859774B4F}"/>
    <cellStyle name="Comma 15 2 2 2 3 2 2 3 2 2" xfId="29938" xr:uid="{DCAD91A1-3BF3-4A88-905F-D8D78ED674CE}"/>
    <cellStyle name="Comma 15 2 2 2 3 2 2 3 3" xfId="29937" xr:uid="{81F56349-6513-459A-87E2-EF41E315A3DE}"/>
    <cellStyle name="Comma 15 2 2 2 3 2 2 3_ACT_NIBD EQ" xfId="8598" xr:uid="{0A414D21-1C70-481D-9396-83CC327D85D0}"/>
    <cellStyle name="Comma 15 2 2 2 3 2 2 4" xfId="8599" xr:uid="{09A293B6-6DD0-49B8-B676-93BC3E26A7D1}"/>
    <cellStyle name="Comma 15 2 2 2 3 2 2 4 2" xfId="29939" xr:uid="{ABBDD678-F781-4E85-AF1E-2A8CFA62E9ED}"/>
    <cellStyle name="Comma 15 2 2 2 3 2 2 5" xfId="29932" xr:uid="{821ACEC4-F0C0-46E7-A0F6-0E1C58641724}"/>
    <cellStyle name="Comma 15 2 2 2 3 2 2_ACT_NIBD EQ" xfId="8600" xr:uid="{FD7264B7-0A74-48EE-9719-89EAE5EED102}"/>
    <cellStyle name="Comma 15 2 2 2 3 2 3" xfId="8601" xr:uid="{EF6453FC-DE02-4AB2-941B-2A68BA0EE935}"/>
    <cellStyle name="Comma 15 2 2 2 3 2 3 2" xfId="8602" xr:uid="{7C5C660B-BE44-4E3E-8732-AEECFEA5ED42}"/>
    <cellStyle name="Comma 15 2 2 2 3 2 3 2 2" xfId="8603" xr:uid="{2EF140B3-D5E3-4449-8835-C0451B3EB9E8}"/>
    <cellStyle name="Comma 15 2 2 2 3 2 3 2 2 2" xfId="29942" xr:uid="{82A834D6-3BCC-4BBC-B793-72034B231554}"/>
    <cellStyle name="Comma 15 2 2 2 3 2 3 2 3" xfId="29941" xr:uid="{0862E1D1-7186-4E30-B83C-EA7AE2060242}"/>
    <cellStyle name="Comma 15 2 2 2 3 2 3 2_ACT_NIBD EQ" xfId="8604" xr:uid="{9C27372E-ED25-4EDF-B7B8-DDF25680CCD7}"/>
    <cellStyle name="Comma 15 2 2 2 3 2 3 3" xfId="8605" xr:uid="{2DD4064A-AE22-422A-BA31-08460FAE7478}"/>
    <cellStyle name="Comma 15 2 2 2 3 2 3 3 2" xfId="29943" xr:uid="{A20445C9-FE92-4BF4-8A2A-A1F204E79998}"/>
    <cellStyle name="Comma 15 2 2 2 3 2 3 4" xfId="29940" xr:uid="{87CC9AD3-097F-4794-AC05-9958E0224E88}"/>
    <cellStyle name="Comma 15 2 2 2 3 2 3_ACT_NIBD EQ" xfId="8606" xr:uid="{19F07DAD-10F4-4F19-BC06-51252C22E571}"/>
    <cellStyle name="Comma 15 2 2 2 3 2 4" xfId="8607" xr:uid="{067E38E4-78B4-431F-8AE2-E891BC0ABDFA}"/>
    <cellStyle name="Comma 15 2 2 2 3 2 4 2" xfId="8608" xr:uid="{A41D414F-8DD7-4481-91EF-A5FF1F14A357}"/>
    <cellStyle name="Comma 15 2 2 2 3 2 4 2 2" xfId="29945" xr:uid="{85B57609-A300-4D10-A69E-3452BC1C0694}"/>
    <cellStyle name="Comma 15 2 2 2 3 2 4 3" xfId="29944" xr:uid="{C75D7F31-7782-4502-85AE-FB24F32E8C0D}"/>
    <cellStyle name="Comma 15 2 2 2 3 2 4_ACT_NIBD EQ" xfId="8609" xr:uid="{A16C4B47-09FB-4CBC-BAAA-3159C0C36AB0}"/>
    <cellStyle name="Comma 15 2 2 2 3 2 5" xfId="8610" xr:uid="{3FDCF2F9-323D-4D63-86D9-AAC16CFD1F60}"/>
    <cellStyle name="Comma 15 2 2 2 3 2 5 2" xfId="29946" xr:uid="{2174878B-E8EA-4805-B021-8F7463143C54}"/>
    <cellStyle name="Comma 15 2 2 2 3 2 6" xfId="29931" xr:uid="{EBE30302-590F-45BB-A5BC-94EA650C9190}"/>
    <cellStyle name="Comma 15 2 2 2 3 2_ACT_NIBD EQ" xfId="8611" xr:uid="{8528B539-2FA2-4C76-8923-6FFC9CE9C2C8}"/>
    <cellStyle name="Comma 15 2 2 2 3 3" xfId="8612" xr:uid="{3B787C37-7523-4582-A4F5-8BB416B957A1}"/>
    <cellStyle name="Comma 15 2 2 2 3 3 2" xfId="8613" xr:uid="{EE693C9B-B695-4CC8-A256-CF8764044677}"/>
    <cellStyle name="Comma 15 2 2 2 3 3 2 2" xfId="8614" xr:uid="{C3CE3B9E-E895-4A75-A647-37C816EC3EBE}"/>
    <cellStyle name="Comma 15 2 2 2 3 3 2 2 2" xfId="8615" xr:uid="{901FC0D4-1FB4-43C8-938A-F6194B9147E3}"/>
    <cellStyle name="Comma 15 2 2 2 3 3 2 2 2 2" xfId="29950" xr:uid="{8B72804F-520D-45E4-A449-8751893E546A}"/>
    <cellStyle name="Comma 15 2 2 2 3 3 2 2 3" xfId="29949" xr:uid="{A46EF0A6-0C9B-44C8-BB44-D321AB83BA1D}"/>
    <cellStyle name="Comma 15 2 2 2 3 3 2 2_ACT Segment adj EBITDA" xfId="8616" xr:uid="{FB1F9E92-3CF5-4071-8542-518807581CD4}"/>
    <cellStyle name="Comma 15 2 2 2 3 3 2 3" xfId="8617" xr:uid="{97F3B54F-040D-4C3F-863D-9E6F4922574B}"/>
    <cellStyle name="Comma 15 2 2 2 3 3 2 3 2" xfId="29951" xr:uid="{6A234F12-1A0A-43F7-803B-106B55DD720B}"/>
    <cellStyle name="Comma 15 2 2 2 3 3 2 4" xfId="29948" xr:uid="{A21A5238-3B7E-413A-9694-58BADA337D63}"/>
    <cellStyle name="Comma 15 2 2 2 3 3 2_ACT Segment adj EBITDA" xfId="8618" xr:uid="{E35ED70C-D856-4895-8372-FFAD6313BCD6}"/>
    <cellStyle name="Comma 15 2 2 2 3 3 3" xfId="8619" xr:uid="{568CBC25-2410-491A-A3AB-2E1CC8EEB2B6}"/>
    <cellStyle name="Comma 15 2 2 2 3 3 3 2" xfId="8620" xr:uid="{A03D7156-06EF-40E1-B2EB-396D89B75DFF}"/>
    <cellStyle name="Comma 15 2 2 2 3 3 3 2 2" xfId="29953" xr:uid="{A8FB4D32-D02D-4B26-9B11-DAF2AF5BE5D6}"/>
    <cellStyle name="Comma 15 2 2 2 3 3 3 3" xfId="29952" xr:uid="{99DFF148-E15D-498C-9FF1-6EA582C4494C}"/>
    <cellStyle name="Comma 15 2 2 2 3 3 3_ACT Segment adj EBITDA" xfId="8621" xr:uid="{7E52BA88-0E34-4407-BFCA-E08D8C4EA634}"/>
    <cellStyle name="Comma 15 2 2 2 3 3 4" xfId="8622" xr:uid="{642F4644-2A43-4444-93A1-CE0E072A59DF}"/>
    <cellStyle name="Comma 15 2 2 2 3 3 4 2" xfId="29954" xr:uid="{0ED3E2C5-B638-4D8E-B55D-727D5FFB7D41}"/>
    <cellStyle name="Comma 15 2 2 2 3 3 5" xfId="29947" xr:uid="{8F9C91D5-9E52-4077-A04C-E1DCD4616A73}"/>
    <cellStyle name="Comma 15 2 2 2 3 3_ACT_NIBD EQ" xfId="8623" xr:uid="{9306E0D8-9FFA-46F8-ACF3-38781A9450C3}"/>
    <cellStyle name="Comma 15 2 2 2 3 4" xfId="8624" xr:uid="{0141F45F-D51C-4338-9731-52F548168158}"/>
    <cellStyle name="Comma 15 2 2 2 3 4 2" xfId="8625" xr:uid="{BD299A95-EA72-41DE-BBDB-3EF14AF9B5FB}"/>
    <cellStyle name="Comma 15 2 2 2 3 4 2 2" xfId="8626" xr:uid="{BE717751-5107-44B0-BDAC-372006CA341F}"/>
    <cellStyle name="Comma 15 2 2 2 3 4 2 2 2" xfId="29957" xr:uid="{ECF82D39-04FC-4BC9-96D6-096AFCB2E0F2}"/>
    <cellStyle name="Comma 15 2 2 2 3 4 2 3" xfId="29956" xr:uid="{F889CDAC-6479-4DB7-894F-80A7C2DFD078}"/>
    <cellStyle name="Comma 15 2 2 2 3 4 2_ACT Segment adj EBITDA" xfId="8627" xr:uid="{C56DF3D4-9890-414A-801D-22E992EF2C37}"/>
    <cellStyle name="Comma 15 2 2 2 3 4 3" xfId="8628" xr:uid="{DD0047F8-943D-4502-A97E-5972A9532D20}"/>
    <cellStyle name="Comma 15 2 2 2 3 4 3 2" xfId="29958" xr:uid="{B370A279-1279-4511-9127-762659768351}"/>
    <cellStyle name="Comma 15 2 2 2 3 4 4" xfId="29955" xr:uid="{BC7B6AED-DDE2-43DB-8F3A-194E1E32AA5D}"/>
    <cellStyle name="Comma 15 2 2 2 3 4_ACT Segment adj EBITDA" xfId="8629" xr:uid="{E2DFBA80-3DC1-47A6-8DC1-060FFA05BBB0}"/>
    <cellStyle name="Comma 15 2 2 2 3 5" xfId="8630" xr:uid="{B202DD72-00D5-4CDE-BFA0-5F21F1B4DD59}"/>
    <cellStyle name="Comma 15 2 2 2 3 5 2" xfId="8631" xr:uid="{5F5539AA-9FC5-44C0-B00C-D814B422176F}"/>
    <cellStyle name="Comma 15 2 2 2 3 5 2 2" xfId="29960" xr:uid="{B8271821-0061-4BE2-95CF-F508DA94D4EC}"/>
    <cellStyle name="Comma 15 2 2 2 3 5 3" xfId="29959" xr:uid="{D6E5024A-E65B-477F-8476-BE611702B70E}"/>
    <cellStyle name="Comma 15 2 2 2 3 5_ACT Segment adj EBITDA" xfId="8632" xr:uid="{FFDC609E-8CBE-440E-84AB-5C32F282E8E4}"/>
    <cellStyle name="Comma 15 2 2 2 3 6" xfId="8633" xr:uid="{F64AED7B-41EC-46E6-A202-F9669B28DBAD}"/>
    <cellStyle name="Comma 15 2 2 2 3 6 2" xfId="29961" xr:uid="{3D011F52-BB37-4921-9AA5-F219990076F3}"/>
    <cellStyle name="Comma 15 2 2 2 3 7" xfId="29930" xr:uid="{A09972C1-14CF-4567-9BD7-D3A0112465F5}"/>
    <cellStyle name="Comma 15 2 2 2 3_ACT_NIBD EQ" xfId="8634" xr:uid="{A169CF86-2646-4006-ADF9-56073623CFA1}"/>
    <cellStyle name="Comma 15 2 2 2 4" xfId="8635" xr:uid="{B88A3A16-5E68-4BFB-B18B-730A93808397}"/>
    <cellStyle name="Comma 15 2 2 2 4 2" xfId="8636" xr:uid="{334D6518-66A2-4F46-B345-74DEF75EE4E2}"/>
    <cellStyle name="Comma 15 2 2 2 4 2 2" xfId="8637" xr:uid="{C8534034-31D0-4327-9243-6DD02B4E4986}"/>
    <cellStyle name="Comma 15 2 2 2 4 2 2 2" xfId="8638" xr:uid="{404EA634-E641-4E61-906D-E420370B81C8}"/>
    <cellStyle name="Comma 15 2 2 2 4 2 2 2 2" xfId="8639" xr:uid="{D5124921-4C3F-4775-A3ED-88C967655E7B}"/>
    <cellStyle name="Comma 15 2 2 2 4 2 2 2 2 2" xfId="29966" xr:uid="{E6E7D49E-BB83-448A-B749-A10ADB657FE9}"/>
    <cellStyle name="Comma 15 2 2 2 4 2 2 2 3" xfId="29965" xr:uid="{9FAAE53E-D4A2-45D3-8E09-7943BCED97A7}"/>
    <cellStyle name="Comma 15 2 2 2 4 2 2 2_ACT Segment adj EBITDA" xfId="8640" xr:uid="{601C5564-1ECF-499A-9E02-D57843B909F2}"/>
    <cellStyle name="Comma 15 2 2 2 4 2 2 3" xfId="8641" xr:uid="{8C481D70-D689-4494-9C34-3FCDBEF35959}"/>
    <cellStyle name="Comma 15 2 2 2 4 2 2 3 2" xfId="29967" xr:uid="{43FC5849-40C5-432E-AB14-19615346A5A7}"/>
    <cellStyle name="Comma 15 2 2 2 4 2 2 4" xfId="29964" xr:uid="{F04F70C4-A26F-48AA-9E65-AAF30017AC8D}"/>
    <cellStyle name="Comma 15 2 2 2 4 2 2_ACT Segment adj EBITDA" xfId="8642" xr:uid="{D731FCCA-B4D7-4136-8D50-022465853B60}"/>
    <cellStyle name="Comma 15 2 2 2 4 2 3" xfId="8643" xr:uid="{6D5B1238-A91B-41B6-A9F8-89AC50BC0ED9}"/>
    <cellStyle name="Comma 15 2 2 2 4 2 3 2" xfId="8644" xr:uid="{6D816D8F-BEE8-45CF-9539-474D0AA3C98B}"/>
    <cellStyle name="Comma 15 2 2 2 4 2 3 2 2" xfId="29969" xr:uid="{064910B0-CB46-496D-B4E2-2E2D5F69104F}"/>
    <cellStyle name="Comma 15 2 2 2 4 2 3 3" xfId="29968" xr:uid="{BA60B307-FD0E-4B6C-98E6-53A90C798B04}"/>
    <cellStyle name="Comma 15 2 2 2 4 2 3_ACT Segment adj EBITDA" xfId="8645" xr:uid="{5083DC46-9E09-4E09-A366-6124EF2C707D}"/>
    <cellStyle name="Comma 15 2 2 2 4 2 4" xfId="8646" xr:uid="{B28AD0E5-2FDF-49B6-A069-CA154170E525}"/>
    <cellStyle name="Comma 15 2 2 2 4 2 4 2" xfId="29970" xr:uid="{5FCD4EB5-702B-4492-98A2-914874BB3383}"/>
    <cellStyle name="Comma 15 2 2 2 4 2 5" xfId="29963" xr:uid="{BDDF99BD-7C6F-4851-B8A1-6DF9C74E62E0}"/>
    <cellStyle name="Comma 15 2 2 2 4 2_ACT Segment adj EBITDA" xfId="8647" xr:uid="{C12AEB85-1813-4C6B-84B9-61F7CCC23FEA}"/>
    <cellStyle name="Comma 15 2 2 2 4 3" xfId="8648" xr:uid="{67B6F2C4-4043-467B-B4FA-45C06589CDE0}"/>
    <cellStyle name="Comma 15 2 2 2 4 3 2" xfId="8649" xr:uid="{7356D309-CBB1-4E8E-B547-150FD077B360}"/>
    <cellStyle name="Comma 15 2 2 2 4 3 2 2" xfId="8650" xr:uid="{3C8EB823-2D2B-4B5C-A146-B267B175CDB5}"/>
    <cellStyle name="Comma 15 2 2 2 4 3 2 2 2" xfId="29973" xr:uid="{C05176F3-5742-49DB-A669-C9DE47D50FCB}"/>
    <cellStyle name="Comma 15 2 2 2 4 3 2 3" xfId="29972" xr:uid="{B83767E1-E5FE-4F9D-8F64-7C22C6D0770A}"/>
    <cellStyle name="Comma 15 2 2 2 4 3 2_ACT Segment adj EBITDA" xfId="8651" xr:uid="{F6197081-AC49-4508-8D5C-85CC3095343F}"/>
    <cellStyle name="Comma 15 2 2 2 4 3 3" xfId="8652" xr:uid="{E1C7F035-6F64-4E2F-9BF9-2DC71C2DF60B}"/>
    <cellStyle name="Comma 15 2 2 2 4 3 3 2" xfId="29974" xr:uid="{22B9B5D4-014C-4C99-8389-25169F66E7DC}"/>
    <cellStyle name="Comma 15 2 2 2 4 3 4" xfId="29971" xr:uid="{13F71B69-1014-467C-A600-5FD136D97E33}"/>
    <cellStyle name="Comma 15 2 2 2 4 3_ACT Segment adj EBITDA" xfId="8653" xr:uid="{96780ABD-648D-4A26-B87F-B71543C727D1}"/>
    <cellStyle name="Comma 15 2 2 2 4 4" xfId="8654" xr:uid="{DA0D38C8-0F0D-4B2D-B2A3-AED3E39570DA}"/>
    <cellStyle name="Comma 15 2 2 2 4 4 2" xfId="8655" xr:uid="{3EA974A6-E868-444C-AC9A-FB5F2DC1EE0E}"/>
    <cellStyle name="Comma 15 2 2 2 4 4 2 2" xfId="29976" xr:uid="{9B5A174B-AA36-4C5F-9A13-6D13F084A908}"/>
    <cellStyle name="Comma 15 2 2 2 4 4 3" xfId="29975" xr:uid="{64958A74-7678-42DB-9E04-37D92E822321}"/>
    <cellStyle name="Comma 15 2 2 2 4 4_ACT Segment adj EBITDA" xfId="8656" xr:uid="{50F0D0C5-9C3D-4681-9B83-0F80FFF2F447}"/>
    <cellStyle name="Comma 15 2 2 2 4 5" xfId="8657" xr:uid="{92EFEB1D-432E-4D72-ACDF-01408903F82D}"/>
    <cellStyle name="Comma 15 2 2 2 4 5 2" xfId="29977" xr:uid="{958E6916-8103-4E2C-B490-BEF0AFDA782B}"/>
    <cellStyle name="Comma 15 2 2 2 4 6" xfId="29962" xr:uid="{56C89215-5D76-4DFE-B014-C2D7229E1903}"/>
    <cellStyle name="Comma 15 2 2 2 4_ACT Segment adj EBITDA" xfId="8658" xr:uid="{C725A138-B352-4731-A786-65EBF256D3A0}"/>
    <cellStyle name="Comma 15 2 2 2 5" xfId="8659" xr:uid="{FAF4761E-9D25-4CB4-978C-3C23CB006AF7}"/>
    <cellStyle name="Comma 15 2 2 2 5 2" xfId="8660" xr:uid="{7C59AC02-D748-49E4-B1E2-11DAE991037B}"/>
    <cellStyle name="Comma 15 2 2 2 5 2 2" xfId="8661" xr:uid="{E14AAEF2-7331-4E88-A45E-CBABF7418FD1}"/>
    <cellStyle name="Comma 15 2 2 2 5 2 2 2" xfId="8662" xr:uid="{3D8C1A36-5DCC-4F0E-9A8F-DEAFA35A1062}"/>
    <cellStyle name="Comma 15 2 2 2 5 2 2 2 2" xfId="29981" xr:uid="{A6B6F91B-9DB3-4A21-9535-998227B8DD48}"/>
    <cellStyle name="Comma 15 2 2 2 5 2 2 3" xfId="29980" xr:uid="{B193CD9F-8065-48E6-8E4D-516E4A993FA8}"/>
    <cellStyle name="Comma 15 2 2 2 5 2 2_ACT Segment adj EBITDA" xfId="8663" xr:uid="{F548FEE7-CB4C-404E-A55A-FEB1A409DA5F}"/>
    <cellStyle name="Comma 15 2 2 2 5 2 3" xfId="8664" xr:uid="{D3484F14-3C13-4A0B-850A-62A5C358DCE1}"/>
    <cellStyle name="Comma 15 2 2 2 5 2 3 2" xfId="29982" xr:uid="{7A5B9D70-8C5C-46E7-BC2B-581D9B932CA5}"/>
    <cellStyle name="Comma 15 2 2 2 5 2 4" xfId="29979" xr:uid="{6740E768-989E-4E82-B6F9-67EFB7144823}"/>
    <cellStyle name="Comma 15 2 2 2 5 2_ACT Segment adj EBITDA" xfId="8665" xr:uid="{DD05CD05-9B3E-41DE-8C6F-FE3CF309022E}"/>
    <cellStyle name="Comma 15 2 2 2 5 3" xfId="8666" xr:uid="{76E31368-021E-4291-843A-C8ED47C4311B}"/>
    <cellStyle name="Comma 15 2 2 2 5 3 2" xfId="8667" xr:uid="{1E02A46A-FC1E-4EB1-BA07-8DE134A84C2D}"/>
    <cellStyle name="Comma 15 2 2 2 5 3 2 2" xfId="29984" xr:uid="{16532782-7C68-4798-B505-43882631407E}"/>
    <cellStyle name="Comma 15 2 2 2 5 3 3" xfId="29983" xr:uid="{F2C98556-C504-42BD-BC94-A0B06B197F1C}"/>
    <cellStyle name="Comma 15 2 2 2 5 3_ACT Segment adj EBITDA" xfId="8668" xr:uid="{4829B0F0-B2DD-4931-9DBC-0EFAA831B4A5}"/>
    <cellStyle name="Comma 15 2 2 2 5 4" xfId="8669" xr:uid="{97F2926E-157E-4E60-BE46-BD80D49A498B}"/>
    <cellStyle name="Comma 15 2 2 2 5 4 2" xfId="29985" xr:uid="{65B97C58-2184-4CFD-B42E-8DEB5C2C0EA0}"/>
    <cellStyle name="Comma 15 2 2 2 5 5" xfId="29978" xr:uid="{51B8D9B1-E461-422F-9F13-5EFB9580B121}"/>
    <cellStyle name="Comma 15 2 2 2 5_ACT Segment adj EBITDA" xfId="8670" xr:uid="{1D223D4B-22E7-4F59-B177-64953963D8E8}"/>
    <cellStyle name="Comma 15 2 2 2 6" xfId="8671" xr:uid="{693582F3-053C-43A0-9EA6-365B25EB7FAA}"/>
    <cellStyle name="Comma 15 2 2 2 6 2" xfId="8672" xr:uid="{C78B7E0E-AF7A-40D3-BCB5-A20363E92356}"/>
    <cellStyle name="Comma 15 2 2 2 6 2 2" xfId="8673" xr:uid="{7757B51D-E0A8-4C47-97AA-0057B40C7324}"/>
    <cellStyle name="Comma 15 2 2 2 6 2 2 2" xfId="29988" xr:uid="{9E791FFA-6234-4D2A-B9FD-FE9978F4BD88}"/>
    <cellStyle name="Comma 15 2 2 2 6 2 3" xfId="29987" xr:uid="{00B59852-4E22-44C4-AE80-79AD486078E2}"/>
    <cellStyle name="Comma 15 2 2 2 6 2_ACT Segment adj EBITDA" xfId="8674" xr:uid="{0163EFEB-EF6A-446D-AD2C-F175483CA30D}"/>
    <cellStyle name="Comma 15 2 2 2 6 3" xfId="8675" xr:uid="{11CA75AF-A3F4-4EC8-B42E-B3D5017464D8}"/>
    <cellStyle name="Comma 15 2 2 2 6 3 2" xfId="29989" xr:uid="{17030068-0A42-4F15-BD38-4A4CB1873C85}"/>
    <cellStyle name="Comma 15 2 2 2 6 4" xfId="29986" xr:uid="{CC007C99-8AB1-423B-AA80-0D7A56E68886}"/>
    <cellStyle name="Comma 15 2 2 2 6_ACT Segment adj EBITDA" xfId="8676" xr:uid="{98CA645B-ACE4-42E5-B38A-C888842E8517}"/>
    <cellStyle name="Comma 15 2 2 2 7" xfId="8677" xr:uid="{886A59B6-F757-4828-8DBA-D9DCE32C9DA1}"/>
    <cellStyle name="Comma 15 2 2 2 7 2" xfId="8678" xr:uid="{6D97DE96-7DFA-4469-8CA8-00A54DBA6CC2}"/>
    <cellStyle name="Comma 15 2 2 2 7 2 2" xfId="29991" xr:uid="{AA83AC4B-7521-4D43-9E14-E8427C9942E8}"/>
    <cellStyle name="Comma 15 2 2 2 7 3" xfId="29990" xr:uid="{5A94AFA2-6478-4089-AB1A-73507B7844C2}"/>
    <cellStyle name="Comma 15 2 2 2 7_ACT Segment adj EBITDA" xfId="8679" xr:uid="{75C23D9B-36C7-4DEF-A831-7BDFCABFFCBA}"/>
    <cellStyle name="Comma 15 2 2 2 8" xfId="8680" xr:uid="{5F7DA04D-EC0D-4E9D-9A0E-2FF458F84F0E}"/>
    <cellStyle name="Comma 15 2 2 2 8 2" xfId="29992" xr:uid="{CDD668D7-6CEF-4426-9B14-374CE77A8D0B}"/>
    <cellStyle name="Comma 15 2 2 2 9" xfId="40068" xr:uid="{11827E53-FCD2-4091-8155-CE054670606C}"/>
    <cellStyle name="Comma 15 2 2 2_ACT Segment adj EBITDA" xfId="8681" xr:uid="{B7D51A29-A941-40AA-9DBB-A93AED397104}"/>
    <cellStyle name="Comma 15 2 2 3" xfId="8682" xr:uid="{C7B05657-BE52-4A3B-94DC-3CCF52CA4A46}"/>
    <cellStyle name="Comma 15 2 2 3 2" xfId="8683" xr:uid="{99B6174F-9EB2-4CCF-83D6-E2B911990243}"/>
    <cellStyle name="Comma 15 2 2 3 2 2" xfId="8684" xr:uid="{46B905B8-4733-42B4-B508-6B4A14376C5E}"/>
    <cellStyle name="Comma 15 2 2 3 2 2 2" xfId="8685" xr:uid="{774C581C-222F-438C-A2DD-E0DF7420BEDF}"/>
    <cellStyle name="Comma 15 2 2 3 2 2 2 2" xfId="8686" xr:uid="{1A4E1F68-8C37-4A63-99B0-280309FBD9B9}"/>
    <cellStyle name="Comma 15 2 2 3 2 2 2 2 2" xfId="8687" xr:uid="{C7473A66-8899-4782-8A67-6FD08377DEF5}"/>
    <cellStyle name="Comma 15 2 2 3 2 2 2 2 2 2" xfId="29997" xr:uid="{4D72BE0D-2801-4E4D-8659-60E993F3692C}"/>
    <cellStyle name="Comma 15 2 2 3 2 2 2 2 3" xfId="29996" xr:uid="{818EB974-7739-4B1D-8F6F-B8F784353374}"/>
    <cellStyle name="Comma 15 2 2 3 2 2 2 2_ACT Segment adj EBITDA" xfId="8688" xr:uid="{3E7D81A0-3DE0-4CF4-A48E-13D52C114361}"/>
    <cellStyle name="Comma 15 2 2 3 2 2 2 3" xfId="8689" xr:uid="{B2CEE5CA-8AE7-4D15-BFF2-B9FA33160E62}"/>
    <cellStyle name="Comma 15 2 2 3 2 2 2 3 2" xfId="29998" xr:uid="{8F348001-DE58-43A6-81A8-DE83F66AEF8C}"/>
    <cellStyle name="Comma 15 2 2 3 2 2 2 4" xfId="29995" xr:uid="{1D354034-EFB7-4019-9E06-78E5EBBEB550}"/>
    <cellStyle name="Comma 15 2 2 3 2 2 2_ACT Segment adj EBITDA" xfId="8690" xr:uid="{2578582F-94B0-4158-9252-1D215EB9180A}"/>
    <cellStyle name="Comma 15 2 2 3 2 2 3" xfId="8691" xr:uid="{75D9E126-F19E-4AE1-814D-73DCFAF356D0}"/>
    <cellStyle name="Comma 15 2 2 3 2 2 3 2" xfId="8692" xr:uid="{C0DF893F-524E-435B-9696-BD1491FD41D3}"/>
    <cellStyle name="Comma 15 2 2 3 2 2 3 2 2" xfId="30000" xr:uid="{5CBE7FF1-6094-4994-B9D6-31787BA7938B}"/>
    <cellStyle name="Comma 15 2 2 3 2 2 3 3" xfId="29999" xr:uid="{C5BA9146-5C7C-4DB3-8A30-81568C1CA1C0}"/>
    <cellStyle name="Comma 15 2 2 3 2 2 3_ACT Segment adj EBITDA" xfId="8693" xr:uid="{C2F646DD-BCF9-4877-84CD-DCC266811A7A}"/>
    <cellStyle name="Comma 15 2 2 3 2 2 4" xfId="8694" xr:uid="{CEE85017-CD6E-4282-90F6-FB9A22A316AB}"/>
    <cellStyle name="Comma 15 2 2 3 2 2 4 2" xfId="30001" xr:uid="{E7FEF42E-CBA0-44B1-A393-C7DCBB16CF71}"/>
    <cellStyle name="Comma 15 2 2 3 2 2 5" xfId="29994" xr:uid="{F21A93E3-A788-4E87-BDF4-9BA74190C214}"/>
    <cellStyle name="Comma 15 2 2 3 2 2_ACT Segment adj EBITDA" xfId="8695" xr:uid="{DA5C6D36-0FDC-4EF9-8997-5369992B10B5}"/>
    <cellStyle name="Comma 15 2 2 3 2 3" xfId="8696" xr:uid="{697A8ECD-5BF7-4BF6-BAE5-756E21473C5C}"/>
    <cellStyle name="Comma 15 2 2 3 2 3 2" xfId="8697" xr:uid="{2BFE989B-9BDB-41CB-A783-06A77D67F013}"/>
    <cellStyle name="Comma 15 2 2 3 2 3 2 2" xfId="8698" xr:uid="{8CDE0368-B23C-47F6-987F-6E9A59B74A29}"/>
    <cellStyle name="Comma 15 2 2 3 2 3 2 2 2" xfId="30004" xr:uid="{1B6243E9-EB59-4062-A0B7-FA0CCD8921FA}"/>
    <cellStyle name="Comma 15 2 2 3 2 3 2 3" xfId="30003" xr:uid="{5D2D7BE0-5460-4041-8FDA-3D1CDF7231F0}"/>
    <cellStyle name="Comma 15 2 2 3 2 3 2_ACT Segment adj EBITDA" xfId="8699" xr:uid="{9B32F3BF-85D1-469D-964C-CED0D6D64205}"/>
    <cellStyle name="Comma 15 2 2 3 2 3 3" xfId="8700" xr:uid="{44543E06-8C46-4A18-8B4B-53B487168ACA}"/>
    <cellStyle name="Comma 15 2 2 3 2 3 3 2" xfId="30005" xr:uid="{BE61F569-5278-40D3-9883-047B9EC4AB95}"/>
    <cellStyle name="Comma 15 2 2 3 2 3 4" xfId="30002" xr:uid="{AEFE4332-9C1E-4EE4-A0DF-0FFFE844F364}"/>
    <cellStyle name="Comma 15 2 2 3 2 3_ACT Segment adj EBITDA" xfId="8701" xr:uid="{1F1F0626-50A6-4A34-97CA-F6B43C21AFF1}"/>
    <cellStyle name="Comma 15 2 2 3 2 4" xfId="8702" xr:uid="{86830432-7FC2-43C4-A812-65C90251A1A0}"/>
    <cellStyle name="Comma 15 2 2 3 2 4 2" xfId="8703" xr:uid="{79B91675-93C1-4100-BD63-7E7D4C7BCA1A}"/>
    <cellStyle name="Comma 15 2 2 3 2 4 2 2" xfId="30007" xr:uid="{B2E854BB-AD32-4BD3-9AAF-3A1885E3243B}"/>
    <cellStyle name="Comma 15 2 2 3 2 4 3" xfId="30006" xr:uid="{9F0C9E92-ABB5-4052-8BA4-46186199EE61}"/>
    <cellStyle name="Comma 15 2 2 3 2 4_ACT Segment adj EBITDA" xfId="8704" xr:uid="{25556348-C307-4CF6-A2F7-3208720E9A4D}"/>
    <cellStyle name="Comma 15 2 2 3 2 5" xfId="8705" xr:uid="{A2D0D403-BD8A-400F-82C6-7385309010AF}"/>
    <cellStyle name="Comma 15 2 2 3 2 5 2" xfId="30008" xr:uid="{C18EDB05-DA69-45BA-92C2-26F1350E134D}"/>
    <cellStyle name="Comma 15 2 2 3 2 6" xfId="29993" xr:uid="{0CB9B268-48C6-4E45-8591-8DA7679AC905}"/>
    <cellStyle name="Comma 15 2 2 3 2_ACT Segment adj EBITDA" xfId="8706" xr:uid="{5D98581D-641F-49FD-908B-D11823342D83}"/>
    <cellStyle name="Comma 15 2 2 3 3" xfId="8707" xr:uid="{E1D61045-4405-4FE7-BC9C-772297E9E059}"/>
    <cellStyle name="Comma 15 2 2 3 3 2" xfId="8708" xr:uid="{C7C1B8B0-002A-4832-9EC8-478A625D475B}"/>
    <cellStyle name="Comma 15 2 2 3 3 2 2" xfId="8709" xr:uid="{E6962D8D-3C70-4D52-A4BE-40F442032F9F}"/>
    <cellStyle name="Comma 15 2 2 3 3 2 2 2" xfId="8710" xr:uid="{0355ECD5-A037-4626-B993-A6C37EE6E093}"/>
    <cellStyle name="Comma 15 2 2 3 3 2 2 2 2" xfId="30012" xr:uid="{529DFC76-46F2-412C-8C08-A7700771775C}"/>
    <cellStyle name="Comma 15 2 2 3 3 2 2 3" xfId="30011" xr:uid="{53FAE277-A98A-43A3-839D-E02461892A6C}"/>
    <cellStyle name="Comma 15 2 2 3 3 2 2_ACT Segment adj EBITDA" xfId="8711" xr:uid="{39CE8D59-022E-41F1-8BB2-E630F6D785EF}"/>
    <cellStyle name="Comma 15 2 2 3 3 2 3" xfId="8712" xr:uid="{788710BA-939E-4C8C-96A1-4625CF5637EE}"/>
    <cellStyle name="Comma 15 2 2 3 3 2 3 2" xfId="30013" xr:uid="{7BD33DFF-5DA5-4CD7-8DD0-12BFA5D0F07F}"/>
    <cellStyle name="Comma 15 2 2 3 3 2 4" xfId="30010" xr:uid="{F12C20C7-94E1-4825-B553-CA43E9CF32D8}"/>
    <cellStyle name="Comma 15 2 2 3 3 2_ACT Segment adj EBITDA" xfId="8713" xr:uid="{2B0D18BF-3609-4570-B004-686A181C0681}"/>
    <cellStyle name="Comma 15 2 2 3 3 3" xfId="8714" xr:uid="{D5813E3C-837D-4759-AF2E-EECB0456999C}"/>
    <cellStyle name="Comma 15 2 2 3 3 3 2" xfId="8715" xr:uid="{5DD0EBE1-56EB-4748-B443-C141DB80973D}"/>
    <cellStyle name="Comma 15 2 2 3 3 3 2 2" xfId="30015" xr:uid="{A357429D-D486-4B28-8A9B-3C0C096826C8}"/>
    <cellStyle name="Comma 15 2 2 3 3 3 3" xfId="30014" xr:uid="{1CB4AB94-725B-4A85-AD0F-5CD9C1FE41B8}"/>
    <cellStyle name="Comma 15 2 2 3 3 3_ACT Segment adj EBITDA" xfId="8716" xr:uid="{6B896D7B-5D09-41DD-B32A-2C4719ABC5DD}"/>
    <cellStyle name="Comma 15 2 2 3 3 4" xfId="8717" xr:uid="{2FF1A71F-9547-44F4-BC0B-21A66A55BFB2}"/>
    <cellStyle name="Comma 15 2 2 3 3 4 2" xfId="30016" xr:uid="{FFFC9AA2-5C5D-4061-92F3-7AB530EBABAD}"/>
    <cellStyle name="Comma 15 2 2 3 3 5" xfId="30009" xr:uid="{73757899-3299-409A-B32B-CE8C245DA224}"/>
    <cellStyle name="Comma 15 2 2 3 3_ACT Segment adj EBITDA" xfId="8718" xr:uid="{4E3F7F97-2E51-4CC3-8962-95F09BEDE722}"/>
    <cellStyle name="Comma 15 2 2 3 4" xfId="8719" xr:uid="{2228CF2D-8A5D-480F-BF58-A467FA781180}"/>
    <cellStyle name="Comma 15 2 2 3 4 2" xfId="8720" xr:uid="{BEEF29A8-9767-4D3C-A6E5-EF126EEBCCD2}"/>
    <cellStyle name="Comma 15 2 2 3 4 2 2" xfId="8721" xr:uid="{0D04BED3-4CEF-4E48-A98A-AE2E1AAC527E}"/>
    <cellStyle name="Comma 15 2 2 3 4 2 2 2" xfId="30019" xr:uid="{4CD2E017-84E9-4139-93C0-21695B668EBF}"/>
    <cellStyle name="Comma 15 2 2 3 4 2 3" xfId="30018" xr:uid="{779A50BC-5075-48B3-925C-DC4723F67F39}"/>
    <cellStyle name="Comma 15 2 2 3 4 2_ACT Segment adj EBITDA" xfId="8722" xr:uid="{330C0724-D1F5-44DF-8504-413A3C660DEB}"/>
    <cellStyle name="Comma 15 2 2 3 4 3" xfId="8723" xr:uid="{6538E2B0-2C9E-4A2B-BDF5-74CBB71B8E1B}"/>
    <cellStyle name="Comma 15 2 2 3 4 3 2" xfId="30020" xr:uid="{0D0C0325-BD9B-447D-BC09-61983D1740A5}"/>
    <cellStyle name="Comma 15 2 2 3 4 4" xfId="30017" xr:uid="{5744AFAD-BD07-4CA8-8D4C-66E48170A607}"/>
    <cellStyle name="Comma 15 2 2 3 4_ACT Segment adj EBITDA" xfId="8724" xr:uid="{CFFD72FB-36AC-4750-9071-DE73F3F3E2BA}"/>
    <cellStyle name="Comma 15 2 2 3 5" xfId="8725" xr:uid="{4D0FBCB1-EF37-472B-9643-DCA2D40F5A32}"/>
    <cellStyle name="Comma 15 2 2 3 5 2" xfId="8726" xr:uid="{63D4011C-6125-4539-922F-1F0AB26387E7}"/>
    <cellStyle name="Comma 15 2 2 3 5 2 2" xfId="30022" xr:uid="{A22CA58E-AED2-4AC2-85BF-11CAC9F80764}"/>
    <cellStyle name="Comma 15 2 2 3 5 3" xfId="30021" xr:uid="{09CD8244-C406-411B-A47E-1CE604805CAD}"/>
    <cellStyle name="Comma 15 2 2 3 5_ACT Segment adj EBITDA" xfId="8727" xr:uid="{0FD96861-9ECC-40D8-8F5E-F0AE6B9779F1}"/>
    <cellStyle name="Comma 15 2 2 3 6" xfId="8728" xr:uid="{212B7A53-0066-412B-B719-0C7030478B98}"/>
    <cellStyle name="Comma 15 2 2 3 6 2" xfId="30023" xr:uid="{F5921DC6-439A-4634-A41D-D1B5E17A1134}"/>
    <cellStyle name="Comma 15 2 2 3 7" xfId="40069" xr:uid="{89472154-600C-4746-896C-7CD323CDBFC4}"/>
    <cellStyle name="Comma 15 2 2 3 8" xfId="22057" xr:uid="{5A7A5823-7F85-4B9C-90A1-6542477F8237}"/>
    <cellStyle name="Comma 15 2 2 3_ACT Segment adj EBITDA" xfId="8729" xr:uid="{F2734168-7DA3-4FB2-8756-D8343A90C4BF}"/>
    <cellStyle name="Comma 15 2 2 4" xfId="8730" xr:uid="{99A104FF-A419-4212-8124-AE2FA1287DB0}"/>
    <cellStyle name="Comma 15 2 2 4 2" xfId="8731" xr:uid="{4462F840-551A-4C4C-8AAB-2EEDFB188E52}"/>
    <cellStyle name="Comma 15 2 2 4 2 2" xfId="8732" xr:uid="{D24988A4-EA18-44D7-A841-DB32F66BF6C2}"/>
    <cellStyle name="Comma 15 2 2 4 2 2 2" xfId="8733" xr:uid="{DF211876-F754-4744-B6A8-66CBCFC3F15E}"/>
    <cellStyle name="Comma 15 2 2 4 2 2 2 2" xfId="8734" xr:uid="{0DB90C29-F306-4731-9DF5-AA3C389A964A}"/>
    <cellStyle name="Comma 15 2 2 4 2 2 2 2 2" xfId="8735" xr:uid="{165D609F-ABBF-470F-BB17-03A6CE4F6B8C}"/>
    <cellStyle name="Comma 15 2 2 4 2 2 2 2 2 2" xfId="30029" xr:uid="{149CA219-DF69-4CF1-9561-785A0F2B6AAF}"/>
    <cellStyle name="Comma 15 2 2 4 2 2 2 2 3" xfId="30028" xr:uid="{A15829A2-48A7-40DD-8F2D-210518F16FBF}"/>
    <cellStyle name="Comma 15 2 2 4 2 2 2 2_ACT Segment adj EBITDA" xfId="8736" xr:uid="{2A77F674-72DF-4F0E-87EC-069FE51EED22}"/>
    <cellStyle name="Comma 15 2 2 4 2 2 2 3" xfId="8737" xr:uid="{6E5348B4-0671-413B-A441-8DCC673EB640}"/>
    <cellStyle name="Comma 15 2 2 4 2 2 2 3 2" xfId="30030" xr:uid="{98F69F2D-3E1E-4E57-8BA2-417E0A1FAADA}"/>
    <cellStyle name="Comma 15 2 2 4 2 2 2 4" xfId="30027" xr:uid="{7D6A38A3-C637-4966-8B72-0676E28EF52A}"/>
    <cellStyle name="Comma 15 2 2 4 2 2 2_ACT Segment adj EBITDA" xfId="8738" xr:uid="{8AC08945-A729-42DB-B2CF-2C1D8D58CA0B}"/>
    <cellStyle name="Comma 15 2 2 4 2 2 3" xfId="8739" xr:uid="{39A57D03-1ACE-47AF-BD30-65ECA4E92F40}"/>
    <cellStyle name="Comma 15 2 2 4 2 2 3 2" xfId="8740" xr:uid="{006C526F-E665-42AF-994F-EEA82F13D97A}"/>
    <cellStyle name="Comma 15 2 2 4 2 2 3 2 2" xfId="30032" xr:uid="{0FC630F1-25DD-486C-990B-56D56231AC79}"/>
    <cellStyle name="Comma 15 2 2 4 2 2 3 3" xfId="30031" xr:uid="{6A4CF6D6-2749-4106-A30C-4C8FB2F5FAC0}"/>
    <cellStyle name="Comma 15 2 2 4 2 2 3_ACT Segment adj EBITDA" xfId="8741" xr:uid="{69BD459A-5A87-487F-B739-01F129C746F2}"/>
    <cellStyle name="Comma 15 2 2 4 2 2 4" xfId="8742" xr:uid="{67C1AE05-6577-4D67-88BD-9EA532B8C809}"/>
    <cellStyle name="Comma 15 2 2 4 2 2 4 2" xfId="30033" xr:uid="{7704154B-F3E9-47C8-84CA-9CEF29466C5E}"/>
    <cellStyle name="Comma 15 2 2 4 2 2 5" xfId="30026" xr:uid="{9CCFB67F-B3D6-4AF9-AFE4-69C2645A09F0}"/>
    <cellStyle name="Comma 15 2 2 4 2 2_ACT Segment adj EBITDA" xfId="8743" xr:uid="{7C24A9D8-637D-4342-8741-1528DE9C94E2}"/>
    <cellStyle name="Comma 15 2 2 4 2 3" xfId="8744" xr:uid="{1BF8C2BC-38F8-46E7-94C8-A952F66620BA}"/>
    <cellStyle name="Comma 15 2 2 4 2 3 2" xfId="8745" xr:uid="{731E6B67-6375-44B9-AE8E-1F2DDA7D3322}"/>
    <cellStyle name="Comma 15 2 2 4 2 3 2 2" xfId="8746" xr:uid="{114D536F-4516-450A-9268-348BD4756BAE}"/>
    <cellStyle name="Comma 15 2 2 4 2 3 2 2 2" xfId="30036" xr:uid="{4F76B90F-DE7A-4559-B61B-4B1F986701A6}"/>
    <cellStyle name="Comma 15 2 2 4 2 3 2 3" xfId="30035" xr:uid="{40AB7CF7-A4C6-4D12-A46B-C8BA336CC0BF}"/>
    <cellStyle name="Comma 15 2 2 4 2 3 2_ACT Segment adj EBITDA" xfId="8747" xr:uid="{57B0AC68-0074-4F27-8DC8-C8E2514AB02E}"/>
    <cellStyle name="Comma 15 2 2 4 2 3 3" xfId="8748" xr:uid="{411224FD-1EC5-4032-A339-4FB2EAC1D237}"/>
    <cellStyle name="Comma 15 2 2 4 2 3 3 2" xfId="30037" xr:uid="{868F7D5B-7869-4DF5-B2F1-41E102E8FB0D}"/>
    <cellStyle name="Comma 15 2 2 4 2 3 4" xfId="30034" xr:uid="{C5DAC04F-004B-4209-AF99-C6D6BAA0098F}"/>
    <cellStyle name="Comma 15 2 2 4 2 3_ACT Segment adj EBITDA" xfId="8749" xr:uid="{6A55937C-4B3F-4291-A553-B48298E8ABF3}"/>
    <cellStyle name="Comma 15 2 2 4 2 4" xfId="8750" xr:uid="{333F82CF-3434-46DE-B698-2EFB54BA0BDE}"/>
    <cellStyle name="Comma 15 2 2 4 2 4 2" xfId="8751" xr:uid="{C6F8510B-F7F7-4593-9440-1B2AC96BB1A3}"/>
    <cellStyle name="Comma 15 2 2 4 2 4 2 2" xfId="30039" xr:uid="{56804B87-6378-40EF-89D8-D0ED23D977AB}"/>
    <cellStyle name="Comma 15 2 2 4 2 4 3" xfId="30038" xr:uid="{322E28B6-ED91-4339-B9B6-CBFE2CE75778}"/>
    <cellStyle name="Comma 15 2 2 4 2 4_ACT Segment adj EBITDA" xfId="8752" xr:uid="{E2EAEAAD-A8AE-4FF3-89A8-83BC44CE5174}"/>
    <cellStyle name="Comma 15 2 2 4 2 5" xfId="8753" xr:uid="{EECD05FC-94C2-4253-AF0E-1105A6C6FDEF}"/>
    <cellStyle name="Comma 15 2 2 4 2 5 2" xfId="30040" xr:uid="{553B8409-3267-4B88-B3AE-4154C743F66B}"/>
    <cellStyle name="Comma 15 2 2 4 2 6" xfId="30025" xr:uid="{7A54D43D-7F9A-413C-A7D8-483D185398A8}"/>
    <cellStyle name="Comma 15 2 2 4 2_ACT Segment adj EBITDA" xfId="8754" xr:uid="{7B029D66-9DBB-4832-B6CC-D1E19B17C5E0}"/>
    <cellStyle name="Comma 15 2 2 4 3" xfId="8755" xr:uid="{CB4C6F8A-A1EF-4430-A33A-6521C3EA71E5}"/>
    <cellStyle name="Comma 15 2 2 4 3 2" xfId="8756" xr:uid="{393394D0-BFCA-4CF1-BACD-C004790E7AE1}"/>
    <cellStyle name="Comma 15 2 2 4 3 2 2" xfId="8757" xr:uid="{B426351D-C76D-48D0-BD38-8F1F18C26629}"/>
    <cellStyle name="Comma 15 2 2 4 3 2 2 2" xfId="8758" xr:uid="{AD0D79F4-7DE6-478E-9F45-406984036F74}"/>
    <cellStyle name="Comma 15 2 2 4 3 2 2 2 2" xfId="30044" xr:uid="{D8F879CF-7232-4BB2-8A94-67C1359F2C50}"/>
    <cellStyle name="Comma 15 2 2 4 3 2 2 3" xfId="30043" xr:uid="{C0D6BC97-8BCB-4087-AC11-14DBCDD8E050}"/>
    <cellStyle name="Comma 15 2 2 4 3 2 2_ACT Segment adj EBITDA" xfId="8759" xr:uid="{D19AB118-2DF5-4B70-936D-40FDAC8142F5}"/>
    <cellStyle name="Comma 15 2 2 4 3 2 3" xfId="8760" xr:uid="{72DF53BF-0409-4268-921E-616D36139A11}"/>
    <cellStyle name="Comma 15 2 2 4 3 2 3 2" xfId="30045" xr:uid="{44DB1CA1-B782-4194-A602-C77237FC4666}"/>
    <cellStyle name="Comma 15 2 2 4 3 2 4" xfId="30042" xr:uid="{C8D366AF-963D-4899-8E26-927A8D7BA18F}"/>
    <cellStyle name="Comma 15 2 2 4 3 2_ACT Segment adj EBITDA" xfId="8761" xr:uid="{AD78E2FB-3734-42F3-89E9-3439E14A53F1}"/>
    <cellStyle name="Comma 15 2 2 4 3 3" xfId="8762" xr:uid="{D499189F-D9D3-495B-8416-EC03DC4EF9ED}"/>
    <cellStyle name="Comma 15 2 2 4 3 3 2" xfId="8763" xr:uid="{1FD124E9-B15A-432A-A4A4-D557370D3D11}"/>
    <cellStyle name="Comma 15 2 2 4 3 3 2 2" xfId="30047" xr:uid="{62FDE9DB-20A6-40D8-BC35-782E1AEE9274}"/>
    <cellStyle name="Comma 15 2 2 4 3 3 3" xfId="30046" xr:uid="{782E8909-7182-4C91-9947-C779B3189A2A}"/>
    <cellStyle name="Comma 15 2 2 4 3 3_ACT Segment adj EBITDA" xfId="8764" xr:uid="{64A365E3-85A7-4883-8148-14845D87A8B9}"/>
    <cellStyle name="Comma 15 2 2 4 3 4" xfId="8765" xr:uid="{C594DC63-4E22-47E9-BB9E-A7555D5719B8}"/>
    <cellStyle name="Comma 15 2 2 4 3 4 2" xfId="30048" xr:uid="{E36B9990-6FBD-477A-B8ED-9C03FF19ACA8}"/>
    <cellStyle name="Comma 15 2 2 4 3 5" xfId="30041" xr:uid="{C21EEA9F-F551-4C11-9E2F-C7763A4FFA97}"/>
    <cellStyle name="Comma 15 2 2 4 3_ACT Segment adj EBITDA" xfId="8766" xr:uid="{2A5A0735-376E-40D3-9EE7-E84E3E3D8746}"/>
    <cellStyle name="Comma 15 2 2 4 4" xfId="8767" xr:uid="{3F0674D7-4043-46E4-B11E-ED141F25A080}"/>
    <cellStyle name="Comma 15 2 2 4 4 2" xfId="8768" xr:uid="{7A3060C9-8C89-47FD-8EE2-0A0E6F9D2A4C}"/>
    <cellStyle name="Comma 15 2 2 4 4 2 2" xfId="8769" xr:uid="{254C7C30-932C-4E75-BD9C-C2943380CFB3}"/>
    <cellStyle name="Comma 15 2 2 4 4 2 2 2" xfId="30051" xr:uid="{3ECBC02C-7BF6-43B7-8DC0-86F51DDEFF98}"/>
    <cellStyle name="Comma 15 2 2 4 4 2 3" xfId="30050" xr:uid="{B303A587-D8B4-42FA-A9A4-6B651AF5B6B1}"/>
    <cellStyle name="Comma 15 2 2 4 4 2_ACT Segment adj EBITDA" xfId="8770" xr:uid="{89B774B6-4DD7-43CF-AD76-954AF5A00D78}"/>
    <cellStyle name="Comma 15 2 2 4 4 3" xfId="8771" xr:uid="{F63220E3-6AA4-46CD-A89C-B6C52D9DD500}"/>
    <cellStyle name="Comma 15 2 2 4 4 3 2" xfId="30052" xr:uid="{1DF07826-942D-4A9E-A204-768640E67CB6}"/>
    <cellStyle name="Comma 15 2 2 4 4 4" xfId="30049" xr:uid="{06AEE46C-7C69-41C3-BE1D-C549467D68DF}"/>
    <cellStyle name="Comma 15 2 2 4 4_ACT Segment adj EBITDA" xfId="8772" xr:uid="{6A6994A9-3586-4D76-A29F-9162CD7FD6F6}"/>
    <cellStyle name="Comma 15 2 2 4 5" xfId="8773" xr:uid="{06066DFA-1359-47EF-9CFB-062C63EA775A}"/>
    <cellStyle name="Comma 15 2 2 4 5 2" xfId="8774" xr:uid="{F4DC49FB-9680-442D-BAB8-CEA03279E4F6}"/>
    <cellStyle name="Comma 15 2 2 4 5 2 2" xfId="30054" xr:uid="{2BCD5B85-3C47-4E32-96E4-B8F2D57C8F78}"/>
    <cellStyle name="Comma 15 2 2 4 5 3" xfId="30053" xr:uid="{B65688CA-9E8C-4DEB-B3EC-1B131173E77E}"/>
    <cellStyle name="Comma 15 2 2 4 5_ACT Segment adj EBITDA" xfId="8775" xr:uid="{F55D6348-FB0C-4E10-87E1-9A91D316ABC1}"/>
    <cellStyle name="Comma 15 2 2 4 6" xfId="8776" xr:uid="{22BB0DF8-5E68-43A0-939F-4CF58EC819AE}"/>
    <cellStyle name="Comma 15 2 2 4 6 2" xfId="30055" xr:uid="{9BD06ED7-5309-4850-A98A-492B0AD57E0D}"/>
    <cellStyle name="Comma 15 2 2 4 7" xfId="30024" xr:uid="{FFB0DF3E-1415-4E6D-B919-C06078DF6582}"/>
    <cellStyle name="Comma 15 2 2 4_ACT Segment adj EBITDA" xfId="8777" xr:uid="{1229165F-2F98-44D2-AF79-5101CC9C5A6A}"/>
    <cellStyle name="Comma 15 2 2 5" xfId="8778" xr:uid="{4DD2386D-EFD4-4CD3-A438-539484119C74}"/>
    <cellStyle name="Comma 15 2 2 5 2" xfId="8779" xr:uid="{973ADB81-DB94-4932-B1E1-2CC975F15927}"/>
    <cellStyle name="Comma 15 2 2 5 2 2" xfId="8780" xr:uid="{6CAF1947-83C2-44A6-B170-2EF09EE10138}"/>
    <cellStyle name="Comma 15 2 2 5 2 2 2" xfId="8781" xr:uid="{B8453174-35EE-4397-95AC-CF699779EC9E}"/>
    <cellStyle name="Comma 15 2 2 5 2 2 2 2" xfId="8782" xr:uid="{4E078872-C894-4EA5-9D35-8E487A717604}"/>
    <cellStyle name="Comma 15 2 2 5 2 2 2 2 2" xfId="30060" xr:uid="{26FA59BB-DF59-41EC-9DE7-2BF571B0A00A}"/>
    <cellStyle name="Comma 15 2 2 5 2 2 2 3" xfId="30059" xr:uid="{65F0E974-957B-4696-B757-76C0A1D61CE2}"/>
    <cellStyle name="Comma 15 2 2 5 2 2 2_ACT Segment adj EBITDA" xfId="8783" xr:uid="{F7CAA3F2-127F-46EB-9F81-28EFF3EEF1CC}"/>
    <cellStyle name="Comma 15 2 2 5 2 2 3" xfId="8784" xr:uid="{4ADDA0B3-0D9F-400B-9E24-13CBCE69EEE1}"/>
    <cellStyle name="Comma 15 2 2 5 2 2 3 2" xfId="30061" xr:uid="{FACEE1CC-696B-4B7E-9165-EABBA904907E}"/>
    <cellStyle name="Comma 15 2 2 5 2 2 4" xfId="30058" xr:uid="{F0999B82-8A6A-4603-8F12-EF65DC93A65F}"/>
    <cellStyle name="Comma 15 2 2 5 2 2_ACT Segment adj EBITDA" xfId="8785" xr:uid="{9680FC81-AD45-4C9E-B093-234D9312FEE2}"/>
    <cellStyle name="Comma 15 2 2 5 2 3" xfId="8786" xr:uid="{BDFCC389-6B5E-4F21-A333-C80474A09B31}"/>
    <cellStyle name="Comma 15 2 2 5 2 3 2" xfId="8787" xr:uid="{34083C1B-CE21-4BDF-BB37-78E93004ABE7}"/>
    <cellStyle name="Comma 15 2 2 5 2 3 2 2" xfId="30063" xr:uid="{0E492A21-7731-4488-B639-E1442C15B91B}"/>
    <cellStyle name="Comma 15 2 2 5 2 3 3" xfId="30062" xr:uid="{C64E267C-D4FC-4D12-B4FE-0654BA89716C}"/>
    <cellStyle name="Comma 15 2 2 5 2 3_ACT Segment adj EBITDA" xfId="8788" xr:uid="{22860BF4-BC89-460E-A2EA-A92C3C355E9E}"/>
    <cellStyle name="Comma 15 2 2 5 2 4" xfId="8789" xr:uid="{4AFB6D2C-A54B-4696-B233-873EBAC67727}"/>
    <cellStyle name="Comma 15 2 2 5 2 4 2" xfId="30064" xr:uid="{9EE9B68B-160E-4EAD-A646-AA859C78AB42}"/>
    <cellStyle name="Comma 15 2 2 5 2 5" xfId="30057" xr:uid="{9602792E-AB87-45DD-A7E2-D4F0272D3B71}"/>
    <cellStyle name="Comma 15 2 2 5 2_ACT Segment adj EBITDA" xfId="8790" xr:uid="{B8BF5306-C592-4BA9-9B21-D668BEC53AFD}"/>
    <cellStyle name="Comma 15 2 2 5 3" xfId="8791" xr:uid="{ED34A0E0-1B68-4C63-9984-F44AF720FDD4}"/>
    <cellStyle name="Comma 15 2 2 5 3 2" xfId="8792" xr:uid="{186310B9-EF7C-4023-99BC-35FE776EC08E}"/>
    <cellStyle name="Comma 15 2 2 5 3 2 2" xfId="8793" xr:uid="{D0514216-6CBB-4061-99B6-0A758EBB9493}"/>
    <cellStyle name="Comma 15 2 2 5 3 2 2 2" xfId="30067" xr:uid="{6E8B1838-D77A-42B2-8BF9-8152EE40F025}"/>
    <cellStyle name="Comma 15 2 2 5 3 2 3" xfId="30066" xr:uid="{9BA51CA8-1280-40A8-9D03-C1FABD69E6C2}"/>
    <cellStyle name="Comma 15 2 2 5 3 2_ACT Segment adj EBITDA" xfId="8794" xr:uid="{BF5F27F0-65E9-4D26-A9D4-3CAB18FD7746}"/>
    <cellStyle name="Comma 15 2 2 5 3 3" xfId="8795" xr:uid="{C21EC6D1-9499-4B25-9D8F-C73354F950C9}"/>
    <cellStyle name="Comma 15 2 2 5 3 3 2" xfId="30068" xr:uid="{37F3B835-E308-49FB-B49C-ED1E04946351}"/>
    <cellStyle name="Comma 15 2 2 5 3 4" xfId="30065" xr:uid="{661B8ABD-B942-4505-ABE5-E2528BB9FFB0}"/>
    <cellStyle name="Comma 15 2 2 5 3_ACT Segment adj EBITDA" xfId="8796" xr:uid="{0C395668-7FD0-48DC-89C5-D2118D94DE81}"/>
    <cellStyle name="Comma 15 2 2 5 4" xfId="8797" xr:uid="{7A109496-100E-465D-8058-A29DA79A4704}"/>
    <cellStyle name="Comma 15 2 2 5 4 2" xfId="8798" xr:uid="{45C32E2A-811D-4098-A3ED-53DF7158999B}"/>
    <cellStyle name="Comma 15 2 2 5 4 2 2" xfId="30070" xr:uid="{10C8DF84-B0B2-4900-A826-9342AFEBD6F2}"/>
    <cellStyle name="Comma 15 2 2 5 4 3" xfId="30069" xr:uid="{3A3BF1E0-96C4-4D86-BAF5-91B7E5FF73B9}"/>
    <cellStyle name="Comma 15 2 2 5 4_ACT Segment adj EBITDA" xfId="8799" xr:uid="{7C9074FB-209A-4563-B9C6-2D081B5141C6}"/>
    <cellStyle name="Comma 15 2 2 5 5" xfId="8800" xr:uid="{E1806941-4388-4F5A-AD55-B8C69ED687C6}"/>
    <cellStyle name="Comma 15 2 2 5 5 2" xfId="30071" xr:uid="{9BB4F30E-2B4C-4D62-BC9B-789826177616}"/>
    <cellStyle name="Comma 15 2 2 5 6" xfId="30056" xr:uid="{C9562AD3-46CE-462B-B75E-BA213824DAE7}"/>
    <cellStyle name="Comma 15 2 2 5_ACT Segment adj EBITDA" xfId="8801" xr:uid="{6BF7CF6F-70FB-4AC1-97E9-BC287A576CB4}"/>
    <cellStyle name="Comma 15 2 2 6" xfId="8802" xr:uid="{554B429E-A8DD-44C7-BB7C-46443A2B7329}"/>
    <cellStyle name="Comma 15 2 2 6 2" xfId="8803" xr:uid="{BFA8DF73-352D-4739-83CA-EE217D581A0A}"/>
    <cellStyle name="Comma 15 2 2 6 2 2" xfId="8804" xr:uid="{481C0073-C017-44B2-B42B-EC7AC2274EDC}"/>
    <cellStyle name="Comma 15 2 2 6 2 2 2" xfId="8805" xr:uid="{C753AB46-108E-4531-B22E-F9E96CBE5B67}"/>
    <cellStyle name="Comma 15 2 2 6 2 2 2 2" xfId="30075" xr:uid="{785E0842-8037-4E20-A79D-B0769B43A3F2}"/>
    <cellStyle name="Comma 15 2 2 6 2 2 3" xfId="30074" xr:uid="{30C244F8-63E7-4236-BC95-F55DE60F3E43}"/>
    <cellStyle name="Comma 15 2 2 6 2 2_ACT Segment adj EBITDA" xfId="8806" xr:uid="{87075838-58F4-437B-94C2-FDD1C1D57098}"/>
    <cellStyle name="Comma 15 2 2 6 2 3" xfId="8807" xr:uid="{C4A60915-5E53-44B9-AA2E-8A29A3BD5A48}"/>
    <cellStyle name="Comma 15 2 2 6 2 3 2" xfId="30076" xr:uid="{3E70458B-CA64-4FA8-A992-25607F6A4650}"/>
    <cellStyle name="Comma 15 2 2 6 2 4" xfId="30073" xr:uid="{72F5CC7B-1855-4D74-B17D-AE0C7A58115B}"/>
    <cellStyle name="Comma 15 2 2 6 2_ACT Segment adj EBITDA" xfId="8808" xr:uid="{C124E7EB-9EB0-4731-B755-D739309117F5}"/>
    <cellStyle name="Comma 15 2 2 6 3" xfId="8809" xr:uid="{B5600851-90E8-495C-8293-52C7E97C61D7}"/>
    <cellStyle name="Comma 15 2 2 6 3 2" xfId="8810" xr:uid="{CCD1EA05-7973-4A50-A941-3E17FA6C267C}"/>
    <cellStyle name="Comma 15 2 2 6 3 2 2" xfId="30078" xr:uid="{B867C30B-26A2-4793-AE57-A0E31E93D9FD}"/>
    <cellStyle name="Comma 15 2 2 6 3 3" xfId="30077" xr:uid="{AB6433F2-7503-4128-8291-2BAC9B4699CE}"/>
    <cellStyle name="Comma 15 2 2 6 3_ACT Segment adj EBITDA" xfId="8811" xr:uid="{6E61389F-A200-499D-A15B-BAF199A04324}"/>
    <cellStyle name="Comma 15 2 2 6 4" xfId="8812" xr:uid="{5F9A217C-34BB-4040-A545-CB06CDF0D9C8}"/>
    <cellStyle name="Comma 15 2 2 6 4 2" xfId="30079" xr:uid="{31581695-E5C4-433A-BA0D-64C2E75A3559}"/>
    <cellStyle name="Comma 15 2 2 6 5" xfId="30072" xr:uid="{22675825-B5A4-4D22-BAB3-8342921526CF}"/>
    <cellStyle name="Comma 15 2 2 6_ACT Segment adj EBITDA" xfId="8813" xr:uid="{9F285776-BDC1-4304-9E59-2BAD416A2B60}"/>
    <cellStyle name="Comma 15 2 2 7" xfId="8814" xr:uid="{F0C5CFE8-6D51-497B-A726-EE25B89B7814}"/>
    <cellStyle name="Comma 15 2 2 7 2" xfId="8815" xr:uid="{184D2739-EBBD-41EB-BE35-58A4AC86AE50}"/>
    <cellStyle name="Comma 15 2 2 7 2 2" xfId="8816" xr:uid="{4D101DAB-D85A-48A2-BE96-89E3CA795D80}"/>
    <cellStyle name="Comma 15 2 2 7 2 2 2" xfId="30082" xr:uid="{82D01D00-BCD8-43A2-B307-D728427548BF}"/>
    <cellStyle name="Comma 15 2 2 7 2 3" xfId="30081" xr:uid="{B903CBC9-8451-42A3-88F9-4B01BA09D451}"/>
    <cellStyle name="Comma 15 2 2 7 2_ACT Segment adj EBITDA" xfId="8817" xr:uid="{6BD71F0D-E1B9-4AE0-9BA3-4E394A44F95A}"/>
    <cellStyle name="Comma 15 2 2 7 3" xfId="8818" xr:uid="{8906EFA5-5607-4328-A9F8-785B82B61CDA}"/>
    <cellStyle name="Comma 15 2 2 7 3 2" xfId="30083" xr:uid="{30B35A48-9DB0-4F38-B603-6E854E60C5F1}"/>
    <cellStyle name="Comma 15 2 2 7 4" xfId="30080" xr:uid="{76563A5A-2218-4DBE-88A5-5211B2AFD589}"/>
    <cellStyle name="Comma 15 2 2 7_ACT Segment adj EBITDA" xfId="8819" xr:uid="{78A79819-E369-4390-BDCC-174276C301D7}"/>
    <cellStyle name="Comma 15 2 2 8" xfId="8820" xr:uid="{2C998E47-DD96-44D1-B8F8-BAFCB77141B6}"/>
    <cellStyle name="Comma 15 2 2 8 2" xfId="8821" xr:uid="{D8183BB4-6C75-4AA1-9BC0-C71C262357C3}"/>
    <cellStyle name="Comma 15 2 2 8 2 2" xfId="30085" xr:uid="{9F311AC8-DC99-45F5-8EAF-1B2080D87EA3}"/>
    <cellStyle name="Comma 15 2 2 8 3" xfId="30084" xr:uid="{9E12A753-F7DD-41EE-9A17-EB8AA35F3AA1}"/>
    <cellStyle name="Comma 15 2 2 8_ACT Segment adj EBITDA" xfId="8822" xr:uid="{C556EFB4-2ED5-47DF-8C27-21827D527951}"/>
    <cellStyle name="Comma 15 2 2 9" xfId="8823" xr:uid="{6938588B-437C-48BB-8E1E-64A7C95D9C1A}"/>
    <cellStyle name="Comma 15 2 2 9 2" xfId="30086" xr:uid="{525876D9-E8E4-4694-8C64-013FD239356C}"/>
    <cellStyle name="Comma 15 2 2_ACT Segment adj EBITDA" xfId="8824" xr:uid="{34EAB044-844B-4F99-A26B-249C484CBB76}"/>
    <cellStyle name="Comma 15 2 20" xfId="33130" xr:uid="{B04DF81D-C358-4596-AE71-9A8BD2C0114E}"/>
    <cellStyle name="Comma 15 2 21" xfId="39109" xr:uid="{9C1D8EF2-B4BE-4688-9D43-492F08DF08BC}"/>
    <cellStyle name="Comma 15 2 22" xfId="38577" xr:uid="{F17C73F3-D5CF-4A8F-A45D-BFCB55DF7C24}"/>
    <cellStyle name="Comma 15 2 23" xfId="37195" xr:uid="{E9D9AC96-8C7C-446D-9FDD-04F9EF31A0AE}"/>
    <cellStyle name="Comma 15 2 24" xfId="35943" xr:uid="{B9FE1687-FFEE-447B-8291-AE1E30F8C32B}"/>
    <cellStyle name="Comma 15 2 25" xfId="37084" xr:uid="{6718A4BD-C26A-4D7C-A67B-91B84C74ECBF}"/>
    <cellStyle name="Comma 15 2 26" xfId="36411" xr:uid="{FAECD1F4-CACF-4156-99C7-66665E581F24}"/>
    <cellStyle name="Comma 15 2 27" xfId="38338" xr:uid="{F6448195-24C0-4243-9F4F-E07AB5B59766}"/>
    <cellStyle name="Comma 15 2 28" xfId="33075" xr:uid="{E0352B9E-563C-4C87-A45E-DF92B9BA5357}"/>
    <cellStyle name="Comma 15 2 29" xfId="36313" xr:uid="{CCA5F5C1-BE81-4BE8-84B4-E4CF9563ECE1}"/>
    <cellStyle name="Comma 15 2 3" xfId="8825" xr:uid="{4815D412-FB8E-432A-A325-6F845E4074CD}"/>
    <cellStyle name="Comma 15 2 3 10" xfId="32783" xr:uid="{B3051B50-7FC6-4441-9C57-87A62807C3DF}"/>
    <cellStyle name="Comma 15 2 3 11" xfId="40070" xr:uid="{8FEEA445-C327-46B9-A2E3-60DA2095EF0B}"/>
    <cellStyle name="Comma 15 2 3 12" xfId="22058" xr:uid="{30B32DC9-1E77-4D00-95E8-B0EB6F617F76}"/>
    <cellStyle name="Comma 15 2 3 2" xfId="8826" xr:uid="{533DEBB9-5AD2-421E-B91F-161B66088989}"/>
    <cellStyle name="Comma 15 2 3 2 2" xfId="8827" xr:uid="{C7CF02C6-921B-42EB-BCEE-5F690450F9BC}"/>
    <cellStyle name="Comma 15 2 3 2 2 2" xfId="8828" xr:uid="{29F47AF2-403D-46A3-B590-9511FC096FA2}"/>
    <cellStyle name="Comma 15 2 3 2 2 2 2" xfId="8829" xr:uid="{19BD0B87-57FD-4A53-B5FF-1DCC6B2AA08B}"/>
    <cellStyle name="Comma 15 2 3 2 2 2 2 2" xfId="8830" xr:uid="{FCBF3BC4-090E-4887-8955-097EDBD660C1}"/>
    <cellStyle name="Comma 15 2 3 2 2 2 2 2 2" xfId="8831" xr:uid="{3BA8E024-0459-4584-B40E-D149A59C452A}"/>
    <cellStyle name="Comma 15 2 3 2 2 2 2 2 2 2" xfId="8832" xr:uid="{60EC9461-99FF-4624-8BAE-DF6DB9DA1265}"/>
    <cellStyle name="Comma 15 2 3 2 2 2 2 2 2 2 2" xfId="30093" xr:uid="{11EC97C7-D00D-4D37-8AC0-56EC92944A10}"/>
    <cellStyle name="Comma 15 2 3 2 2 2 2 2 2 3" xfId="30092" xr:uid="{70317098-92B4-408A-92FB-6F2CF5E274B4}"/>
    <cellStyle name="Comma 15 2 3 2 2 2 2 2 2_ACT Segment adj EBITDA" xfId="8833" xr:uid="{E50D7A45-3714-4A73-A610-45031C7EA9CF}"/>
    <cellStyle name="Comma 15 2 3 2 2 2 2 2 3" xfId="8834" xr:uid="{1EB17772-6679-4E89-B005-A0B371D59EBC}"/>
    <cellStyle name="Comma 15 2 3 2 2 2 2 2 3 2" xfId="30094" xr:uid="{1631189C-D4A2-496A-B29F-62E298DB7757}"/>
    <cellStyle name="Comma 15 2 3 2 2 2 2 2 4" xfId="30091" xr:uid="{3ADA5993-4CAF-4ECA-8522-7054EB0B9B35}"/>
    <cellStyle name="Comma 15 2 3 2 2 2 2 2_ACT Segment adj EBITDA" xfId="8835" xr:uid="{3A802B7E-6031-4D64-820C-DE49EACBE742}"/>
    <cellStyle name="Comma 15 2 3 2 2 2 2 3" xfId="8836" xr:uid="{8B6478C9-77F7-4486-A3A5-7DCFE616D684}"/>
    <cellStyle name="Comma 15 2 3 2 2 2 2 3 2" xfId="8837" xr:uid="{51EA5B31-ED0B-419E-95EA-2E57EBFBDF20}"/>
    <cellStyle name="Comma 15 2 3 2 2 2 2 3 2 2" xfId="30096" xr:uid="{F445D8F9-EE86-41FC-A859-8AA1D6B79534}"/>
    <cellStyle name="Comma 15 2 3 2 2 2 2 3 3" xfId="30095" xr:uid="{9D058C82-FA84-4D0E-947B-40F15ABB212E}"/>
    <cellStyle name="Comma 15 2 3 2 2 2 2 3_ACT Segment adj EBITDA" xfId="8838" xr:uid="{DA983EC5-4E6C-45A4-BAA1-B49BE4FF966C}"/>
    <cellStyle name="Comma 15 2 3 2 2 2 2 4" xfId="8839" xr:uid="{91753809-03FC-4214-813E-C09E0A96913F}"/>
    <cellStyle name="Comma 15 2 3 2 2 2 2 4 2" xfId="30097" xr:uid="{2E5902A7-CCA8-4E85-B039-89AD0A3936A7}"/>
    <cellStyle name="Comma 15 2 3 2 2 2 2 5" xfId="30090" xr:uid="{97A3788A-E76C-43F8-A765-DE6681301EFD}"/>
    <cellStyle name="Comma 15 2 3 2 2 2 2_ACT Segment adj EBITDA" xfId="8840" xr:uid="{E33C9F4B-2932-47CE-8589-A5FC79055478}"/>
    <cellStyle name="Comma 15 2 3 2 2 2 3" xfId="8841" xr:uid="{943B4127-7C79-4784-99B2-5374471C5F8C}"/>
    <cellStyle name="Comma 15 2 3 2 2 2 3 2" xfId="8842" xr:uid="{DDC29DD6-6D69-4AC5-ADD0-5E74AB481179}"/>
    <cellStyle name="Comma 15 2 3 2 2 2 3 2 2" xfId="8843" xr:uid="{216F07C3-DC4C-4575-8EC9-89E50CB01D1D}"/>
    <cellStyle name="Comma 15 2 3 2 2 2 3 2 2 2" xfId="30100" xr:uid="{99D9D919-7290-4C32-A033-5FC56E274103}"/>
    <cellStyle name="Comma 15 2 3 2 2 2 3 2 3" xfId="30099" xr:uid="{EFD1F317-D4D8-4061-B1FE-E4E8D66F903A}"/>
    <cellStyle name="Comma 15 2 3 2 2 2 3 2_ACT Segment adj EBITDA" xfId="8844" xr:uid="{D3C27F73-4E7B-472E-A3AC-D8F48D299945}"/>
    <cellStyle name="Comma 15 2 3 2 2 2 3 3" xfId="8845" xr:uid="{4CAD76ED-E6B9-4D46-A119-1A0E175C2742}"/>
    <cellStyle name="Comma 15 2 3 2 2 2 3 3 2" xfId="30101" xr:uid="{6AB473CA-2ABE-4B12-BF3D-EDDB9212ABF4}"/>
    <cellStyle name="Comma 15 2 3 2 2 2 3 4" xfId="30098" xr:uid="{C5ADBEC7-15FF-4D32-87B5-CD91CC749113}"/>
    <cellStyle name="Comma 15 2 3 2 2 2 3_ACT Segment adj EBITDA" xfId="8846" xr:uid="{624611F9-DD67-425C-8DFF-42E39762D7B3}"/>
    <cellStyle name="Comma 15 2 3 2 2 2 4" xfId="8847" xr:uid="{0E999683-9F01-47B8-9ABF-EAE3A4C3316A}"/>
    <cellStyle name="Comma 15 2 3 2 2 2 4 2" xfId="8848" xr:uid="{D1DF8F8E-CA13-447F-B0DC-FDFB9955109C}"/>
    <cellStyle name="Comma 15 2 3 2 2 2 4 2 2" xfId="30103" xr:uid="{60B6A24B-8CB6-4060-9995-2CC6248B9A02}"/>
    <cellStyle name="Comma 15 2 3 2 2 2 4 3" xfId="30102" xr:uid="{89E8967B-B68B-4671-8175-A4EC502CE546}"/>
    <cellStyle name="Comma 15 2 3 2 2 2 4_ACT Segment adj EBITDA" xfId="8849" xr:uid="{227D4D4F-5F19-4D91-8E20-ACE761F91614}"/>
    <cellStyle name="Comma 15 2 3 2 2 2 5" xfId="8850" xr:uid="{3DBEBCEB-BB47-46AB-83E5-20512C62A586}"/>
    <cellStyle name="Comma 15 2 3 2 2 2 5 2" xfId="30104" xr:uid="{918C5066-E23F-485B-9621-C77D9B0A65CF}"/>
    <cellStyle name="Comma 15 2 3 2 2 2 6" xfId="30089" xr:uid="{699A1BE4-B274-4A03-A88A-308577A0ADDF}"/>
    <cellStyle name="Comma 15 2 3 2 2 2_ACT Segment adj EBITDA" xfId="8851" xr:uid="{AE655584-3B08-4222-A627-D085592A4267}"/>
    <cellStyle name="Comma 15 2 3 2 2 3" xfId="8852" xr:uid="{C984D75D-1B23-496D-A9A8-120501DDB46A}"/>
    <cellStyle name="Comma 15 2 3 2 2 3 2" xfId="8853" xr:uid="{66EB20B6-3995-41A8-828D-D88552A71377}"/>
    <cellStyle name="Comma 15 2 3 2 2 3 2 2" xfId="8854" xr:uid="{DFFE8603-0D80-48BE-8377-DA8AD4754E0C}"/>
    <cellStyle name="Comma 15 2 3 2 2 3 2 2 2" xfId="8855" xr:uid="{66DA23E5-270D-4FB6-8744-FB20A989382D}"/>
    <cellStyle name="Comma 15 2 3 2 2 3 2 2 2 2" xfId="30108" xr:uid="{25FD8F18-54AA-4170-9EF8-FFC13A71C5B1}"/>
    <cellStyle name="Comma 15 2 3 2 2 3 2 2 3" xfId="30107" xr:uid="{B1EA0D6A-6FCF-4088-A418-31905131F46F}"/>
    <cellStyle name="Comma 15 2 3 2 2 3 2 2_ACT Segment adj EBITDA" xfId="8856" xr:uid="{CF4694E6-4EA5-4359-AFE6-87D47C07F74C}"/>
    <cellStyle name="Comma 15 2 3 2 2 3 2 3" xfId="8857" xr:uid="{9EE3C2DE-65EF-4DBC-9F34-CE23788547AE}"/>
    <cellStyle name="Comma 15 2 3 2 2 3 2 3 2" xfId="30109" xr:uid="{0D6C6527-9657-4428-93A1-D9F87A66C8EF}"/>
    <cellStyle name="Comma 15 2 3 2 2 3 2 4" xfId="30106" xr:uid="{236FF01E-7E7D-4F62-8F40-83B7009E2C24}"/>
    <cellStyle name="Comma 15 2 3 2 2 3 2_ACT Segment adj EBITDA" xfId="8858" xr:uid="{0794BBD2-9C94-438E-BB46-A548A2158F8F}"/>
    <cellStyle name="Comma 15 2 3 2 2 3 3" xfId="8859" xr:uid="{883628BC-DFA3-479E-B638-BBC7C02A3113}"/>
    <cellStyle name="Comma 15 2 3 2 2 3 3 2" xfId="8860" xr:uid="{B0889272-5B97-411A-8328-5EA04A3F5214}"/>
    <cellStyle name="Comma 15 2 3 2 2 3 3 2 2" xfId="30111" xr:uid="{46378D80-31A6-42FA-A0AD-A4A1A910BB70}"/>
    <cellStyle name="Comma 15 2 3 2 2 3 3 3" xfId="30110" xr:uid="{82DE1E28-2C22-4B91-9FF3-5DA73F4E9D5D}"/>
    <cellStyle name="Comma 15 2 3 2 2 3 3_ACT Segment adj EBITDA" xfId="8861" xr:uid="{6ABB57B7-E277-4739-B8A0-32BAEC55E7C0}"/>
    <cellStyle name="Comma 15 2 3 2 2 3 4" xfId="8862" xr:uid="{69054640-AD21-4A9A-A059-48590106587E}"/>
    <cellStyle name="Comma 15 2 3 2 2 3 4 2" xfId="30112" xr:uid="{C937C3FC-C658-4069-9D79-A947B961FAD3}"/>
    <cellStyle name="Comma 15 2 3 2 2 3 5" xfId="30105" xr:uid="{FD3C65C8-FDA1-419C-A42C-A4BBF409B432}"/>
    <cellStyle name="Comma 15 2 3 2 2 3_ACT Segment adj EBITDA" xfId="8863" xr:uid="{6A8E398C-3EEA-44F4-9968-711C0D561CBF}"/>
    <cellStyle name="Comma 15 2 3 2 2 4" xfId="8864" xr:uid="{D21D3549-B513-437C-B33C-D0A11D462E72}"/>
    <cellStyle name="Comma 15 2 3 2 2 4 2" xfId="8865" xr:uid="{88C48E14-9365-4933-83BB-488C4806FD2A}"/>
    <cellStyle name="Comma 15 2 3 2 2 4 2 2" xfId="8866" xr:uid="{049CE08F-BD42-4A06-AAAF-853E44E77111}"/>
    <cellStyle name="Comma 15 2 3 2 2 4 2 2 2" xfId="30115" xr:uid="{60E21758-0CB4-41B7-843D-CFE0819830A4}"/>
    <cellStyle name="Comma 15 2 3 2 2 4 2 3" xfId="30114" xr:uid="{F29FE6B1-0F8C-4B25-AB7F-B1DD8F2B97B0}"/>
    <cellStyle name="Comma 15 2 3 2 2 4 2_ACT Segment adj EBITDA" xfId="8867" xr:uid="{9290E7ED-1570-461F-AE58-34D98A10CAA7}"/>
    <cellStyle name="Comma 15 2 3 2 2 4 3" xfId="8868" xr:uid="{89AEAA8C-A5BF-4A1F-990E-774ED3412BB0}"/>
    <cellStyle name="Comma 15 2 3 2 2 4 3 2" xfId="30116" xr:uid="{CF03C930-A106-4508-B658-440D438D6834}"/>
    <cellStyle name="Comma 15 2 3 2 2 4 4" xfId="30113" xr:uid="{6218935D-17F3-4AD7-90FD-B5AD3AA17BA6}"/>
    <cellStyle name="Comma 15 2 3 2 2 4_ACT Segment adj EBITDA" xfId="8869" xr:uid="{B2DDCA46-DE3B-4524-8C68-9326AF33D2CE}"/>
    <cellStyle name="Comma 15 2 3 2 2 5" xfId="8870" xr:uid="{CE6BF15A-68D7-40EA-8C61-59EA8989C1E6}"/>
    <cellStyle name="Comma 15 2 3 2 2 5 2" xfId="8871" xr:uid="{636045F8-9F01-4096-A8E2-5CE2ABD343C2}"/>
    <cellStyle name="Comma 15 2 3 2 2 5 2 2" xfId="30118" xr:uid="{B0DC16E0-D7F5-457C-9FEA-B285FD03E31C}"/>
    <cellStyle name="Comma 15 2 3 2 2 5 3" xfId="30117" xr:uid="{448A4663-7874-4072-BA8B-26AF803F7140}"/>
    <cellStyle name="Comma 15 2 3 2 2 5_ACT Segment adj EBITDA" xfId="8872" xr:uid="{4A56C238-983A-43A8-B7E2-655C76D12C86}"/>
    <cellStyle name="Comma 15 2 3 2 2 6" xfId="8873" xr:uid="{34F05E63-10A4-457B-B383-608021B3BB30}"/>
    <cellStyle name="Comma 15 2 3 2 2 6 2" xfId="30119" xr:uid="{0AB5E407-2FF3-436E-AA88-84B59E87BEA6}"/>
    <cellStyle name="Comma 15 2 3 2 2 7" xfId="30088" xr:uid="{2EF77D42-0DF8-493F-A640-130E94FCB5FC}"/>
    <cellStyle name="Comma 15 2 3 2 2_ACT Segment adj EBITDA" xfId="8874" xr:uid="{C3539A36-9183-47CC-AF37-6C08183F15B3}"/>
    <cellStyle name="Comma 15 2 3 2 3" xfId="8875" xr:uid="{7D8E346C-BFDC-4DB2-BDE8-62715B1229BF}"/>
    <cellStyle name="Comma 15 2 3 2 3 2" xfId="8876" xr:uid="{CD32841B-CAE6-49EF-992B-F5887B5D9147}"/>
    <cellStyle name="Comma 15 2 3 2 3 2 2" xfId="8877" xr:uid="{B15E2112-5321-4D03-A291-B4BE27414AB1}"/>
    <cellStyle name="Comma 15 2 3 2 3 2 2 2" xfId="8878" xr:uid="{13965F01-C7FE-4D08-BC3C-C349BF8F5BDA}"/>
    <cellStyle name="Comma 15 2 3 2 3 2 2 2 2" xfId="8879" xr:uid="{89402EBF-2556-41D4-8C86-1E41806FE877}"/>
    <cellStyle name="Comma 15 2 3 2 3 2 2 2 2 2" xfId="8880" xr:uid="{7DD865BB-14B0-48D2-B275-B27DD62A8378}"/>
    <cellStyle name="Comma 15 2 3 2 3 2 2 2 2 2 2" xfId="30125" xr:uid="{1A9B0B32-8F2F-4FF9-92F8-788C935CB0AF}"/>
    <cellStyle name="Comma 15 2 3 2 3 2 2 2 2 3" xfId="30124" xr:uid="{800A7A4A-AF71-4968-8303-2CC97EC928E9}"/>
    <cellStyle name="Comma 15 2 3 2 3 2 2 2 2_ACT Segment adj EBITDA" xfId="8881" xr:uid="{56067D4E-9A31-416E-A0BC-3D76AB94A1DD}"/>
    <cellStyle name="Comma 15 2 3 2 3 2 2 2 3" xfId="8882" xr:uid="{3A6AD409-DB49-440D-94C5-D1554E14484E}"/>
    <cellStyle name="Comma 15 2 3 2 3 2 2 2 3 2" xfId="30126" xr:uid="{9681B531-3E8A-4E53-A79F-21E9A707BCAD}"/>
    <cellStyle name="Comma 15 2 3 2 3 2 2 2 4" xfId="30123" xr:uid="{311C11D3-DF4F-413C-BB23-4C19EB643155}"/>
    <cellStyle name="Comma 15 2 3 2 3 2 2 2_ACT Segment adj EBITDA" xfId="8883" xr:uid="{94CE5B6A-64D9-4F89-A253-5BE0077F65B2}"/>
    <cellStyle name="Comma 15 2 3 2 3 2 2 3" xfId="8884" xr:uid="{3CE1FE28-7705-4BB9-9F48-7EFB1AD7C2E0}"/>
    <cellStyle name="Comma 15 2 3 2 3 2 2 3 2" xfId="8885" xr:uid="{343A4ED1-E26F-4A2E-902B-CC39EADCB101}"/>
    <cellStyle name="Comma 15 2 3 2 3 2 2 3 2 2" xfId="30128" xr:uid="{854AD847-6352-4801-9C64-AA1697D45B4E}"/>
    <cellStyle name="Comma 15 2 3 2 3 2 2 3 3" xfId="30127" xr:uid="{E949DFEE-3B39-47A0-A204-353413E486AF}"/>
    <cellStyle name="Comma 15 2 3 2 3 2 2 3_ACT Segment adj EBITDA" xfId="8886" xr:uid="{A00A6FCD-542F-4051-981E-3E0AE188BAA2}"/>
    <cellStyle name="Comma 15 2 3 2 3 2 2 4" xfId="8887" xr:uid="{9DA95C9E-B061-43B3-9245-18D9E713E159}"/>
    <cellStyle name="Comma 15 2 3 2 3 2 2 4 2" xfId="30129" xr:uid="{0D725449-1439-4090-A2DA-99A7033E4DF5}"/>
    <cellStyle name="Comma 15 2 3 2 3 2 2 5" xfId="30122" xr:uid="{A889F946-6837-40BB-9C92-98927677EE98}"/>
    <cellStyle name="Comma 15 2 3 2 3 2 2_ACT Segment adj EBITDA" xfId="8888" xr:uid="{067908B3-18B2-4BE2-A767-8A97E918351A}"/>
    <cellStyle name="Comma 15 2 3 2 3 2 3" xfId="8889" xr:uid="{49D0DC3F-74F2-44DE-ACBF-AB7D7080FC7B}"/>
    <cellStyle name="Comma 15 2 3 2 3 2 3 2" xfId="8890" xr:uid="{77EF4A5E-AA8B-48CB-A86D-682E289E511E}"/>
    <cellStyle name="Comma 15 2 3 2 3 2 3 2 2" xfId="8891" xr:uid="{D962C6F9-E0B4-414E-BFD7-209268541919}"/>
    <cellStyle name="Comma 15 2 3 2 3 2 3 2 2 2" xfId="30132" xr:uid="{42263F4B-31B8-4AB5-A490-9DE4F4DEBA28}"/>
    <cellStyle name="Comma 15 2 3 2 3 2 3 2 3" xfId="30131" xr:uid="{7739634A-CCB8-49F3-8E62-C74F43CEBC16}"/>
    <cellStyle name="Comma 15 2 3 2 3 2 3 2_ACT Segment adj EBITDA" xfId="8892" xr:uid="{FAAD4795-FBD0-4D68-BFAF-90CECFB816AE}"/>
    <cellStyle name="Comma 15 2 3 2 3 2 3 3" xfId="8893" xr:uid="{D7774C85-869C-4B11-AA5D-E406D214EB90}"/>
    <cellStyle name="Comma 15 2 3 2 3 2 3 3 2" xfId="30133" xr:uid="{E8057E8A-1031-412B-A6BA-09046AC1B5A0}"/>
    <cellStyle name="Comma 15 2 3 2 3 2 3 4" xfId="30130" xr:uid="{2E6F285A-061A-4C04-B3F6-4828E78DAB72}"/>
    <cellStyle name="Comma 15 2 3 2 3 2 3_ACT Segment adj EBITDA" xfId="8894" xr:uid="{B32E0F6F-9615-4FB3-B679-816A04BF81E7}"/>
    <cellStyle name="Comma 15 2 3 2 3 2 4" xfId="8895" xr:uid="{DA762AC2-98EA-4E55-9831-F4194715C144}"/>
    <cellStyle name="Comma 15 2 3 2 3 2 4 2" xfId="8896" xr:uid="{CE27F582-C2B5-44C5-B770-5647583998D4}"/>
    <cellStyle name="Comma 15 2 3 2 3 2 4 2 2" xfId="30135" xr:uid="{3D9D8DF9-7ACE-4E4D-AC4A-D4AA4F677BF7}"/>
    <cellStyle name="Comma 15 2 3 2 3 2 4 3" xfId="30134" xr:uid="{D5534BB7-D044-4E8A-9C58-75057357116F}"/>
    <cellStyle name="Comma 15 2 3 2 3 2 4_ACT Segment adj EBITDA" xfId="8897" xr:uid="{B0F09168-6584-4D2D-8206-B3BC7B78FA06}"/>
    <cellStyle name="Comma 15 2 3 2 3 2 5" xfId="8898" xr:uid="{3B856798-1420-4637-8BFA-A1B982EE55E0}"/>
    <cellStyle name="Comma 15 2 3 2 3 2 5 2" xfId="30136" xr:uid="{0D5B5602-867C-4797-A994-B14FE77A1644}"/>
    <cellStyle name="Comma 15 2 3 2 3 2 6" xfId="30121" xr:uid="{F58E045C-9039-4F67-9260-2CF2C2EC91E9}"/>
    <cellStyle name="Comma 15 2 3 2 3 2_ACT Segment adj EBITDA" xfId="8899" xr:uid="{9587C93D-6778-4407-AFF7-B52B9D05D02D}"/>
    <cellStyle name="Comma 15 2 3 2 3 3" xfId="8900" xr:uid="{3D1F1B1B-AC5C-401A-AE5D-50D0215722F7}"/>
    <cellStyle name="Comma 15 2 3 2 3 3 2" xfId="8901" xr:uid="{D2CA41E3-B415-4540-870B-B543623F3D6A}"/>
    <cellStyle name="Comma 15 2 3 2 3 3 2 2" xfId="8902" xr:uid="{6A337755-21C9-4825-AAF0-07883511B807}"/>
    <cellStyle name="Comma 15 2 3 2 3 3 2 2 2" xfId="8903" xr:uid="{909B2907-D7DE-4AB3-8C7B-80AB3990923A}"/>
    <cellStyle name="Comma 15 2 3 2 3 3 2 2 2 2" xfId="30140" xr:uid="{6893BF7C-5C0D-4144-9E03-F72DFA9E447A}"/>
    <cellStyle name="Comma 15 2 3 2 3 3 2 2 3" xfId="30139" xr:uid="{EE92218B-9186-48BE-A177-5E48D7F1EC3F}"/>
    <cellStyle name="Comma 15 2 3 2 3 3 2 2_ACT Segment adj EBITDA" xfId="8904" xr:uid="{2372D921-2443-4D8F-A78A-CCCF7D4E54BD}"/>
    <cellStyle name="Comma 15 2 3 2 3 3 2 3" xfId="8905" xr:uid="{1D990994-8F35-406D-A2C2-0D1DE7289814}"/>
    <cellStyle name="Comma 15 2 3 2 3 3 2 3 2" xfId="30141" xr:uid="{33D350AD-1F14-429A-A3FD-2D609D4C13BD}"/>
    <cellStyle name="Comma 15 2 3 2 3 3 2 4" xfId="30138" xr:uid="{ED1892B4-EE3E-46C9-A4D6-14679B337182}"/>
    <cellStyle name="Comma 15 2 3 2 3 3 2_ACT Segment adj EBITDA" xfId="8906" xr:uid="{55D8BB14-B546-4C4F-8226-E475D0DB5D75}"/>
    <cellStyle name="Comma 15 2 3 2 3 3 3" xfId="8907" xr:uid="{8357BB72-2B72-4B8B-89FC-3D0C66E02821}"/>
    <cellStyle name="Comma 15 2 3 2 3 3 3 2" xfId="8908" xr:uid="{0F9998DB-DB67-489C-8865-C41E4809A4AB}"/>
    <cellStyle name="Comma 15 2 3 2 3 3 3 2 2" xfId="30143" xr:uid="{D0CF5AD9-0F50-47C3-9B25-EE38E16D1BE7}"/>
    <cellStyle name="Comma 15 2 3 2 3 3 3 3" xfId="30142" xr:uid="{68C3A9DC-7E11-4420-8946-4BA0AB9F7FDC}"/>
    <cellStyle name="Comma 15 2 3 2 3 3 3_ACT Segment adj EBITDA" xfId="8909" xr:uid="{4A8BC938-8415-4696-A523-A8EED405E8C7}"/>
    <cellStyle name="Comma 15 2 3 2 3 3 4" xfId="8910" xr:uid="{536B46CB-A3EF-4849-8EB5-E5DF5521B37A}"/>
    <cellStyle name="Comma 15 2 3 2 3 3 4 2" xfId="30144" xr:uid="{9344EC75-3D7C-49E9-9201-4440C7A429B9}"/>
    <cellStyle name="Comma 15 2 3 2 3 3 5" xfId="30137" xr:uid="{9D0C1360-430F-41AF-915A-A0DBB7508103}"/>
    <cellStyle name="Comma 15 2 3 2 3 3_ACT Segment adj EBITDA" xfId="8911" xr:uid="{481C589F-EB47-48EC-B63D-F8AA1FC8FB4F}"/>
    <cellStyle name="Comma 15 2 3 2 3 4" xfId="8912" xr:uid="{1CA8FB91-9DA7-44FD-937B-308FBF270BBB}"/>
    <cellStyle name="Comma 15 2 3 2 3 4 2" xfId="8913" xr:uid="{8C94720F-60F3-460E-9D45-05593038A747}"/>
    <cellStyle name="Comma 15 2 3 2 3 4 2 2" xfId="8914" xr:uid="{8F4B033B-03E3-404C-94FD-55FCAEF2CEF3}"/>
    <cellStyle name="Comma 15 2 3 2 3 4 2 2 2" xfId="30147" xr:uid="{092B70CA-44AD-4962-B75B-6F36C73B5041}"/>
    <cellStyle name="Comma 15 2 3 2 3 4 2 3" xfId="30146" xr:uid="{C8F73055-B302-41CE-B019-2D2CBE797ABF}"/>
    <cellStyle name="Comma 15 2 3 2 3 4 2_ACT Segment adj EBITDA" xfId="8915" xr:uid="{2ED26C9E-CD66-4DAC-80A5-FB8BF56E0133}"/>
    <cellStyle name="Comma 15 2 3 2 3 4 3" xfId="8916" xr:uid="{1266BA9E-091C-49BD-BE3C-C497A0B77131}"/>
    <cellStyle name="Comma 15 2 3 2 3 4 3 2" xfId="30148" xr:uid="{060CE685-1984-4438-8A2E-BFDC4388EFAB}"/>
    <cellStyle name="Comma 15 2 3 2 3 4 4" xfId="30145" xr:uid="{1E15BFEB-2E88-493B-91D8-5B8EE31DB6CB}"/>
    <cellStyle name="Comma 15 2 3 2 3 4_ACT Segment adj EBITDA" xfId="8917" xr:uid="{7E1DD6E9-698A-455E-83A6-023A71D7E656}"/>
    <cellStyle name="Comma 15 2 3 2 3 5" xfId="8918" xr:uid="{EB25CD63-6E82-4CEB-A9A5-E39087BF24DE}"/>
    <cellStyle name="Comma 15 2 3 2 3 5 2" xfId="8919" xr:uid="{6FC1499F-71A5-4958-B416-2EA3922111A9}"/>
    <cellStyle name="Comma 15 2 3 2 3 5 2 2" xfId="30150" xr:uid="{AFC94387-39A3-4B24-9C06-CCB565F1A9B9}"/>
    <cellStyle name="Comma 15 2 3 2 3 5 3" xfId="30149" xr:uid="{F0E48DB6-87A4-4DAD-B2A4-DC43F12332A0}"/>
    <cellStyle name="Comma 15 2 3 2 3 5_ACT Segment adj EBITDA" xfId="8920" xr:uid="{13C58A1E-1C35-48D2-805A-0D2E71F9C0CD}"/>
    <cellStyle name="Comma 15 2 3 2 3 6" xfId="8921" xr:uid="{B245F4C9-996F-4676-9BB5-EFACB86CDD45}"/>
    <cellStyle name="Comma 15 2 3 2 3 6 2" xfId="30151" xr:uid="{E5E1F4F2-4AE0-4A4E-B9C6-1BE05B96E4DA}"/>
    <cellStyle name="Comma 15 2 3 2 3 7" xfId="30120" xr:uid="{BC7B80EF-BD73-415A-83F8-605E5BD2371F}"/>
    <cellStyle name="Comma 15 2 3 2 3_ACT Segment adj EBITDA" xfId="8922" xr:uid="{5ED92149-4086-4486-A223-DCC6C6333C0B}"/>
    <cellStyle name="Comma 15 2 3 2 4" xfId="8923" xr:uid="{7110FC7C-C1F3-4460-A0B7-8B6AAA4ABC95}"/>
    <cellStyle name="Comma 15 2 3 2 4 2" xfId="8924" xr:uid="{70FBD3B0-828C-44AD-9645-BB48C168DFC5}"/>
    <cellStyle name="Comma 15 2 3 2 4 2 2" xfId="8925" xr:uid="{E708AFD6-33F0-46D5-BB8E-A26F294DE9A6}"/>
    <cellStyle name="Comma 15 2 3 2 4 2 2 2" xfId="8926" xr:uid="{004E3C4B-7A6E-4E9D-9A25-A2954989CD1A}"/>
    <cellStyle name="Comma 15 2 3 2 4 2 2 2 2" xfId="8927" xr:uid="{D391F1FE-49D2-4EA3-90FE-1618227136C0}"/>
    <cellStyle name="Comma 15 2 3 2 4 2 2 2 2 2" xfId="30156" xr:uid="{F5E70149-585C-46DA-8659-EE8FF6AEDACE}"/>
    <cellStyle name="Comma 15 2 3 2 4 2 2 2 3" xfId="30155" xr:uid="{34CC9D17-EED2-4A30-8184-692A19499566}"/>
    <cellStyle name="Comma 15 2 3 2 4 2 2 2_ACT Segment adj EBITDA" xfId="8928" xr:uid="{AD517EFC-9DC5-43E6-A35A-0656D5BA6D27}"/>
    <cellStyle name="Comma 15 2 3 2 4 2 2 3" xfId="8929" xr:uid="{C870AD3F-9F26-4681-A27F-6E87B3C45F24}"/>
    <cellStyle name="Comma 15 2 3 2 4 2 2 3 2" xfId="30157" xr:uid="{CE19BFC1-3F4B-4494-9E0E-1C1477E2BD90}"/>
    <cellStyle name="Comma 15 2 3 2 4 2 2 4" xfId="30154" xr:uid="{802E1205-46D5-4080-BABA-238ED19D7737}"/>
    <cellStyle name="Comma 15 2 3 2 4 2 2_ACT Segment adj EBITDA" xfId="8930" xr:uid="{F005C018-9E44-4060-AA14-0CB8313CC1B0}"/>
    <cellStyle name="Comma 15 2 3 2 4 2 3" xfId="8931" xr:uid="{24744490-3583-43A3-8471-9BBF8443AE92}"/>
    <cellStyle name="Comma 15 2 3 2 4 2 3 2" xfId="8932" xr:uid="{5313F59B-A6BB-43A9-BF1B-87120EF0DD70}"/>
    <cellStyle name="Comma 15 2 3 2 4 2 3 2 2" xfId="30159" xr:uid="{F3433BFC-4CEF-4081-86AF-30DA056BE88F}"/>
    <cellStyle name="Comma 15 2 3 2 4 2 3 3" xfId="30158" xr:uid="{C3D4465E-D717-4B15-BCB0-A09E0C7BF92D}"/>
    <cellStyle name="Comma 15 2 3 2 4 2 3_ACT Segment adj EBITDA" xfId="8933" xr:uid="{9C7DFCC9-9488-44F9-B706-2EBCB2D1C535}"/>
    <cellStyle name="Comma 15 2 3 2 4 2 4" xfId="8934" xr:uid="{CAE12D1D-F662-4D3E-A57D-287D64273B87}"/>
    <cellStyle name="Comma 15 2 3 2 4 2 4 2" xfId="30160" xr:uid="{AEC1D78C-FAE1-4005-9EE1-8685849C32F6}"/>
    <cellStyle name="Comma 15 2 3 2 4 2 5" xfId="30153" xr:uid="{CD0F231C-0639-47EF-ACFC-510BCF451AE7}"/>
    <cellStyle name="Comma 15 2 3 2 4 2_ACT Segment adj EBITDA" xfId="8935" xr:uid="{309F6F51-CDBF-49D5-B7A9-0E5D4994EF04}"/>
    <cellStyle name="Comma 15 2 3 2 4 3" xfId="8936" xr:uid="{CEC103A6-9012-48CE-B1D2-583032E172BA}"/>
    <cellStyle name="Comma 15 2 3 2 4 3 2" xfId="8937" xr:uid="{9FB516E9-A7AC-456C-9C04-001E9552C42A}"/>
    <cellStyle name="Comma 15 2 3 2 4 3 2 2" xfId="8938" xr:uid="{1A33FBD6-A2D0-4932-B73D-2CB6F67022D5}"/>
    <cellStyle name="Comma 15 2 3 2 4 3 2 2 2" xfId="30163" xr:uid="{268A8FE2-3CCB-4B3D-84F6-0D21C08E65CE}"/>
    <cellStyle name="Comma 15 2 3 2 4 3 2 3" xfId="30162" xr:uid="{08FE011B-5E9B-4095-B8E9-82404ABE226D}"/>
    <cellStyle name="Comma 15 2 3 2 4 3 2_ACT Segment adj EBITDA" xfId="8939" xr:uid="{1170A931-7052-483B-A9E5-99DD25AA94B2}"/>
    <cellStyle name="Comma 15 2 3 2 4 3 3" xfId="8940" xr:uid="{616A02C8-468C-44B2-A883-723D1C730732}"/>
    <cellStyle name="Comma 15 2 3 2 4 3 3 2" xfId="30164" xr:uid="{FF17A508-5BF6-487A-A36F-AED344F599BF}"/>
    <cellStyle name="Comma 15 2 3 2 4 3 4" xfId="30161" xr:uid="{9EC01F9D-438B-47EB-ADF8-CA55F818461D}"/>
    <cellStyle name="Comma 15 2 3 2 4 3_ACT Segment adj EBITDA" xfId="8941" xr:uid="{571F63CA-489A-4443-936B-4AD927F4EAF5}"/>
    <cellStyle name="Comma 15 2 3 2 4 4" xfId="8942" xr:uid="{D8A00EE4-9EA8-46EC-AC78-249365FC4A4A}"/>
    <cellStyle name="Comma 15 2 3 2 4 4 2" xfId="8943" xr:uid="{DDA145E0-C758-4048-981D-0CA23183225C}"/>
    <cellStyle name="Comma 15 2 3 2 4 4 2 2" xfId="30166" xr:uid="{09484665-70A3-4D94-A3E7-14C89171BF58}"/>
    <cellStyle name="Comma 15 2 3 2 4 4 3" xfId="30165" xr:uid="{9AD55D11-2A2D-4A52-AA1D-F43E6AF9A43C}"/>
    <cellStyle name="Comma 15 2 3 2 4 4_ACT Segment adj EBITDA" xfId="8944" xr:uid="{2EF85551-D7A6-4579-8FE5-F025E1BEB3E4}"/>
    <cellStyle name="Comma 15 2 3 2 4 5" xfId="8945" xr:uid="{9975DC1B-DBC3-42AC-965D-98D8A35D6C10}"/>
    <cellStyle name="Comma 15 2 3 2 4 5 2" xfId="30167" xr:uid="{FD29481D-8AE4-4AE8-9D3B-D45E4641879E}"/>
    <cellStyle name="Comma 15 2 3 2 4 6" xfId="30152" xr:uid="{48B0BA07-336D-4DB2-952F-E0BC5FF32922}"/>
    <cellStyle name="Comma 15 2 3 2 4_ACT Segment adj EBITDA" xfId="8946" xr:uid="{4EEB3ED3-C85D-4B27-896E-3DBBAD791F57}"/>
    <cellStyle name="Comma 15 2 3 2 5" xfId="8947" xr:uid="{EF8F7C97-114F-42C8-9D9B-48FCD844F866}"/>
    <cellStyle name="Comma 15 2 3 2 5 2" xfId="8948" xr:uid="{632C5D8E-E22F-4525-AD12-6E33C8EC37C6}"/>
    <cellStyle name="Comma 15 2 3 2 5 2 2" xfId="8949" xr:uid="{1CFD57EB-BB5C-4382-A376-3ED3568326BD}"/>
    <cellStyle name="Comma 15 2 3 2 5 2 2 2" xfId="8950" xr:uid="{EA57516A-E09A-44E8-9D9C-87EBF0BB8535}"/>
    <cellStyle name="Comma 15 2 3 2 5 2 2 2 2" xfId="30171" xr:uid="{61E63FD1-6D86-4D81-9AE2-0EDF61C4B655}"/>
    <cellStyle name="Comma 15 2 3 2 5 2 2 3" xfId="30170" xr:uid="{3BF98BE7-393D-49E7-B529-E49FEEEB4F57}"/>
    <cellStyle name="Comma 15 2 3 2 5 2 2_ACT Segment adj EBITDA" xfId="8951" xr:uid="{E7A24C7D-58F8-45A5-BA25-90223DA2BBE4}"/>
    <cellStyle name="Comma 15 2 3 2 5 2 3" xfId="8952" xr:uid="{2AB14DC6-1353-48B9-837D-C41B49B83F5C}"/>
    <cellStyle name="Comma 15 2 3 2 5 2 3 2" xfId="30172" xr:uid="{210FB303-A5C2-443D-AC6B-0E913E75D8D2}"/>
    <cellStyle name="Comma 15 2 3 2 5 2 4" xfId="30169" xr:uid="{97B4DB9F-25F8-4005-955A-69F923B5D304}"/>
    <cellStyle name="Comma 15 2 3 2 5 2_ACT Segment adj EBITDA" xfId="8953" xr:uid="{6D5AEFB5-8FA1-42D9-A3E6-9D29D45278C2}"/>
    <cellStyle name="Comma 15 2 3 2 5 3" xfId="8954" xr:uid="{650FA37C-92F0-48FE-B998-117AD424C0BC}"/>
    <cellStyle name="Comma 15 2 3 2 5 3 2" xfId="8955" xr:uid="{812BD20F-6FEE-45BF-8176-D3F3F0AD4EF8}"/>
    <cellStyle name="Comma 15 2 3 2 5 3 2 2" xfId="30174" xr:uid="{B7A3A040-1AF4-4424-A0AC-CC33CFA03F77}"/>
    <cellStyle name="Comma 15 2 3 2 5 3 3" xfId="30173" xr:uid="{DB8C23D6-E84E-4EC9-B426-94BA98E6B915}"/>
    <cellStyle name="Comma 15 2 3 2 5 3_ACT Segment adj EBITDA" xfId="8956" xr:uid="{DD86F075-3DB7-4652-83FF-2C11312954E5}"/>
    <cellStyle name="Comma 15 2 3 2 5 4" xfId="8957" xr:uid="{89F78E7B-E2C1-4E3D-B8AE-104EAD05CEDC}"/>
    <cellStyle name="Comma 15 2 3 2 5 4 2" xfId="30175" xr:uid="{B5B5C8A9-476B-432B-8256-817275A19270}"/>
    <cellStyle name="Comma 15 2 3 2 5 5" xfId="30168" xr:uid="{4231F602-6156-4988-A330-47227248E26F}"/>
    <cellStyle name="Comma 15 2 3 2 5_ACT Segment adj EBITDA" xfId="8958" xr:uid="{EE8B0B06-E488-47C3-B5AE-293AFCFC7F18}"/>
    <cellStyle name="Comma 15 2 3 2 6" xfId="8959" xr:uid="{34016EAC-E56A-494F-AF18-D779F8253E7E}"/>
    <cellStyle name="Comma 15 2 3 2 6 2" xfId="8960" xr:uid="{ACCB8B23-CDE2-4ED7-B7EE-324733BDF4BA}"/>
    <cellStyle name="Comma 15 2 3 2 6 2 2" xfId="8961" xr:uid="{36831B34-A8F2-4656-ABC1-6FCCE682DB21}"/>
    <cellStyle name="Comma 15 2 3 2 6 2 2 2" xfId="30178" xr:uid="{C49FF966-14EE-488B-8C71-7BED92CB455C}"/>
    <cellStyle name="Comma 15 2 3 2 6 2 3" xfId="30177" xr:uid="{D5691E81-0436-4AEB-9E65-BE7A8D5D7132}"/>
    <cellStyle name="Comma 15 2 3 2 6 2_ACT Segment adj EBITDA" xfId="8962" xr:uid="{FEBEFD32-3B29-42E7-89FB-88761F208FF4}"/>
    <cellStyle name="Comma 15 2 3 2 6 3" xfId="8963" xr:uid="{69BF4F30-AAB1-4ACD-869C-5A0D31C69EE1}"/>
    <cellStyle name="Comma 15 2 3 2 6 3 2" xfId="30179" xr:uid="{58DF1EF5-3BDA-4CBB-B844-DBF61F0F4B87}"/>
    <cellStyle name="Comma 15 2 3 2 6 4" xfId="30176" xr:uid="{DAEB6AA8-0C0C-4CE5-AEFA-8712D721E270}"/>
    <cellStyle name="Comma 15 2 3 2 6_ACT Segment adj EBITDA" xfId="8964" xr:uid="{BB078187-CCA5-4079-B36B-2787190E6FD5}"/>
    <cellStyle name="Comma 15 2 3 2 7" xfId="8965" xr:uid="{9F1D1C68-A5A3-40C1-9E47-56BAC45C5B7D}"/>
    <cellStyle name="Comma 15 2 3 2 7 2" xfId="8966" xr:uid="{12337B4B-B46B-4E36-9103-C43B66FAA1DE}"/>
    <cellStyle name="Comma 15 2 3 2 7 2 2" xfId="30181" xr:uid="{AB981B95-93CC-4E32-AB21-51517BB3E168}"/>
    <cellStyle name="Comma 15 2 3 2 7 3" xfId="30180" xr:uid="{411F005F-69EC-4E94-9E87-9057C22B596A}"/>
    <cellStyle name="Comma 15 2 3 2 7_ACT Segment adj EBITDA" xfId="8967" xr:uid="{8505CB75-408A-4530-B79D-8AF1A92CFC90}"/>
    <cellStyle name="Comma 15 2 3 2 8" xfId="8968" xr:uid="{233E3F3A-3B52-487B-970B-0CE7DB3B55A0}"/>
    <cellStyle name="Comma 15 2 3 2 8 2" xfId="30182" xr:uid="{3E6AAF08-9961-4DD7-A388-A68B950ECA9C}"/>
    <cellStyle name="Comma 15 2 3 2 9" xfId="30087" xr:uid="{5A753B1B-911E-430B-B39C-D318F94FA89D}"/>
    <cellStyle name="Comma 15 2 3 2_ACT Segment adj EBITDA" xfId="8969" xr:uid="{792E4FF0-4618-4A54-9674-9F62F8B1EF43}"/>
    <cellStyle name="Comma 15 2 3 3" xfId="8970" xr:uid="{0BE7C26C-EC4C-4053-B0FD-2AC49B583B33}"/>
    <cellStyle name="Comma 15 2 3 3 2" xfId="8971" xr:uid="{C1F37625-E9BF-4182-B765-61F7A57C77C8}"/>
    <cellStyle name="Comma 15 2 3 3 2 2" xfId="8972" xr:uid="{429C78E1-DA13-4D27-BDBA-8B9D0A919313}"/>
    <cellStyle name="Comma 15 2 3 3 2 2 2" xfId="8973" xr:uid="{32310AB2-06DC-4886-8B76-61FAD27EF960}"/>
    <cellStyle name="Comma 15 2 3 3 2 2 2 2" xfId="8974" xr:uid="{108EA583-8EE0-43BD-937F-321082EF56D4}"/>
    <cellStyle name="Comma 15 2 3 3 2 2 2 2 2" xfId="8975" xr:uid="{CEBBFFAA-15C1-46ED-8C29-85719C7BD2FB}"/>
    <cellStyle name="Comma 15 2 3 3 2 2 2 2 2 2" xfId="30188" xr:uid="{331C3904-93E5-4882-B8DE-1DB3E3B48BBA}"/>
    <cellStyle name="Comma 15 2 3 3 2 2 2 2 3" xfId="30187" xr:uid="{32410E1F-5B60-41BA-93D3-4099D13589A4}"/>
    <cellStyle name="Comma 15 2 3 3 2 2 2 2_ACT Segment adj EBITDA" xfId="8976" xr:uid="{EB3AC128-E4FC-4A0A-8E8D-D834C4C9ADF2}"/>
    <cellStyle name="Comma 15 2 3 3 2 2 2 3" xfId="8977" xr:uid="{91772176-E1B2-44F4-AE27-7959DFD80623}"/>
    <cellStyle name="Comma 15 2 3 3 2 2 2 3 2" xfId="30189" xr:uid="{C77B6AE5-B84C-4A7F-9418-083792E636A9}"/>
    <cellStyle name="Comma 15 2 3 3 2 2 2 4" xfId="30186" xr:uid="{8D97EF7C-843E-49F1-8526-D2D07576D5F7}"/>
    <cellStyle name="Comma 15 2 3 3 2 2 2_ACT Segment adj EBITDA" xfId="8978" xr:uid="{7F3554D3-8328-4C43-8373-F98AA214B956}"/>
    <cellStyle name="Comma 15 2 3 3 2 2 3" xfId="8979" xr:uid="{06E15480-2234-492F-8E59-7AC95B5BD387}"/>
    <cellStyle name="Comma 15 2 3 3 2 2 3 2" xfId="8980" xr:uid="{731F4AD0-6D1A-425E-99C8-0C21C51F79EF}"/>
    <cellStyle name="Comma 15 2 3 3 2 2 3 2 2" xfId="30191" xr:uid="{8E899503-57C6-427C-8FE1-5896E99B1552}"/>
    <cellStyle name="Comma 15 2 3 3 2 2 3 3" xfId="30190" xr:uid="{B80283C0-BA8D-45BC-889E-5925C17420FE}"/>
    <cellStyle name="Comma 15 2 3 3 2 2 3_ACT Segment adj EBITDA" xfId="8981" xr:uid="{4BDD420E-82C4-4319-AD34-5625DE7CA10B}"/>
    <cellStyle name="Comma 15 2 3 3 2 2 4" xfId="8982" xr:uid="{AB8C08EF-A7F5-46E3-90B7-1AEBB0B95EEF}"/>
    <cellStyle name="Comma 15 2 3 3 2 2 4 2" xfId="30192" xr:uid="{73698507-9E02-4134-8B64-24F03EE64E2E}"/>
    <cellStyle name="Comma 15 2 3 3 2 2 5" xfId="30185" xr:uid="{F39CE21A-C1C8-496B-8470-A5730D045794}"/>
    <cellStyle name="Comma 15 2 3 3 2 2_ACT Segment adj EBITDA" xfId="8983" xr:uid="{2D7FF9EF-BD90-4880-B200-58E275FE17F3}"/>
    <cellStyle name="Comma 15 2 3 3 2 3" xfId="8984" xr:uid="{C7555E70-E5D1-4C37-B490-DA1C18F1135D}"/>
    <cellStyle name="Comma 15 2 3 3 2 3 2" xfId="8985" xr:uid="{F3A05232-C2E5-434F-A011-A6AFAC4A9DE7}"/>
    <cellStyle name="Comma 15 2 3 3 2 3 2 2" xfId="8986" xr:uid="{EF315BF4-B785-4B62-8FDC-395FB36E96C8}"/>
    <cellStyle name="Comma 15 2 3 3 2 3 2 2 2" xfId="30195" xr:uid="{FF0FEC46-8291-4CB4-9DDF-B7C9DC91E20C}"/>
    <cellStyle name="Comma 15 2 3 3 2 3 2 3" xfId="30194" xr:uid="{3D2F42D4-F5AE-4C71-954C-4C3A7BF6E073}"/>
    <cellStyle name="Comma 15 2 3 3 2 3 2_ACT Segment adj EBITDA" xfId="8987" xr:uid="{0925225F-33F4-4217-81C3-499416D7FC14}"/>
    <cellStyle name="Comma 15 2 3 3 2 3 3" xfId="8988" xr:uid="{06C43906-880E-4432-9F34-EA6E1682F62D}"/>
    <cellStyle name="Comma 15 2 3 3 2 3 3 2" xfId="30196" xr:uid="{2176D6FE-C684-4369-9221-5D4D1F06B6A9}"/>
    <cellStyle name="Comma 15 2 3 3 2 3 4" xfId="30193" xr:uid="{E99B855B-1399-4378-8C7F-10B0DBC877F5}"/>
    <cellStyle name="Comma 15 2 3 3 2 3_ACT Segment adj EBITDA" xfId="8989" xr:uid="{0F2F866E-883E-4E8D-A208-8493F1B8AA74}"/>
    <cellStyle name="Comma 15 2 3 3 2 4" xfId="8990" xr:uid="{D60FD3B0-6CF3-410C-8079-5FF5156963AA}"/>
    <cellStyle name="Comma 15 2 3 3 2 4 2" xfId="8991" xr:uid="{300DBBB2-D8D1-45B2-AFA1-F2358B634AE9}"/>
    <cellStyle name="Comma 15 2 3 3 2 4 2 2" xfId="30198" xr:uid="{1AE1196E-4C6A-44BF-AC6B-4DF41F7E0BBB}"/>
    <cellStyle name="Comma 15 2 3 3 2 4 3" xfId="30197" xr:uid="{6C849D94-ECC4-4AFD-BF26-6C5551A22780}"/>
    <cellStyle name="Comma 15 2 3 3 2 4_ACT Segment adj EBITDA" xfId="8992" xr:uid="{2B5FF36F-D46D-469B-8112-2FFAA4993479}"/>
    <cellStyle name="Comma 15 2 3 3 2 5" xfId="8993" xr:uid="{94FE9E7C-E199-4CCE-8AC7-EA3ECA142BA6}"/>
    <cellStyle name="Comma 15 2 3 3 2 5 2" xfId="30199" xr:uid="{BD4837E5-0F3A-42F8-838E-E975FFF41691}"/>
    <cellStyle name="Comma 15 2 3 3 2 6" xfId="30184" xr:uid="{31423ADD-A9B5-4DF8-B2CB-3AE289BBE619}"/>
    <cellStyle name="Comma 15 2 3 3 2_ACT Segment adj EBITDA" xfId="8994" xr:uid="{047C1158-99EA-43CB-8689-3B42B5067C55}"/>
    <cellStyle name="Comma 15 2 3 3 3" xfId="8995" xr:uid="{E3363D43-0819-439B-9461-163CF28FC7C9}"/>
    <cellStyle name="Comma 15 2 3 3 3 2" xfId="8996" xr:uid="{9EEE7798-B34F-47D7-8D21-CE8E0D078C3B}"/>
    <cellStyle name="Comma 15 2 3 3 3 2 2" xfId="8997" xr:uid="{13EB6EC8-C765-499F-AC6C-E96E05AA28EB}"/>
    <cellStyle name="Comma 15 2 3 3 3 2 2 2" xfId="8998" xr:uid="{6541C534-BFA2-4C2D-B65C-44506EFCF0E0}"/>
    <cellStyle name="Comma 15 2 3 3 3 2 2 2 2" xfId="30203" xr:uid="{355C3E93-9476-4945-8287-F4C178421DA3}"/>
    <cellStyle name="Comma 15 2 3 3 3 2 2 3" xfId="30202" xr:uid="{B2DAB374-2FB0-4CB7-BAF1-F5A4C02A6BB0}"/>
    <cellStyle name="Comma 15 2 3 3 3 2 2_ACT Segment adj EBITDA" xfId="8999" xr:uid="{AB85E81A-062E-448E-8433-2ECD8A397D00}"/>
    <cellStyle name="Comma 15 2 3 3 3 2 3" xfId="9000" xr:uid="{71DB69C0-ABA9-414D-9591-7CB25BDB16EA}"/>
    <cellStyle name="Comma 15 2 3 3 3 2 3 2" xfId="30204" xr:uid="{69F7DA1B-68D4-4DA9-98C1-5402C8216ACD}"/>
    <cellStyle name="Comma 15 2 3 3 3 2 4" xfId="30201" xr:uid="{14B94D38-DF2A-4AA9-9419-3DC235DDC015}"/>
    <cellStyle name="Comma 15 2 3 3 3 2_ACT Segment adj EBITDA" xfId="9001" xr:uid="{73107006-EC1A-4659-955F-8397184D8373}"/>
    <cellStyle name="Comma 15 2 3 3 3 3" xfId="9002" xr:uid="{6FA93EA5-CEED-4E09-83B9-75B29C2C3C75}"/>
    <cellStyle name="Comma 15 2 3 3 3 3 2" xfId="9003" xr:uid="{D848417E-E198-4CBD-94A3-BC186DDE2709}"/>
    <cellStyle name="Comma 15 2 3 3 3 3 2 2" xfId="30206" xr:uid="{480A4275-1063-4639-94F6-F1144D8ECBB7}"/>
    <cellStyle name="Comma 15 2 3 3 3 3 3" xfId="30205" xr:uid="{129F05C7-D350-4C1A-A4CD-1A0B94407B45}"/>
    <cellStyle name="Comma 15 2 3 3 3 3_ACT Segment adj EBITDA" xfId="9004" xr:uid="{962F9E49-3B4D-4CB6-BDEC-4F81048E6222}"/>
    <cellStyle name="Comma 15 2 3 3 3 4" xfId="9005" xr:uid="{B87C127E-3128-401D-9710-4CE4BCF872B0}"/>
    <cellStyle name="Comma 15 2 3 3 3 4 2" xfId="30207" xr:uid="{C5A1F232-6A9F-4F60-AABB-21CCA0BD647C}"/>
    <cellStyle name="Comma 15 2 3 3 3 5" xfId="30200" xr:uid="{1D77C929-4DCA-4721-B254-DFC49EF8BB67}"/>
    <cellStyle name="Comma 15 2 3 3 3_ACT Segment adj EBITDA" xfId="9006" xr:uid="{721B8611-6DDE-4AC2-856C-D626B3F72C89}"/>
    <cellStyle name="Comma 15 2 3 3 4" xfId="9007" xr:uid="{24999F24-784C-4B98-870F-D7AE95699876}"/>
    <cellStyle name="Comma 15 2 3 3 4 2" xfId="9008" xr:uid="{42EA2431-A64E-44A2-B76B-CEBE31B77481}"/>
    <cellStyle name="Comma 15 2 3 3 4 2 2" xfId="9009" xr:uid="{ABCC8A48-875E-4302-ADA3-FE9FE372E9D2}"/>
    <cellStyle name="Comma 15 2 3 3 4 2 2 2" xfId="30210" xr:uid="{CCEB495B-823E-44A9-B9D2-716AF4857A63}"/>
    <cellStyle name="Comma 15 2 3 3 4 2 3" xfId="30209" xr:uid="{9ADA5406-E103-4384-B0CE-FD331C4DA218}"/>
    <cellStyle name="Comma 15 2 3 3 4 2_ACT Segment adj EBITDA" xfId="9010" xr:uid="{EFB3D4AB-150C-4DB4-8530-32450461097D}"/>
    <cellStyle name="Comma 15 2 3 3 4 3" xfId="9011" xr:uid="{5A7E8BB5-4510-4341-A836-627A3409713F}"/>
    <cellStyle name="Comma 15 2 3 3 4 3 2" xfId="30211" xr:uid="{1C877AC7-903E-4E31-A489-B2BFAFA84270}"/>
    <cellStyle name="Comma 15 2 3 3 4 4" xfId="30208" xr:uid="{E87193E5-A305-4580-8081-93C672CE88D9}"/>
    <cellStyle name="Comma 15 2 3 3 4_ACT Segment adj EBITDA" xfId="9012" xr:uid="{DE4B03A6-4BA8-4F1A-B489-E19E4E8E8959}"/>
    <cellStyle name="Comma 15 2 3 3 5" xfId="9013" xr:uid="{23403ACC-4C95-4FED-8C9E-80CAEAC85525}"/>
    <cellStyle name="Comma 15 2 3 3 5 2" xfId="9014" xr:uid="{EBFF1380-B2B6-4D86-9AFB-AEB0EC9BB0AB}"/>
    <cellStyle name="Comma 15 2 3 3 5 2 2" xfId="30213" xr:uid="{1730C887-95D6-4700-849C-71222C62BA48}"/>
    <cellStyle name="Comma 15 2 3 3 5 3" xfId="30212" xr:uid="{64BD3D42-9B7D-4D74-9D93-7ED7887E3184}"/>
    <cellStyle name="Comma 15 2 3 3 5_ACT Segment adj EBITDA" xfId="9015" xr:uid="{0AFA1FBA-8010-4CCD-B647-E61EEEFE30BB}"/>
    <cellStyle name="Comma 15 2 3 3 6" xfId="9016" xr:uid="{D45D4B94-608D-4AF4-8B3B-D0BAF431BB9F}"/>
    <cellStyle name="Comma 15 2 3 3 6 2" xfId="30214" xr:uid="{17169F09-7EF4-4905-8979-D1AF022C2B17}"/>
    <cellStyle name="Comma 15 2 3 3 7" xfId="30183" xr:uid="{B715A938-E84B-41C3-9D65-14A7D6A82609}"/>
    <cellStyle name="Comma 15 2 3 3_ACT Segment adj EBITDA" xfId="9017" xr:uid="{0B15F3BB-A89A-45BB-9096-7508D4F93D3D}"/>
    <cellStyle name="Comma 15 2 3 4" xfId="9018" xr:uid="{B4F8DDDE-6F77-4DE4-B077-F93D3EF557E3}"/>
    <cellStyle name="Comma 15 2 3 4 2" xfId="9019" xr:uid="{8DA3854B-B2DD-4297-9801-C9F5C1897257}"/>
    <cellStyle name="Comma 15 2 3 4 2 2" xfId="9020" xr:uid="{CD13B5AE-02BD-40D0-9633-5E3028D49149}"/>
    <cellStyle name="Comma 15 2 3 4 2 2 2" xfId="9021" xr:uid="{5F7FE30A-27E4-49BD-B66F-12328642E83A}"/>
    <cellStyle name="Comma 15 2 3 4 2 2 2 2" xfId="9022" xr:uid="{9F3BF493-1268-4479-8ECB-FF3B27971F36}"/>
    <cellStyle name="Comma 15 2 3 4 2 2 2 2 2" xfId="9023" xr:uid="{32C3E499-2C9A-48DA-BCB3-6B8F7E90D5B9}"/>
    <cellStyle name="Comma 15 2 3 4 2 2 2 2 2 2" xfId="30220" xr:uid="{D98B8DBB-37DB-4D14-A590-0C123229DC60}"/>
    <cellStyle name="Comma 15 2 3 4 2 2 2 2 3" xfId="30219" xr:uid="{4C373B88-0919-422B-BC83-CC30C8CC17E4}"/>
    <cellStyle name="Comma 15 2 3 4 2 2 2 2_ACT Segment adj EBITDA" xfId="9024" xr:uid="{2CE276FA-89EE-4DC2-9B26-220459636E1E}"/>
    <cellStyle name="Comma 15 2 3 4 2 2 2 3" xfId="9025" xr:uid="{781B263D-3F21-4108-8A12-9CA847807E95}"/>
    <cellStyle name="Comma 15 2 3 4 2 2 2 3 2" xfId="30221" xr:uid="{0044A86D-A2FF-42A9-95F7-BBDE2DB234A2}"/>
    <cellStyle name="Comma 15 2 3 4 2 2 2 4" xfId="30218" xr:uid="{C68E5DA1-E83B-4F71-B125-7348F5C09F67}"/>
    <cellStyle name="Comma 15 2 3 4 2 2 2_ACT Segment adj EBITDA" xfId="9026" xr:uid="{7B233DA0-FAAA-4B00-84DA-8CB86578A79C}"/>
    <cellStyle name="Comma 15 2 3 4 2 2 3" xfId="9027" xr:uid="{4C0396B0-15FA-4912-A9ED-E029F9732A32}"/>
    <cellStyle name="Comma 15 2 3 4 2 2 3 2" xfId="9028" xr:uid="{C4CC7341-ED0B-4C7A-A62F-66CA0F28D01A}"/>
    <cellStyle name="Comma 15 2 3 4 2 2 3 2 2" xfId="30223" xr:uid="{4872F9FD-13C8-46A1-9FC9-C50CE5E21CBB}"/>
    <cellStyle name="Comma 15 2 3 4 2 2 3 3" xfId="30222" xr:uid="{171B063C-ED92-4C04-AB9F-1D2791CCDA85}"/>
    <cellStyle name="Comma 15 2 3 4 2 2 3_ACT Segment adj EBITDA" xfId="9029" xr:uid="{B492B5BF-9452-422D-88A8-FE861BB4ADD8}"/>
    <cellStyle name="Comma 15 2 3 4 2 2 4" xfId="9030" xr:uid="{21BF5771-5113-4447-A975-55B51EAB873E}"/>
    <cellStyle name="Comma 15 2 3 4 2 2 4 2" xfId="30224" xr:uid="{BBE0C2A3-7271-4710-BDE4-52632A8E2F37}"/>
    <cellStyle name="Comma 15 2 3 4 2 2 5" xfId="30217" xr:uid="{49E3E193-4DCF-4F6A-9459-21B593163968}"/>
    <cellStyle name="Comma 15 2 3 4 2 2_ACT Segment adj EBITDA" xfId="9031" xr:uid="{17D8F727-8046-40A1-9257-02349DAD2F5F}"/>
    <cellStyle name="Comma 15 2 3 4 2 3" xfId="9032" xr:uid="{650F5831-BE34-4635-96FB-B249249EEB27}"/>
    <cellStyle name="Comma 15 2 3 4 2 3 2" xfId="9033" xr:uid="{1FD487B2-FB72-4775-940A-D2A95D92756E}"/>
    <cellStyle name="Comma 15 2 3 4 2 3 2 2" xfId="9034" xr:uid="{BF28A3B7-87A2-4C27-8063-FEB77152D4AC}"/>
    <cellStyle name="Comma 15 2 3 4 2 3 2 2 2" xfId="30227" xr:uid="{F7640D1B-7396-4A58-BAF9-0885185AA23D}"/>
    <cellStyle name="Comma 15 2 3 4 2 3 2 3" xfId="30226" xr:uid="{4C83B8A2-A5AA-4E2E-8332-008F08198775}"/>
    <cellStyle name="Comma 15 2 3 4 2 3 2_ACT Segment adj EBITDA" xfId="9035" xr:uid="{DD071DC3-F1EF-4B31-B9EA-DFFE780927FC}"/>
    <cellStyle name="Comma 15 2 3 4 2 3 3" xfId="9036" xr:uid="{77741FDF-396A-491C-AA49-222D6879702E}"/>
    <cellStyle name="Comma 15 2 3 4 2 3 3 2" xfId="30228" xr:uid="{55C978D2-6D82-4FFB-B24D-8D06611BF5B3}"/>
    <cellStyle name="Comma 15 2 3 4 2 3 4" xfId="30225" xr:uid="{855E1923-C11E-4D7B-B3C2-42DE12360249}"/>
    <cellStyle name="Comma 15 2 3 4 2 3_ACT Segment adj EBITDA" xfId="9037" xr:uid="{644FFFA8-5101-4DBA-8B84-9A85F47205AE}"/>
    <cellStyle name="Comma 15 2 3 4 2 4" xfId="9038" xr:uid="{61C5336D-F01E-4C9C-84C0-EBD2C1AB1B33}"/>
    <cellStyle name="Comma 15 2 3 4 2 4 2" xfId="9039" xr:uid="{A4E22673-688D-4EE7-8D61-504C1F97F023}"/>
    <cellStyle name="Comma 15 2 3 4 2 4 2 2" xfId="30230" xr:uid="{857AD940-7228-47EB-BDB1-5126C8143288}"/>
    <cellStyle name="Comma 15 2 3 4 2 4 3" xfId="30229" xr:uid="{9A16AB78-BE3F-4369-B627-CCA572D05389}"/>
    <cellStyle name="Comma 15 2 3 4 2 4_ACT Segment adj EBITDA" xfId="9040" xr:uid="{46B53349-9ED0-43B8-8A19-9F640A45EAA3}"/>
    <cellStyle name="Comma 15 2 3 4 2 5" xfId="9041" xr:uid="{DDE0DA63-2B87-4133-BCED-5C3FAE69D894}"/>
    <cellStyle name="Comma 15 2 3 4 2 5 2" xfId="30231" xr:uid="{7F910CF5-BDD8-4A85-964F-3715C658632B}"/>
    <cellStyle name="Comma 15 2 3 4 2 6" xfId="30216" xr:uid="{9731066C-0BD9-4930-9231-5FDAA51DDE73}"/>
    <cellStyle name="Comma 15 2 3 4 2_ACT Segment adj EBITDA" xfId="9042" xr:uid="{D8CE4ED4-AC0B-4266-848B-3264BDEF8498}"/>
    <cellStyle name="Comma 15 2 3 4 3" xfId="9043" xr:uid="{3E8F6B07-F97E-46F1-8986-6E4D6472D97C}"/>
    <cellStyle name="Comma 15 2 3 4 3 2" xfId="9044" xr:uid="{1F1AEDF1-F87C-423A-A976-D435240AEB73}"/>
    <cellStyle name="Comma 15 2 3 4 3 2 2" xfId="9045" xr:uid="{335FDD77-DA70-4DFC-8BA6-7215D087C840}"/>
    <cellStyle name="Comma 15 2 3 4 3 2 2 2" xfId="9046" xr:uid="{03F4F230-B8B6-4C68-B21D-975A48A01720}"/>
    <cellStyle name="Comma 15 2 3 4 3 2 2 2 2" xfId="30235" xr:uid="{B4BB83EF-A78C-4626-988B-AED12F3094FE}"/>
    <cellStyle name="Comma 15 2 3 4 3 2 2 3" xfId="30234" xr:uid="{63E1683F-D766-41DC-81D6-7DD9A5E6FC9B}"/>
    <cellStyle name="Comma 15 2 3 4 3 2 2_ACT Segment adj EBITDA" xfId="9047" xr:uid="{61163D7D-63E3-4C52-AF4A-6A581AD207ED}"/>
    <cellStyle name="Comma 15 2 3 4 3 2 3" xfId="9048" xr:uid="{7B52FEA6-59F6-4AA4-BF25-6384DDEAD640}"/>
    <cellStyle name="Comma 15 2 3 4 3 2 3 2" xfId="30236" xr:uid="{02F20F4D-BE74-4CB5-94BF-6E4FB5EB01CE}"/>
    <cellStyle name="Comma 15 2 3 4 3 2 4" xfId="30233" xr:uid="{D5A4B23E-F305-4CA8-875A-66F7C91903DB}"/>
    <cellStyle name="Comma 15 2 3 4 3 2_ACT Segment adj EBITDA" xfId="9049" xr:uid="{08A23110-2E11-487D-AB11-F3776ADBAA21}"/>
    <cellStyle name="Comma 15 2 3 4 3 3" xfId="9050" xr:uid="{B558DC65-CE11-4730-8AC1-8AD2A3E0DE83}"/>
    <cellStyle name="Comma 15 2 3 4 3 3 2" xfId="9051" xr:uid="{99D0A7D0-1C7F-4EA3-969C-048B372A4831}"/>
    <cellStyle name="Comma 15 2 3 4 3 3 2 2" xfId="30238" xr:uid="{DCBD5D3C-49AD-4DCB-8602-1F7AF5DE44C7}"/>
    <cellStyle name="Comma 15 2 3 4 3 3 3" xfId="30237" xr:uid="{BE0A162E-0B75-484A-8134-45D85F408989}"/>
    <cellStyle name="Comma 15 2 3 4 3 3_ACT Segment adj EBITDA" xfId="9052" xr:uid="{9D7431E6-B389-45A0-9120-F8DD3D3C499A}"/>
    <cellStyle name="Comma 15 2 3 4 3 4" xfId="9053" xr:uid="{4B87B972-B3E1-47AE-BA75-5B76F2978C72}"/>
    <cellStyle name="Comma 15 2 3 4 3 4 2" xfId="30239" xr:uid="{4AAD5D4C-76BA-45EE-80B3-557E87874275}"/>
    <cellStyle name="Comma 15 2 3 4 3 5" xfId="30232" xr:uid="{C8BA20B0-0923-4688-A634-143B7D3E6DED}"/>
    <cellStyle name="Comma 15 2 3 4 3_ACT Segment adj EBITDA" xfId="9054" xr:uid="{B6FBE4B5-3474-4942-A176-9FFA451238E6}"/>
    <cellStyle name="Comma 15 2 3 4 4" xfId="9055" xr:uid="{CABB6BFB-AA6E-4063-AF55-9120C050E95E}"/>
    <cellStyle name="Comma 15 2 3 4 4 2" xfId="9056" xr:uid="{4A63E41C-F217-429F-AE0E-A4B17E704BB5}"/>
    <cellStyle name="Comma 15 2 3 4 4 2 2" xfId="9057" xr:uid="{ED764782-A4FB-4D07-A1A9-0F5DE7CC5220}"/>
    <cellStyle name="Comma 15 2 3 4 4 2 2 2" xfId="30242" xr:uid="{EFEBBC66-3BA5-463A-BDA3-0F2F38E665F2}"/>
    <cellStyle name="Comma 15 2 3 4 4 2 3" xfId="30241" xr:uid="{859D2DDB-0957-4875-87AD-F543A6A53D1A}"/>
    <cellStyle name="Comma 15 2 3 4 4 2_ACT Segment adj EBITDA" xfId="9058" xr:uid="{B08FA079-66E4-4453-91F8-16FD3EA12153}"/>
    <cellStyle name="Comma 15 2 3 4 4 3" xfId="9059" xr:uid="{C1C59DD2-1AA2-4314-B1D4-5BBCAE2A1035}"/>
    <cellStyle name="Comma 15 2 3 4 4 3 2" xfId="30243" xr:uid="{86218F01-B0C0-4186-9894-D39A503CB5A1}"/>
    <cellStyle name="Comma 15 2 3 4 4 4" xfId="30240" xr:uid="{0F8F1EDF-DB17-4DF1-9AA7-29CEF6AE1DB5}"/>
    <cellStyle name="Comma 15 2 3 4 4_ACT Segment adj EBITDA" xfId="9060" xr:uid="{95256902-F576-4127-999C-3155AB642331}"/>
    <cellStyle name="Comma 15 2 3 4 5" xfId="9061" xr:uid="{7A9CA918-5573-4A43-863C-64A7D13D3D5D}"/>
    <cellStyle name="Comma 15 2 3 4 5 2" xfId="9062" xr:uid="{4869A4D0-A364-466D-AE8A-3BA856107BEB}"/>
    <cellStyle name="Comma 15 2 3 4 5 2 2" xfId="30245" xr:uid="{EE310162-8F1A-4D87-803A-3359403F35E0}"/>
    <cellStyle name="Comma 15 2 3 4 5 3" xfId="30244" xr:uid="{7F1CA659-596E-4630-B12F-76289587831C}"/>
    <cellStyle name="Comma 15 2 3 4 5_ACT Segment adj EBITDA" xfId="9063" xr:uid="{E156DA1F-D2FF-4201-9BEF-22099B06CDAB}"/>
    <cellStyle name="Comma 15 2 3 4 6" xfId="9064" xr:uid="{F378B415-DA2C-46AC-B406-866D9013BCEB}"/>
    <cellStyle name="Comma 15 2 3 4 6 2" xfId="30246" xr:uid="{1807C8FF-1A65-4B67-9AA6-349845F7EE7F}"/>
    <cellStyle name="Comma 15 2 3 4 7" xfId="30215" xr:uid="{17B5E8A9-96C4-4024-8509-D4913B707AF0}"/>
    <cellStyle name="Comma 15 2 3 4_ACT Segment adj EBITDA" xfId="9065" xr:uid="{6B11AC3D-4209-4619-8C6A-3A700BC965CB}"/>
    <cellStyle name="Comma 15 2 3 5" xfId="9066" xr:uid="{1D27C355-421C-4034-BF82-804037E825FC}"/>
    <cellStyle name="Comma 15 2 3 5 2" xfId="9067" xr:uid="{F9086BD1-FE93-4FD3-B689-B9CABF417C49}"/>
    <cellStyle name="Comma 15 2 3 5 2 2" xfId="9068" xr:uid="{D02C76F7-A8B2-484D-9C8C-6935241C2AAA}"/>
    <cellStyle name="Comma 15 2 3 5 2 2 2" xfId="9069" xr:uid="{905EBB2B-4DBE-41F1-8051-961271C57391}"/>
    <cellStyle name="Comma 15 2 3 5 2 2 2 2" xfId="9070" xr:uid="{1350D60C-5A91-44F1-A70C-0BC50A547ED5}"/>
    <cellStyle name="Comma 15 2 3 5 2 2 2 2 2" xfId="30251" xr:uid="{C78BCB5E-BF40-48A0-8895-5D5B90073C7A}"/>
    <cellStyle name="Comma 15 2 3 5 2 2 2 3" xfId="30250" xr:uid="{126EA4B6-B455-45B1-865D-B07E579697B2}"/>
    <cellStyle name="Comma 15 2 3 5 2 2 2_ACT Segment adj EBITDA" xfId="9071" xr:uid="{45FFDD7A-E9CC-4DF3-AAB0-995E42AD72C3}"/>
    <cellStyle name="Comma 15 2 3 5 2 2 3" xfId="9072" xr:uid="{03408C58-C3E4-4F11-A179-BD56F5709324}"/>
    <cellStyle name="Comma 15 2 3 5 2 2 3 2" xfId="30252" xr:uid="{C6758603-A193-4307-9B55-5A33A6354917}"/>
    <cellStyle name="Comma 15 2 3 5 2 2 4" xfId="30249" xr:uid="{E37946B9-E699-4EE4-B31C-D627D55213FC}"/>
    <cellStyle name="Comma 15 2 3 5 2 2_ACT Segment adj EBITDA" xfId="9073" xr:uid="{B4EE8362-AEF4-42C1-8837-3B180B6F641A}"/>
    <cellStyle name="Comma 15 2 3 5 2 3" xfId="9074" xr:uid="{874FE911-3370-4865-B490-8B7E714C68E1}"/>
    <cellStyle name="Comma 15 2 3 5 2 3 2" xfId="9075" xr:uid="{B529410C-35E1-423F-A456-4E7BA65BDC99}"/>
    <cellStyle name="Comma 15 2 3 5 2 3 2 2" xfId="30254" xr:uid="{6F509ECB-EEBE-4205-ADD0-F701C19AA54C}"/>
    <cellStyle name="Comma 15 2 3 5 2 3 3" xfId="30253" xr:uid="{35CFE4A4-A53E-40A4-89A9-A0F05703A6BA}"/>
    <cellStyle name="Comma 15 2 3 5 2 3_ACT Segment adj EBITDA" xfId="9076" xr:uid="{950ED82B-81D0-4AF5-8CED-7DABFEC57E9E}"/>
    <cellStyle name="Comma 15 2 3 5 2 4" xfId="9077" xr:uid="{C01E5CB3-8360-43F1-8E49-85DC51D78844}"/>
    <cellStyle name="Comma 15 2 3 5 2 4 2" xfId="30255" xr:uid="{0EB0ABDF-C55E-4495-AF5F-379B7534CFC2}"/>
    <cellStyle name="Comma 15 2 3 5 2 5" xfId="30248" xr:uid="{0C60C4EB-31CC-4009-A062-E5F8FF32C50D}"/>
    <cellStyle name="Comma 15 2 3 5 2_ACT Segment adj EBITDA" xfId="9078" xr:uid="{FEB0009E-2C35-44F2-A5F5-B4D84C97291C}"/>
    <cellStyle name="Comma 15 2 3 5 3" xfId="9079" xr:uid="{9092A967-DD7F-41BE-A580-34769C76F47C}"/>
    <cellStyle name="Comma 15 2 3 5 3 2" xfId="9080" xr:uid="{EB6B92C4-9F08-416D-9B41-85D3A3611A18}"/>
    <cellStyle name="Comma 15 2 3 5 3 2 2" xfId="9081" xr:uid="{4179F0A7-4012-4AC6-BEDD-CC71C5257707}"/>
    <cellStyle name="Comma 15 2 3 5 3 2 2 2" xfId="30258" xr:uid="{A2F1BCC4-4CE4-4393-BEEB-98CCA459A0BF}"/>
    <cellStyle name="Comma 15 2 3 5 3 2 3" xfId="30257" xr:uid="{E0A03607-3A3A-4119-A23E-203D20F872B6}"/>
    <cellStyle name="Comma 15 2 3 5 3 2_ACT Segment adj EBITDA" xfId="9082" xr:uid="{F251F658-B8B7-414C-97E8-11205B020FEA}"/>
    <cellStyle name="Comma 15 2 3 5 3 3" xfId="9083" xr:uid="{4A020411-B6E4-45B6-B922-36BD7FA50607}"/>
    <cellStyle name="Comma 15 2 3 5 3 3 2" xfId="30259" xr:uid="{823C0D5D-1443-4685-81D9-381993E00D02}"/>
    <cellStyle name="Comma 15 2 3 5 3 4" xfId="30256" xr:uid="{477AC543-F10E-466D-B0DC-1ECC378A52C8}"/>
    <cellStyle name="Comma 15 2 3 5 3_ACT Segment adj EBITDA" xfId="9084" xr:uid="{541676DD-14F7-4485-88F5-C496C09A419C}"/>
    <cellStyle name="Comma 15 2 3 5 4" xfId="9085" xr:uid="{BCB7FF46-CE04-4E5A-8368-7DCEFBD1A725}"/>
    <cellStyle name="Comma 15 2 3 5 4 2" xfId="9086" xr:uid="{319001BC-0F60-486E-99A7-0803F5FC61A7}"/>
    <cellStyle name="Comma 15 2 3 5 4 2 2" xfId="30261" xr:uid="{82946DD5-AF74-40FE-B2F2-3EAC58DA9914}"/>
    <cellStyle name="Comma 15 2 3 5 4 3" xfId="30260" xr:uid="{0E96F832-3FB8-4EB5-852D-23BA1E45A987}"/>
    <cellStyle name="Comma 15 2 3 5 4_ACT Segment adj EBITDA" xfId="9087" xr:uid="{FAE96D06-40E0-473E-ACEF-A23BE69B5CF3}"/>
    <cellStyle name="Comma 15 2 3 5 5" xfId="9088" xr:uid="{350362D7-CE08-4E8B-86FE-174A70E340FB}"/>
    <cellStyle name="Comma 15 2 3 5 5 2" xfId="30262" xr:uid="{54F6B131-C6A3-42ED-9CB3-C5AE9DC08035}"/>
    <cellStyle name="Comma 15 2 3 5 6" xfId="30247" xr:uid="{E9C36975-B200-405F-91C2-24864B2552D2}"/>
    <cellStyle name="Comma 15 2 3 5_ACT Segment adj EBITDA" xfId="9089" xr:uid="{094050F5-F8ED-44C1-B585-96CF1641EE9A}"/>
    <cellStyle name="Comma 15 2 3 6" xfId="9090" xr:uid="{58B0859A-3619-4031-8059-87FA444380FF}"/>
    <cellStyle name="Comma 15 2 3 6 2" xfId="9091" xr:uid="{D63B99D2-D7B6-49F2-9B40-55B0BAAD4962}"/>
    <cellStyle name="Comma 15 2 3 6 2 2" xfId="9092" xr:uid="{2463B7B4-5D41-4705-9CA3-9A1DE6FE2B88}"/>
    <cellStyle name="Comma 15 2 3 6 2 2 2" xfId="9093" xr:uid="{7B3F15AF-16C0-4401-A2DB-27AF85819B4C}"/>
    <cellStyle name="Comma 15 2 3 6 2 2 2 2" xfId="30266" xr:uid="{601E8AD6-D4FD-4E5B-B255-C3FBD9F054F6}"/>
    <cellStyle name="Comma 15 2 3 6 2 2 3" xfId="30265" xr:uid="{B527B34E-2B6E-491C-AF89-3D94CDD1EDD6}"/>
    <cellStyle name="Comma 15 2 3 6 2 2_ACT Segment adj EBITDA" xfId="9094" xr:uid="{3DFFC4FA-8746-4CB7-8EEE-C4A4AD099148}"/>
    <cellStyle name="Comma 15 2 3 6 2 3" xfId="9095" xr:uid="{63F10118-56FC-4B23-ABAD-8E40C8A298D0}"/>
    <cellStyle name="Comma 15 2 3 6 2 3 2" xfId="30267" xr:uid="{C040E49D-478C-4051-B0EF-1BAD9B151B25}"/>
    <cellStyle name="Comma 15 2 3 6 2 4" xfId="30264" xr:uid="{9A0C8073-025E-409C-9493-E892B5B242D7}"/>
    <cellStyle name="Comma 15 2 3 6 2_ACT Segment adj EBITDA" xfId="9096" xr:uid="{FD87E828-59BA-4B56-8824-42956CE072F3}"/>
    <cellStyle name="Comma 15 2 3 6 3" xfId="9097" xr:uid="{FB478E81-7720-4455-B88D-1D39D01FF15F}"/>
    <cellStyle name="Comma 15 2 3 6 3 2" xfId="9098" xr:uid="{8C6B265E-EBA0-49BB-8957-F93BC8F283D2}"/>
    <cellStyle name="Comma 15 2 3 6 3 2 2" xfId="30269" xr:uid="{D5EB3B1A-E988-4801-9D7C-8FD094B70EBA}"/>
    <cellStyle name="Comma 15 2 3 6 3 3" xfId="30268" xr:uid="{899A8608-552E-4A7A-B833-47910E1BAF53}"/>
    <cellStyle name="Comma 15 2 3 6 3_ACT Segment adj EBITDA" xfId="9099" xr:uid="{8F0CAEBD-38AB-444B-90E4-E43EFA9AFF1B}"/>
    <cellStyle name="Comma 15 2 3 6 4" xfId="9100" xr:uid="{537AE186-F0DE-434C-B6E9-215BFFA1A01D}"/>
    <cellStyle name="Comma 15 2 3 6 4 2" xfId="30270" xr:uid="{4C24510C-B524-4178-91DC-5EED5263882C}"/>
    <cellStyle name="Comma 15 2 3 6 5" xfId="30263" xr:uid="{10DFCAEB-C734-4E94-9F00-EABD095525FB}"/>
    <cellStyle name="Comma 15 2 3 6_ACT Segment adj EBITDA" xfId="9101" xr:uid="{760C8703-02C7-4471-875F-F52975989A14}"/>
    <cellStyle name="Comma 15 2 3 7" xfId="9102" xr:uid="{FD167D14-5E11-46EB-AF1E-1F46E43B868D}"/>
    <cellStyle name="Comma 15 2 3 7 2" xfId="9103" xr:uid="{D9AB0A8F-DB8C-4416-ACDE-B31BAEA091B6}"/>
    <cellStyle name="Comma 15 2 3 7 2 2" xfId="9104" xr:uid="{D9FDA339-43C2-42FF-81AD-33C781858A75}"/>
    <cellStyle name="Comma 15 2 3 7 2 2 2" xfId="30273" xr:uid="{1525BE84-610B-4982-B1EA-C30A218B8006}"/>
    <cellStyle name="Comma 15 2 3 7 2 3" xfId="30272" xr:uid="{54C44A17-6B75-425D-82ED-A6E1FFAF974F}"/>
    <cellStyle name="Comma 15 2 3 7 2_ACT Segment adj EBITDA" xfId="9105" xr:uid="{5C9F9515-08EC-4C20-9763-BBDE682EEAE6}"/>
    <cellStyle name="Comma 15 2 3 7 3" xfId="9106" xr:uid="{1149F1C3-F363-42EC-BF36-569D4F108825}"/>
    <cellStyle name="Comma 15 2 3 7 3 2" xfId="30274" xr:uid="{4B44829E-88FF-4672-95F8-FE0DD04174E0}"/>
    <cellStyle name="Comma 15 2 3 7 4" xfId="30271" xr:uid="{14F41EF6-543C-45B3-BA42-2B4390D5ECBD}"/>
    <cellStyle name="Comma 15 2 3 7_ACT Segment adj EBITDA" xfId="9107" xr:uid="{A9C941FC-79FA-430A-A575-1E9966DBBDE7}"/>
    <cellStyle name="Comma 15 2 3 8" xfId="9108" xr:uid="{80F54342-5175-4087-9CBE-D135055B05D5}"/>
    <cellStyle name="Comma 15 2 3 8 2" xfId="9109" xr:uid="{19BD4F60-034B-451D-8C70-AE97C0CF9296}"/>
    <cellStyle name="Comma 15 2 3 8 2 2" xfId="30276" xr:uid="{B4F7F32F-9E6B-43AC-9638-AB0C0E068416}"/>
    <cellStyle name="Comma 15 2 3 8 3" xfId="30275" xr:uid="{E47FD2F1-EBB8-43C2-8419-F86797B84635}"/>
    <cellStyle name="Comma 15 2 3 8_ACT Segment adj EBITDA" xfId="9110" xr:uid="{A6AD56FE-A312-434D-B026-E6F78DB78E38}"/>
    <cellStyle name="Comma 15 2 3 9" xfId="9111" xr:uid="{33E3BFD8-B531-4878-AAFD-C84072205ECB}"/>
    <cellStyle name="Comma 15 2 3 9 2" xfId="30277" xr:uid="{27D21E52-0D5B-40A2-A1ED-F8F516FCC411}"/>
    <cellStyle name="Comma 15 2 3_ACT Segment adj EBITDA" xfId="9112" xr:uid="{6BC6CFEC-67A5-4B56-A161-3C5CDC191283}"/>
    <cellStyle name="Comma 15 2 30" xfId="39112" xr:uid="{86D4A517-07AE-49B7-91B6-8E5A214EED71}"/>
    <cellStyle name="Comma 15 2 31" xfId="39111" xr:uid="{8A8E274D-D09C-4AED-B389-0C7FB94651A3}"/>
    <cellStyle name="Comma 15 2 32" xfId="36478" xr:uid="{984478CE-A1E1-43E7-BC79-9DCFE63BD23B}"/>
    <cellStyle name="Comma 15 2 33" xfId="39157" xr:uid="{E822CE2F-AD7E-44CC-B52E-AE19F0853287}"/>
    <cellStyle name="Comma 15 2 34" xfId="39546" xr:uid="{4EC82306-8CBC-42CB-A208-5AFAEB3D2AE1}"/>
    <cellStyle name="Comma 15 2 35" xfId="39377" xr:uid="{B1B28E9E-29D0-46FF-95C0-04E26146836F}"/>
    <cellStyle name="Comma 15 2 36" xfId="39495" xr:uid="{BA54DB2E-B8BB-45CC-92A4-919D13F516CD}"/>
    <cellStyle name="Comma 15 2 37" xfId="39422" xr:uid="{926610DF-695A-42A1-9FEB-9C6EC27AC0CD}"/>
    <cellStyle name="Comma 15 2 38" xfId="39518" xr:uid="{0C68E5EE-B072-4D87-A1CD-B6E801C382B1}"/>
    <cellStyle name="Comma 15 2 39" xfId="39401" xr:uid="{1CB7DDFA-9810-4D39-96CB-BE6D2C6D5CFC}"/>
    <cellStyle name="Comma 15 2 4" xfId="9113" xr:uid="{4429FF9D-758A-4533-9FAC-17A45CE64B43}"/>
    <cellStyle name="Comma 15 2 4 10" xfId="22059" xr:uid="{61BC8AEA-36D1-4AA0-A771-F04F46EF6340}"/>
    <cellStyle name="Comma 15 2 4 2" xfId="9114" xr:uid="{6AD1B80D-D0FA-4BBB-88A4-9502B5889EDF}"/>
    <cellStyle name="Comma 15 2 4 2 2" xfId="9115" xr:uid="{EF0A2789-60BD-4737-85BC-6137201CBC32}"/>
    <cellStyle name="Comma 15 2 4 2 2 2" xfId="9116" xr:uid="{31A5594E-8217-4A90-A779-C868C73581B4}"/>
    <cellStyle name="Comma 15 2 4 2 2 2 2" xfId="9117" xr:uid="{B08973E4-FA6C-4899-A6EB-36CF36EB1045}"/>
    <cellStyle name="Comma 15 2 4 2 2 2 2 2" xfId="9118" xr:uid="{B93B984C-1266-4466-8A89-132AF2AD11FF}"/>
    <cellStyle name="Comma 15 2 4 2 2 2 2 2 2" xfId="9119" xr:uid="{175D72E1-4719-4966-BE51-491C195463F7}"/>
    <cellStyle name="Comma 15 2 4 2 2 2 2 2 2 2" xfId="30283" xr:uid="{F687FAD4-D08A-4D52-B2B7-E0D36BB5FB08}"/>
    <cellStyle name="Comma 15 2 4 2 2 2 2 2 3" xfId="30282" xr:uid="{38DE5D7D-1B57-4EC5-9C1A-6662E809BB73}"/>
    <cellStyle name="Comma 15 2 4 2 2 2 2 2_ACT Segment adj EBITDA" xfId="9120" xr:uid="{67058E7C-85BC-4475-9810-D372EDE9AF82}"/>
    <cellStyle name="Comma 15 2 4 2 2 2 2 3" xfId="9121" xr:uid="{72A004EA-2B4A-498C-A0CA-417591A74E9A}"/>
    <cellStyle name="Comma 15 2 4 2 2 2 2 3 2" xfId="30284" xr:uid="{86BE4CBF-C12E-4343-B50F-D6B54395375D}"/>
    <cellStyle name="Comma 15 2 4 2 2 2 2 4" xfId="30281" xr:uid="{DF49647D-AF75-4064-96E8-F1CF01148F6C}"/>
    <cellStyle name="Comma 15 2 4 2 2 2 2_ACT Segment adj EBITDA" xfId="9122" xr:uid="{4D4F2149-51C0-490A-BD5B-25B4D4263134}"/>
    <cellStyle name="Comma 15 2 4 2 2 2 3" xfId="9123" xr:uid="{97F65821-08C8-478B-A077-43108FD07CA7}"/>
    <cellStyle name="Comma 15 2 4 2 2 2 3 2" xfId="9124" xr:uid="{617911D3-348B-425D-B73E-761C2E8EC5B7}"/>
    <cellStyle name="Comma 15 2 4 2 2 2 3 2 2" xfId="30286" xr:uid="{8189D321-F69A-43F8-81A2-490054E8C9B5}"/>
    <cellStyle name="Comma 15 2 4 2 2 2 3 3" xfId="30285" xr:uid="{8D0F814F-7043-412C-82A3-341EDF4E2EB7}"/>
    <cellStyle name="Comma 15 2 4 2 2 2 3_ACT Segment adj EBITDA" xfId="9125" xr:uid="{8F639CFD-9102-4320-9F19-BDFA5EA1F99B}"/>
    <cellStyle name="Comma 15 2 4 2 2 2 4" xfId="9126" xr:uid="{7BBEA728-5592-444C-8356-946A5ECE6147}"/>
    <cellStyle name="Comma 15 2 4 2 2 2 4 2" xfId="30287" xr:uid="{672A3697-2A35-44D4-BE0C-8C1D2B509652}"/>
    <cellStyle name="Comma 15 2 4 2 2 2 5" xfId="30280" xr:uid="{4A92315C-2F37-4F15-8D8B-2F20BD8D55A8}"/>
    <cellStyle name="Comma 15 2 4 2 2 2_ACT Segment adj EBITDA" xfId="9127" xr:uid="{DACB83BF-0132-48A4-AFA7-BB89DAC6EED8}"/>
    <cellStyle name="Comma 15 2 4 2 2 3" xfId="9128" xr:uid="{9244B413-1491-4007-91ED-6218AF759DDB}"/>
    <cellStyle name="Comma 15 2 4 2 2 3 2" xfId="9129" xr:uid="{E31FD56C-1D21-4169-9B24-404236A9623C}"/>
    <cellStyle name="Comma 15 2 4 2 2 3 2 2" xfId="9130" xr:uid="{9A0568CE-9CE3-4358-9A10-76EDF75C55AF}"/>
    <cellStyle name="Comma 15 2 4 2 2 3 2 2 2" xfId="30290" xr:uid="{69CAF8CE-7B14-4ECB-B9E5-01E76132BC41}"/>
    <cellStyle name="Comma 15 2 4 2 2 3 2 3" xfId="30289" xr:uid="{E7D51D9D-9E7A-46EF-965B-39E2A29D1D45}"/>
    <cellStyle name="Comma 15 2 4 2 2 3 2_ACT Segment adj EBITDA" xfId="9131" xr:uid="{B06CC6B4-F1FC-4E21-B79F-57CCF27C2C90}"/>
    <cellStyle name="Comma 15 2 4 2 2 3 3" xfId="9132" xr:uid="{52CAFDFD-F408-4330-AF71-6B067A0DFB67}"/>
    <cellStyle name="Comma 15 2 4 2 2 3 3 2" xfId="30291" xr:uid="{BCCE1965-2502-4337-B65E-5EDA35B9D6EA}"/>
    <cellStyle name="Comma 15 2 4 2 2 3 4" xfId="30288" xr:uid="{6BCACCC9-06F1-4397-8CC9-90EEB98C55D0}"/>
    <cellStyle name="Comma 15 2 4 2 2 3_ACT Segment adj EBITDA" xfId="9133" xr:uid="{43C64683-6A46-41A3-B334-4C84035E1B07}"/>
    <cellStyle name="Comma 15 2 4 2 2 4" xfId="9134" xr:uid="{FC0EC369-EDB4-4E87-BB70-AC041C2BCA99}"/>
    <cellStyle name="Comma 15 2 4 2 2 4 2" xfId="9135" xr:uid="{8DE24CDC-E57E-4964-A09B-BCCC8234A96E}"/>
    <cellStyle name="Comma 15 2 4 2 2 4 2 2" xfId="30293" xr:uid="{825E46F6-1FC6-4AF1-A4FE-AE0439B71B23}"/>
    <cellStyle name="Comma 15 2 4 2 2 4 3" xfId="30292" xr:uid="{D5EEB9CF-27D8-40D2-B9D2-C7FC1FDA8A25}"/>
    <cellStyle name="Comma 15 2 4 2 2 4_ACT Segment adj EBITDA" xfId="9136" xr:uid="{36F804F4-828E-425B-B0AE-E63F328AC472}"/>
    <cellStyle name="Comma 15 2 4 2 2 5" xfId="9137" xr:uid="{DB9F0CD7-6C83-4D8F-87E8-89A84032C828}"/>
    <cellStyle name="Comma 15 2 4 2 2 5 2" xfId="30294" xr:uid="{274550A6-9EB1-44FF-B2C1-2D6328E3C7E7}"/>
    <cellStyle name="Comma 15 2 4 2 2 6" xfId="30279" xr:uid="{29EFFFA2-82C2-4D00-953A-16D4837F5437}"/>
    <cellStyle name="Comma 15 2 4 2 2_ACT Segment adj EBITDA" xfId="9138" xr:uid="{4143C8D6-9EC5-4D5F-94BE-76BD0C303C66}"/>
    <cellStyle name="Comma 15 2 4 2 3" xfId="9139" xr:uid="{361AD9DC-9933-4B82-93A8-FE6C980D66D4}"/>
    <cellStyle name="Comma 15 2 4 2 3 2" xfId="9140" xr:uid="{CD659040-3D34-4377-BB02-56A744CAB706}"/>
    <cellStyle name="Comma 15 2 4 2 3 2 2" xfId="9141" xr:uid="{A9D796F4-7D40-4BAF-88F6-A1C3BBB573B5}"/>
    <cellStyle name="Comma 15 2 4 2 3 2 2 2" xfId="9142" xr:uid="{4377032B-FAB7-4D82-BBF8-BC475898B506}"/>
    <cellStyle name="Comma 15 2 4 2 3 2 2 2 2" xfId="30298" xr:uid="{4E1E9D1E-06E5-460C-8F75-8F9DAFECE67D}"/>
    <cellStyle name="Comma 15 2 4 2 3 2 2 3" xfId="30297" xr:uid="{0A03E57C-B513-4FA7-B1B5-893B189AC5BE}"/>
    <cellStyle name="Comma 15 2 4 2 3 2 2_ACT Segment adj EBITDA" xfId="9143" xr:uid="{5F008908-F255-4AED-AAB0-CEB8ACC81D03}"/>
    <cellStyle name="Comma 15 2 4 2 3 2 3" xfId="9144" xr:uid="{C93F0B94-BDB3-415E-B1B0-98B414928917}"/>
    <cellStyle name="Comma 15 2 4 2 3 2 3 2" xfId="30299" xr:uid="{AEDA8D2E-D2E6-4492-9AF3-5B354DDD2BEE}"/>
    <cellStyle name="Comma 15 2 4 2 3 2 4" xfId="30296" xr:uid="{162CD86E-B0C9-4220-96DE-5281C36359E0}"/>
    <cellStyle name="Comma 15 2 4 2 3 2_ACT Segment adj EBITDA" xfId="9145" xr:uid="{1C793C96-6FEF-4FCF-87CA-DC83561B3CCF}"/>
    <cellStyle name="Comma 15 2 4 2 3 3" xfId="9146" xr:uid="{F811E30C-80C0-4724-83BF-782020D4CA06}"/>
    <cellStyle name="Comma 15 2 4 2 3 3 2" xfId="9147" xr:uid="{3FCE3ABE-91FA-417F-AAEE-063AFC60B3C1}"/>
    <cellStyle name="Comma 15 2 4 2 3 3 2 2" xfId="30301" xr:uid="{9D1C88D7-459A-4401-B2AD-7CC8C98398CC}"/>
    <cellStyle name="Comma 15 2 4 2 3 3 3" xfId="30300" xr:uid="{BA59D601-3A76-45E2-9741-8C4D721B7F96}"/>
    <cellStyle name="Comma 15 2 4 2 3 3_ACT Segment adj EBITDA" xfId="9148" xr:uid="{D3AF68BE-2111-4454-B0A4-CD3C48EA80FD}"/>
    <cellStyle name="Comma 15 2 4 2 3 4" xfId="9149" xr:uid="{8EB3F043-2290-45CE-95DB-3AF551BB9C3A}"/>
    <cellStyle name="Comma 15 2 4 2 3 4 2" xfId="30302" xr:uid="{0B93E9CD-F442-4FE5-871A-697A783D6BA8}"/>
    <cellStyle name="Comma 15 2 4 2 3 5" xfId="30295" xr:uid="{F1B28F46-16E4-4EA6-BE8B-E6EB0C6E8AD2}"/>
    <cellStyle name="Comma 15 2 4 2 3_ACT Segment adj EBITDA" xfId="9150" xr:uid="{1126DD0D-8B13-4544-8F8D-C9089095FD6D}"/>
    <cellStyle name="Comma 15 2 4 2 4" xfId="9151" xr:uid="{463AC3BA-1310-4B43-A946-D967D789E589}"/>
    <cellStyle name="Comma 15 2 4 2 4 2" xfId="9152" xr:uid="{F3C5205A-A431-4B6B-8633-F01CC6B6DE1A}"/>
    <cellStyle name="Comma 15 2 4 2 4 2 2" xfId="9153" xr:uid="{90033E65-E75F-4FC9-B2DC-FF948EAF1461}"/>
    <cellStyle name="Comma 15 2 4 2 4 2 2 2" xfId="30305" xr:uid="{BA77E985-4EEA-4311-B1A1-5E4C8381753A}"/>
    <cellStyle name="Comma 15 2 4 2 4 2 3" xfId="30304" xr:uid="{4DF356DF-5AB1-4F98-8FDC-B8B7B810DCDE}"/>
    <cellStyle name="Comma 15 2 4 2 4 2_ACT Segment adj EBITDA" xfId="9154" xr:uid="{344C1B00-7F37-4426-AB6B-435C8D15819A}"/>
    <cellStyle name="Comma 15 2 4 2 4 3" xfId="9155" xr:uid="{BBF50E2D-8383-43BC-A995-2F200017EFD2}"/>
    <cellStyle name="Comma 15 2 4 2 4 3 2" xfId="30306" xr:uid="{68468D0C-E61E-49A1-9BAD-B88065C2472A}"/>
    <cellStyle name="Comma 15 2 4 2 4 4" xfId="30303" xr:uid="{3AA5A647-E5FF-4EB2-8120-F2B8A32A5E40}"/>
    <cellStyle name="Comma 15 2 4 2 4_ACT Segment adj EBITDA" xfId="9156" xr:uid="{F6BAEAEF-39E2-49D4-B7F1-EA5802100264}"/>
    <cellStyle name="Comma 15 2 4 2 5" xfId="9157" xr:uid="{57BEEE9A-4F1E-43AB-AB5B-968110EACDF2}"/>
    <cellStyle name="Comma 15 2 4 2 5 2" xfId="9158" xr:uid="{DC0E4028-DC55-43C0-92E1-E00B92A4E0BF}"/>
    <cellStyle name="Comma 15 2 4 2 5 2 2" xfId="30308" xr:uid="{67E0EAFF-D7A3-4ED7-9776-9FBFC3AA24D0}"/>
    <cellStyle name="Comma 15 2 4 2 5 3" xfId="30307" xr:uid="{468D1E82-02A3-44CA-8FCD-C5E6ACF9AC65}"/>
    <cellStyle name="Comma 15 2 4 2 5_ACT Segment adj EBITDA" xfId="9159" xr:uid="{99060694-C190-4FAD-A7C5-B1ABF7DA7D93}"/>
    <cellStyle name="Comma 15 2 4 2 6" xfId="9160" xr:uid="{7DF0C0FE-336D-4730-B617-D9D8656E9229}"/>
    <cellStyle name="Comma 15 2 4 2 6 2" xfId="30309" xr:uid="{15898C33-691B-408A-9777-2ABE429332A1}"/>
    <cellStyle name="Comma 15 2 4 2 7" xfId="30278" xr:uid="{4F879CFA-708E-429A-91A1-808144092D43}"/>
    <cellStyle name="Comma 15 2 4 2_ACT Segment adj EBITDA" xfId="9161" xr:uid="{0D776B78-B39A-4B46-8633-34E34627E58A}"/>
    <cellStyle name="Comma 15 2 4 3" xfId="9162" xr:uid="{1AB200C5-EF7E-4899-A351-9E40B2C5E8A8}"/>
    <cellStyle name="Comma 15 2 4 3 2" xfId="9163" xr:uid="{8A853BDC-62C2-428F-9321-7334D83D956D}"/>
    <cellStyle name="Comma 15 2 4 3 2 2" xfId="9164" xr:uid="{508C449F-6386-4E10-BB14-F7F9B6592820}"/>
    <cellStyle name="Comma 15 2 4 3 2 2 2" xfId="9165" xr:uid="{AD07852D-349D-4732-A97C-4600D32939AF}"/>
    <cellStyle name="Comma 15 2 4 3 2 2 2 2" xfId="9166" xr:uid="{6A6B5D21-3938-417F-B62A-02E4A7A7D20C}"/>
    <cellStyle name="Comma 15 2 4 3 2 2 2 2 2" xfId="9167" xr:uid="{421E0B07-0390-48B9-BE18-17DAE9816BD5}"/>
    <cellStyle name="Comma 15 2 4 3 2 2 2 2 2 2" xfId="30315" xr:uid="{C616E29F-DF94-4BEE-B12A-FF30557FF83C}"/>
    <cellStyle name="Comma 15 2 4 3 2 2 2 2 3" xfId="30314" xr:uid="{D47F3AD8-008E-4573-89AA-BCFC20F47FA0}"/>
    <cellStyle name="Comma 15 2 4 3 2 2 2 2_ACT Segment adj EBITDA" xfId="9168" xr:uid="{2F72C57C-AA12-419B-831F-34069251876D}"/>
    <cellStyle name="Comma 15 2 4 3 2 2 2 3" xfId="9169" xr:uid="{A5265FBB-F26B-421B-A596-3C5EE9E0B1BE}"/>
    <cellStyle name="Comma 15 2 4 3 2 2 2 3 2" xfId="30316" xr:uid="{5D161461-7443-4E17-98F2-6BD5046F54BA}"/>
    <cellStyle name="Comma 15 2 4 3 2 2 2 4" xfId="30313" xr:uid="{1BD27458-D5C3-4510-B356-491F243B3989}"/>
    <cellStyle name="Comma 15 2 4 3 2 2 2_ACT Segment adj EBITDA" xfId="9170" xr:uid="{AEEEA9FA-09F6-4D98-B0E8-D8E42AF75544}"/>
    <cellStyle name="Comma 15 2 4 3 2 2 3" xfId="9171" xr:uid="{F32E2C18-2880-4577-AB5D-BE1407085C0B}"/>
    <cellStyle name="Comma 15 2 4 3 2 2 3 2" xfId="9172" xr:uid="{8DCCCD97-499A-4933-AD62-6ABB72F5E2B2}"/>
    <cellStyle name="Comma 15 2 4 3 2 2 3 2 2" xfId="30318" xr:uid="{32ECB5C7-6EE3-459E-B2D3-EACACB4F780C}"/>
    <cellStyle name="Comma 15 2 4 3 2 2 3 3" xfId="30317" xr:uid="{7DA75317-0C2D-4C42-BA2D-7484051B7999}"/>
    <cellStyle name="Comma 15 2 4 3 2 2 3_ACT Segment adj EBITDA" xfId="9173" xr:uid="{58545137-B824-49D6-A719-527DB8B3E601}"/>
    <cellStyle name="Comma 15 2 4 3 2 2 4" xfId="9174" xr:uid="{37C3DCFD-CB8B-4F75-A374-479618B78F58}"/>
    <cellStyle name="Comma 15 2 4 3 2 2 4 2" xfId="30319" xr:uid="{E2736BA6-E86F-41E7-94C9-01599B9E55E8}"/>
    <cellStyle name="Comma 15 2 4 3 2 2 5" xfId="30312" xr:uid="{05DD53A0-BDF7-4202-929E-1DE88214AB01}"/>
    <cellStyle name="Comma 15 2 4 3 2 2_ACT Segment adj EBITDA" xfId="9175" xr:uid="{1E44CCC7-4F78-4CC7-AB94-772BD4446CCF}"/>
    <cellStyle name="Comma 15 2 4 3 2 3" xfId="9176" xr:uid="{B7A0EB36-E6C0-4813-8DC7-112EC8205C50}"/>
    <cellStyle name="Comma 15 2 4 3 2 3 2" xfId="9177" xr:uid="{F1F0DA9E-175E-42F2-8BF6-CDF351A3930B}"/>
    <cellStyle name="Comma 15 2 4 3 2 3 2 2" xfId="9178" xr:uid="{E74FF262-91C5-4A65-870E-17B46EBB1033}"/>
    <cellStyle name="Comma 15 2 4 3 2 3 2 2 2" xfId="30322" xr:uid="{7C33C63F-AC37-477A-BE4B-0D52380802F0}"/>
    <cellStyle name="Comma 15 2 4 3 2 3 2 3" xfId="30321" xr:uid="{620EE975-A428-49C5-9404-F1DC1316CB03}"/>
    <cellStyle name="Comma 15 2 4 3 2 3 2_ACT Segment adj EBITDA" xfId="9179" xr:uid="{EE9E0590-48FA-4153-A102-5CA055360BBA}"/>
    <cellStyle name="Comma 15 2 4 3 2 3 3" xfId="9180" xr:uid="{02C3AE59-F568-49C6-909D-36E7E87AC139}"/>
    <cellStyle name="Comma 15 2 4 3 2 3 3 2" xfId="30323" xr:uid="{AA635FBE-DA2C-47A2-8C1C-136333A5D1CC}"/>
    <cellStyle name="Comma 15 2 4 3 2 3 4" xfId="30320" xr:uid="{8D69CE00-2C32-4B4E-A3FC-7BC01AE9C516}"/>
    <cellStyle name="Comma 15 2 4 3 2 3_ACT Segment adj EBITDA" xfId="9181" xr:uid="{B7D53070-7E86-46DA-A62B-565F42D32169}"/>
    <cellStyle name="Comma 15 2 4 3 2 4" xfId="9182" xr:uid="{3F5F183D-6261-4235-B103-95815EC5327A}"/>
    <cellStyle name="Comma 15 2 4 3 2 4 2" xfId="9183" xr:uid="{0C88967A-CA2A-46FD-9FCF-E3A5D603E0E1}"/>
    <cellStyle name="Comma 15 2 4 3 2 4 2 2" xfId="30325" xr:uid="{55D27089-EE21-4DC0-8F37-1CDF23BB41B7}"/>
    <cellStyle name="Comma 15 2 4 3 2 4 3" xfId="30324" xr:uid="{56E2FD9C-9FF9-405C-9C75-993BA8EA1C1F}"/>
    <cellStyle name="Comma 15 2 4 3 2 4_ACT Segment adj EBITDA" xfId="9184" xr:uid="{3B2D02E5-6DE8-4D56-AAB5-D009352D8BDA}"/>
    <cellStyle name="Comma 15 2 4 3 2 5" xfId="9185" xr:uid="{E665183F-B071-40B8-9411-93A517DD0D66}"/>
    <cellStyle name="Comma 15 2 4 3 2 5 2" xfId="30326" xr:uid="{BBDE38F8-106E-47E6-9D6D-3907A0B98466}"/>
    <cellStyle name="Comma 15 2 4 3 2 6" xfId="30311" xr:uid="{BCAC53E1-F564-4AD0-9037-B730DE2849A8}"/>
    <cellStyle name="Comma 15 2 4 3 2_ACT Segment adj EBITDA" xfId="9186" xr:uid="{A66AF156-4562-4E14-ADD1-1708EFB29716}"/>
    <cellStyle name="Comma 15 2 4 3 3" xfId="9187" xr:uid="{CF0DE520-1131-493C-8EB8-73ECFF8DD9F6}"/>
    <cellStyle name="Comma 15 2 4 3 3 2" xfId="9188" xr:uid="{8470E6ED-C3DC-44E1-81DC-40ED6C672AEB}"/>
    <cellStyle name="Comma 15 2 4 3 3 2 2" xfId="9189" xr:uid="{15FC713F-B52C-4525-B450-F000CB0B685D}"/>
    <cellStyle name="Comma 15 2 4 3 3 2 2 2" xfId="9190" xr:uid="{780D64E2-A938-443F-999A-1BEF2B727085}"/>
    <cellStyle name="Comma 15 2 4 3 3 2 2 2 2" xfId="30330" xr:uid="{BC67930A-24C6-490A-A7CB-7C9A4512BC68}"/>
    <cellStyle name="Comma 15 2 4 3 3 2 2 3" xfId="30329" xr:uid="{C4F29717-07E3-4D23-AFA2-BD1BEFBCDEE5}"/>
    <cellStyle name="Comma 15 2 4 3 3 2 2_ACT Segment adj EBITDA" xfId="9191" xr:uid="{79DCFE0C-084C-4C40-A714-889DE992593B}"/>
    <cellStyle name="Comma 15 2 4 3 3 2 3" xfId="9192" xr:uid="{7D7628BF-527E-4DE5-B0E7-37DEC5ABC5A4}"/>
    <cellStyle name="Comma 15 2 4 3 3 2 3 2" xfId="30331" xr:uid="{5D59ABB5-3F59-40DA-9F6C-26A5032E85F1}"/>
    <cellStyle name="Comma 15 2 4 3 3 2 4" xfId="30328" xr:uid="{F435B6D1-D999-4680-AA47-4667239E05E2}"/>
    <cellStyle name="Comma 15 2 4 3 3 2_ACT Segment adj EBITDA" xfId="9193" xr:uid="{146F48DB-654C-468E-9266-B3A9D7323C58}"/>
    <cellStyle name="Comma 15 2 4 3 3 3" xfId="9194" xr:uid="{48630D3A-17BE-460D-A18E-CF9211FB8717}"/>
    <cellStyle name="Comma 15 2 4 3 3 3 2" xfId="9195" xr:uid="{76038F34-AEEA-4ECD-B6E0-A33E48C298C6}"/>
    <cellStyle name="Comma 15 2 4 3 3 3 2 2" xfId="30333" xr:uid="{14846FF5-E042-462A-9C52-FE17D92DBA59}"/>
    <cellStyle name="Comma 15 2 4 3 3 3 3" xfId="30332" xr:uid="{51154A37-B75A-4DB9-AEA3-CE2B60B388A7}"/>
    <cellStyle name="Comma 15 2 4 3 3 3_ACT Segment adj EBITDA" xfId="9196" xr:uid="{7CA72BD9-A3B3-4C70-BA8D-CAA46C0066B7}"/>
    <cellStyle name="Comma 15 2 4 3 3 4" xfId="9197" xr:uid="{5AA608F2-47DA-40F1-B9B1-358A25FE0FE3}"/>
    <cellStyle name="Comma 15 2 4 3 3 4 2" xfId="30334" xr:uid="{B60693A2-5431-4E18-BD80-AC44681AAE35}"/>
    <cellStyle name="Comma 15 2 4 3 3 5" xfId="30327" xr:uid="{AAA306DF-4A3A-4CE3-BA1E-B718CB476526}"/>
    <cellStyle name="Comma 15 2 4 3 3_ACT Segment adj EBITDA" xfId="9198" xr:uid="{438B6EA7-C539-4163-B8C5-FCC225D2F806}"/>
    <cellStyle name="Comma 15 2 4 3 4" xfId="9199" xr:uid="{8349F6B4-18FC-49D6-BF2C-B775589295D8}"/>
    <cellStyle name="Comma 15 2 4 3 4 2" xfId="9200" xr:uid="{87F5D31B-E3C6-41D9-A029-EF5E726770B4}"/>
    <cellStyle name="Comma 15 2 4 3 4 2 2" xfId="9201" xr:uid="{25093A64-A4FD-4D61-B16E-FFC55291D515}"/>
    <cellStyle name="Comma 15 2 4 3 4 2 2 2" xfId="30337" xr:uid="{C716F4CB-0B05-42F4-8B6B-94AFA8E7D610}"/>
    <cellStyle name="Comma 15 2 4 3 4 2 3" xfId="30336" xr:uid="{B4CB1C1A-E4DD-474A-BC62-73E8089AA83D}"/>
    <cellStyle name="Comma 15 2 4 3 4 2_ACT Segment adj EBITDA" xfId="9202" xr:uid="{EA34F13F-390E-4ABA-B25B-0D985D38DFAF}"/>
    <cellStyle name="Comma 15 2 4 3 4 3" xfId="9203" xr:uid="{77879080-8086-4637-9FF8-C53026F89366}"/>
    <cellStyle name="Comma 15 2 4 3 4 3 2" xfId="30338" xr:uid="{7AF4F894-941A-4754-8408-E2CBB68F382D}"/>
    <cellStyle name="Comma 15 2 4 3 4 4" xfId="30335" xr:uid="{9BE6B1BB-EB6D-4B97-B838-F7BD3EC227AF}"/>
    <cellStyle name="Comma 15 2 4 3 4_ACT Segment adj EBITDA" xfId="9204" xr:uid="{AFD756B1-0BC2-463A-B19D-E2EED3214A74}"/>
    <cellStyle name="Comma 15 2 4 3 5" xfId="9205" xr:uid="{C6CDBA67-998E-4537-9C60-56C25A0F397F}"/>
    <cellStyle name="Comma 15 2 4 3 5 2" xfId="9206" xr:uid="{13073078-EB79-48D2-B099-41A3DA83637F}"/>
    <cellStyle name="Comma 15 2 4 3 5 2 2" xfId="30340" xr:uid="{6E1D77F5-FD1A-4DD8-B603-FF997D4DC093}"/>
    <cellStyle name="Comma 15 2 4 3 5 3" xfId="30339" xr:uid="{A69A9079-D33D-4FAB-B7D2-36E204365050}"/>
    <cellStyle name="Comma 15 2 4 3 5_ACT Segment adj EBITDA" xfId="9207" xr:uid="{EA6335D6-F8ED-419C-B916-5ABDB24B79A0}"/>
    <cellStyle name="Comma 15 2 4 3 6" xfId="9208" xr:uid="{C9D4BB4C-B894-4194-A3FA-38ECCE01A7EF}"/>
    <cellStyle name="Comma 15 2 4 3 6 2" xfId="30341" xr:uid="{BE53AC03-ECBD-434C-9E13-F933A766023C}"/>
    <cellStyle name="Comma 15 2 4 3 7" xfId="30310" xr:uid="{FFA1CEB9-161C-4F99-8DAE-BD506592DAFA}"/>
    <cellStyle name="Comma 15 2 4 3_ACT Segment adj EBITDA" xfId="9209" xr:uid="{91752D46-CE14-4B3F-AED2-3F114C09A1C2}"/>
    <cellStyle name="Comma 15 2 4 4" xfId="9210" xr:uid="{B74862E6-9AFD-4080-A86C-1D62647D151D}"/>
    <cellStyle name="Comma 15 2 4 4 2" xfId="9211" xr:uid="{C43490D2-615D-4C09-BBA5-88F089B72158}"/>
    <cellStyle name="Comma 15 2 4 4 2 2" xfId="9212" xr:uid="{04C2F5AE-85B1-4879-8051-AD3D55C51604}"/>
    <cellStyle name="Comma 15 2 4 4 2 2 2" xfId="9213" xr:uid="{A1B5A257-1CDF-45EF-AABA-C831B544090A}"/>
    <cellStyle name="Comma 15 2 4 4 2 2 2 2" xfId="9214" xr:uid="{FB09F900-4055-4A9B-A57E-F7FF4D20CEC5}"/>
    <cellStyle name="Comma 15 2 4 4 2 2 2 2 2" xfId="30346" xr:uid="{34B86A28-FAAE-4095-AD17-1D82863DC792}"/>
    <cellStyle name="Comma 15 2 4 4 2 2 2 3" xfId="30345" xr:uid="{79F3F3DF-6A5B-4B4D-BE66-5646D23AA953}"/>
    <cellStyle name="Comma 15 2 4 4 2 2 2_ACT Segment adj EBITDA" xfId="9215" xr:uid="{396FF762-CA45-4E44-BB41-98C6756D18B3}"/>
    <cellStyle name="Comma 15 2 4 4 2 2 3" xfId="9216" xr:uid="{F47D9F40-D546-4D3B-A7F0-C89B7CBD3B34}"/>
    <cellStyle name="Comma 15 2 4 4 2 2 3 2" xfId="30347" xr:uid="{6BE743A5-256A-44E7-A856-66BF6FA3ECA7}"/>
    <cellStyle name="Comma 15 2 4 4 2 2 4" xfId="30344" xr:uid="{6E2C8A4E-A4D2-4419-828A-3698B5F08392}"/>
    <cellStyle name="Comma 15 2 4 4 2 2_ACT Segment adj EBITDA" xfId="9217" xr:uid="{88C2C05E-3E0D-421D-87DC-B1BCC2DD19CF}"/>
    <cellStyle name="Comma 15 2 4 4 2 3" xfId="9218" xr:uid="{A5308C67-DDF5-49FF-99DB-890738F5E9C1}"/>
    <cellStyle name="Comma 15 2 4 4 2 3 2" xfId="9219" xr:uid="{0FEC468A-FEBF-4DA2-AAF9-357318F09270}"/>
    <cellStyle name="Comma 15 2 4 4 2 3 2 2" xfId="30349" xr:uid="{894502C5-6499-496D-B60E-6800298E5A88}"/>
    <cellStyle name="Comma 15 2 4 4 2 3 3" xfId="30348" xr:uid="{2CD9842A-37DB-40AE-874E-BEBEC2F2A50F}"/>
    <cellStyle name="Comma 15 2 4 4 2 3_ACT Segment adj EBITDA" xfId="9220" xr:uid="{1223BDD6-61FC-4BFA-80F8-C95EC69E7430}"/>
    <cellStyle name="Comma 15 2 4 4 2 4" xfId="9221" xr:uid="{4CDD43D1-358C-4367-9267-1A6378AF708A}"/>
    <cellStyle name="Comma 15 2 4 4 2 4 2" xfId="30350" xr:uid="{278C6ECC-30F1-4C79-A29F-521012C0C032}"/>
    <cellStyle name="Comma 15 2 4 4 2 5" xfId="30343" xr:uid="{9C967C5D-23A3-4990-87B7-13B30108B35F}"/>
    <cellStyle name="Comma 15 2 4 4 2_ACT Segment adj EBITDA" xfId="9222" xr:uid="{2A60B3F9-FBD5-4845-91B7-58D8D4AEAFB1}"/>
    <cellStyle name="Comma 15 2 4 4 3" xfId="9223" xr:uid="{F0A68208-4393-4C25-A82A-365C8BD56222}"/>
    <cellStyle name="Comma 15 2 4 4 3 2" xfId="9224" xr:uid="{C886C7F4-4FEB-4894-BC17-4DB4EF7D9157}"/>
    <cellStyle name="Comma 15 2 4 4 3 2 2" xfId="9225" xr:uid="{36D496B7-E803-4AFB-A40E-851CB4FC88B8}"/>
    <cellStyle name="Comma 15 2 4 4 3 2 2 2" xfId="30353" xr:uid="{A741B6FD-73D2-4172-B39F-75A9287BAD32}"/>
    <cellStyle name="Comma 15 2 4 4 3 2 3" xfId="30352" xr:uid="{30AC7B5F-6237-4036-8690-6EF7C0D26A0C}"/>
    <cellStyle name="Comma 15 2 4 4 3 2_ACT Segment adj EBITDA" xfId="9226" xr:uid="{AA82985C-1195-49BC-A1BF-C95F0EE1F144}"/>
    <cellStyle name="Comma 15 2 4 4 3 3" xfId="9227" xr:uid="{120E6BB1-4EEB-4732-82D4-8BCB6DE99E0A}"/>
    <cellStyle name="Comma 15 2 4 4 3 3 2" xfId="30354" xr:uid="{18CA37DA-F541-4F7B-B84F-65BD0BD4E3C8}"/>
    <cellStyle name="Comma 15 2 4 4 3 4" xfId="30351" xr:uid="{FDAD9BA3-3027-4BC8-BA7C-C1D448BF36B9}"/>
    <cellStyle name="Comma 15 2 4 4 3_ACT Segment adj EBITDA" xfId="9228" xr:uid="{C3B5D467-3879-4248-9FCC-B6008F68AF63}"/>
    <cellStyle name="Comma 15 2 4 4 4" xfId="9229" xr:uid="{78D19D40-13EE-44E3-A131-9546ECECE37A}"/>
    <cellStyle name="Comma 15 2 4 4 4 2" xfId="9230" xr:uid="{E165C1E7-3D88-4BC3-956A-8867886C19D4}"/>
    <cellStyle name="Comma 15 2 4 4 4 2 2" xfId="30356" xr:uid="{78B76951-06EB-4E22-9467-9CA63771700B}"/>
    <cellStyle name="Comma 15 2 4 4 4 3" xfId="30355" xr:uid="{8E15B776-8A4E-4532-881F-281290AA4E4E}"/>
    <cellStyle name="Comma 15 2 4 4 4_ACT Segment adj EBITDA" xfId="9231" xr:uid="{EBC0F562-518B-477B-82A1-A46EFC852304}"/>
    <cellStyle name="Comma 15 2 4 4 5" xfId="9232" xr:uid="{10FBA906-797D-4293-B530-CC23E6FA45FB}"/>
    <cellStyle name="Comma 15 2 4 4 5 2" xfId="30357" xr:uid="{A6A12362-FEFB-42D0-9042-A5761D277ECF}"/>
    <cellStyle name="Comma 15 2 4 4 6" xfId="30342" xr:uid="{3A41FC32-BF86-4EAD-999E-A2396E5B8BCF}"/>
    <cellStyle name="Comma 15 2 4 4_ACT Segment adj EBITDA" xfId="9233" xr:uid="{D2230D3E-D2F2-44AD-8C4F-24C6A00E1CFC}"/>
    <cellStyle name="Comma 15 2 4 5" xfId="9234" xr:uid="{F5429F17-409F-44B1-81D4-625CC4446C33}"/>
    <cellStyle name="Comma 15 2 4 5 2" xfId="9235" xr:uid="{6790514C-C17A-45DE-8219-3C5EC552465C}"/>
    <cellStyle name="Comma 15 2 4 5 2 2" xfId="9236" xr:uid="{A6B422ED-C331-4D92-80C2-952726F9CC82}"/>
    <cellStyle name="Comma 15 2 4 5 2 2 2" xfId="9237" xr:uid="{D349D9CB-BAD8-4B30-B3D7-69FA9EEAF0F0}"/>
    <cellStyle name="Comma 15 2 4 5 2 2 2 2" xfId="30361" xr:uid="{0B550ADC-14FF-4B20-A1DE-A792529F7547}"/>
    <cellStyle name="Comma 15 2 4 5 2 2 3" xfId="30360" xr:uid="{61EE3E57-18FF-4D54-B69F-048F87C67246}"/>
    <cellStyle name="Comma 15 2 4 5 2 2_ACT Segment adj EBITDA" xfId="9238" xr:uid="{7B25E615-8344-4181-AEDE-CF6E90634D7F}"/>
    <cellStyle name="Comma 15 2 4 5 2 3" xfId="9239" xr:uid="{720B4D82-54B7-4A66-9022-5E91FC582F94}"/>
    <cellStyle name="Comma 15 2 4 5 2 3 2" xfId="30362" xr:uid="{D0B0B00F-D21E-4ADF-AC7D-D0274DA72F89}"/>
    <cellStyle name="Comma 15 2 4 5 2 4" xfId="30359" xr:uid="{4C4DBCF5-35CE-4BA9-94C2-BA2679CC8C5D}"/>
    <cellStyle name="Comma 15 2 4 5 2_ACT Segment adj EBITDA" xfId="9240" xr:uid="{440E46E8-E91D-4BFB-9E7C-D83CC89F174F}"/>
    <cellStyle name="Comma 15 2 4 5 3" xfId="9241" xr:uid="{F6E7D7EF-1328-4EE6-84E2-37584FFD6C51}"/>
    <cellStyle name="Comma 15 2 4 5 3 2" xfId="9242" xr:uid="{1FBA6AB6-C382-4988-BAB7-377015156100}"/>
    <cellStyle name="Comma 15 2 4 5 3 2 2" xfId="30364" xr:uid="{E644C068-78A5-4E75-994C-C021F30E1769}"/>
    <cellStyle name="Comma 15 2 4 5 3 3" xfId="30363" xr:uid="{BD7679D3-F655-4096-8BB6-F3C86887E145}"/>
    <cellStyle name="Comma 15 2 4 5 3_ACT Segment adj EBITDA" xfId="9243" xr:uid="{82B05C61-6EEA-45FC-86F1-FEDDDBB72249}"/>
    <cellStyle name="Comma 15 2 4 5 4" xfId="9244" xr:uid="{167F391B-41E5-4907-8747-614104CE2B37}"/>
    <cellStyle name="Comma 15 2 4 5 4 2" xfId="30365" xr:uid="{47CF91EB-AC44-46F7-9BB4-C3B5A0FA417A}"/>
    <cellStyle name="Comma 15 2 4 5 5" xfId="30358" xr:uid="{7D7D47E1-6E34-4C2F-A891-D16A25C1426E}"/>
    <cellStyle name="Comma 15 2 4 5_ACT Segment adj EBITDA" xfId="9245" xr:uid="{C860DCD1-C6A0-4FEE-9081-51BED1040632}"/>
    <cellStyle name="Comma 15 2 4 6" xfId="9246" xr:uid="{B8A98524-2374-4346-B795-12C1DF42EA9E}"/>
    <cellStyle name="Comma 15 2 4 6 2" xfId="9247" xr:uid="{D3E9F36C-DF95-4412-9AF9-48B8A715AA79}"/>
    <cellStyle name="Comma 15 2 4 6 2 2" xfId="9248" xr:uid="{7E090FF7-1F5C-4BBD-89F7-F718A6D6A966}"/>
    <cellStyle name="Comma 15 2 4 6 2 2 2" xfId="30368" xr:uid="{FC671D3F-2832-4CE1-8963-9D5378EEA599}"/>
    <cellStyle name="Comma 15 2 4 6 2 3" xfId="30367" xr:uid="{FEC4294D-FD27-4403-A157-CBA3EECE92F5}"/>
    <cellStyle name="Comma 15 2 4 6 2_ACT Segment adj EBITDA" xfId="9249" xr:uid="{789A264A-7A5D-46F9-91A8-D07DEBE71521}"/>
    <cellStyle name="Comma 15 2 4 6 3" xfId="9250" xr:uid="{5B2266D2-61A4-4C5E-915B-CC9E8340A0FA}"/>
    <cellStyle name="Comma 15 2 4 6 3 2" xfId="30369" xr:uid="{24DBBA50-5887-488A-AFD3-6FAFA521AF34}"/>
    <cellStyle name="Comma 15 2 4 6 4" xfId="30366" xr:uid="{DF7DBEA2-3AE0-4D6B-8876-20D3CC768E0C}"/>
    <cellStyle name="Comma 15 2 4 6_ACT Segment adj EBITDA" xfId="9251" xr:uid="{128F93C1-3AD6-4C46-A210-A1DFCFE738C8}"/>
    <cellStyle name="Comma 15 2 4 7" xfId="9252" xr:uid="{00904E27-9B7A-4522-9828-00D097DF1311}"/>
    <cellStyle name="Comma 15 2 4 7 2" xfId="9253" xr:uid="{973A1449-F4D5-4664-92B3-E5253F21D091}"/>
    <cellStyle name="Comma 15 2 4 7 2 2" xfId="30371" xr:uid="{23C68998-1182-4D29-A826-5F5042F06F35}"/>
    <cellStyle name="Comma 15 2 4 7 3" xfId="30370" xr:uid="{53C04B50-20D6-4DB0-B315-6589E0C3EE69}"/>
    <cellStyle name="Comma 15 2 4 7_ACT Segment adj EBITDA" xfId="9254" xr:uid="{34A4B2CD-2DDB-4E87-9454-6EB520452139}"/>
    <cellStyle name="Comma 15 2 4 8" xfId="9255" xr:uid="{016F7ECC-44B0-412D-8194-56805D1F48EE}"/>
    <cellStyle name="Comma 15 2 4 8 2" xfId="30372" xr:uid="{72EA84CB-CB8D-4425-85AB-5D3CC2C96941}"/>
    <cellStyle name="Comma 15 2 4 9" xfId="40071" xr:uid="{25EC1917-BB37-4528-8386-0F82B4F09D5D}"/>
    <cellStyle name="Comma 15 2 4_ACT Segment adj EBITDA" xfId="9256" xr:uid="{C57F2D22-0159-40FF-9623-05B73E1E59C7}"/>
    <cellStyle name="Comma 15 2 40" xfId="39478" xr:uid="{6A087737-8068-4E71-BFF5-FB5214091BFD}"/>
    <cellStyle name="Comma 15 2 41" xfId="39436" xr:uid="{7A0FD50C-736E-47E5-BDC1-A01E5186A911}"/>
    <cellStyle name="Comma 15 2 42" xfId="39516" xr:uid="{8E27FA03-6A4F-4E79-8C2D-897BF7AE9696}"/>
    <cellStyle name="Comma 15 2 43" xfId="39852" xr:uid="{F80C4B10-47C8-4BC5-9A0C-1ED5E3F5431E}"/>
    <cellStyle name="Comma 15 2 44" xfId="39775" xr:uid="{49F59945-8B54-4EDD-AAF4-66FECBBF6832}"/>
    <cellStyle name="Comma 15 2 45" xfId="39372" xr:uid="{E0CEC9EB-BE82-406E-8565-709D481A3282}"/>
    <cellStyle name="Comma 15 2 46" xfId="39498" xr:uid="{4700B87F-DF0B-4868-9687-A08A816A4D97}"/>
    <cellStyle name="Comma 15 2 47" xfId="39419" xr:uid="{43D577DF-E3C6-48BA-A7DD-1D01908AB8C5}"/>
    <cellStyle name="Comma 15 2 48" xfId="39519" xr:uid="{E506CDAD-BE02-48BA-A839-55C57AC02373}"/>
    <cellStyle name="Comma 15 2 49" xfId="39443" xr:uid="{EFD9115E-156E-402A-83D4-EB11FC0F07B0}"/>
    <cellStyle name="Comma 15 2 5" xfId="9257" xr:uid="{1835B7B7-DDD8-42C0-AAC6-C12A1ACB621F}"/>
    <cellStyle name="Comma 15 2 5 2" xfId="9258" xr:uid="{BED95D1E-24E4-4EE1-90EA-34402F88095B}"/>
    <cellStyle name="Comma 15 2 5 2 2" xfId="9259" xr:uid="{7F683235-702E-45DE-B0E5-297CD0A2A5B9}"/>
    <cellStyle name="Comma 15 2 5 2 2 2" xfId="9260" xr:uid="{296868D6-FC72-4E7F-A795-F60ED0A0D24C}"/>
    <cellStyle name="Comma 15 2 5 2 2 2 2" xfId="9261" xr:uid="{B42E4DBD-E2A4-4C7B-9C27-2E1FB5CA65CA}"/>
    <cellStyle name="Comma 15 2 5 2 2 2 2 2" xfId="9262" xr:uid="{9F9B219A-68E8-4DE4-8E59-320BAEC9BBF6}"/>
    <cellStyle name="Comma 15 2 5 2 2 2 2 2 2" xfId="9263" xr:uid="{0B18957A-1A33-4B8C-B90D-A970EC4F59A4}"/>
    <cellStyle name="Comma 15 2 5 2 2 2 2 2 2 2" xfId="30379" xr:uid="{D6ED3FD3-B2B2-4234-A2A1-1A6A9F90A3B8}"/>
    <cellStyle name="Comma 15 2 5 2 2 2 2 2 3" xfId="30378" xr:uid="{9F381FF3-7D4A-44DC-A565-ACF079703EE0}"/>
    <cellStyle name="Comma 15 2 5 2 2 2 2 2_ACT Segment adj EBITDA" xfId="9264" xr:uid="{F962FEA5-50CC-4585-9C19-A8127FB99D1A}"/>
    <cellStyle name="Comma 15 2 5 2 2 2 2 3" xfId="9265" xr:uid="{33790694-52C2-414D-AC2B-1486035B8161}"/>
    <cellStyle name="Comma 15 2 5 2 2 2 2 3 2" xfId="30380" xr:uid="{E066B522-BF32-46F2-99CE-9067598FC901}"/>
    <cellStyle name="Comma 15 2 5 2 2 2 2 4" xfId="30377" xr:uid="{05593240-5B49-45C4-A048-3BCAF5317C4E}"/>
    <cellStyle name="Comma 15 2 5 2 2 2 2_ACT Segment adj EBITDA" xfId="9266" xr:uid="{807D8E2F-009D-4729-B9AB-535D3C0FB4FF}"/>
    <cellStyle name="Comma 15 2 5 2 2 2 3" xfId="9267" xr:uid="{AD3EBDD5-F7A9-4145-B791-02CD4DFED42C}"/>
    <cellStyle name="Comma 15 2 5 2 2 2 3 2" xfId="9268" xr:uid="{908FFB2F-FD6D-4D8E-95B1-EB6C18833193}"/>
    <cellStyle name="Comma 15 2 5 2 2 2 3 2 2" xfId="30382" xr:uid="{294BD7D7-4FFA-489B-BCE0-826FB1C9BF3C}"/>
    <cellStyle name="Comma 15 2 5 2 2 2 3 3" xfId="30381" xr:uid="{D9755FB8-4973-45F5-8832-6F2EDD2E0157}"/>
    <cellStyle name="Comma 15 2 5 2 2 2 3_ACT Segment adj EBITDA" xfId="9269" xr:uid="{F68D7012-AC65-43C3-8BB3-8721A873917F}"/>
    <cellStyle name="Comma 15 2 5 2 2 2 4" xfId="9270" xr:uid="{4FB57F85-2664-46D9-94FF-F9AB6AE01DDD}"/>
    <cellStyle name="Comma 15 2 5 2 2 2 4 2" xfId="30383" xr:uid="{EB65B5A3-FD34-4F1C-B112-0EC8E572E032}"/>
    <cellStyle name="Comma 15 2 5 2 2 2 5" xfId="30376" xr:uid="{28818397-D96E-40CD-855D-B3F120E9F8D9}"/>
    <cellStyle name="Comma 15 2 5 2 2 2_ACT Segment adj EBITDA" xfId="9271" xr:uid="{9906B487-DDA4-4EC8-A497-0ECCFB6C9DCB}"/>
    <cellStyle name="Comma 15 2 5 2 2 3" xfId="9272" xr:uid="{366A7B79-8797-45F3-83D6-60C709B342A8}"/>
    <cellStyle name="Comma 15 2 5 2 2 3 2" xfId="9273" xr:uid="{7CE93053-0C9C-46FA-8EF8-965C8370FDA5}"/>
    <cellStyle name="Comma 15 2 5 2 2 3 2 2" xfId="9274" xr:uid="{75429938-9CEE-4C3B-B5EB-0F4190C8521F}"/>
    <cellStyle name="Comma 15 2 5 2 2 3 2 2 2" xfId="30386" xr:uid="{E41B62F0-D9C6-47A4-94F8-626A3084A0E5}"/>
    <cellStyle name="Comma 15 2 5 2 2 3 2 3" xfId="30385" xr:uid="{00C3930A-AF94-4B9D-A898-F74D8B7CDE6B}"/>
    <cellStyle name="Comma 15 2 5 2 2 3 2_ACT Segment adj EBITDA" xfId="9275" xr:uid="{D29F8CD2-8888-48E8-9158-422521D907CB}"/>
    <cellStyle name="Comma 15 2 5 2 2 3 3" xfId="9276" xr:uid="{908FB279-5248-4778-BB74-F1C24DAF1245}"/>
    <cellStyle name="Comma 15 2 5 2 2 3 3 2" xfId="30387" xr:uid="{935E5900-5CE8-42E5-B353-658935DB6B15}"/>
    <cellStyle name="Comma 15 2 5 2 2 3 4" xfId="30384" xr:uid="{558CB578-731C-4A9B-968A-DB464C7C32C4}"/>
    <cellStyle name="Comma 15 2 5 2 2 3_ACT Segment adj EBITDA" xfId="9277" xr:uid="{E36012AD-1E91-46F4-8C77-15EA5A266446}"/>
    <cellStyle name="Comma 15 2 5 2 2 4" xfId="9278" xr:uid="{9AE55788-084F-4DC8-BC14-2BCD906B46F9}"/>
    <cellStyle name="Comma 15 2 5 2 2 4 2" xfId="9279" xr:uid="{E2419774-2A00-4CD4-98A4-EEC42AC23B02}"/>
    <cellStyle name="Comma 15 2 5 2 2 4 2 2" xfId="30389" xr:uid="{102264EA-BC83-4811-BB93-DB5A72F96ABD}"/>
    <cellStyle name="Comma 15 2 5 2 2 4 3" xfId="30388" xr:uid="{3B27BD31-5174-44E3-BD44-5C10FD6D6CDC}"/>
    <cellStyle name="Comma 15 2 5 2 2 4_ACT Segment adj EBITDA" xfId="9280" xr:uid="{7FF93AA0-8F68-4EB5-BFA2-C34A133A1A82}"/>
    <cellStyle name="Comma 15 2 5 2 2 5" xfId="9281" xr:uid="{D8051DBC-9DD7-41A3-8C99-D3B00EDF2DBA}"/>
    <cellStyle name="Comma 15 2 5 2 2 5 2" xfId="30390" xr:uid="{93E6527F-408E-445A-9DE4-D8CAAF3F23B9}"/>
    <cellStyle name="Comma 15 2 5 2 2 6" xfId="30375" xr:uid="{02DC970D-E165-4D30-9C0E-4D489545BAC5}"/>
    <cellStyle name="Comma 15 2 5 2 2_ACT Segment adj EBITDA" xfId="9282" xr:uid="{43D6E25E-9616-45AE-858A-B3B73502A8C0}"/>
    <cellStyle name="Comma 15 2 5 2 3" xfId="9283" xr:uid="{B62F9D6A-0EBD-444A-8861-FF61EE1B166A}"/>
    <cellStyle name="Comma 15 2 5 2 3 2" xfId="9284" xr:uid="{5F083313-5C43-44D9-8DB8-5CAA78785C02}"/>
    <cellStyle name="Comma 15 2 5 2 3 2 2" xfId="9285" xr:uid="{B4B1E44C-D24F-4F6B-A152-87F1BBE5D9B9}"/>
    <cellStyle name="Comma 15 2 5 2 3 2 2 2" xfId="9286" xr:uid="{8EF46CD9-0D44-4DA9-A3EE-B32A92B48BE7}"/>
    <cellStyle name="Comma 15 2 5 2 3 2 2 2 2" xfId="30394" xr:uid="{034A8284-0311-44AC-AA8C-FCFD5DF6D1DA}"/>
    <cellStyle name="Comma 15 2 5 2 3 2 2 3" xfId="30393" xr:uid="{DFE07279-C048-448D-97B2-BE3CD6068512}"/>
    <cellStyle name="Comma 15 2 5 2 3 2 2_ACT Segment adj EBITDA" xfId="9287" xr:uid="{9833E039-33F2-43FE-9857-AAD2633D932F}"/>
    <cellStyle name="Comma 15 2 5 2 3 2 3" xfId="9288" xr:uid="{595297DA-BEB0-4BC9-AAD4-2A4D4E29E260}"/>
    <cellStyle name="Comma 15 2 5 2 3 2 3 2" xfId="30395" xr:uid="{465D8360-36DE-42A0-982D-580FC9E9E14C}"/>
    <cellStyle name="Comma 15 2 5 2 3 2 4" xfId="30392" xr:uid="{0D490B55-190D-43B8-82D2-A8C3393ADB7A}"/>
    <cellStyle name="Comma 15 2 5 2 3 2_ACT Segment adj EBITDA" xfId="9289" xr:uid="{CF60A523-63C8-495C-B064-0EFC80A49323}"/>
    <cellStyle name="Comma 15 2 5 2 3 3" xfId="9290" xr:uid="{DD2698B4-9946-4040-80C4-B307ECD3F50C}"/>
    <cellStyle name="Comma 15 2 5 2 3 3 2" xfId="9291" xr:uid="{494A3825-93FC-41E1-9552-9CF28D8DB1CD}"/>
    <cellStyle name="Comma 15 2 5 2 3 3 2 2" xfId="30397" xr:uid="{0015DF06-249C-4F21-BFFC-B10AD7E85638}"/>
    <cellStyle name="Comma 15 2 5 2 3 3 3" xfId="30396" xr:uid="{42059008-4E8E-445A-9FEE-43854271AB72}"/>
    <cellStyle name="Comma 15 2 5 2 3 3_ACT Segment adj EBITDA" xfId="9292" xr:uid="{B18C16B1-E266-496C-A37E-EAF0FAAF6BE7}"/>
    <cellStyle name="Comma 15 2 5 2 3 4" xfId="9293" xr:uid="{FACA5492-0B78-4E95-A3F8-F932B58195AA}"/>
    <cellStyle name="Comma 15 2 5 2 3 4 2" xfId="30398" xr:uid="{E174425D-82F6-4A90-A331-4A5C117FC86C}"/>
    <cellStyle name="Comma 15 2 5 2 3 5" xfId="30391" xr:uid="{ACE7B81B-887F-4068-B4E9-8418DF373535}"/>
    <cellStyle name="Comma 15 2 5 2 3_ACT Segment adj EBITDA" xfId="9294" xr:uid="{13CE4E94-86D2-4D80-A11A-4E2716C40DB5}"/>
    <cellStyle name="Comma 15 2 5 2 4" xfId="9295" xr:uid="{50F408EF-B207-42CF-B277-86C4C2171298}"/>
    <cellStyle name="Comma 15 2 5 2 4 2" xfId="9296" xr:uid="{A9E34E03-C450-401C-8716-73EFDA328DC0}"/>
    <cellStyle name="Comma 15 2 5 2 4 2 2" xfId="9297" xr:uid="{4AD5B1DC-A77D-471E-AFC2-8052828882D0}"/>
    <cellStyle name="Comma 15 2 5 2 4 2 2 2" xfId="30401" xr:uid="{F7F2AC18-D8A6-45B6-A842-02C6CDBF634E}"/>
    <cellStyle name="Comma 15 2 5 2 4 2 3" xfId="30400" xr:uid="{FAC98C32-E678-4C3A-80E0-1CBE8397D990}"/>
    <cellStyle name="Comma 15 2 5 2 4 2_ACT Segment adj EBITDA" xfId="9298" xr:uid="{325BFD4C-978F-4925-AD6D-874B1E2500EB}"/>
    <cellStyle name="Comma 15 2 5 2 4 3" xfId="9299" xr:uid="{BC89DAE4-2F03-4020-9144-DB521675B15A}"/>
    <cellStyle name="Comma 15 2 5 2 4 3 2" xfId="30402" xr:uid="{493967C6-849E-41E3-953D-E17874830829}"/>
    <cellStyle name="Comma 15 2 5 2 4 4" xfId="30399" xr:uid="{A319BE3A-AC14-455A-AFE1-6EA055728C7E}"/>
    <cellStyle name="Comma 15 2 5 2 4_ACT Segment adj EBITDA" xfId="9300" xr:uid="{96D9181C-1433-4BCB-9B58-055C0D8927B9}"/>
    <cellStyle name="Comma 15 2 5 2 5" xfId="9301" xr:uid="{610CB1FA-896F-4949-8B10-2486CCAC89EB}"/>
    <cellStyle name="Comma 15 2 5 2 5 2" xfId="9302" xr:uid="{E83E29E4-7097-4E10-B92D-CE8EFE03344E}"/>
    <cellStyle name="Comma 15 2 5 2 5 2 2" xfId="30404" xr:uid="{46122207-8A1F-4A3A-9DE7-E591DF65CDD5}"/>
    <cellStyle name="Comma 15 2 5 2 5 3" xfId="30403" xr:uid="{63E30201-316C-4B3C-817B-04618AEC6804}"/>
    <cellStyle name="Comma 15 2 5 2 5_ACT Segment adj EBITDA" xfId="9303" xr:uid="{4BD38170-0C69-449F-AD21-FCF4221CB06A}"/>
    <cellStyle name="Comma 15 2 5 2 6" xfId="9304" xr:uid="{1C4E52EA-7D54-4D18-8391-6738B07974DF}"/>
    <cellStyle name="Comma 15 2 5 2 6 2" xfId="30405" xr:uid="{3AC279F2-1DCE-4469-BDA6-0C7540BE1D98}"/>
    <cellStyle name="Comma 15 2 5 2 7" xfId="30374" xr:uid="{C0728C4C-C182-49CB-BB88-D89CA15D5939}"/>
    <cellStyle name="Comma 15 2 5 2_ACT Segment adj EBITDA" xfId="9305" xr:uid="{6ED337A3-D2CB-43E3-9268-52ACEF454887}"/>
    <cellStyle name="Comma 15 2 5 3" xfId="9306" xr:uid="{BCDFA58E-72B3-4C44-BC8D-E974D7BAA199}"/>
    <cellStyle name="Comma 15 2 5 3 2" xfId="9307" xr:uid="{7DC75488-6BA9-4C89-B97C-4071B64198C0}"/>
    <cellStyle name="Comma 15 2 5 3 2 2" xfId="9308" xr:uid="{C8A46401-688A-4A02-98B7-430A06E4F8BB}"/>
    <cellStyle name="Comma 15 2 5 3 2 2 2" xfId="9309" xr:uid="{119F6804-A4C3-447F-9CC8-0B33573C79FC}"/>
    <cellStyle name="Comma 15 2 5 3 2 2 2 2" xfId="9310" xr:uid="{E0B6AE31-97E0-4B08-A53C-7BAA117F83A5}"/>
    <cellStyle name="Comma 15 2 5 3 2 2 2 2 2" xfId="9311" xr:uid="{F408909A-12C8-473D-A61A-F1989F849F2F}"/>
    <cellStyle name="Comma 15 2 5 3 2 2 2 2 2 2" xfId="30411" xr:uid="{AFBBE392-7CC6-48F0-9766-66A0F6CD2B05}"/>
    <cellStyle name="Comma 15 2 5 3 2 2 2 2 3" xfId="30410" xr:uid="{096C75B7-E3E7-4C0F-8418-5A62058EB9F4}"/>
    <cellStyle name="Comma 15 2 5 3 2 2 2 2_ACT Segment adj EBITDA" xfId="9312" xr:uid="{1925AE15-70F9-4773-9C25-E9AFAFB98AE2}"/>
    <cellStyle name="Comma 15 2 5 3 2 2 2 3" xfId="9313" xr:uid="{5A4491B0-E184-4978-ABAA-646C114371E2}"/>
    <cellStyle name="Comma 15 2 5 3 2 2 2 3 2" xfId="30412" xr:uid="{8B7E6F89-804B-4372-934D-3D90D61D41C6}"/>
    <cellStyle name="Comma 15 2 5 3 2 2 2 4" xfId="30409" xr:uid="{C4585E45-8725-4D2D-BB64-D3C02CD78D53}"/>
    <cellStyle name="Comma 15 2 5 3 2 2 2_ACT Segment adj EBITDA" xfId="9314" xr:uid="{6D3CCCD0-B673-498D-97F0-7E91AF578D3D}"/>
    <cellStyle name="Comma 15 2 5 3 2 2 3" xfId="9315" xr:uid="{6AE7BB64-6A75-4849-A77A-92EA970ECDE1}"/>
    <cellStyle name="Comma 15 2 5 3 2 2 3 2" xfId="9316" xr:uid="{D5904DFA-757F-4930-97E9-5FC014C398DB}"/>
    <cellStyle name="Comma 15 2 5 3 2 2 3 2 2" xfId="30414" xr:uid="{60466E18-42EF-4ABD-8618-CBDA3508FAFF}"/>
    <cellStyle name="Comma 15 2 5 3 2 2 3 3" xfId="30413" xr:uid="{763ECA53-B26D-4795-A78D-923D078D6EF7}"/>
    <cellStyle name="Comma 15 2 5 3 2 2 3_ACT Segment adj EBITDA" xfId="9317" xr:uid="{42964688-96D7-4ED8-A778-CAD6EB2D1209}"/>
    <cellStyle name="Comma 15 2 5 3 2 2 4" xfId="9318" xr:uid="{D7232090-158F-4EF5-BFBC-87D9D197AC74}"/>
    <cellStyle name="Comma 15 2 5 3 2 2 4 2" xfId="30415" xr:uid="{82F7B370-B86A-4F0B-94A6-1DD72CA7B0EE}"/>
    <cellStyle name="Comma 15 2 5 3 2 2 5" xfId="30408" xr:uid="{FE5A52E6-1424-4663-A64E-9F0AFFF4013B}"/>
    <cellStyle name="Comma 15 2 5 3 2 2_ACT Segment adj EBITDA" xfId="9319" xr:uid="{69D3F5A6-14D7-410D-B9F1-836CAED7E85E}"/>
    <cellStyle name="Comma 15 2 5 3 2 3" xfId="9320" xr:uid="{FCAC7363-C884-4E37-8FA9-5311AE422B81}"/>
    <cellStyle name="Comma 15 2 5 3 2 3 2" xfId="9321" xr:uid="{766C0D74-63F1-4A15-96C7-612E8BB34F47}"/>
    <cellStyle name="Comma 15 2 5 3 2 3 2 2" xfId="9322" xr:uid="{630EE00A-65D6-44EC-AE6F-6B340C7FBC81}"/>
    <cellStyle name="Comma 15 2 5 3 2 3 2 2 2" xfId="30418" xr:uid="{F7D59553-C25A-4CD7-90EA-3E07D9AAC657}"/>
    <cellStyle name="Comma 15 2 5 3 2 3 2 3" xfId="30417" xr:uid="{46C4A681-B5F5-4CAA-816B-2430A3FBE87F}"/>
    <cellStyle name="Comma 15 2 5 3 2 3 2_ACT Segment adj EBITDA" xfId="9323" xr:uid="{C2C6F462-52D9-482F-82A7-5F94B8708845}"/>
    <cellStyle name="Comma 15 2 5 3 2 3 3" xfId="9324" xr:uid="{1C8262BB-42F3-47B4-A201-7ABDB6CCA45E}"/>
    <cellStyle name="Comma 15 2 5 3 2 3 3 2" xfId="30419" xr:uid="{B7E028BF-AE72-434D-8A62-1A66E35465EA}"/>
    <cellStyle name="Comma 15 2 5 3 2 3 4" xfId="30416" xr:uid="{F4083D1A-F848-4095-9183-E96FE08A7EC6}"/>
    <cellStyle name="Comma 15 2 5 3 2 3_ACT Segment adj EBITDA" xfId="9325" xr:uid="{A15C8D2D-1A14-4E66-B6E2-2F675DA94AD1}"/>
    <cellStyle name="Comma 15 2 5 3 2 4" xfId="9326" xr:uid="{5B51C7C9-8B1C-4B33-A2F2-15FECBAF1D64}"/>
    <cellStyle name="Comma 15 2 5 3 2 4 2" xfId="9327" xr:uid="{93E1340F-8E88-4359-A720-3116C3E04D03}"/>
    <cellStyle name="Comma 15 2 5 3 2 4 2 2" xfId="30421" xr:uid="{6C6C9237-29C2-4CDA-9521-C1E4C43A7EC8}"/>
    <cellStyle name="Comma 15 2 5 3 2 4 3" xfId="30420" xr:uid="{D9C2F705-314B-40F5-9B1F-F99830DE4605}"/>
    <cellStyle name="Comma 15 2 5 3 2 4_ACT Segment adj EBITDA" xfId="9328" xr:uid="{E237B216-DFF2-4356-A988-6F5984B8D3FD}"/>
    <cellStyle name="Comma 15 2 5 3 2 5" xfId="9329" xr:uid="{17D36380-29B3-4F11-BDC8-9DEC3E05C181}"/>
    <cellStyle name="Comma 15 2 5 3 2 5 2" xfId="30422" xr:uid="{3C2BC473-C3CA-45D2-8619-3774C7AFD3EC}"/>
    <cellStyle name="Comma 15 2 5 3 2 6" xfId="30407" xr:uid="{E365CCD9-A216-4800-897C-4C0A1766D31A}"/>
    <cellStyle name="Comma 15 2 5 3 2_ACT Segment adj EBITDA" xfId="9330" xr:uid="{CAF481ED-8DD8-4F5E-BADD-477FCC9E16A4}"/>
    <cellStyle name="Comma 15 2 5 3 3" xfId="9331" xr:uid="{F084FEE7-829C-4AD0-A797-7B614F075B14}"/>
    <cellStyle name="Comma 15 2 5 3 3 2" xfId="9332" xr:uid="{9ACCC562-7175-428C-B11F-C7DB5A84BF43}"/>
    <cellStyle name="Comma 15 2 5 3 3 2 2" xfId="9333" xr:uid="{7D07B827-9006-4B00-AF86-3A2A00170721}"/>
    <cellStyle name="Comma 15 2 5 3 3 2 2 2" xfId="9334" xr:uid="{5516CC0F-2565-4A79-986D-7C0F566580BA}"/>
    <cellStyle name="Comma 15 2 5 3 3 2 2 2 2" xfId="30426" xr:uid="{F4081160-DECC-4DCF-A4D6-F5276038D186}"/>
    <cellStyle name="Comma 15 2 5 3 3 2 2 3" xfId="30425" xr:uid="{20CC5B54-DF22-40C6-9C6E-72A19F12326F}"/>
    <cellStyle name="Comma 15 2 5 3 3 2 2_ACT Segment adj EBITDA" xfId="9335" xr:uid="{CCB2AC32-B766-4888-91D4-B69AC24C941E}"/>
    <cellStyle name="Comma 15 2 5 3 3 2 3" xfId="9336" xr:uid="{403A29C0-6B5C-44C2-B079-4A148ABE061F}"/>
    <cellStyle name="Comma 15 2 5 3 3 2 3 2" xfId="30427" xr:uid="{0C5B74A3-B2E4-4A8E-ABCC-44B1D3595CAE}"/>
    <cellStyle name="Comma 15 2 5 3 3 2 4" xfId="30424" xr:uid="{A9596385-6D7F-41DC-83D0-083F19209AA7}"/>
    <cellStyle name="Comma 15 2 5 3 3 2_ACT Segment adj EBITDA" xfId="9337" xr:uid="{EC92D9DA-63AF-418E-A5D9-6B172F4DBFA3}"/>
    <cellStyle name="Comma 15 2 5 3 3 3" xfId="9338" xr:uid="{2D4B688E-C01E-436D-9CE1-5C13CE7D6D8B}"/>
    <cellStyle name="Comma 15 2 5 3 3 3 2" xfId="9339" xr:uid="{442D5960-0CEE-4B94-AD87-52E8494AD394}"/>
    <cellStyle name="Comma 15 2 5 3 3 3 2 2" xfId="30429" xr:uid="{F1350F86-7A6B-45C9-8A6C-597C0CC2D163}"/>
    <cellStyle name="Comma 15 2 5 3 3 3 3" xfId="30428" xr:uid="{DEF6E206-F833-481F-ABCB-E99CCC235FD7}"/>
    <cellStyle name="Comma 15 2 5 3 3 3_ACT Segment adj EBITDA" xfId="9340" xr:uid="{ED621E0A-D193-4679-9B6E-02665797AC75}"/>
    <cellStyle name="Comma 15 2 5 3 3 4" xfId="9341" xr:uid="{EA720CA1-26CF-4FB3-AE77-38B2BA3B391E}"/>
    <cellStyle name="Comma 15 2 5 3 3 4 2" xfId="30430" xr:uid="{04356002-9C30-4453-B4A5-131571D9AE0F}"/>
    <cellStyle name="Comma 15 2 5 3 3 5" xfId="30423" xr:uid="{909F5C73-A833-436A-BE88-65C18197EA15}"/>
    <cellStyle name="Comma 15 2 5 3 3_ACT Segment adj EBITDA" xfId="9342" xr:uid="{DFDF574F-6574-453F-B376-604DB2FD3A8C}"/>
    <cellStyle name="Comma 15 2 5 3 4" xfId="9343" xr:uid="{2E163204-4E81-4303-B81C-2844CAB2F7AD}"/>
    <cellStyle name="Comma 15 2 5 3 4 2" xfId="9344" xr:uid="{2611008F-B060-4035-BF0B-0B2023DB5A3C}"/>
    <cellStyle name="Comma 15 2 5 3 4 2 2" xfId="9345" xr:uid="{B1065E0B-40CB-4ED8-AE40-8C8921C815DC}"/>
    <cellStyle name="Comma 15 2 5 3 4 2 2 2" xfId="30433" xr:uid="{C8A550AC-8B79-48EB-A5E6-44C4D5CD1CE8}"/>
    <cellStyle name="Comma 15 2 5 3 4 2 3" xfId="30432" xr:uid="{5DD66DBB-31F5-4374-9138-2D632758C984}"/>
    <cellStyle name="Comma 15 2 5 3 4 2_ACT Segment adj EBITDA" xfId="9346" xr:uid="{EEDE179F-7774-48F5-A8C3-BC781B6A8006}"/>
    <cellStyle name="Comma 15 2 5 3 4 3" xfId="9347" xr:uid="{61D5796E-B976-4A4B-9B1B-52432E4E67A9}"/>
    <cellStyle name="Comma 15 2 5 3 4 3 2" xfId="30434" xr:uid="{06FC5D7A-308E-43D8-A3D2-197112004F9F}"/>
    <cellStyle name="Comma 15 2 5 3 4 4" xfId="30431" xr:uid="{7ED12AF3-0983-4E7A-A12B-687B2C19C66C}"/>
    <cellStyle name="Comma 15 2 5 3 4_ACT Segment adj EBITDA" xfId="9348" xr:uid="{FB45A688-2EDA-4D20-B01B-2C704849A7D1}"/>
    <cellStyle name="Comma 15 2 5 3 5" xfId="9349" xr:uid="{C672447E-865A-4007-8F05-B1F6420B948E}"/>
    <cellStyle name="Comma 15 2 5 3 5 2" xfId="9350" xr:uid="{5BF8BA09-ACD4-4EE9-8A73-3FB355B3954E}"/>
    <cellStyle name="Comma 15 2 5 3 5 2 2" xfId="30436" xr:uid="{47C844B6-5248-4A67-A32B-B7BDA5EE71DB}"/>
    <cellStyle name="Comma 15 2 5 3 5 3" xfId="30435" xr:uid="{FEF4A1BA-2A49-480B-AF7C-8785C7408229}"/>
    <cellStyle name="Comma 15 2 5 3 5_ACT Segment adj EBITDA" xfId="9351" xr:uid="{D1C4AAA4-EA39-41D1-9964-FBA65D0E21B1}"/>
    <cellStyle name="Comma 15 2 5 3 6" xfId="9352" xr:uid="{E665021B-CEB2-4DBA-93C9-29224B794B5E}"/>
    <cellStyle name="Comma 15 2 5 3 6 2" xfId="30437" xr:uid="{563433D5-08EA-48A7-AB05-5F807B4D2854}"/>
    <cellStyle name="Comma 15 2 5 3 7" xfId="30406" xr:uid="{B660D0AF-CC95-4AF1-A50A-D073C65206EE}"/>
    <cellStyle name="Comma 15 2 5 3_ACT Segment adj EBITDA" xfId="9353" xr:uid="{93308BC2-59E9-4620-BC18-CE8847A99427}"/>
    <cellStyle name="Comma 15 2 5 4" xfId="9354" xr:uid="{24706877-CEBB-464B-B4EF-77CBB0C50351}"/>
    <cellStyle name="Comma 15 2 5 4 2" xfId="9355" xr:uid="{3B617AB3-49A5-48B8-AB98-8D4509414E83}"/>
    <cellStyle name="Comma 15 2 5 4 2 2" xfId="9356" xr:uid="{71F45506-E6EB-44F6-A901-427BEBE9C8B5}"/>
    <cellStyle name="Comma 15 2 5 4 2 2 2" xfId="9357" xr:uid="{2CD6558C-FB3C-4F89-ABBA-8DD2C12C776F}"/>
    <cellStyle name="Comma 15 2 5 4 2 2 2 2" xfId="9358" xr:uid="{826E0235-A849-4A9F-A313-F8DFAF3703D9}"/>
    <cellStyle name="Comma 15 2 5 4 2 2 2 2 2" xfId="30442" xr:uid="{EAA713C1-EC42-4EE5-B116-98321A3E15FB}"/>
    <cellStyle name="Comma 15 2 5 4 2 2 2 3" xfId="30441" xr:uid="{092EBF41-F95D-4A27-98B5-AEF555A535F2}"/>
    <cellStyle name="Comma 15 2 5 4 2 2 2_ACT Segment adj EBITDA" xfId="9359" xr:uid="{261ED2A0-0FE9-4A4C-A372-F9F2E436A4EC}"/>
    <cellStyle name="Comma 15 2 5 4 2 2 3" xfId="9360" xr:uid="{C967F720-117E-425E-96B3-BBC5F9948DB0}"/>
    <cellStyle name="Comma 15 2 5 4 2 2 3 2" xfId="30443" xr:uid="{BE7DA30F-6B08-4168-9CEF-C5148079FF79}"/>
    <cellStyle name="Comma 15 2 5 4 2 2 4" xfId="30440" xr:uid="{EAEB7D44-7CAB-4C9A-8AD9-2CC418C400D8}"/>
    <cellStyle name="Comma 15 2 5 4 2 2_ACT Segment adj EBITDA" xfId="9361" xr:uid="{6D3C64DF-F7D6-4897-9D8F-88FCD9DCCBCC}"/>
    <cellStyle name="Comma 15 2 5 4 2 3" xfId="9362" xr:uid="{B72E6584-DECF-4643-9D3B-EF5F037917F0}"/>
    <cellStyle name="Comma 15 2 5 4 2 3 2" xfId="9363" xr:uid="{898A3337-A617-48B5-BB93-611D9D9E3A34}"/>
    <cellStyle name="Comma 15 2 5 4 2 3 2 2" xfId="30445" xr:uid="{32F9AE65-E2E9-40BB-B91F-59EE3AF8D9DB}"/>
    <cellStyle name="Comma 15 2 5 4 2 3 3" xfId="30444" xr:uid="{944DEC9F-3227-4FDA-83FE-0A469D4D01A8}"/>
    <cellStyle name="Comma 15 2 5 4 2 3_ACT Segment adj EBITDA" xfId="9364" xr:uid="{31F7D547-FF60-48F5-8EC7-9C41DA6D4928}"/>
    <cellStyle name="Comma 15 2 5 4 2 4" xfId="9365" xr:uid="{F6916A65-E896-41EA-8A15-52E2D1EE8706}"/>
    <cellStyle name="Comma 15 2 5 4 2 4 2" xfId="30446" xr:uid="{7940921E-773D-47CB-8B35-D07C682D5642}"/>
    <cellStyle name="Comma 15 2 5 4 2 5" xfId="30439" xr:uid="{A110C90F-C6B1-4F7B-A6B6-6D77EF2A1A0D}"/>
    <cellStyle name="Comma 15 2 5 4 2_ACT Segment adj EBITDA" xfId="9366" xr:uid="{0D4B97BD-A07B-491E-A29F-08CB735917F8}"/>
    <cellStyle name="Comma 15 2 5 4 3" xfId="9367" xr:uid="{6E68CF2B-54E1-4295-95FA-5BBA90299581}"/>
    <cellStyle name="Comma 15 2 5 4 3 2" xfId="9368" xr:uid="{67EB362D-9DD8-4FFF-BBFD-B5D6338022EB}"/>
    <cellStyle name="Comma 15 2 5 4 3 2 2" xfId="9369" xr:uid="{3AED3B4F-82D5-44ED-8541-7BAA06ADE580}"/>
    <cellStyle name="Comma 15 2 5 4 3 2 2 2" xfId="30449" xr:uid="{1C98486D-16A4-4918-84AC-EB6E5867F642}"/>
    <cellStyle name="Comma 15 2 5 4 3 2 3" xfId="30448" xr:uid="{996C03DF-7993-412C-AE22-D7B1E1DCA820}"/>
    <cellStyle name="Comma 15 2 5 4 3 2_ACT Segment adj EBITDA" xfId="9370" xr:uid="{EC839CAA-8F05-420D-92A3-2FD56E133600}"/>
    <cellStyle name="Comma 15 2 5 4 3 3" xfId="9371" xr:uid="{DD6385FD-ECB8-4BF5-A377-B0F4B2D149B5}"/>
    <cellStyle name="Comma 15 2 5 4 3 3 2" xfId="30450" xr:uid="{10EA75CF-C303-4ECD-ABE7-9B55B78E32DD}"/>
    <cellStyle name="Comma 15 2 5 4 3 4" xfId="30447" xr:uid="{6399C8D4-35EC-4C06-ADCD-789002A864CD}"/>
    <cellStyle name="Comma 15 2 5 4 3_ACT Segment adj EBITDA" xfId="9372" xr:uid="{2881A933-AE1E-4FFD-AF4E-A508544A2FC1}"/>
    <cellStyle name="Comma 15 2 5 4 4" xfId="9373" xr:uid="{51AFF1DD-0817-4DEB-92A1-C0A17F49A6EF}"/>
    <cellStyle name="Comma 15 2 5 4 4 2" xfId="9374" xr:uid="{FE6E93DC-9D5F-4F93-B078-78DBB52EF96A}"/>
    <cellStyle name="Comma 15 2 5 4 4 2 2" xfId="30452" xr:uid="{8CB166D7-1119-40E0-B2D7-B88A1B334CC1}"/>
    <cellStyle name="Comma 15 2 5 4 4 3" xfId="30451" xr:uid="{A0806EE8-7519-407B-AF14-534AA3E1FB5F}"/>
    <cellStyle name="Comma 15 2 5 4 4_ACT Segment adj EBITDA" xfId="9375" xr:uid="{B0459BE4-8C0D-4EF0-B36B-5DD99E048D5D}"/>
    <cellStyle name="Comma 15 2 5 4 5" xfId="9376" xr:uid="{A0818943-3230-41E5-B907-52BF1F1768D6}"/>
    <cellStyle name="Comma 15 2 5 4 5 2" xfId="30453" xr:uid="{C1F921CB-30A4-4C57-A82C-CA06A7A63F3E}"/>
    <cellStyle name="Comma 15 2 5 4 6" xfId="30438" xr:uid="{D2E1BC5F-C811-470C-ABB9-F8C07906BDBB}"/>
    <cellStyle name="Comma 15 2 5 4_ACT Segment adj EBITDA" xfId="9377" xr:uid="{B78F8441-DC03-4449-A10E-DAF93B650343}"/>
    <cellStyle name="Comma 15 2 5 5" xfId="9378" xr:uid="{DE9BA119-08C9-4452-BD10-7D8CD1DF0F71}"/>
    <cellStyle name="Comma 15 2 5 5 2" xfId="9379" xr:uid="{7E4A97B5-E406-4AF1-8B2F-0D6779A49194}"/>
    <cellStyle name="Comma 15 2 5 5 2 2" xfId="9380" xr:uid="{6881C398-66F3-49D0-8F78-D6199F810627}"/>
    <cellStyle name="Comma 15 2 5 5 2 2 2" xfId="9381" xr:uid="{357F1AEA-BABB-4BC2-B7BB-2B6DC21164FC}"/>
    <cellStyle name="Comma 15 2 5 5 2 2 2 2" xfId="30457" xr:uid="{A70B3EC8-35D7-4775-B387-64F1C9721D05}"/>
    <cellStyle name="Comma 15 2 5 5 2 2 3" xfId="30456" xr:uid="{8C6F4AAD-8C45-4C53-B67B-AE42C30712BD}"/>
    <cellStyle name="Comma 15 2 5 5 2 2_ACT Segment adj EBITDA" xfId="9382" xr:uid="{CEC1BD27-DD92-4468-80B8-DD6C908D8CCA}"/>
    <cellStyle name="Comma 15 2 5 5 2 3" xfId="9383" xr:uid="{9B8B3755-8AF4-4A49-8172-BC631FF32614}"/>
    <cellStyle name="Comma 15 2 5 5 2 3 2" xfId="30458" xr:uid="{96249563-D978-4C18-B416-74086116D263}"/>
    <cellStyle name="Comma 15 2 5 5 2 4" xfId="30455" xr:uid="{EE2781DF-3A40-4B49-A6F4-25DFE49E4E9C}"/>
    <cellStyle name="Comma 15 2 5 5 2_ACT Segment adj EBITDA" xfId="9384" xr:uid="{2E699F19-7D55-4FF3-92B8-7A225B27C3C8}"/>
    <cellStyle name="Comma 15 2 5 5 3" xfId="9385" xr:uid="{E6464D29-3412-4913-AED0-480ECD8054AD}"/>
    <cellStyle name="Comma 15 2 5 5 3 2" xfId="9386" xr:uid="{AD404F05-3964-43A5-BCBD-B939C4215C23}"/>
    <cellStyle name="Comma 15 2 5 5 3 2 2" xfId="30460" xr:uid="{70E8B9F3-FDAC-48ED-BA42-AD831CF41A97}"/>
    <cellStyle name="Comma 15 2 5 5 3 3" xfId="30459" xr:uid="{96CA14E5-B4A3-47B7-BB78-7D5EA0D0BE01}"/>
    <cellStyle name="Comma 15 2 5 5 3_ACT Segment adj EBITDA" xfId="9387" xr:uid="{741C5874-42F8-4448-B3FF-F7C57DB6C2D0}"/>
    <cellStyle name="Comma 15 2 5 5 4" xfId="9388" xr:uid="{7798D8E1-E177-4A54-B6E4-857D35AFEF49}"/>
    <cellStyle name="Comma 15 2 5 5 4 2" xfId="30461" xr:uid="{15E5CCC9-41DA-4E2A-BF29-9DCEA63356A7}"/>
    <cellStyle name="Comma 15 2 5 5 5" xfId="30454" xr:uid="{1220CF70-0FDD-43A3-BB87-7A81C83B27C7}"/>
    <cellStyle name="Comma 15 2 5 5_ACT Segment adj EBITDA" xfId="9389" xr:uid="{80F24A37-FEF8-4EC9-A298-FFE0A5497C92}"/>
    <cellStyle name="Comma 15 2 5 6" xfId="9390" xr:uid="{F8D4A2D7-F778-442B-9A99-1FDEC32DC4BE}"/>
    <cellStyle name="Comma 15 2 5 6 2" xfId="9391" xr:uid="{12A8B4B0-AF14-4AA0-949F-45A5467F1330}"/>
    <cellStyle name="Comma 15 2 5 6 2 2" xfId="9392" xr:uid="{C9748F5D-F118-47BA-8F5A-A850ED808B09}"/>
    <cellStyle name="Comma 15 2 5 6 2 2 2" xfId="30464" xr:uid="{83CCDC08-CD65-44E0-8DDA-19D50BEBC924}"/>
    <cellStyle name="Comma 15 2 5 6 2 3" xfId="30463" xr:uid="{F6AD488C-D0D1-492B-BF26-ABB9B9371B0D}"/>
    <cellStyle name="Comma 15 2 5 6 2_ACT Segment adj EBITDA" xfId="9393" xr:uid="{1D3C7113-0AF4-4950-BAFA-1B626E5503E6}"/>
    <cellStyle name="Comma 15 2 5 6 3" xfId="9394" xr:uid="{2A3BEB3C-1BC8-4105-809E-D9177BC2E56B}"/>
    <cellStyle name="Comma 15 2 5 6 3 2" xfId="30465" xr:uid="{0700E36C-410C-4DD3-8043-D44EDE3AC26B}"/>
    <cellStyle name="Comma 15 2 5 6 4" xfId="30462" xr:uid="{BB1CC4E5-7BAB-4471-AB6F-2C11E748210F}"/>
    <cellStyle name="Comma 15 2 5 6_ACT Segment adj EBITDA" xfId="9395" xr:uid="{06BD1292-106D-448F-BFAA-C80527D4CFFF}"/>
    <cellStyle name="Comma 15 2 5 7" xfId="9396" xr:uid="{E6B826A9-0D72-4836-BE13-7AA444204D24}"/>
    <cellStyle name="Comma 15 2 5 7 2" xfId="9397" xr:uid="{AFE4496B-4F5E-4C5F-BADC-FE3657F25CEC}"/>
    <cellStyle name="Comma 15 2 5 7 2 2" xfId="30467" xr:uid="{655C1E2D-3F6D-4A57-B673-86FE94CA9BE3}"/>
    <cellStyle name="Comma 15 2 5 7 3" xfId="30466" xr:uid="{7F3D7D46-42BD-44A0-B75F-0444DF6F1A9E}"/>
    <cellStyle name="Comma 15 2 5 7_ACT Segment adj EBITDA" xfId="9398" xr:uid="{3D7861F1-35E4-4B70-8BCB-D09598DBF263}"/>
    <cellStyle name="Comma 15 2 5 8" xfId="9399" xr:uid="{83193C06-8212-4304-917F-732323643043}"/>
    <cellStyle name="Comma 15 2 5 8 2" xfId="30468" xr:uid="{8A30C75D-D95B-4511-9AB4-E7A09B10D92E}"/>
    <cellStyle name="Comma 15 2 5 9" xfId="30373" xr:uid="{0F529739-B428-427B-A734-147D8D5FCC17}"/>
    <cellStyle name="Comma 15 2 5_ACT Segment adj EBITDA" xfId="9400" xr:uid="{969D6EA9-2B0D-4BD1-85F6-226823A2F960}"/>
    <cellStyle name="Comma 15 2 50" xfId="39452" xr:uid="{116D3893-3329-417B-8ADF-5A3314DAD75E}"/>
    <cellStyle name="Comma 15 2 51" xfId="40066" xr:uid="{B509F527-8A11-4714-9F49-8241AA6D01C1}"/>
    <cellStyle name="Comma 15 2 52" xfId="22054" xr:uid="{75E958C6-79CC-4BB4-BCFF-7E8A2347280B}"/>
    <cellStyle name="Comma 15 2 6" xfId="9401" xr:uid="{841BB831-C1C9-41F0-8CA9-36259ABEF5D6}"/>
    <cellStyle name="Comma 15 2 6 2" xfId="9402" xr:uid="{2F1C6B6F-8C4D-4412-830C-E9A6578A94E5}"/>
    <cellStyle name="Comma 15 2 6 2 2" xfId="9403" xr:uid="{6D123D87-D8DE-44FB-8FDE-4B2DDE2535F3}"/>
    <cellStyle name="Comma 15 2 6 2 2 2" xfId="9404" xr:uid="{EABC53F5-8098-4813-9996-2441066B223D}"/>
    <cellStyle name="Comma 15 2 6 2 2 2 2" xfId="9405" xr:uid="{03916CE5-87A9-4328-B7A7-1AD6461989B3}"/>
    <cellStyle name="Comma 15 2 6 2 2 2 2 2" xfId="9406" xr:uid="{B3EFC02E-BBCE-415C-A101-5DC5CF9BED8A}"/>
    <cellStyle name="Comma 15 2 6 2 2 2 2 2 2" xfId="30474" xr:uid="{C69569AE-BBDD-4099-BE08-FC0A4F92D28D}"/>
    <cellStyle name="Comma 15 2 6 2 2 2 2 3" xfId="30473" xr:uid="{2553E1AF-3F56-4FBF-B72F-A7F1B5F82CCD}"/>
    <cellStyle name="Comma 15 2 6 2 2 2 2_ACT Segment adj EBITDA" xfId="9407" xr:uid="{87900C37-D3B8-4630-8BF5-5DAEB69A7831}"/>
    <cellStyle name="Comma 15 2 6 2 2 2 3" xfId="9408" xr:uid="{568E96E5-FE39-4EDD-B254-9BE07095FD09}"/>
    <cellStyle name="Comma 15 2 6 2 2 2 3 2" xfId="30475" xr:uid="{7A2F1821-2EF2-409C-A491-8E09131F167C}"/>
    <cellStyle name="Comma 15 2 6 2 2 2 4" xfId="30472" xr:uid="{F6199897-56ED-4D80-8CBC-2406AB807466}"/>
    <cellStyle name="Comma 15 2 6 2 2 2_ACT Segment adj EBITDA" xfId="9409" xr:uid="{3DF796CA-D6C6-4F4B-955B-D2445BC4C41D}"/>
    <cellStyle name="Comma 15 2 6 2 2 3" xfId="9410" xr:uid="{B8979E32-0925-4738-898A-8E9331335379}"/>
    <cellStyle name="Comma 15 2 6 2 2 3 2" xfId="9411" xr:uid="{B1D36A48-BEB1-4D56-AF17-A314B934D5B8}"/>
    <cellStyle name="Comma 15 2 6 2 2 3 2 2" xfId="30477" xr:uid="{38759F5A-24FD-4498-A5A3-8D43E62D8409}"/>
    <cellStyle name="Comma 15 2 6 2 2 3 3" xfId="30476" xr:uid="{0B1CB89C-AEE3-46D2-A705-3A53C09BDCAC}"/>
    <cellStyle name="Comma 15 2 6 2 2 3_ACT Segment adj EBITDA" xfId="9412" xr:uid="{E4EF9A56-4A3D-49DB-A229-BE6137A4DD24}"/>
    <cellStyle name="Comma 15 2 6 2 2 4" xfId="9413" xr:uid="{E284315F-5EF7-4E03-9F07-DA9585659DEA}"/>
    <cellStyle name="Comma 15 2 6 2 2 4 2" xfId="30478" xr:uid="{4C308A11-CB5F-4E5E-9A92-82BBB635104F}"/>
    <cellStyle name="Comma 15 2 6 2 2 5" xfId="30471" xr:uid="{C3EAE259-F82C-4892-AE80-D3E1548070B5}"/>
    <cellStyle name="Comma 15 2 6 2 2_ACT Segment adj EBITDA" xfId="9414" xr:uid="{33C3879B-79B4-4162-B8F5-D16BC601F22C}"/>
    <cellStyle name="Comma 15 2 6 2 3" xfId="9415" xr:uid="{DD62E1AD-1D68-43F3-ABD7-E597D1C1CAEB}"/>
    <cellStyle name="Comma 15 2 6 2 3 2" xfId="9416" xr:uid="{6E3BFE3B-8D77-4375-B8F9-7FBC36D47AF3}"/>
    <cellStyle name="Comma 15 2 6 2 3 2 2" xfId="9417" xr:uid="{70D70668-20AA-4261-B826-A039E4AF71C2}"/>
    <cellStyle name="Comma 15 2 6 2 3 2 2 2" xfId="30481" xr:uid="{730165B4-71AE-4897-B2A6-2955BBA342C8}"/>
    <cellStyle name="Comma 15 2 6 2 3 2 3" xfId="30480" xr:uid="{71E2BAB1-A99E-42FC-BF50-CAB550EF69A3}"/>
    <cellStyle name="Comma 15 2 6 2 3 2_ACT Segment adj EBITDA" xfId="9418" xr:uid="{D0C96435-8963-47FD-A9CF-081FF5303928}"/>
    <cellStyle name="Comma 15 2 6 2 3 3" xfId="9419" xr:uid="{2AC45F25-E215-4F74-B5FB-E10683739434}"/>
    <cellStyle name="Comma 15 2 6 2 3 3 2" xfId="30482" xr:uid="{D6CE5DBE-0E4A-40B7-9181-B50FCFD9E35E}"/>
    <cellStyle name="Comma 15 2 6 2 3 4" xfId="30479" xr:uid="{F95A6484-9150-4C6E-BF2B-298D3865420E}"/>
    <cellStyle name="Comma 15 2 6 2 3_ACT Segment adj EBITDA" xfId="9420" xr:uid="{D3C9958E-A885-4C3B-B133-D5CAD8A07F32}"/>
    <cellStyle name="Comma 15 2 6 2 4" xfId="9421" xr:uid="{3A39DA5E-28CD-4CAA-8406-C53175D337D8}"/>
    <cellStyle name="Comma 15 2 6 2 4 2" xfId="9422" xr:uid="{86DB3551-698D-4444-9A6F-2687679BDCE4}"/>
    <cellStyle name="Comma 15 2 6 2 4 2 2" xfId="30484" xr:uid="{7E64F408-A0B0-48B5-8B7E-BDC998ABEA7F}"/>
    <cellStyle name="Comma 15 2 6 2 4 3" xfId="30483" xr:uid="{7390833A-9470-433C-8B2F-8455892933BE}"/>
    <cellStyle name="Comma 15 2 6 2 4_ACT Segment adj EBITDA" xfId="9423" xr:uid="{28F64ED3-091F-4A87-8534-84DD6B1EAC8C}"/>
    <cellStyle name="Comma 15 2 6 2 5" xfId="9424" xr:uid="{C5590CEB-5E8A-4068-B700-F6CC70FCDDE8}"/>
    <cellStyle name="Comma 15 2 6 2 5 2" xfId="30485" xr:uid="{B06FD93A-8C5F-45A2-A7D5-6DECD8FCBEC2}"/>
    <cellStyle name="Comma 15 2 6 2 6" xfId="30470" xr:uid="{893251EF-50B6-4AC1-9D83-441E112D8A24}"/>
    <cellStyle name="Comma 15 2 6 2_ACT Segment adj EBITDA" xfId="9425" xr:uid="{BFEA4FFE-A73B-48F6-A910-E496AFF02510}"/>
    <cellStyle name="Comma 15 2 6 3" xfId="9426" xr:uid="{A485F00A-F161-4668-8525-4FF0A52F587F}"/>
    <cellStyle name="Comma 15 2 6 3 2" xfId="9427" xr:uid="{47878B7A-0F25-4D0E-B335-83C50333E9E8}"/>
    <cellStyle name="Comma 15 2 6 3 2 2" xfId="9428" xr:uid="{97E234A3-23F0-4BA6-BA30-E5F0DACF6E89}"/>
    <cellStyle name="Comma 15 2 6 3 2 2 2" xfId="9429" xr:uid="{FE9573D1-C3D5-4FAE-A197-AD0D62AD1539}"/>
    <cellStyle name="Comma 15 2 6 3 2 2 2 2" xfId="30489" xr:uid="{9BB51B72-900C-4B81-B088-21DF9E531CDD}"/>
    <cellStyle name="Comma 15 2 6 3 2 2 3" xfId="30488" xr:uid="{137B3A35-3CE5-4E6E-B289-AC06013E87DB}"/>
    <cellStyle name="Comma 15 2 6 3 2 2_ACT Segment adj EBITDA" xfId="9430" xr:uid="{D040F639-2FE3-4B03-AD4C-0E8CC1BD112F}"/>
    <cellStyle name="Comma 15 2 6 3 2 3" xfId="9431" xr:uid="{C8BBF68C-0627-4BBD-BC17-C506AE627653}"/>
    <cellStyle name="Comma 15 2 6 3 2 3 2" xfId="30490" xr:uid="{8E1A0C42-06F1-42FE-A01D-98B9CE9504F1}"/>
    <cellStyle name="Comma 15 2 6 3 2 4" xfId="30487" xr:uid="{28AC9C8A-4EB9-464B-99A6-97B0E25BAD35}"/>
    <cellStyle name="Comma 15 2 6 3 2_ACT Segment adj EBITDA" xfId="9432" xr:uid="{E495C2A3-62F6-4322-A94F-B120DD46B5F8}"/>
    <cellStyle name="Comma 15 2 6 3 3" xfId="9433" xr:uid="{ADA524F4-647A-435A-B756-A334FEA1F084}"/>
    <cellStyle name="Comma 15 2 6 3 3 2" xfId="9434" xr:uid="{11AF1FE1-4874-4A12-BCF8-2895966091E4}"/>
    <cellStyle name="Comma 15 2 6 3 3 2 2" xfId="30492" xr:uid="{8B17BB0B-E44E-4266-B1E5-4217A5DB8EC5}"/>
    <cellStyle name="Comma 15 2 6 3 3 3" xfId="30491" xr:uid="{F68C8686-1231-473C-A714-9DFC1874A5CE}"/>
    <cellStyle name="Comma 15 2 6 3 3_ACT Segment adj EBITDA" xfId="9435" xr:uid="{4AAB876A-C4BE-45B4-8E86-66E6D86B1087}"/>
    <cellStyle name="Comma 15 2 6 3 4" xfId="9436" xr:uid="{AFEEA604-0BF2-4AD3-8771-9C3CDDC4C68F}"/>
    <cellStyle name="Comma 15 2 6 3 4 2" xfId="30493" xr:uid="{DAC1006D-B6CF-47A7-BBE9-066655D7B9C6}"/>
    <cellStyle name="Comma 15 2 6 3 5" xfId="30486" xr:uid="{09FE3D1C-9D19-4C97-81D2-3C63D7FFB455}"/>
    <cellStyle name="Comma 15 2 6 3_ACT Segment adj EBITDA" xfId="9437" xr:uid="{6D6A43DE-55AA-4408-B88F-C4A86D57AAD2}"/>
    <cellStyle name="Comma 15 2 6 4" xfId="9438" xr:uid="{16E1FD04-B6C8-4127-9E28-1EAB77FB89ED}"/>
    <cellStyle name="Comma 15 2 6 4 2" xfId="9439" xr:uid="{461119A1-0A86-4D64-BB62-BE0B8C8CFE41}"/>
    <cellStyle name="Comma 15 2 6 4 2 2" xfId="9440" xr:uid="{8DE8C767-F221-4385-B008-90F83CB59DBD}"/>
    <cellStyle name="Comma 15 2 6 4 2 2 2" xfId="30496" xr:uid="{98725400-EB83-4C16-93BE-6AFA4AA1B19F}"/>
    <cellStyle name="Comma 15 2 6 4 2 3" xfId="30495" xr:uid="{BB90D854-C388-434F-A2D0-C51950743F0D}"/>
    <cellStyle name="Comma 15 2 6 4 2_ACT Segment adj EBITDA" xfId="9441" xr:uid="{AE32377B-5CBD-491B-97F5-EE12C81C99FD}"/>
    <cellStyle name="Comma 15 2 6 4 3" xfId="9442" xr:uid="{98706BEF-6DD7-4FC2-B2C7-FBA8F5368BB2}"/>
    <cellStyle name="Comma 15 2 6 4 3 2" xfId="30497" xr:uid="{79AB328C-4FE6-4521-B909-E6C73C44A0CE}"/>
    <cellStyle name="Comma 15 2 6 4 4" xfId="30494" xr:uid="{34CA63AF-7444-44F2-B941-6171F2342A56}"/>
    <cellStyle name="Comma 15 2 6 4_ACT Segment adj EBITDA" xfId="9443" xr:uid="{1EF1E3FE-A29B-42B2-98C4-B0E741FFB6BF}"/>
    <cellStyle name="Comma 15 2 6 5" xfId="9444" xr:uid="{1D668302-CDD9-411A-9DD8-70C0DCB03D08}"/>
    <cellStyle name="Comma 15 2 6 5 2" xfId="9445" xr:uid="{5C386B2A-A512-411C-8469-4701AB853AC8}"/>
    <cellStyle name="Comma 15 2 6 5 2 2" xfId="30499" xr:uid="{EFCBF534-6E99-4DCC-8A82-F8CE2FD060B0}"/>
    <cellStyle name="Comma 15 2 6 5 3" xfId="30498" xr:uid="{B1DA81B7-C374-4629-B771-B352086EED7D}"/>
    <cellStyle name="Comma 15 2 6 5_ACT Segment adj EBITDA" xfId="9446" xr:uid="{FF6D8362-C5D9-4FF9-87C1-138F3C14ECB7}"/>
    <cellStyle name="Comma 15 2 6 6" xfId="9447" xr:uid="{C2C7D675-4B9D-42B3-AEE1-F6EC2EA96F96}"/>
    <cellStyle name="Comma 15 2 6 6 2" xfId="30500" xr:uid="{B17A1266-311B-403E-8A74-FE08C13163DB}"/>
    <cellStyle name="Comma 15 2 6 7" xfId="30469" xr:uid="{24AE2DD5-EBFE-4964-A86D-A4832A183B98}"/>
    <cellStyle name="Comma 15 2 6_ACT Segment adj EBITDA" xfId="9448" xr:uid="{CCE36296-5DF5-40C3-8911-AFF16BEB43B6}"/>
    <cellStyle name="Comma 15 2 7" xfId="9449" xr:uid="{922FA7B6-BBEE-4A09-AD58-0AF7DE5C8B71}"/>
    <cellStyle name="Comma 15 2 7 2" xfId="9450" xr:uid="{889610F3-E0B0-4139-9B14-1304B38B5F77}"/>
    <cellStyle name="Comma 15 2 7 2 2" xfId="9451" xr:uid="{8F930BFF-E6D1-4891-B329-FE76D76256D1}"/>
    <cellStyle name="Comma 15 2 7 2 2 2" xfId="9452" xr:uid="{162EBA51-2019-4675-B683-634E4658B60F}"/>
    <cellStyle name="Comma 15 2 7 2 2 2 2" xfId="9453" xr:uid="{E3130309-892C-4E16-9DE2-74B324A3CB54}"/>
    <cellStyle name="Comma 15 2 7 2 2 2 2 2" xfId="9454" xr:uid="{ED9E7654-98AA-4B83-8E14-2EB5CA537F0E}"/>
    <cellStyle name="Comma 15 2 7 2 2 2 2 2 2" xfId="30506" xr:uid="{D86149D4-4AC5-4BC4-B51A-E9DEB437A722}"/>
    <cellStyle name="Comma 15 2 7 2 2 2 2 3" xfId="30505" xr:uid="{01750BB1-29EE-48A5-AD5B-BC14CA4CDA38}"/>
    <cellStyle name="Comma 15 2 7 2 2 2 2_ACT Segment adj EBITDA" xfId="9455" xr:uid="{2E357047-5B42-4074-9924-F8FD1DCCAD54}"/>
    <cellStyle name="Comma 15 2 7 2 2 2 3" xfId="9456" xr:uid="{E1648CA4-7692-49A9-95AB-96DF583F977D}"/>
    <cellStyle name="Comma 15 2 7 2 2 2 3 2" xfId="30507" xr:uid="{3BA01158-3396-468B-84E6-89AF01FE8375}"/>
    <cellStyle name="Comma 15 2 7 2 2 2 4" xfId="30504" xr:uid="{BEF9184F-B41D-499A-BCE1-C902DC648672}"/>
    <cellStyle name="Comma 15 2 7 2 2 2_ACT Segment adj EBITDA" xfId="9457" xr:uid="{470FD1B0-6718-4BBA-9F35-AA9FA76C0642}"/>
    <cellStyle name="Comma 15 2 7 2 2 3" xfId="9458" xr:uid="{0D0F6615-FFB7-4A92-9AF3-96DF25E7E875}"/>
    <cellStyle name="Comma 15 2 7 2 2 3 2" xfId="9459" xr:uid="{BF7C38C9-6C52-4FF8-B6B9-81392290CDC6}"/>
    <cellStyle name="Comma 15 2 7 2 2 3 2 2" xfId="30509" xr:uid="{6F3E241E-36A5-4EB5-8FDA-E7344D6513B6}"/>
    <cellStyle name="Comma 15 2 7 2 2 3 3" xfId="30508" xr:uid="{34E770B5-3AA6-4D81-B9E3-174CBB1AB084}"/>
    <cellStyle name="Comma 15 2 7 2 2 3_ACT Segment adj EBITDA" xfId="9460" xr:uid="{94D5B35B-3D29-4718-A17A-AEAE14922653}"/>
    <cellStyle name="Comma 15 2 7 2 2 4" xfId="9461" xr:uid="{CB0F9582-940F-4732-ABCB-28E2F7660EDF}"/>
    <cellStyle name="Comma 15 2 7 2 2 4 2" xfId="30510" xr:uid="{4B3ED46C-2643-43DE-ACB8-14831F2808BB}"/>
    <cellStyle name="Comma 15 2 7 2 2 5" xfId="30503" xr:uid="{F5693C03-8444-4AAE-9086-E71D60BC915B}"/>
    <cellStyle name="Comma 15 2 7 2 2_ACT Segment adj EBITDA" xfId="9462" xr:uid="{92434E91-744D-432A-B8D9-499C03BA4896}"/>
    <cellStyle name="Comma 15 2 7 2 3" xfId="9463" xr:uid="{FDD42DA6-D386-439B-9F25-82A4EA06F89F}"/>
    <cellStyle name="Comma 15 2 7 2 3 2" xfId="9464" xr:uid="{26C5BAF7-171F-4F9A-B68A-4721C7BFF332}"/>
    <cellStyle name="Comma 15 2 7 2 3 2 2" xfId="9465" xr:uid="{5A280428-44B4-4E04-8D08-DCE7837CD0C9}"/>
    <cellStyle name="Comma 15 2 7 2 3 2 2 2" xfId="30513" xr:uid="{5B0BA64C-34C8-4128-AC6F-C8858CBE8A2F}"/>
    <cellStyle name="Comma 15 2 7 2 3 2 3" xfId="30512" xr:uid="{D18FFF95-D792-4ADC-A0AA-6A6253DB3E12}"/>
    <cellStyle name="Comma 15 2 7 2 3 2_ACT Segment adj EBITDA" xfId="9466" xr:uid="{F9C054F1-110E-4749-89B9-AC28ADB1615B}"/>
    <cellStyle name="Comma 15 2 7 2 3 3" xfId="9467" xr:uid="{043E2468-826C-4A31-9A51-3F0D3186FEBC}"/>
    <cellStyle name="Comma 15 2 7 2 3 3 2" xfId="30514" xr:uid="{F791A9AD-571F-4315-A121-638F50AC8F67}"/>
    <cellStyle name="Comma 15 2 7 2 3 4" xfId="30511" xr:uid="{8D26C38A-2563-4976-B1ED-2559D85C50ED}"/>
    <cellStyle name="Comma 15 2 7 2 3_ACT Segment adj EBITDA" xfId="9468" xr:uid="{FE3376AD-8646-42BF-93C3-1A0FE05FBD7F}"/>
    <cellStyle name="Comma 15 2 7 2 4" xfId="9469" xr:uid="{36E8D6BC-B2E3-4D51-A683-23F589B28158}"/>
    <cellStyle name="Comma 15 2 7 2 4 2" xfId="9470" xr:uid="{779F70B3-9C26-44EE-8CAC-6ADF59A419AF}"/>
    <cellStyle name="Comma 15 2 7 2 4 2 2" xfId="30516" xr:uid="{074A2F82-F718-43A6-8287-238F20681616}"/>
    <cellStyle name="Comma 15 2 7 2 4 3" xfId="30515" xr:uid="{5533BAAA-9469-416A-89AA-70DF0DD6AB1F}"/>
    <cellStyle name="Comma 15 2 7 2 4_ACT Segment adj EBITDA" xfId="9471" xr:uid="{9E82C9A2-505A-4CA9-A6CF-EC68B170DEA0}"/>
    <cellStyle name="Comma 15 2 7 2 5" xfId="9472" xr:uid="{1C66EE7D-51BF-4251-936A-6F054C541207}"/>
    <cellStyle name="Comma 15 2 7 2 5 2" xfId="30517" xr:uid="{DFEDCF80-1AC7-4776-96AE-6DE1A34DB063}"/>
    <cellStyle name="Comma 15 2 7 2 6" xfId="30502" xr:uid="{9A6CB244-90E3-4583-BBC6-5A38C99BE3DC}"/>
    <cellStyle name="Comma 15 2 7 2_ACT Segment adj EBITDA" xfId="9473" xr:uid="{74FCBCFB-F860-4C75-A4C3-AD9656E763DC}"/>
    <cellStyle name="Comma 15 2 7 3" xfId="9474" xr:uid="{391449EF-B4A2-43E9-9A78-3CC26A16D5E0}"/>
    <cellStyle name="Comma 15 2 7 3 2" xfId="9475" xr:uid="{DA4408AB-E66C-4946-B7FB-19A1022163EA}"/>
    <cellStyle name="Comma 15 2 7 3 2 2" xfId="9476" xr:uid="{4964FE9F-4759-4408-8D78-E2DA38C9DF62}"/>
    <cellStyle name="Comma 15 2 7 3 2 2 2" xfId="9477" xr:uid="{81468915-3175-42AE-ABA1-BDA1673BAEF1}"/>
    <cellStyle name="Comma 15 2 7 3 2 2 2 2" xfId="30521" xr:uid="{F4442063-510A-474D-B53D-ADCF8F4BEEB2}"/>
    <cellStyle name="Comma 15 2 7 3 2 2 3" xfId="30520" xr:uid="{4A28D6E4-F1AA-4A1D-92A9-6496DF5098B6}"/>
    <cellStyle name="Comma 15 2 7 3 2 2_ACT Segment adj EBITDA" xfId="9478" xr:uid="{8AB3951E-0285-47DA-A43D-4EE1A6C2C6A6}"/>
    <cellStyle name="Comma 15 2 7 3 2 3" xfId="9479" xr:uid="{F035F1AC-FE10-449B-AE60-AC2D614C1E5C}"/>
    <cellStyle name="Comma 15 2 7 3 2 3 2" xfId="30522" xr:uid="{7E305D26-3ECF-4178-913F-95AA2DD3BACB}"/>
    <cellStyle name="Comma 15 2 7 3 2 4" xfId="30519" xr:uid="{CBFBD2D0-22D1-4ABD-B7C3-5A20D429FFF8}"/>
    <cellStyle name="Comma 15 2 7 3 2_ACT Segment adj EBITDA" xfId="9480" xr:uid="{4BF7BA20-8E4E-447A-BBC1-21A3BB815AF2}"/>
    <cellStyle name="Comma 15 2 7 3 3" xfId="9481" xr:uid="{D30ACC1A-5C90-4CD5-BF5A-4F1765C43FBE}"/>
    <cellStyle name="Comma 15 2 7 3 3 2" xfId="9482" xr:uid="{CF7736B9-3F0A-4EC4-A9E0-8CE9890CAFD5}"/>
    <cellStyle name="Comma 15 2 7 3 3 2 2" xfId="30524" xr:uid="{51816666-29AC-40CA-8A28-49AB779FA159}"/>
    <cellStyle name="Comma 15 2 7 3 3 3" xfId="30523" xr:uid="{DCD47B64-5BC9-4470-BE37-BFF54702BEBF}"/>
    <cellStyle name="Comma 15 2 7 3 3_ACT Segment adj EBITDA" xfId="9483" xr:uid="{1C7152B0-4E01-4D28-91A2-983A9A6A04EA}"/>
    <cellStyle name="Comma 15 2 7 3 4" xfId="9484" xr:uid="{71276C6E-DB0E-4CF1-883A-EAED3D9D7222}"/>
    <cellStyle name="Comma 15 2 7 3 4 2" xfId="30525" xr:uid="{B379F74C-2DF3-4BA0-8D67-59863FF2FA9C}"/>
    <cellStyle name="Comma 15 2 7 3 5" xfId="30518" xr:uid="{CDD6DB9C-47F8-4FD0-A2C7-6C4E7EAF7BAE}"/>
    <cellStyle name="Comma 15 2 7 3_ACT Segment adj EBITDA" xfId="9485" xr:uid="{00364B52-FB46-4562-9D12-777F93533D64}"/>
    <cellStyle name="Comma 15 2 7 4" xfId="9486" xr:uid="{C25103AB-9020-4825-A3FB-DCB168963005}"/>
    <cellStyle name="Comma 15 2 7 4 2" xfId="9487" xr:uid="{8D4429CF-959A-4C5B-B7EE-48AF7FD6E090}"/>
    <cellStyle name="Comma 15 2 7 4 2 2" xfId="9488" xr:uid="{F4849216-80DB-4B91-8217-30DFA95E13FD}"/>
    <cellStyle name="Comma 15 2 7 4 2 2 2" xfId="30528" xr:uid="{0AA0A227-99C4-4F4C-BFEC-CF555398F889}"/>
    <cellStyle name="Comma 15 2 7 4 2 3" xfId="30527" xr:uid="{AC890311-34A6-4127-944F-F865860ADC0C}"/>
    <cellStyle name="Comma 15 2 7 4 2_ACT Segment adj EBITDA" xfId="9489" xr:uid="{5952DE36-A401-4B9F-B3D2-4CCD11D8B5B8}"/>
    <cellStyle name="Comma 15 2 7 4 3" xfId="9490" xr:uid="{DF16CB08-6FFD-4EBA-9288-774B96DF8A25}"/>
    <cellStyle name="Comma 15 2 7 4 3 2" xfId="30529" xr:uid="{FA69F699-3D22-4628-AC9F-B861465962BC}"/>
    <cellStyle name="Comma 15 2 7 4 4" xfId="30526" xr:uid="{0A14E449-21A1-429E-8F0D-D8DD518C25EF}"/>
    <cellStyle name="Comma 15 2 7 4_ACT Segment adj EBITDA" xfId="9491" xr:uid="{AFB23D05-2901-4A0D-89EA-1B5061A100F0}"/>
    <cellStyle name="Comma 15 2 7 5" xfId="9492" xr:uid="{977146BB-E701-40BD-9338-3BBF216D27AE}"/>
    <cellStyle name="Comma 15 2 7 5 2" xfId="9493" xr:uid="{DFAF5B83-1EA7-4B90-9203-C3AC93DDCF40}"/>
    <cellStyle name="Comma 15 2 7 5 2 2" xfId="30531" xr:uid="{4E9C306D-04D0-4833-9621-BC1ECD9B1637}"/>
    <cellStyle name="Comma 15 2 7 5 3" xfId="30530" xr:uid="{9CC3261F-3016-43E7-A684-B092A1F9111F}"/>
    <cellStyle name="Comma 15 2 7 5_ACT Segment adj EBITDA" xfId="9494" xr:uid="{AF4C3940-295B-4AC6-B62B-975E9DF4DA02}"/>
    <cellStyle name="Comma 15 2 7 6" xfId="9495" xr:uid="{9D47BBF8-3981-4F71-B22D-E818590DABC1}"/>
    <cellStyle name="Comma 15 2 7 6 2" xfId="30532" xr:uid="{17E7DF81-67DF-4991-BBC0-3E825CF5A64A}"/>
    <cellStyle name="Comma 15 2 7 7" xfId="30501" xr:uid="{DD440297-14DA-45C7-9014-ED984169DD94}"/>
    <cellStyle name="Comma 15 2 7_ACT Segment adj EBITDA" xfId="9496" xr:uid="{424F4F35-66EE-4261-A6B3-0023A8D5B8C5}"/>
    <cellStyle name="Comma 15 2 8" xfId="9497" xr:uid="{F740DE40-BE06-418D-AC85-C553A95C00E3}"/>
    <cellStyle name="Comma 15 2 8 2" xfId="9498" xr:uid="{702CE98F-2F78-406D-B5B0-C5618122B64F}"/>
    <cellStyle name="Comma 15 2 8 2 2" xfId="9499" xr:uid="{6C334EAB-D410-4800-B367-72C31A98C2C4}"/>
    <cellStyle name="Comma 15 2 8 2 2 2" xfId="9500" xr:uid="{986AC1F8-4F79-4B47-BCA9-409024D8BAC6}"/>
    <cellStyle name="Comma 15 2 8 2 2 2 2" xfId="9501" xr:uid="{FD4B9FDF-4B85-42E4-95B5-DE1A8E856800}"/>
    <cellStyle name="Comma 15 2 8 2 2 2 2 2" xfId="9502" xr:uid="{AB89B79C-DB77-4E7A-A686-80A362310C0C}"/>
    <cellStyle name="Comma 15 2 8 2 2 2 2 2 2" xfId="30538" xr:uid="{EB36C2F4-1A2F-48C6-BF22-872068517DFE}"/>
    <cellStyle name="Comma 15 2 8 2 2 2 2 3" xfId="30537" xr:uid="{AE64701D-E4FB-465D-AE1D-9225941F1EAF}"/>
    <cellStyle name="Comma 15 2 8 2 2 2 2_ACT Segment adj EBITDA" xfId="9503" xr:uid="{8319471B-F83A-43CF-A6F9-E0FFCA941C52}"/>
    <cellStyle name="Comma 15 2 8 2 2 2 3" xfId="9504" xr:uid="{1F56419E-4CA1-45C8-9794-BD774C614002}"/>
    <cellStyle name="Comma 15 2 8 2 2 2 3 2" xfId="30539" xr:uid="{06F3FA44-E017-4CD8-B3D7-CFE2F03B8A26}"/>
    <cellStyle name="Comma 15 2 8 2 2 2 4" xfId="30536" xr:uid="{6EBCCC75-50F4-4B70-B9B7-4F1A533F8AA5}"/>
    <cellStyle name="Comma 15 2 8 2 2 2_ACT Segment adj EBITDA" xfId="9505" xr:uid="{3259DC64-E70D-4E47-8415-BAE421F77666}"/>
    <cellStyle name="Comma 15 2 8 2 2 3" xfId="9506" xr:uid="{43DCF961-BCF7-4DBE-AF64-C3DAE2E32392}"/>
    <cellStyle name="Comma 15 2 8 2 2 3 2" xfId="9507" xr:uid="{F54BA55E-8F60-41C9-8D6B-DA52D87CEB84}"/>
    <cellStyle name="Comma 15 2 8 2 2 3 2 2" xfId="30541" xr:uid="{DF66805D-4F78-4CD1-977E-F649744122FD}"/>
    <cellStyle name="Comma 15 2 8 2 2 3 3" xfId="30540" xr:uid="{E0BDEDC0-32D4-44C0-BCFC-EC3143DA4B84}"/>
    <cellStyle name="Comma 15 2 8 2 2 3_ACT Segment adj EBITDA" xfId="9508" xr:uid="{7C45AA22-91FC-4A2D-B96F-412494E77F8C}"/>
    <cellStyle name="Comma 15 2 8 2 2 4" xfId="9509" xr:uid="{28D9F415-F1FB-482A-94A6-710A2DEED71C}"/>
    <cellStyle name="Comma 15 2 8 2 2 4 2" xfId="30542" xr:uid="{58802E5F-6F82-4D86-BE69-64FDF96876F2}"/>
    <cellStyle name="Comma 15 2 8 2 2 5" xfId="30535" xr:uid="{EA8C2BA5-0966-4EFF-9E76-BFCFF982DFB5}"/>
    <cellStyle name="Comma 15 2 8 2 2_ACT Segment adj EBITDA" xfId="9510" xr:uid="{92082EA7-FEA2-4879-9657-078C721055FA}"/>
    <cellStyle name="Comma 15 2 8 2 3" xfId="9511" xr:uid="{D804824E-5B4F-4B56-89A3-3B14DE80D681}"/>
    <cellStyle name="Comma 15 2 8 2 3 2" xfId="9512" xr:uid="{B509623B-2643-4F18-97FE-81077F48B44C}"/>
    <cellStyle name="Comma 15 2 8 2 3 2 2" xfId="9513" xr:uid="{690D8791-E2CE-4844-B95A-A32BC58B286A}"/>
    <cellStyle name="Comma 15 2 8 2 3 2 2 2" xfId="30545" xr:uid="{4CEC871C-9F6C-4716-A7B7-8ECC7C1F1122}"/>
    <cellStyle name="Comma 15 2 8 2 3 2 3" xfId="30544" xr:uid="{12E0D44A-1FB2-4AE3-92D3-19EAAC3F0D8B}"/>
    <cellStyle name="Comma 15 2 8 2 3 2_ACT Segment adj EBITDA" xfId="9514" xr:uid="{5C4690A4-4134-45B8-B1D9-88CBB2318F51}"/>
    <cellStyle name="Comma 15 2 8 2 3 3" xfId="9515" xr:uid="{16D7E9E3-F84C-42EF-B266-9D965FF37954}"/>
    <cellStyle name="Comma 15 2 8 2 3 3 2" xfId="30546" xr:uid="{15165B4A-3AD2-4D48-93FA-7B261C90FAF4}"/>
    <cellStyle name="Comma 15 2 8 2 3 4" xfId="30543" xr:uid="{41EEDA4B-3C39-476E-B9AB-B2C2C75433CE}"/>
    <cellStyle name="Comma 15 2 8 2 3_ACT Segment adj EBITDA" xfId="9516" xr:uid="{539F5C3A-ECE5-4907-8833-56F987C171BC}"/>
    <cellStyle name="Comma 15 2 8 2 4" xfId="9517" xr:uid="{CAFBB2AE-F5FC-438B-96A4-BF27C88995CB}"/>
    <cellStyle name="Comma 15 2 8 2 4 2" xfId="9518" xr:uid="{F8EDBFD2-929B-4087-8A7E-A14FA0A1599F}"/>
    <cellStyle name="Comma 15 2 8 2 4 2 2" xfId="33192" xr:uid="{92B866B1-5A5F-440B-913E-962A657196EC}"/>
    <cellStyle name="Comma 15 2 8 2 4 3" xfId="30547" xr:uid="{D21E206F-842C-4DBF-9E69-711210DD88AB}"/>
    <cellStyle name="Comma 15 2 8 2 4_ACT Segment adj EBITDA" xfId="9519" xr:uid="{9C00D306-3589-43DE-8B5A-3CD522F3C0BA}"/>
    <cellStyle name="Comma 15 2 8 2 5" xfId="9520" xr:uid="{A89395B6-6F6F-4301-9608-8F02FD67C104}"/>
    <cellStyle name="Comma 15 2 8 2 5 2" xfId="33193" xr:uid="{271BF887-F41E-4C74-9E15-AADC60EC52C3}"/>
    <cellStyle name="Comma 15 2 8 2 6" xfId="30534" xr:uid="{5D80CB08-D258-406B-AD8A-7633B381A494}"/>
    <cellStyle name="Comma 15 2 8 2_ACT Segment adj EBITDA" xfId="9521" xr:uid="{F4A4899F-FAB7-491A-BB30-3BC77DC88A81}"/>
    <cellStyle name="Comma 15 2 8 3" xfId="9522" xr:uid="{8F650D67-C76B-416F-BF3A-EA1D81596C14}"/>
    <cellStyle name="Comma 15 2 8 3 2" xfId="9523" xr:uid="{DA1A6D42-B99A-401E-A7E5-3E4212EF47E2}"/>
    <cellStyle name="Comma 15 2 8 3 2 2" xfId="9524" xr:uid="{220D4FD3-1485-4C38-B649-DA3F3FE030A6}"/>
    <cellStyle name="Comma 15 2 8 3 2 2 2" xfId="9525" xr:uid="{6DFA0ADF-6D3C-4276-9C86-BC17689F4538}"/>
    <cellStyle name="Comma 15 2 8 3 2 2 2 2" xfId="33197" xr:uid="{83BB3E8C-64EB-468E-8EDD-6167F944BCC5}"/>
    <cellStyle name="Comma 15 2 8 3 2 2 3" xfId="33196" xr:uid="{57F9E924-DC7D-42AE-BE28-DE14EAB87AE5}"/>
    <cellStyle name="Comma 15 2 8 3 2 2_DataSet" xfId="9526" xr:uid="{DAF38ADB-2356-4137-BBB0-42894F1D3193}"/>
    <cellStyle name="Comma 15 2 8 3 2 3" xfId="9527" xr:uid="{E97DFA1E-7E30-43E4-987A-CF0E803D68D1}"/>
    <cellStyle name="Comma 15 2 8 3 2 3 2" xfId="33198" xr:uid="{0D380622-C1D5-4831-848E-8D6099BFF5E8}"/>
    <cellStyle name="Comma 15 2 8 3 2 4" xfId="33195" xr:uid="{49ED381B-F1A3-4373-A9FE-DEB7B397CB9D}"/>
    <cellStyle name="Comma 15 2 8 3 2_DataSet" xfId="9528" xr:uid="{5A116C37-E35B-4ED5-9239-095FAA60401A}"/>
    <cellStyle name="Comma 15 2 8 3 3" xfId="9529" xr:uid="{ED793553-56AB-4A25-9AA0-7D976FB6F1F5}"/>
    <cellStyle name="Comma 15 2 8 3 3 2" xfId="9530" xr:uid="{8A0C56D7-8585-4857-BB32-A3646C3AAB95}"/>
    <cellStyle name="Comma 15 2 8 3 3 2 2" xfId="33200" xr:uid="{9FE3CD2D-A7BC-4CA7-B353-F1CD8A1D03B6}"/>
    <cellStyle name="Comma 15 2 8 3 3 3" xfId="33199" xr:uid="{D4C15FBD-A3F0-4991-966C-5F4311E483B8}"/>
    <cellStyle name="Comma 15 2 8 3 3_DataSet" xfId="9531" xr:uid="{D178C131-67B6-4EFB-86B3-D95B69E2434D}"/>
    <cellStyle name="Comma 15 2 8 3 4" xfId="9532" xr:uid="{4597AC0F-DBDF-43D0-9164-951DBF7CABCC}"/>
    <cellStyle name="Comma 15 2 8 3 4 2" xfId="33201" xr:uid="{5596E0CA-70E9-4542-8BDF-931E7F3F4BED}"/>
    <cellStyle name="Comma 15 2 8 3 5" xfId="33194" xr:uid="{D2942887-FC12-4FA4-A273-7B39B3F44DF3}"/>
    <cellStyle name="Comma 15 2 8 3_DataSet" xfId="9533" xr:uid="{B4034CFB-7A37-4E4F-9555-EA8CBF3EE07E}"/>
    <cellStyle name="Comma 15 2 8 4" xfId="9534" xr:uid="{A1D391D2-E192-4314-AF91-76E8BBF05BC8}"/>
    <cellStyle name="Comma 15 2 8 4 2" xfId="9535" xr:uid="{8D8A1890-00D1-4F6E-91AD-E4B52C08F300}"/>
    <cellStyle name="Comma 15 2 8 4 2 2" xfId="9536" xr:uid="{F7B7A5EF-6F74-49B3-9BC8-45392AA37BE7}"/>
    <cellStyle name="Comma 15 2 8 4 2 2 2" xfId="33204" xr:uid="{66D72503-AE98-4572-9D6C-AAAD6A8ED850}"/>
    <cellStyle name="Comma 15 2 8 4 2 3" xfId="33203" xr:uid="{B7BB632A-66F0-49BE-B526-5FF7302A3AE7}"/>
    <cellStyle name="Comma 15 2 8 4 2_DataSet" xfId="9537" xr:uid="{4B416579-9357-4F16-80D7-074ACD9E876E}"/>
    <cellStyle name="Comma 15 2 8 4 3" xfId="9538" xr:uid="{7621E424-D793-4EEE-820E-558D26A44162}"/>
    <cellStyle name="Comma 15 2 8 4 3 2" xfId="33205" xr:uid="{5D749E78-92C1-4263-806C-DEC83DF59095}"/>
    <cellStyle name="Comma 15 2 8 4 4" xfId="33202" xr:uid="{5EDB120C-0EA1-47FD-8102-165A31747FA0}"/>
    <cellStyle name="Comma 15 2 8 4_DataSet" xfId="9539" xr:uid="{DD88081B-CF97-4FA9-8482-83F73465638B}"/>
    <cellStyle name="Comma 15 2 8 5" xfId="9540" xr:uid="{F50BF340-76DF-4A32-A820-BC306AD0A6A6}"/>
    <cellStyle name="Comma 15 2 8 5 2" xfId="9541" xr:uid="{1FC83AB7-7B9A-4115-845F-3D5810528396}"/>
    <cellStyle name="Comma 15 2 8 5 2 2" xfId="33207" xr:uid="{02DB0B1A-4517-4E06-AE2A-FB1F3D85D254}"/>
    <cellStyle name="Comma 15 2 8 5 3" xfId="33206" xr:uid="{5CACC9FE-D1C6-4F19-9B33-31AB977941EC}"/>
    <cellStyle name="Comma 15 2 8 5_DataSet" xfId="9542" xr:uid="{3D3CE801-844A-48F5-BF83-1D4DF9BBFFC8}"/>
    <cellStyle name="Comma 15 2 8 6" xfId="9543" xr:uid="{18CA8126-AC8F-4DE4-A251-EFD7DA6B5A2C}"/>
    <cellStyle name="Comma 15 2 8 6 2" xfId="33208" xr:uid="{3FDD27E2-D515-4B3D-BB9C-9BCBD141D5E9}"/>
    <cellStyle name="Comma 15 2 8 7" xfId="30533" xr:uid="{B4908A62-372F-49F5-A079-137BB9616BE6}"/>
    <cellStyle name="Comma 15 2 8_ACT Segment adj EBITDA" xfId="9544" xr:uid="{092A5422-3128-48FA-BAF1-D1518AAF6F39}"/>
    <cellStyle name="Comma 15 2 9" xfId="9545" xr:uid="{B4886D11-2C86-4B84-90AA-1F2A95F0525D}"/>
    <cellStyle name="Comma 15 2 9 2" xfId="9546" xr:uid="{DD5B74FC-05D0-494F-AFC2-6F8E4EC9CACC}"/>
    <cellStyle name="Comma 15 2 9 2 2" xfId="9547" xr:uid="{40EB4DB3-E2E6-403D-8F0C-B850FA1CE9AF}"/>
    <cellStyle name="Comma 15 2 9 2 2 2" xfId="9548" xr:uid="{7514E851-4D3C-42BF-92E9-AC368E9E62A4}"/>
    <cellStyle name="Comma 15 2 9 2 2 2 2" xfId="9549" xr:uid="{D72ABA88-3632-462C-9721-309EB47063EF}"/>
    <cellStyle name="Comma 15 2 9 2 2 2 2 2" xfId="33213" xr:uid="{6CB4C281-0248-49E4-B019-506FA3E59B22}"/>
    <cellStyle name="Comma 15 2 9 2 2 2 3" xfId="33212" xr:uid="{15D95161-3752-481D-93CF-557A7E33ABEC}"/>
    <cellStyle name="Comma 15 2 9 2 2 2_DataSet" xfId="9550" xr:uid="{DCBBF1EB-AD14-42B7-9A59-5A4FBCC325DC}"/>
    <cellStyle name="Comma 15 2 9 2 2 3" xfId="9551" xr:uid="{9B106F10-A90E-4360-BD6D-3F2E33A083A9}"/>
    <cellStyle name="Comma 15 2 9 2 2 3 2" xfId="33214" xr:uid="{59CEDBB2-535A-4DE4-9549-254A65BF27C5}"/>
    <cellStyle name="Comma 15 2 9 2 2 4" xfId="33211" xr:uid="{20B69DF1-4027-4F99-98C8-DC51908BA6E6}"/>
    <cellStyle name="Comma 15 2 9 2 2_DataSet" xfId="9552" xr:uid="{8A103B5E-1848-4853-9681-8909A0F85187}"/>
    <cellStyle name="Comma 15 2 9 2 3" xfId="9553" xr:uid="{68620E31-0DEA-421F-B479-BBCC75AAF260}"/>
    <cellStyle name="Comma 15 2 9 2 3 2" xfId="9554" xr:uid="{B4F3FBE8-6040-4914-981A-585B168C9C39}"/>
    <cellStyle name="Comma 15 2 9 2 3 2 2" xfId="33216" xr:uid="{58BD6432-C143-42CA-A3E4-3F815E23BD47}"/>
    <cellStyle name="Comma 15 2 9 2 3 3" xfId="33215" xr:uid="{9A85E66C-12C4-429B-98E7-6E52884EEA28}"/>
    <cellStyle name="Comma 15 2 9 2 3_DataSet" xfId="9555" xr:uid="{66C697B3-FB46-4AD0-B899-6C8BD782BF72}"/>
    <cellStyle name="Comma 15 2 9 2 4" xfId="9556" xr:uid="{CA3B369A-3EC3-4EB7-9F93-DA1897EFDB48}"/>
    <cellStyle name="Comma 15 2 9 2 4 2" xfId="33217" xr:uid="{BA674787-BE34-487C-9A0D-8C4F83D6C6EE}"/>
    <cellStyle name="Comma 15 2 9 2 5" xfId="33210" xr:uid="{79111FBE-2E9D-4DC1-ABC8-342405C4C486}"/>
    <cellStyle name="Comma 15 2 9 2_DataSet" xfId="9557" xr:uid="{EA9CA6DA-CE22-4786-A80E-CD005D149258}"/>
    <cellStyle name="Comma 15 2 9 3" xfId="9558" xr:uid="{55F56663-14AF-41E1-A95E-C587208500FC}"/>
    <cellStyle name="Comma 15 2 9 3 2" xfId="9559" xr:uid="{018D3D66-22D2-4A0B-986C-40D31529A6F2}"/>
    <cellStyle name="Comma 15 2 9 3 2 2" xfId="9560" xr:uid="{2D9CE821-1B5A-4239-8FDA-A80B66602383}"/>
    <cellStyle name="Comma 15 2 9 3 2 2 2" xfId="33220" xr:uid="{FD25ED24-CEDB-4C7F-A5B7-FAC5B8D28C3B}"/>
    <cellStyle name="Comma 15 2 9 3 2 3" xfId="33219" xr:uid="{CCD3FA59-0AF9-4764-865C-FD13C9B05BA5}"/>
    <cellStyle name="Comma 15 2 9 3 2_DataSet" xfId="9561" xr:uid="{0E9CD73E-611D-4B8C-A1E5-02A406A4060C}"/>
    <cellStyle name="Comma 15 2 9 3 3" xfId="9562" xr:uid="{5CF521AC-0F8C-482B-A01E-582CB64AA831}"/>
    <cellStyle name="Comma 15 2 9 3 3 2" xfId="33221" xr:uid="{D45D527B-A122-4A8E-8D5A-44E23A93B1F4}"/>
    <cellStyle name="Comma 15 2 9 3 4" xfId="33218" xr:uid="{4EED5DDC-8891-46E5-998C-3BDAD048E25D}"/>
    <cellStyle name="Comma 15 2 9 3_DataSet" xfId="9563" xr:uid="{F613FBA3-CC8B-4C55-BB2D-C85C0288762F}"/>
    <cellStyle name="Comma 15 2 9 4" xfId="9564" xr:uid="{DE896074-9384-4954-92E1-C7CE7C250658}"/>
    <cellStyle name="Comma 15 2 9 4 2" xfId="9565" xr:uid="{2A43D407-5ACE-458C-B535-7C7C64829B94}"/>
    <cellStyle name="Comma 15 2 9 4 2 2" xfId="33223" xr:uid="{DB2F484C-F146-4CFB-8F8C-81D127BE9198}"/>
    <cellStyle name="Comma 15 2 9 4 3" xfId="33222" xr:uid="{E7CC5F71-7300-444E-BDC1-D5DA668C6A0E}"/>
    <cellStyle name="Comma 15 2 9 4_DataSet" xfId="9566" xr:uid="{D36BDD88-B88C-4FC3-BF14-6871BD0C637F}"/>
    <cellStyle name="Comma 15 2 9 5" xfId="9567" xr:uid="{1E1C8599-B375-4E2D-B7A8-40B2D7CE4927}"/>
    <cellStyle name="Comma 15 2 9 5 2" xfId="33224" xr:uid="{27F7E302-959B-487F-A9DE-40F8DEC6E3E8}"/>
    <cellStyle name="Comma 15 2 9 6" xfId="33209" xr:uid="{F278D95E-5847-49EF-A1B9-16D2F41B5EA5}"/>
    <cellStyle name="Comma 15 2 9_DataSet" xfId="9568" xr:uid="{3CB5459B-1258-48A4-BB05-B2BBA0504D92}"/>
    <cellStyle name="Comma 15 2_ACT Segment adj EBITDA" xfId="9569" xr:uid="{9DF00AFE-C8EC-4A1D-B92D-DA2F77BD268B}"/>
    <cellStyle name="Comma 15 20" xfId="38435" xr:uid="{3015350E-825B-482E-AE10-7EB040729465}"/>
    <cellStyle name="Comma 15 21" xfId="37109" xr:uid="{7FD5E4E5-7CE0-4CF5-BD64-C31384745F6D}"/>
    <cellStyle name="Comma 15 22" xfId="33131" xr:uid="{634A648B-E8D7-49CF-B2DF-1A65221D6E28}"/>
    <cellStyle name="Comma 15 23" xfId="39110" xr:uid="{3E721B41-A39D-4CFC-B593-AF36AA996658}"/>
    <cellStyle name="Comma 15 24" xfId="37238" xr:uid="{A1FB2ACF-CE41-4FD8-94C4-6A6F13F828A3}"/>
    <cellStyle name="Comma 15 25" xfId="33066" xr:uid="{CFA5C6BD-913F-4044-B245-A365C889734C}"/>
    <cellStyle name="Comma 15 26" xfId="38672" xr:uid="{5F86A986-AC41-46CE-BF99-C9BA9EFA5C17}"/>
    <cellStyle name="Comma 15 27" xfId="37227" xr:uid="{39B0AFBA-6109-4511-A833-088DC31962E4}"/>
    <cellStyle name="Comma 15 28" xfId="33072" xr:uid="{C7267B6B-884B-4385-A4B7-E76289E9AB8C}"/>
    <cellStyle name="Comma 15 29" xfId="35944" xr:uid="{A14E6564-A602-42F1-BB56-6AD423D515FC}"/>
    <cellStyle name="Comma 15 3" xfId="9570" xr:uid="{FAE06278-4A64-45E3-A79C-F9B603E186ED}"/>
    <cellStyle name="Comma 15 3 10" xfId="9571" xr:uid="{0AA6F145-F79C-4346-B79A-EF05BFA52AF7}"/>
    <cellStyle name="Comma 15 3 10 2" xfId="36500" xr:uid="{F0BD1B54-60BF-45C6-9D6A-EEB508D934FA}"/>
    <cellStyle name="Comma 15 3 10 2 2" xfId="42418" xr:uid="{B0D35DD5-5BD8-4AC5-9AF4-4497F08D7DAB}"/>
    <cellStyle name="Comma 15 3 10 3" xfId="39644" xr:uid="{2B12652C-EFAA-42E5-923B-5F7F2E3A94FD}"/>
    <cellStyle name="Comma 15 3 10 3 2" xfId="43210" xr:uid="{44D73F20-728A-40B8-8593-92C6CA61D7F2}"/>
    <cellStyle name="Comma 15 3 10 4" xfId="41155" xr:uid="{83CF5AB3-D6AE-48C7-BBBB-74B8ED6A3AC4}"/>
    <cellStyle name="Comma 15 3 10 5" xfId="31416" xr:uid="{4AE35BB0-3ABC-4600-A913-C6C634E0F7C5}"/>
    <cellStyle name="Comma 15 3 11" xfId="32784" xr:uid="{30334709-4E86-4C91-BF5A-53193F85202B}"/>
    <cellStyle name="Comma 15 3 12" xfId="40072" xr:uid="{745DDCBD-4167-4784-A1EF-58552E8069D0}"/>
    <cellStyle name="Comma 15 3 13" xfId="22060" xr:uid="{A0E94EFA-6213-4E25-B62E-9F8FE557BF59}"/>
    <cellStyle name="Comma 15 3 2" xfId="9572" xr:uid="{115B2042-B689-4C6E-B7F4-811077B02793}"/>
    <cellStyle name="Comma 15 3 2 10" xfId="40073" xr:uid="{6930475D-E3A2-4568-9595-02AE6B86D5C5}"/>
    <cellStyle name="Comma 15 3 2 11" xfId="22061" xr:uid="{17CCDBAD-A6E5-467B-BADD-E78692CB4294}"/>
    <cellStyle name="Comma 15 3 2 2" xfId="9573" xr:uid="{EA14D811-FD94-47A4-86EC-0892D4F01899}"/>
    <cellStyle name="Comma 15 3 2 2 2" xfId="9574" xr:uid="{246C26DA-A7F7-42BB-938C-BB3A5B26B08A}"/>
    <cellStyle name="Comma 15 3 2 2 2 2" xfId="9575" xr:uid="{61CDECEB-A1D6-45AF-B0B9-C91249E14732}"/>
    <cellStyle name="Comma 15 3 2 2 2 2 2" xfId="9576" xr:uid="{E5253228-D654-474C-9733-F468DDBA8983}"/>
    <cellStyle name="Comma 15 3 2 2 2 2 2 2" xfId="9577" xr:uid="{16588B30-4BFE-44B2-A452-76125AC84EAB}"/>
    <cellStyle name="Comma 15 3 2 2 2 2 2 2 2" xfId="9578" xr:uid="{3FCABBA9-D836-4069-B62B-CA3443FE3858}"/>
    <cellStyle name="Comma 15 3 2 2 2 2 2 2 2 2" xfId="33231" xr:uid="{F1D3F946-2898-461A-A718-922BA93ADCE6}"/>
    <cellStyle name="Comma 15 3 2 2 2 2 2 2 3" xfId="33230" xr:uid="{B1E5530F-14BD-44C5-8CDF-3BE8443F64D1}"/>
    <cellStyle name="Comma 15 3 2 2 2 2 2 2_DataSet" xfId="9579" xr:uid="{776FF77D-E695-48A8-A50F-C2FE385B5A96}"/>
    <cellStyle name="Comma 15 3 2 2 2 2 2 3" xfId="9580" xr:uid="{0C8DE69A-BD9A-4CCF-9E23-56F62A0375F7}"/>
    <cellStyle name="Comma 15 3 2 2 2 2 2 3 2" xfId="33232" xr:uid="{3701AE59-A13D-4292-A8D9-74B4AE27649C}"/>
    <cellStyle name="Comma 15 3 2 2 2 2 2 4" xfId="33229" xr:uid="{301499CC-0F0F-4187-B89A-264099ABA739}"/>
    <cellStyle name="Comma 15 3 2 2 2 2 2_DataSet" xfId="9581" xr:uid="{78DCDCE5-8840-4424-9D51-B94BD8C9E0DF}"/>
    <cellStyle name="Comma 15 3 2 2 2 2 3" xfId="9582" xr:uid="{489EB920-01FB-43FD-8097-2CB14C383EC8}"/>
    <cellStyle name="Comma 15 3 2 2 2 2 3 2" xfId="9583" xr:uid="{59842791-C63F-49B9-97D8-8D60DA171780}"/>
    <cellStyle name="Comma 15 3 2 2 2 2 3 2 2" xfId="33234" xr:uid="{D3539155-2226-4E91-9F2B-3EC5ED61E2EA}"/>
    <cellStyle name="Comma 15 3 2 2 2 2 3 3" xfId="33233" xr:uid="{C1AA1222-0AD6-4678-8E9D-6BF2C18CD2CA}"/>
    <cellStyle name="Comma 15 3 2 2 2 2 3_DataSet" xfId="9584" xr:uid="{2F6E615D-16A2-4AC8-9465-DC906D3AD27C}"/>
    <cellStyle name="Comma 15 3 2 2 2 2 4" xfId="9585" xr:uid="{F024A560-C273-43E8-965B-5E0DDA63BAF1}"/>
    <cellStyle name="Comma 15 3 2 2 2 2 4 2" xfId="33235" xr:uid="{F4286A4F-46E3-468F-807D-FDE07516D1A0}"/>
    <cellStyle name="Comma 15 3 2 2 2 2 5" xfId="33228" xr:uid="{75CDAF64-4EFA-4879-ABB1-C4167F954FE6}"/>
    <cellStyle name="Comma 15 3 2 2 2 2_DataSet" xfId="9586" xr:uid="{DEB79F63-B96C-445F-BED8-FEDC887B6679}"/>
    <cellStyle name="Comma 15 3 2 2 2 3" xfId="9587" xr:uid="{F1E011AE-22A8-42F8-95EF-BFE5E03F2514}"/>
    <cellStyle name="Comma 15 3 2 2 2 3 2" xfId="9588" xr:uid="{BAD2D09F-5428-4538-B942-E3144F1392B2}"/>
    <cellStyle name="Comma 15 3 2 2 2 3 2 2" xfId="9589" xr:uid="{7241B861-C9ED-4CE5-B3FA-853807732BD3}"/>
    <cellStyle name="Comma 15 3 2 2 2 3 2 2 2" xfId="33238" xr:uid="{F3ED6474-819E-4327-BC8C-78B3C9E2152A}"/>
    <cellStyle name="Comma 15 3 2 2 2 3 2 3" xfId="33237" xr:uid="{CD3158A6-C03D-4272-A903-2A675176C06F}"/>
    <cellStyle name="Comma 15 3 2 2 2 3 2_DataSet" xfId="9590" xr:uid="{D535805D-603E-40FE-B5FA-6E56B26A6D6C}"/>
    <cellStyle name="Comma 15 3 2 2 2 3 3" xfId="9591" xr:uid="{4D8946FF-C8D2-4CD3-B94E-4CA0C5404A1E}"/>
    <cellStyle name="Comma 15 3 2 2 2 3 3 2" xfId="33239" xr:uid="{F476D8D0-CD62-4287-A452-CFF8E2D26E01}"/>
    <cellStyle name="Comma 15 3 2 2 2 3 4" xfId="33236" xr:uid="{159E6145-44C8-463B-B2D5-B69636B04C75}"/>
    <cellStyle name="Comma 15 3 2 2 2 3_DataSet" xfId="9592" xr:uid="{2228C5A6-2051-41C0-8211-7F5BFD1458D2}"/>
    <cellStyle name="Comma 15 3 2 2 2 4" xfId="9593" xr:uid="{547DBDAC-4CA9-4D63-859F-45074024AC91}"/>
    <cellStyle name="Comma 15 3 2 2 2 4 2" xfId="9594" xr:uid="{6C295D74-4016-4E45-8FB0-DF713C98C437}"/>
    <cellStyle name="Comma 15 3 2 2 2 4 2 2" xfId="33241" xr:uid="{908EABAA-8A18-421A-BD77-94D32C4BEE40}"/>
    <cellStyle name="Comma 15 3 2 2 2 4 3" xfId="33240" xr:uid="{1610C070-D488-4258-9A5B-836EFE52D84A}"/>
    <cellStyle name="Comma 15 3 2 2 2 4_DataSet" xfId="9595" xr:uid="{89E13366-8BD3-4B51-ABBB-346C4F9BF569}"/>
    <cellStyle name="Comma 15 3 2 2 2 5" xfId="9596" xr:uid="{7284EC65-FEA1-40F9-A27D-4344B023803F}"/>
    <cellStyle name="Comma 15 3 2 2 2 5 2" xfId="33242" xr:uid="{51C6EBEE-A458-4E0C-815C-54ACCF945DE9}"/>
    <cellStyle name="Comma 15 3 2 2 2 6" xfId="33227" xr:uid="{3FF93B64-16E3-49FD-BAB5-530B531530B5}"/>
    <cellStyle name="Comma 15 3 2 2 2_DataSet" xfId="9597" xr:uid="{F3228BFA-1EE0-4CBB-AD30-E190280E9905}"/>
    <cellStyle name="Comma 15 3 2 2 3" xfId="9598" xr:uid="{CEC19E57-DBEF-47D5-9CEC-1DE57D3AD056}"/>
    <cellStyle name="Comma 15 3 2 2 3 2" xfId="9599" xr:uid="{B883289B-320E-4BCC-8FCF-13F4C8B6D42D}"/>
    <cellStyle name="Comma 15 3 2 2 3 2 2" xfId="9600" xr:uid="{30FD7A15-E151-44C9-8357-BD8CBCE1523D}"/>
    <cellStyle name="Comma 15 3 2 2 3 2 2 2" xfId="9601" xr:uid="{7678CA22-FD9C-4C57-A95E-CAA01832CF9F}"/>
    <cellStyle name="Comma 15 3 2 2 3 2 2 2 2" xfId="33246" xr:uid="{C4ABA57E-1200-406E-9E77-BED122043CF6}"/>
    <cellStyle name="Comma 15 3 2 2 3 2 2 3" xfId="33245" xr:uid="{1B772D26-9EF4-4342-98EA-0B2303513AD9}"/>
    <cellStyle name="Comma 15 3 2 2 3 2 2_DataSet" xfId="9602" xr:uid="{A21D24CD-1E23-4A17-BBC5-A327EFA915B3}"/>
    <cellStyle name="Comma 15 3 2 2 3 2 3" xfId="9603" xr:uid="{67BCA7A3-67FA-4BC6-8197-F57D77282891}"/>
    <cellStyle name="Comma 15 3 2 2 3 2 3 2" xfId="33247" xr:uid="{1EF17089-9B64-4512-AC17-89050137EDC9}"/>
    <cellStyle name="Comma 15 3 2 2 3 2 4" xfId="33244" xr:uid="{7AC03658-6C6A-484B-8BC1-1830D598D020}"/>
    <cellStyle name="Comma 15 3 2 2 3 2_DataSet" xfId="9604" xr:uid="{A5462B11-3099-4A78-8758-20A869B47EB6}"/>
    <cellStyle name="Comma 15 3 2 2 3 3" xfId="9605" xr:uid="{1F81C65B-BB7D-4627-83E6-6E1AB74D9A23}"/>
    <cellStyle name="Comma 15 3 2 2 3 3 2" xfId="9606" xr:uid="{38F65652-CAF1-4EB0-86FD-2127A7C960C7}"/>
    <cellStyle name="Comma 15 3 2 2 3 3 2 2" xfId="33249" xr:uid="{F6FAD6F9-08E4-4321-A09D-AAFC43E7D4A8}"/>
    <cellStyle name="Comma 15 3 2 2 3 3 3" xfId="33248" xr:uid="{29D54D75-481A-4D84-80E0-4B6EAEABB3E9}"/>
    <cellStyle name="Comma 15 3 2 2 3 3_DataSet" xfId="9607" xr:uid="{7C233E8F-1C11-4245-84C5-57430E19CB85}"/>
    <cellStyle name="Comma 15 3 2 2 3 4" xfId="9608" xr:uid="{80902BC8-13EC-400E-A847-A6F5F5A7F243}"/>
    <cellStyle name="Comma 15 3 2 2 3 4 2" xfId="33250" xr:uid="{417C12C8-2780-4A45-91B4-C3358859BC92}"/>
    <cellStyle name="Comma 15 3 2 2 3 5" xfId="33243" xr:uid="{E9424DDD-01ED-4B13-8FFD-92C373554439}"/>
    <cellStyle name="Comma 15 3 2 2 3_DataSet" xfId="9609" xr:uid="{D4C3183A-CA36-4AE1-A0F7-35962BD50197}"/>
    <cellStyle name="Comma 15 3 2 2 4" xfId="9610" xr:uid="{1AA9FD53-8206-4D97-8A22-1DBBA92750B8}"/>
    <cellStyle name="Comma 15 3 2 2 4 2" xfId="9611" xr:uid="{EBB6957B-3285-4297-923A-EFF52B4FDE55}"/>
    <cellStyle name="Comma 15 3 2 2 4 2 2" xfId="9612" xr:uid="{02FCD0E2-BE22-48D6-A14E-EF171CD46A90}"/>
    <cellStyle name="Comma 15 3 2 2 4 2 2 2" xfId="33253" xr:uid="{B377D2B9-A4ED-4C1F-B0C4-C909FFE3F120}"/>
    <cellStyle name="Comma 15 3 2 2 4 2 3" xfId="33252" xr:uid="{4236D6E1-380B-4A31-B588-ADC6D41014A5}"/>
    <cellStyle name="Comma 15 3 2 2 4 2_DataSet" xfId="9613" xr:uid="{CAC7098D-B48F-4C63-AF61-83034D512101}"/>
    <cellStyle name="Comma 15 3 2 2 4 3" xfId="9614" xr:uid="{4AFA6EF0-BC48-4FCB-B5C0-3A9F0B68F3F6}"/>
    <cellStyle name="Comma 15 3 2 2 4 3 2" xfId="33254" xr:uid="{3DE4E02D-7D0D-4A45-BB6E-F1434B6AF12F}"/>
    <cellStyle name="Comma 15 3 2 2 4 4" xfId="33251" xr:uid="{F68E46CA-57EE-4062-AA99-5AEF204D05C9}"/>
    <cellStyle name="Comma 15 3 2 2 4_DataSet" xfId="9615" xr:uid="{8A55860C-DB32-4A40-B6F9-3D2DD2B82098}"/>
    <cellStyle name="Comma 15 3 2 2 5" xfId="9616" xr:uid="{4B248BB5-909B-493D-BC97-C9EB38642676}"/>
    <cellStyle name="Comma 15 3 2 2 5 2" xfId="9617" xr:uid="{C6F4BEA6-EA88-4AD7-8AAD-298895300603}"/>
    <cellStyle name="Comma 15 3 2 2 5 2 2" xfId="33256" xr:uid="{C062316A-4726-4DDD-B899-24AAA7AE393E}"/>
    <cellStyle name="Comma 15 3 2 2 5 3" xfId="33255" xr:uid="{F91F69F2-D8C3-468A-9D42-00DD8209A029}"/>
    <cellStyle name="Comma 15 3 2 2 5_DataSet" xfId="9618" xr:uid="{65DB847D-B234-4A68-9598-6F606A32F486}"/>
    <cellStyle name="Comma 15 3 2 2 6" xfId="9619" xr:uid="{64E8BC2B-6132-4F16-BD01-DA27FAC57B6A}"/>
    <cellStyle name="Comma 15 3 2 2 6 2" xfId="33257" xr:uid="{895E40C0-E444-4D4F-A701-C4B03E69CBE1}"/>
    <cellStyle name="Comma 15 3 2 2 7" xfId="33226" xr:uid="{1937902D-3A93-41E7-8529-23174C1AD246}"/>
    <cellStyle name="Comma 15 3 2 2 8" xfId="40074" xr:uid="{6EDAA2B6-4C2E-4F04-80B5-80F259C67D5E}"/>
    <cellStyle name="Comma 15 3 2 2 9" xfId="22062" xr:uid="{CDDA9290-F798-48B3-9DF2-4DA3DF39BC4E}"/>
    <cellStyle name="Comma 15 3 2 2_ACT Segment adj EBITDA" xfId="9620" xr:uid="{5A75C68D-6B4E-4B6B-B2D1-199A82F8EF35}"/>
    <cellStyle name="Comma 15 3 2 3" xfId="9621" xr:uid="{907552B8-626E-45CD-9F64-18FD955C5A94}"/>
    <cellStyle name="Comma 15 3 2 3 2" xfId="9622" xr:uid="{8CF7AD86-A7A6-4C25-A8F6-E8934702C4A5}"/>
    <cellStyle name="Comma 15 3 2 3 2 2" xfId="9623" xr:uid="{703B602B-8DDD-4A61-9687-E7C4E65614B4}"/>
    <cellStyle name="Comma 15 3 2 3 2 2 2" xfId="9624" xr:uid="{B9370F5B-3653-4430-8B99-E8DECCD37E6E}"/>
    <cellStyle name="Comma 15 3 2 3 2 2 2 2" xfId="9625" xr:uid="{4916900A-8964-4DE3-A3E2-522539B33CDE}"/>
    <cellStyle name="Comma 15 3 2 3 2 2 2 2 2" xfId="9626" xr:uid="{FD4C7A22-2523-469B-B248-D3E170F0E7C4}"/>
    <cellStyle name="Comma 15 3 2 3 2 2 2 2 2 2" xfId="33263" xr:uid="{8D7CAEDA-137E-491F-ABE1-72F41D4D96CE}"/>
    <cellStyle name="Comma 15 3 2 3 2 2 2 2 3" xfId="33262" xr:uid="{FF1EFCDE-3964-4F3D-9477-203513144729}"/>
    <cellStyle name="Comma 15 3 2 3 2 2 2 2_DataSet" xfId="9627" xr:uid="{212ECB0C-D3FD-4C15-8133-0567CADD4E97}"/>
    <cellStyle name="Comma 15 3 2 3 2 2 2 3" xfId="9628" xr:uid="{A3365F38-337F-4D28-A266-BB58DCD7AF38}"/>
    <cellStyle name="Comma 15 3 2 3 2 2 2 3 2" xfId="33264" xr:uid="{6E287B08-86F6-4A09-A1DD-49705C753D47}"/>
    <cellStyle name="Comma 15 3 2 3 2 2 2 4" xfId="33261" xr:uid="{E6BE6084-F491-4E65-B546-DDE6274BEF19}"/>
    <cellStyle name="Comma 15 3 2 3 2 2 2_DataSet" xfId="9629" xr:uid="{EAE98C4C-56E1-49D3-A8AA-2971A07B34B5}"/>
    <cellStyle name="Comma 15 3 2 3 2 2 3" xfId="9630" xr:uid="{31C2FFBB-3727-45F0-84B4-F1119D723E5A}"/>
    <cellStyle name="Comma 15 3 2 3 2 2 3 2" xfId="9631" xr:uid="{E87A978C-B5AB-48E9-81A4-67B5187BB00B}"/>
    <cellStyle name="Comma 15 3 2 3 2 2 3 2 2" xfId="33266" xr:uid="{00080D46-C6B8-4262-B800-28D192FF355B}"/>
    <cellStyle name="Comma 15 3 2 3 2 2 3 3" xfId="33265" xr:uid="{2A54259F-0DD3-4236-87DF-EA1B76C00E60}"/>
    <cellStyle name="Comma 15 3 2 3 2 2 3_DataSet" xfId="9632" xr:uid="{A0CFE30A-2E13-4132-A726-34D8ADD1AF80}"/>
    <cellStyle name="Comma 15 3 2 3 2 2 4" xfId="9633" xr:uid="{CAC09501-16BC-48C5-B77B-F626F0EFFD0A}"/>
    <cellStyle name="Comma 15 3 2 3 2 2 4 2" xfId="33267" xr:uid="{D4411237-9F60-4796-BA1D-57E3B1D8E33C}"/>
    <cellStyle name="Comma 15 3 2 3 2 2 5" xfId="33260" xr:uid="{383E5749-CF46-403C-B2FD-D3E26A049955}"/>
    <cellStyle name="Comma 15 3 2 3 2 2_DataSet" xfId="9634" xr:uid="{147FC4BE-0E9D-4895-B7E6-481E6AF32F22}"/>
    <cellStyle name="Comma 15 3 2 3 2 3" xfId="9635" xr:uid="{DD1C518D-2EB1-4412-B3F7-0D094CD87947}"/>
    <cellStyle name="Comma 15 3 2 3 2 3 2" xfId="9636" xr:uid="{4F97072C-BEBA-4CC3-AA3D-33C04793C7AA}"/>
    <cellStyle name="Comma 15 3 2 3 2 3 2 2" xfId="9637" xr:uid="{2AAD7ECA-69A6-40A0-9BBE-2585F70B02DD}"/>
    <cellStyle name="Comma 15 3 2 3 2 3 2 2 2" xfId="33270" xr:uid="{B79141E3-1B62-41FF-A3E9-E3457AB26973}"/>
    <cellStyle name="Comma 15 3 2 3 2 3 2 3" xfId="33269" xr:uid="{1ADCD1E6-6426-4C01-B323-4CD2211671A4}"/>
    <cellStyle name="Comma 15 3 2 3 2 3 2_DataSet" xfId="9638" xr:uid="{B3163C35-C573-4AF5-8DBF-3469AE7B7962}"/>
    <cellStyle name="Comma 15 3 2 3 2 3 3" xfId="9639" xr:uid="{7E34DE3C-B18D-425A-A00B-D6439CD68668}"/>
    <cellStyle name="Comma 15 3 2 3 2 3 3 2" xfId="33271" xr:uid="{BFC1DD94-79E6-48FA-820C-32D7E4AADFE9}"/>
    <cellStyle name="Comma 15 3 2 3 2 3 4" xfId="33268" xr:uid="{84C792E7-97DD-48EF-B9EB-663A6518D6F3}"/>
    <cellStyle name="Comma 15 3 2 3 2 3_DataSet" xfId="9640" xr:uid="{8ED0F7F9-3AFD-4D07-A1AD-8096458CD473}"/>
    <cellStyle name="Comma 15 3 2 3 2 4" xfId="9641" xr:uid="{3DA27812-88B5-4DCA-83F3-2F203C987438}"/>
    <cellStyle name="Comma 15 3 2 3 2 4 2" xfId="9642" xr:uid="{48B522B2-AB63-4159-B76B-69177FA2B799}"/>
    <cellStyle name="Comma 15 3 2 3 2 4 2 2" xfId="33273" xr:uid="{69DDAE57-E100-46FD-B6CB-5808A7C1DDE9}"/>
    <cellStyle name="Comma 15 3 2 3 2 4 3" xfId="33272" xr:uid="{47A54559-4B2E-462F-B6CD-CBF8C5B7AB22}"/>
    <cellStyle name="Comma 15 3 2 3 2 4_DataSet" xfId="9643" xr:uid="{7C2180E6-EB49-4AAD-AB37-E4772FFFA12B}"/>
    <cellStyle name="Comma 15 3 2 3 2 5" xfId="9644" xr:uid="{A3407E79-71A1-4215-95F8-7B9E64206B34}"/>
    <cellStyle name="Comma 15 3 2 3 2 5 2" xfId="33274" xr:uid="{4EFB3661-136A-4FE0-A9D5-D0864D23390E}"/>
    <cellStyle name="Comma 15 3 2 3 2 6" xfId="33259" xr:uid="{770CC61D-3D8E-4A7B-9530-D38457E9C667}"/>
    <cellStyle name="Comma 15 3 2 3 2_DataSet" xfId="9645" xr:uid="{1D6CD34E-65F1-475C-8FF1-AB02993A1E92}"/>
    <cellStyle name="Comma 15 3 2 3 3" xfId="9646" xr:uid="{AE643930-F37A-4927-B3EF-5893BF470AFC}"/>
    <cellStyle name="Comma 15 3 2 3 3 2" xfId="9647" xr:uid="{BE9E56D0-54C1-4FCD-B232-C5979F6F6737}"/>
    <cellStyle name="Comma 15 3 2 3 3 2 2" xfId="9648" xr:uid="{61E32004-B9A1-4E4C-BF0B-5C865D563EDA}"/>
    <cellStyle name="Comma 15 3 2 3 3 2 2 2" xfId="9649" xr:uid="{1D22D4CE-4BB2-4EC9-B179-423A035E39A4}"/>
    <cellStyle name="Comma 15 3 2 3 3 2 2 2 2" xfId="33278" xr:uid="{0EFC304D-0132-4472-B6FE-7685562842C6}"/>
    <cellStyle name="Comma 15 3 2 3 3 2 2 3" xfId="33277" xr:uid="{4EBFA08F-0271-4FA7-A544-98CBC55AEB1D}"/>
    <cellStyle name="Comma 15 3 2 3 3 2 2_DataSet" xfId="9650" xr:uid="{EC9E97E5-E08A-4055-9EC2-175D288ACEF4}"/>
    <cellStyle name="Comma 15 3 2 3 3 2 3" xfId="9651" xr:uid="{07CD93A6-A5CD-4C49-8EBD-A3FAA98462D8}"/>
    <cellStyle name="Comma 15 3 2 3 3 2 3 2" xfId="33279" xr:uid="{07CE3264-394F-45A2-88DF-7BA51D483A79}"/>
    <cellStyle name="Comma 15 3 2 3 3 2 4" xfId="33276" xr:uid="{6E794137-DC72-429C-AAA4-4ECDE5CB048E}"/>
    <cellStyle name="Comma 15 3 2 3 3 2_DataSet" xfId="9652" xr:uid="{9FD142CE-09C3-4FF8-8E42-BDACBBA0C83A}"/>
    <cellStyle name="Comma 15 3 2 3 3 3" xfId="9653" xr:uid="{37C06DC0-81E2-421B-98DC-6BA632812814}"/>
    <cellStyle name="Comma 15 3 2 3 3 3 2" xfId="9654" xr:uid="{E2106FBD-89D8-4558-822B-E441B15002A6}"/>
    <cellStyle name="Comma 15 3 2 3 3 3 2 2" xfId="33281" xr:uid="{2B1A3D74-6A52-443E-8DAE-6066530C030E}"/>
    <cellStyle name="Comma 15 3 2 3 3 3 3" xfId="33280" xr:uid="{80495F7C-CAB0-4A09-9DF4-2BB7F0F33A79}"/>
    <cellStyle name="Comma 15 3 2 3 3 3_DataSet" xfId="9655" xr:uid="{0D2ECE5E-1877-4893-8EDD-5188E2D76C94}"/>
    <cellStyle name="Comma 15 3 2 3 3 4" xfId="9656" xr:uid="{679C2761-9E56-4530-ADDA-B0C75A844613}"/>
    <cellStyle name="Comma 15 3 2 3 3 4 2" xfId="33282" xr:uid="{3CBD666F-29D2-4BAA-A80A-6E3B1458886D}"/>
    <cellStyle name="Comma 15 3 2 3 3 5" xfId="33275" xr:uid="{6065DAAF-A5B8-4758-B576-CC1ED9B180E5}"/>
    <cellStyle name="Comma 15 3 2 3 3_DataSet" xfId="9657" xr:uid="{89CC000A-12B2-4ACF-8DC4-1AAAC5AD636C}"/>
    <cellStyle name="Comma 15 3 2 3 4" xfId="9658" xr:uid="{3808BC53-80C0-4D58-92B5-88AC6E888176}"/>
    <cellStyle name="Comma 15 3 2 3 4 2" xfId="9659" xr:uid="{270B6D1B-0312-424A-AC06-6BB6A577B6D6}"/>
    <cellStyle name="Comma 15 3 2 3 4 2 2" xfId="9660" xr:uid="{093930F6-7EE5-48BD-897C-348B795FA2AC}"/>
    <cellStyle name="Comma 15 3 2 3 4 2 2 2" xfId="33285" xr:uid="{3592897D-29B6-485A-855B-CF35252504D8}"/>
    <cellStyle name="Comma 15 3 2 3 4 2 3" xfId="33284" xr:uid="{7E2D3765-4E56-48BA-AB02-D32BC8AB4D57}"/>
    <cellStyle name="Comma 15 3 2 3 4 2_DataSet" xfId="9661" xr:uid="{FE4CE99D-B015-4B33-95D5-A9EE6418AA98}"/>
    <cellStyle name="Comma 15 3 2 3 4 3" xfId="9662" xr:uid="{BB8FCA06-EF0B-4BCB-90A5-A1EA0EBE77F3}"/>
    <cellStyle name="Comma 15 3 2 3 4 3 2" xfId="33286" xr:uid="{BC543708-EE21-40D6-9807-B78119538ECC}"/>
    <cellStyle name="Comma 15 3 2 3 4 4" xfId="33283" xr:uid="{677245A9-9964-4A2E-A2CE-00506FD79100}"/>
    <cellStyle name="Comma 15 3 2 3 4_DataSet" xfId="9663" xr:uid="{046984DD-4AB2-41DB-A942-615727E754CC}"/>
    <cellStyle name="Comma 15 3 2 3 5" xfId="9664" xr:uid="{935C8A60-4347-4FFE-AC2F-1A8F71F8003D}"/>
    <cellStyle name="Comma 15 3 2 3 5 2" xfId="9665" xr:uid="{8D07CE80-2EB1-4EA5-8885-543EF3E064C0}"/>
    <cellStyle name="Comma 15 3 2 3 5 2 2" xfId="33288" xr:uid="{934993B2-B17D-408A-94A3-FAF688168E8C}"/>
    <cellStyle name="Comma 15 3 2 3 5 3" xfId="33287" xr:uid="{F2BE1C48-181F-41A7-B663-0C4B9358F5CA}"/>
    <cellStyle name="Comma 15 3 2 3 5_DataSet" xfId="9666" xr:uid="{CF4D15A9-055F-49F1-BBA6-01BF0D0817D8}"/>
    <cellStyle name="Comma 15 3 2 3 6" xfId="9667" xr:uid="{2C1E4B83-0AD5-4F7A-8D6E-E97ADAA24C1A}"/>
    <cellStyle name="Comma 15 3 2 3 6 2" xfId="33289" xr:uid="{196A0461-3091-44BD-AB44-796485C94EA5}"/>
    <cellStyle name="Comma 15 3 2 3 7" xfId="33258" xr:uid="{8FF9B62C-608D-41BC-9582-7BBFDB446A32}"/>
    <cellStyle name="Comma 15 3 2 3 8" xfId="40075" xr:uid="{0CF76EB2-57E7-473D-9C8A-28BCDCDE58D8}"/>
    <cellStyle name="Comma 15 3 2 3 9" xfId="22063" xr:uid="{21F021F7-E047-4837-AAFA-787035873C58}"/>
    <cellStyle name="Comma 15 3 2 3_ACT Segment adj EBITDA" xfId="9668" xr:uid="{F590727B-9F29-4227-844D-3C70163AEEF5}"/>
    <cellStyle name="Comma 15 3 2 4" xfId="9669" xr:uid="{260BFF2E-2222-4733-A7D7-9E20CC86E6F8}"/>
    <cellStyle name="Comma 15 3 2 4 2" xfId="9670" xr:uid="{6F57AA4E-8176-44AA-B1E3-01A75965006D}"/>
    <cellStyle name="Comma 15 3 2 4 2 2" xfId="9671" xr:uid="{4593E558-AAB7-493A-89A7-E71501A939A0}"/>
    <cellStyle name="Comma 15 3 2 4 2 2 2" xfId="9672" xr:uid="{21D0EB8B-6C21-4361-BC63-2A767EA38D7A}"/>
    <cellStyle name="Comma 15 3 2 4 2 2 2 2" xfId="9673" xr:uid="{AA70D0B7-F6A4-45E8-8249-F2A05C86C7BC}"/>
    <cellStyle name="Comma 15 3 2 4 2 2 2 2 2" xfId="33294" xr:uid="{C73DE5A7-BBFB-482E-B5FC-CD2EE786CE80}"/>
    <cellStyle name="Comma 15 3 2 4 2 2 2 3" xfId="33293" xr:uid="{029114B4-8A61-45B0-87DB-36279A49495C}"/>
    <cellStyle name="Comma 15 3 2 4 2 2 2_DataSet" xfId="9674" xr:uid="{9A9D5C7B-15FE-4FB2-80FF-2BCBED58889B}"/>
    <cellStyle name="Comma 15 3 2 4 2 2 3" xfId="9675" xr:uid="{6B17F864-40AB-4EE5-875B-C6752533920F}"/>
    <cellStyle name="Comma 15 3 2 4 2 2 3 2" xfId="33295" xr:uid="{9192DF26-AC0E-4505-BA97-6BA24BD104BB}"/>
    <cellStyle name="Comma 15 3 2 4 2 2 4" xfId="33292" xr:uid="{20775473-86DA-4E11-A12D-2BBF5986E7DC}"/>
    <cellStyle name="Comma 15 3 2 4 2 2_DataSet" xfId="9676" xr:uid="{B457F338-1EE6-4009-9704-87A83B809E8B}"/>
    <cellStyle name="Comma 15 3 2 4 2 3" xfId="9677" xr:uid="{E38BA961-90E0-4C06-B9A7-751360CA2B27}"/>
    <cellStyle name="Comma 15 3 2 4 2 3 2" xfId="9678" xr:uid="{E5F8186D-CAF9-4C6B-A360-9DAE256F3199}"/>
    <cellStyle name="Comma 15 3 2 4 2 3 2 2" xfId="33297" xr:uid="{8B1051D5-8EC3-4C59-9C46-02A5889D67F0}"/>
    <cellStyle name="Comma 15 3 2 4 2 3 3" xfId="33296" xr:uid="{7590A49A-A915-4951-B4BF-5CDD9171305E}"/>
    <cellStyle name="Comma 15 3 2 4 2 3_DataSet" xfId="9679" xr:uid="{F92CE1CA-580E-4B07-A908-67D29C127FB2}"/>
    <cellStyle name="Comma 15 3 2 4 2 4" xfId="9680" xr:uid="{07994911-1E06-4C96-A0A8-73AA1B625483}"/>
    <cellStyle name="Comma 15 3 2 4 2 4 2" xfId="33298" xr:uid="{C193FF51-755D-45DA-8F6B-D987EBB87294}"/>
    <cellStyle name="Comma 15 3 2 4 2 5" xfId="33291" xr:uid="{691E3424-AC57-469E-861A-72E706385426}"/>
    <cellStyle name="Comma 15 3 2 4 2_DataSet" xfId="9681" xr:uid="{65F7393D-AAFC-4FE2-9F27-0B20B07BF243}"/>
    <cellStyle name="Comma 15 3 2 4 3" xfId="9682" xr:uid="{37B4779A-A6B7-46DF-8A49-E2C8E1DCA339}"/>
    <cellStyle name="Comma 15 3 2 4 3 2" xfId="9683" xr:uid="{3245E964-ADB9-4B9D-8490-EC263DC5CE50}"/>
    <cellStyle name="Comma 15 3 2 4 3 2 2" xfId="9684" xr:uid="{7AA1AFA1-FA93-46CB-A8F1-D57502F08ED7}"/>
    <cellStyle name="Comma 15 3 2 4 3 2 2 2" xfId="33301" xr:uid="{B5973AFE-B7BD-4806-936A-C0B9E3EA3280}"/>
    <cellStyle name="Comma 15 3 2 4 3 2 3" xfId="33300" xr:uid="{E462FAEA-232E-4B2E-B972-644E8D0D2E61}"/>
    <cellStyle name="Comma 15 3 2 4 3 2_DataSet" xfId="9685" xr:uid="{B2910D40-85C4-4208-926D-BF37D583D875}"/>
    <cellStyle name="Comma 15 3 2 4 3 3" xfId="9686" xr:uid="{0A8588E8-6BBD-443E-A714-11BC84D50A28}"/>
    <cellStyle name="Comma 15 3 2 4 3 3 2" xfId="33302" xr:uid="{648B6262-9871-4474-A911-29448EF35651}"/>
    <cellStyle name="Comma 15 3 2 4 3 4" xfId="33299" xr:uid="{C310CF68-7766-4772-8FF6-31E61029AA86}"/>
    <cellStyle name="Comma 15 3 2 4 3_DataSet" xfId="9687" xr:uid="{116D385D-24A7-4741-A14D-DF4DAEE04E4E}"/>
    <cellStyle name="Comma 15 3 2 4 4" xfId="9688" xr:uid="{7FFFABE3-D34C-4A9C-BC7A-3A89FD188F71}"/>
    <cellStyle name="Comma 15 3 2 4 4 2" xfId="9689" xr:uid="{44459E96-1D02-431D-9159-F7D64F22F00B}"/>
    <cellStyle name="Comma 15 3 2 4 4 2 2" xfId="33304" xr:uid="{2853B5E1-3E68-431F-999B-69AFC103F66D}"/>
    <cellStyle name="Comma 15 3 2 4 4 3" xfId="33303" xr:uid="{49EDCCAD-1149-40D0-9AA5-74426DC5E1C0}"/>
    <cellStyle name="Comma 15 3 2 4 4_DataSet" xfId="9690" xr:uid="{915C9DCA-92D5-4A37-BCC5-130872AF8C28}"/>
    <cellStyle name="Comma 15 3 2 4 5" xfId="9691" xr:uid="{0C3177C3-C186-40FD-A9F7-64E60BC89CC4}"/>
    <cellStyle name="Comma 15 3 2 4 5 2" xfId="33305" xr:uid="{4456146B-2ED9-4AA0-BDFC-FF47C6E9448C}"/>
    <cellStyle name="Comma 15 3 2 4 6" xfId="33290" xr:uid="{B1CBFF48-CC42-47D6-8F14-30C2128E6502}"/>
    <cellStyle name="Comma 15 3 2 4_DataSet" xfId="9692" xr:uid="{96229D83-1358-40DE-82F8-01C6E08D7F8E}"/>
    <cellStyle name="Comma 15 3 2 5" xfId="9693" xr:uid="{C16C7B91-E6A8-4BAE-B1DE-57B91D93C129}"/>
    <cellStyle name="Comma 15 3 2 5 2" xfId="9694" xr:uid="{0A150220-3FC9-4186-ACC4-CE6334EA8C71}"/>
    <cellStyle name="Comma 15 3 2 5 2 2" xfId="9695" xr:uid="{8341F077-FFFF-4AC1-B649-142818E5DEEC}"/>
    <cellStyle name="Comma 15 3 2 5 2 2 2" xfId="9696" xr:uid="{56A40BD4-E920-4A2D-A45B-591B6ED13082}"/>
    <cellStyle name="Comma 15 3 2 5 2 2 2 2" xfId="33309" xr:uid="{2265B16E-6646-4F89-A273-3741ACA184BE}"/>
    <cellStyle name="Comma 15 3 2 5 2 2 3" xfId="33308" xr:uid="{3FECB116-F42D-442A-9F25-F9DCA455CFDB}"/>
    <cellStyle name="Comma 15 3 2 5 2 2_DataSet" xfId="9697" xr:uid="{73AEAC2A-DDE6-42E5-9007-AEB0FFDD2A4B}"/>
    <cellStyle name="Comma 15 3 2 5 2 3" xfId="9698" xr:uid="{6F603D1D-DF7A-4182-9BDE-5660610B9159}"/>
    <cellStyle name="Comma 15 3 2 5 2 3 2" xfId="33310" xr:uid="{FB30CCD3-9F2F-4933-8F4E-EE806974AABA}"/>
    <cellStyle name="Comma 15 3 2 5 2 4" xfId="33307" xr:uid="{E6A216C7-FB37-4236-BA50-2E5D0BE03B85}"/>
    <cellStyle name="Comma 15 3 2 5 2_DataSet" xfId="9699" xr:uid="{DEF9A7EF-EFFF-4AB7-9BE1-76C7997E83BD}"/>
    <cellStyle name="Comma 15 3 2 5 3" xfId="9700" xr:uid="{8DFA3B04-642C-4CA2-82FA-B824B6B4E33B}"/>
    <cellStyle name="Comma 15 3 2 5 3 2" xfId="9701" xr:uid="{08FF9518-DEE1-4063-BC98-679C082DF196}"/>
    <cellStyle name="Comma 15 3 2 5 3 2 2" xfId="33312" xr:uid="{88AAF884-7378-4471-8C21-D68F5D46D94F}"/>
    <cellStyle name="Comma 15 3 2 5 3 3" xfId="33311" xr:uid="{48EE1F8D-2648-45FC-B725-BED86271AC95}"/>
    <cellStyle name="Comma 15 3 2 5 3_DataSet" xfId="9702" xr:uid="{896EC7ED-8805-407F-842C-72A7F20E2A80}"/>
    <cellStyle name="Comma 15 3 2 5 4" xfId="9703" xr:uid="{EC9FE942-6E3B-4CC1-8FBC-06A6FF8E2425}"/>
    <cellStyle name="Comma 15 3 2 5 4 2" xfId="33313" xr:uid="{CB089004-E293-434F-AAA6-C66160E72302}"/>
    <cellStyle name="Comma 15 3 2 5 5" xfId="33306" xr:uid="{58A39907-453A-4981-A4A9-5190417B7818}"/>
    <cellStyle name="Comma 15 3 2 5_DataSet" xfId="9704" xr:uid="{D4E7EF4B-0EB1-44D9-85DD-00995FC5535B}"/>
    <cellStyle name="Comma 15 3 2 6" xfId="9705" xr:uid="{7667931C-475B-49AA-B0C6-46494B3ACFAD}"/>
    <cellStyle name="Comma 15 3 2 6 2" xfId="9706" xr:uid="{A340DD4D-E1E4-4F22-A83C-EAFCCD13D8E6}"/>
    <cellStyle name="Comma 15 3 2 6 2 2" xfId="9707" xr:uid="{3CA8C39D-5DA7-4E1F-9949-882990F9E22F}"/>
    <cellStyle name="Comma 15 3 2 6 2 2 2" xfId="33316" xr:uid="{063BAC6B-686E-4E66-B4AF-5E9D454BA1E2}"/>
    <cellStyle name="Comma 15 3 2 6 2 3" xfId="33315" xr:uid="{346A5900-E4CE-4A2C-8961-A4ED9B3F5A1A}"/>
    <cellStyle name="Comma 15 3 2 6 2_DataSet" xfId="9708" xr:uid="{F8910D73-60B4-44D7-824C-71D5BF7A485D}"/>
    <cellStyle name="Comma 15 3 2 6 3" xfId="9709" xr:uid="{CB60FA7A-8B22-49D4-85E7-64D50C6E54C6}"/>
    <cellStyle name="Comma 15 3 2 6 3 2" xfId="33317" xr:uid="{7564F69E-5AC0-4218-839A-E14B6AA09CDB}"/>
    <cellStyle name="Comma 15 3 2 6 4" xfId="33314" xr:uid="{BB9B9055-759E-4600-883F-C56CD8D639F5}"/>
    <cellStyle name="Comma 15 3 2 6_DataSet" xfId="9710" xr:uid="{6534B1AB-0A4F-4EA8-9002-8C56E97838B8}"/>
    <cellStyle name="Comma 15 3 2 7" xfId="9711" xr:uid="{628FB20E-161E-4D29-A96D-063E43618940}"/>
    <cellStyle name="Comma 15 3 2 7 2" xfId="9712" xr:uid="{4FE4ED2D-EE1A-4D6E-9D5B-215D6691066C}"/>
    <cellStyle name="Comma 15 3 2 7 2 2" xfId="33319" xr:uid="{694D37C9-A9EE-4949-A40F-98656C85D2C5}"/>
    <cellStyle name="Comma 15 3 2 7 3" xfId="33318" xr:uid="{B21A2810-9E7E-4A2A-AA43-052BA510CCEC}"/>
    <cellStyle name="Comma 15 3 2 7_DataSet" xfId="9713" xr:uid="{F0B46607-B8E3-4FBE-B2E4-644FD2BF407B}"/>
    <cellStyle name="Comma 15 3 2 8" xfId="9714" xr:uid="{EB095BEB-E22C-4ED8-928B-FAB4DC370CB0}"/>
    <cellStyle name="Comma 15 3 2 8 2" xfId="33320" xr:uid="{C2B41F0C-1444-4B34-80E5-97B8A7983D54}"/>
    <cellStyle name="Comma 15 3 2 9" xfId="33225" xr:uid="{78E0FE53-ED2B-4B64-B8E3-60C2C0CA0177}"/>
    <cellStyle name="Comma 15 3 2_ACT Segment adj EBITDA" xfId="9715" xr:uid="{72E2E854-8A47-4CA9-BD7E-3A670E08C0EB}"/>
    <cellStyle name="Comma 15 3 3" xfId="9716" xr:uid="{7EEE9653-6DA9-4FC9-98F4-027F0C8C93A8}"/>
    <cellStyle name="Comma 15 3 3 2" xfId="9717" xr:uid="{32A717A7-5134-4A04-8ED3-5EB8AC7F1BB9}"/>
    <cellStyle name="Comma 15 3 3 2 2" xfId="9718" xr:uid="{C4F78968-82C5-4FFD-A4CE-FEB76E25ACD6}"/>
    <cellStyle name="Comma 15 3 3 2 2 2" xfId="9719" xr:uid="{B4154620-F478-44AE-8411-0B278B1095C4}"/>
    <cellStyle name="Comma 15 3 3 2 2 2 2" xfId="9720" xr:uid="{A194D4F0-14F7-48BE-9CB8-105AD83D6EA1}"/>
    <cellStyle name="Comma 15 3 3 2 2 2 2 2" xfId="9721" xr:uid="{673642C2-DFCA-4C6A-8214-1A0E6DCB6310}"/>
    <cellStyle name="Comma 15 3 3 2 2 2 2 2 2" xfId="33326" xr:uid="{0197C367-2C49-426F-868A-8F72915D11E0}"/>
    <cellStyle name="Comma 15 3 3 2 2 2 2 3" xfId="33325" xr:uid="{1E7386E5-6DD4-462E-8203-6553C5E2E988}"/>
    <cellStyle name="Comma 15 3 3 2 2 2 2_DataSet" xfId="9722" xr:uid="{A83BB364-D274-4C88-B44B-83A2A75C1AF2}"/>
    <cellStyle name="Comma 15 3 3 2 2 2 3" xfId="9723" xr:uid="{4AF84EC6-D34E-46CB-9BEF-5FF7ED158817}"/>
    <cellStyle name="Comma 15 3 3 2 2 2 3 2" xfId="33327" xr:uid="{C6365524-D133-4704-9016-36B5D7FE8508}"/>
    <cellStyle name="Comma 15 3 3 2 2 2 4" xfId="33324" xr:uid="{53DCE17E-DF7B-4EF3-8B5A-E8792763F8FC}"/>
    <cellStyle name="Comma 15 3 3 2 2 2_DataSet" xfId="9724" xr:uid="{2B7A6162-A496-4AE5-A135-EEAB31AB446F}"/>
    <cellStyle name="Comma 15 3 3 2 2 3" xfId="9725" xr:uid="{E16B3273-8609-44B8-AC74-D9817B80C9E8}"/>
    <cellStyle name="Comma 15 3 3 2 2 3 2" xfId="9726" xr:uid="{BED07538-0E63-47EA-8C4F-D55B98C7FBF2}"/>
    <cellStyle name="Comma 15 3 3 2 2 3 2 2" xfId="33329" xr:uid="{4F394D7B-3DE1-4AAE-AF0B-AAB67373AF57}"/>
    <cellStyle name="Comma 15 3 3 2 2 3 3" xfId="33328" xr:uid="{CAA61128-C6AD-4DA2-AB3A-F99C58B15ED5}"/>
    <cellStyle name="Comma 15 3 3 2 2 3_DataSet" xfId="9727" xr:uid="{1DCA387A-588D-4F2B-837C-2ABA3EE1C3A8}"/>
    <cellStyle name="Comma 15 3 3 2 2 4" xfId="9728" xr:uid="{EAF28FEF-1994-4BF0-8277-36769462C954}"/>
    <cellStyle name="Comma 15 3 3 2 2 4 2" xfId="33330" xr:uid="{ADDC1E37-C9B0-4F0F-AAE2-81A94F21C4BD}"/>
    <cellStyle name="Comma 15 3 3 2 2 5" xfId="33323" xr:uid="{5FEACAEF-8B4C-4D6E-8E41-2B8AE2D9BACE}"/>
    <cellStyle name="Comma 15 3 3 2 2_DataSet" xfId="9729" xr:uid="{92952769-5898-4545-B76E-2D372561DCBD}"/>
    <cellStyle name="Comma 15 3 3 2 3" xfId="9730" xr:uid="{20DB94D6-26E6-4A2D-B746-0D0346D07C87}"/>
    <cellStyle name="Comma 15 3 3 2 3 2" xfId="9731" xr:uid="{49F5444F-A4F5-4E98-83F1-F6D9A0D304FB}"/>
    <cellStyle name="Comma 15 3 3 2 3 2 2" xfId="9732" xr:uid="{E282E12C-2F7F-4320-865B-9C01A1A18177}"/>
    <cellStyle name="Comma 15 3 3 2 3 2 2 2" xfId="33333" xr:uid="{4848D149-C96E-4F5C-BDF4-16FA21614A0F}"/>
    <cellStyle name="Comma 15 3 3 2 3 2 3" xfId="33332" xr:uid="{3AB34AFA-E24F-470C-A8A0-7952CE089B7B}"/>
    <cellStyle name="Comma 15 3 3 2 3 2_DataSet" xfId="9733" xr:uid="{53B87447-0FF9-4B4B-9E08-172CB99863DC}"/>
    <cellStyle name="Comma 15 3 3 2 3 3" xfId="9734" xr:uid="{9795898D-A477-4FE0-9D87-55E07C081BD2}"/>
    <cellStyle name="Comma 15 3 3 2 3 3 2" xfId="33334" xr:uid="{B1DB8313-C944-4011-97CC-8337F6590E0A}"/>
    <cellStyle name="Comma 15 3 3 2 3 4" xfId="33331" xr:uid="{5A8B457A-B43B-4ABE-B139-8FE0BFF75195}"/>
    <cellStyle name="Comma 15 3 3 2 3_DataSet" xfId="9735" xr:uid="{7BBA8517-61A7-4534-B07A-FA892F29BE14}"/>
    <cellStyle name="Comma 15 3 3 2 4" xfId="9736" xr:uid="{64419E52-0074-472B-9CE6-166E184B0071}"/>
    <cellStyle name="Comma 15 3 3 2 4 2" xfId="9737" xr:uid="{F555F519-2AC9-448F-8AE8-040BA5C500D5}"/>
    <cellStyle name="Comma 15 3 3 2 4 2 2" xfId="33336" xr:uid="{526384B3-68D0-4F79-8758-58D56A2D8B21}"/>
    <cellStyle name="Comma 15 3 3 2 4 3" xfId="33335" xr:uid="{D83FA767-62F7-4157-AD9B-CFACACAB9EBF}"/>
    <cellStyle name="Comma 15 3 3 2 4_DataSet" xfId="9738" xr:uid="{01B31E4E-3A5A-4754-9E76-1C55249BDCA6}"/>
    <cellStyle name="Comma 15 3 3 2 5" xfId="9739" xr:uid="{C13B6C06-A2B1-4458-9921-1501F2A11C5F}"/>
    <cellStyle name="Comma 15 3 3 2 5 2" xfId="33337" xr:uid="{8625DBA8-9704-489C-BD6F-5D80F836294C}"/>
    <cellStyle name="Comma 15 3 3 2 6" xfId="33322" xr:uid="{9C3D2CED-F56E-4691-8C9C-CBD3A2DD7E62}"/>
    <cellStyle name="Comma 15 3 3 2_DataSet" xfId="9740" xr:uid="{B576C2FB-CC31-4375-9385-2CA58972EA3F}"/>
    <cellStyle name="Comma 15 3 3 3" xfId="9741" xr:uid="{742D3079-DAFD-40D3-A088-960B2FDA57C9}"/>
    <cellStyle name="Comma 15 3 3 3 2" xfId="9742" xr:uid="{C6A473F1-67BF-452D-965F-087DC09D4F21}"/>
    <cellStyle name="Comma 15 3 3 3 2 2" xfId="9743" xr:uid="{ED3E9199-7FCD-4D50-B2DA-54607188A319}"/>
    <cellStyle name="Comma 15 3 3 3 2 2 2" xfId="9744" xr:uid="{3B5D3B0F-DCE4-4616-9A8F-0E0C867366AB}"/>
    <cellStyle name="Comma 15 3 3 3 2 2 2 2" xfId="33341" xr:uid="{DBED6E05-46DD-42F0-92B3-B2199D8DC89F}"/>
    <cellStyle name="Comma 15 3 3 3 2 2 3" xfId="33340" xr:uid="{4A0F4A62-284A-46C6-8842-E0B30613232F}"/>
    <cellStyle name="Comma 15 3 3 3 2 2_DataSet" xfId="9745" xr:uid="{BBA4DBED-FAD4-4F4F-BE82-E22806CFDB2D}"/>
    <cellStyle name="Comma 15 3 3 3 2 3" xfId="9746" xr:uid="{C2D509E4-38CE-4303-B5FE-9E4C1E7308E3}"/>
    <cellStyle name="Comma 15 3 3 3 2 3 2" xfId="33342" xr:uid="{062D643C-ABA9-431B-AE7E-3DB972EF15A6}"/>
    <cellStyle name="Comma 15 3 3 3 2 4" xfId="33339" xr:uid="{0600BDC8-45CD-425F-9425-4F165E92C01B}"/>
    <cellStyle name="Comma 15 3 3 3 2_DataSet" xfId="9747" xr:uid="{E776DE3C-F1A0-46A1-8424-B4E835080203}"/>
    <cellStyle name="Comma 15 3 3 3 3" xfId="9748" xr:uid="{0C992C27-1BC5-4747-942A-72E0A91A9096}"/>
    <cellStyle name="Comma 15 3 3 3 3 2" xfId="9749" xr:uid="{0FC80A9B-FFBA-4586-BEB8-7B3B6F9BFADC}"/>
    <cellStyle name="Comma 15 3 3 3 3 2 2" xfId="33344" xr:uid="{CB0319C0-7C37-440B-9744-6335578BE90F}"/>
    <cellStyle name="Comma 15 3 3 3 3 3" xfId="33343" xr:uid="{951E28FC-8CB1-49D9-AF2B-07C093EFDDEB}"/>
    <cellStyle name="Comma 15 3 3 3 3_DataSet" xfId="9750" xr:uid="{E0EC2976-FB88-4B5D-B0B4-C9CDB14176EC}"/>
    <cellStyle name="Comma 15 3 3 3 4" xfId="9751" xr:uid="{1C157C1C-795F-4E17-9364-EDB38DE43873}"/>
    <cellStyle name="Comma 15 3 3 3 4 2" xfId="33345" xr:uid="{C69B1F5F-DC37-41CE-950B-997962A1A51D}"/>
    <cellStyle name="Comma 15 3 3 3 5" xfId="33338" xr:uid="{CAF3AB26-CD53-4774-97B6-7CA5F13E5107}"/>
    <cellStyle name="Comma 15 3 3 3_DataSet" xfId="9752" xr:uid="{B0F2D90F-724F-43D5-832F-87B6F1021A32}"/>
    <cellStyle name="Comma 15 3 3 4" xfId="9753" xr:uid="{112BED2A-0249-4B4B-95A1-817F8B291797}"/>
    <cellStyle name="Comma 15 3 3 4 2" xfId="9754" xr:uid="{F908EF81-A44B-4670-BCDC-0C3215E8FDEC}"/>
    <cellStyle name="Comma 15 3 3 4 2 2" xfId="9755" xr:uid="{C0F5980E-B5A5-402F-BC67-2C66B50E020F}"/>
    <cellStyle name="Comma 15 3 3 4 2 2 2" xfId="33348" xr:uid="{A076394A-F38E-438E-9D81-208F2752772E}"/>
    <cellStyle name="Comma 15 3 3 4 2 3" xfId="33347" xr:uid="{667BFA89-534A-447E-A268-BBCE61B9886D}"/>
    <cellStyle name="Comma 15 3 3 4 2_DataSet" xfId="9756" xr:uid="{782EA243-88A6-4F7E-B7FA-919733CFD1ED}"/>
    <cellStyle name="Comma 15 3 3 4 3" xfId="9757" xr:uid="{EBEBEBB5-DCCE-4179-A4F4-C729C3029EE5}"/>
    <cellStyle name="Comma 15 3 3 4 3 2" xfId="33349" xr:uid="{EA409391-B74D-4470-B3A3-3689E196218A}"/>
    <cellStyle name="Comma 15 3 3 4 4" xfId="33346" xr:uid="{067757CD-5CDE-418D-B63F-E890807EF062}"/>
    <cellStyle name="Comma 15 3 3 4_DataSet" xfId="9758" xr:uid="{8BB44C64-C245-41D4-B41C-372BE454BBA1}"/>
    <cellStyle name="Comma 15 3 3 5" xfId="9759" xr:uid="{7C7A3D68-9A8D-4C71-92DB-BB1DD8A6EC0A}"/>
    <cellStyle name="Comma 15 3 3 5 2" xfId="9760" xr:uid="{122FBC06-A199-4C94-8CEA-19F09099126A}"/>
    <cellStyle name="Comma 15 3 3 5 2 2" xfId="33351" xr:uid="{1A867910-88E9-4196-A4DC-C57F4F0C7389}"/>
    <cellStyle name="Comma 15 3 3 5 3" xfId="33350" xr:uid="{7A4221A4-6A7A-4358-829F-8E5793719666}"/>
    <cellStyle name="Comma 15 3 3 5_DataSet" xfId="9761" xr:uid="{7EB04CE3-C596-40B3-9B38-16E0CEBBDCCF}"/>
    <cellStyle name="Comma 15 3 3 6" xfId="9762" xr:uid="{1E2464D1-B82F-4C9B-8C1B-C9C6DB786E9D}"/>
    <cellStyle name="Comma 15 3 3 6 2" xfId="33352" xr:uid="{D4EFD98D-AA18-4AE1-B1DA-9F7ECC6BC9EB}"/>
    <cellStyle name="Comma 15 3 3 7" xfId="33321" xr:uid="{DB5780B1-9FB6-475D-B170-301F7F00C00F}"/>
    <cellStyle name="Comma 15 3 3 8" xfId="40076" xr:uid="{1E12CB31-AA4B-4DF6-91B2-1C8B2815103B}"/>
    <cellStyle name="Comma 15 3 3 9" xfId="22064" xr:uid="{7ADBF52E-BD37-4B84-99F7-65A2498CD648}"/>
    <cellStyle name="Comma 15 3 3_ACT Segment adj EBITDA" xfId="9763" xr:uid="{9D16A2FF-4475-4472-8EA3-195BA61CAA10}"/>
    <cellStyle name="Comma 15 3 4" xfId="9764" xr:uid="{A22CDE57-95B1-4209-BBFF-A4C84B4F36E2}"/>
    <cellStyle name="Comma 15 3 4 2" xfId="9765" xr:uid="{23385E95-6C53-4A67-9130-F614416A619C}"/>
    <cellStyle name="Comma 15 3 4 2 2" xfId="9766" xr:uid="{FAFCC1C2-E693-484A-A6C9-D48740D23BE3}"/>
    <cellStyle name="Comma 15 3 4 2 2 2" xfId="9767" xr:uid="{81DB975A-C0EF-4B4D-B3F2-9764A7163F0B}"/>
    <cellStyle name="Comma 15 3 4 2 2 2 2" xfId="9768" xr:uid="{895F86BC-0995-43CB-8A03-2AF180B939ED}"/>
    <cellStyle name="Comma 15 3 4 2 2 2 2 2" xfId="9769" xr:uid="{98A077C3-F8CA-4932-B6BE-EE61A42BD048}"/>
    <cellStyle name="Comma 15 3 4 2 2 2 2 2 2" xfId="33358" xr:uid="{A0E70909-E4C5-40DF-B66B-9E095272D0F4}"/>
    <cellStyle name="Comma 15 3 4 2 2 2 2 3" xfId="33357" xr:uid="{0480C526-A0BB-4095-8781-35152F9A063F}"/>
    <cellStyle name="Comma 15 3 4 2 2 2 2_DataSet" xfId="9770" xr:uid="{3BF35379-5264-4607-BF50-6F0D3122D59C}"/>
    <cellStyle name="Comma 15 3 4 2 2 2 3" xfId="9771" xr:uid="{D2AE423D-EC7E-4F40-92C6-1055B31FE7C9}"/>
    <cellStyle name="Comma 15 3 4 2 2 2 3 2" xfId="33359" xr:uid="{D0E8BA58-9CF9-45E0-965A-A889CBFFC3CE}"/>
    <cellStyle name="Comma 15 3 4 2 2 2 4" xfId="33356" xr:uid="{D766E807-BA65-4BAB-A522-4FDE0EDA0903}"/>
    <cellStyle name="Comma 15 3 4 2 2 2_DataSet" xfId="9772" xr:uid="{A84A1A72-E72F-4CA0-820A-A2AC10C12D10}"/>
    <cellStyle name="Comma 15 3 4 2 2 3" xfId="9773" xr:uid="{055CF8D8-57C4-4916-B08D-CD4D4787BA8C}"/>
    <cellStyle name="Comma 15 3 4 2 2 3 2" xfId="9774" xr:uid="{6DC85B2F-1F10-4100-9A57-14B2077CF4CB}"/>
    <cellStyle name="Comma 15 3 4 2 2 3 2 2" xfId="33361" xr:uid="{DBA1A395-8F58-497F-B99A-ABF502C0BBBF}"/>
    <cellStyle name="Comma 15 3 4 2 2 3 3" xfId="33360" xr:uid="{0C53D00E-7E3C-4763-8015-82359710F899}"/>
    <cellStyle name="Comma 15 3 4 2 2 3_DataSet" xfId="9775" xr:uid="{CFF20945-0B5B-4761-B93C-C49C91AAEC02}"/>
    <cellStyle name="Comma 15 3 4 2 2 4" xfId="9776" xr:uid="{459A08F7-1940-4F8B-B6B3-3C8139879DD3}"/>
    <cellStyle name="Comma 15 3 4 2 2 4 2" xfId="33362" xr:uid="{24B77236-235E-4FFB-A2D7-53FD09BE5E46}"/>
    <cellStyle name="Comma 15 3 4 2 2 5" xfId="33355" xr:uid="{DAD05F97-1C61-467B-9FB2-A9DAB192192D}"/>
    <cellStyle name="Comma 15 3 4 2 2_DataSet" xfId="9777" xr:uid="{F32D2215-3762-4FF4-B04D-38469DFD598D}"/>
    <cellStyle name="Comma 15 3 4 2 3" xfId="9778" xr:uid="{8A4CF333-9A77-4016-B8A8-F8C61AE66B8C}"/>
    <cellStyle name="Comma 15 3 4 2 3 2" xfId="9779" xr:uid="{7C5AAD2F-B69B-423E-8975-7C374F31763F}"/>
    <cellStyle name="Comma 15 3 4 2 3 2 2" xfId="9780" xr:uid="{403BBF22-5D70-4747-89D0-26208C214522}"/>
    <cellStyle name="Comma 15 3 4 2 3 2 2 2" xfId="33365" xr:uid="{615A6FDC-2535-41A3-8DF1-F387A199126C}"/>
    <cellStyle name="Comma 15 3 4 2 3 2 3" xfId="33364" xr:uid="{15A6D491-C3C0-4C9B-8A73-FCB8386F4498}"/>
    <cellStyle name="Comma 15 3 4 2 3 2_DataSet" xfId="9781" xr:uid="{268141CD-E7A1-4038-9912-455AC269C13D}"/>
    <cellStyle name="Comma 15 3 4 2 3 3" xfId="9782" xr:uid="{ED2AAC5D-FE2F-4F62-91B8-6A191B1FA938}"/>
    <cellStyle name="Comma 15 3 4 2 3 3 2" xfId="33366" xr:uid="{684AFE37-4AB5-4A30-A5EA-25AE651D6097}"/>
    <cellStyle name="Comma 15 3 4 2 3 4" xfId="33363" xr:uid="{95909F19-D254-40CE-BA3A-BE5C60BB3A7D}"/>
    <cellStyle name="Comma 15 3 4 2 3_DataSet" xfId="9783" xr:uid="{EDAE7195-FABB-4E8E-80A3-C63A2380937D}"/>
    <cellStyle name="Comma 15 3 4 2 4" xfId="9784" xr:uid="{40346D12-37F0-479A-91DB-4F0B173653E7}"/>
    <cellStyle name="Comma 15 3 4 2 4 2" xfId="9785" xr:uid="{D1537272-03B8-4162-8E35-4DD319B6F758}"/>
    <cellStyle name="Comma 15 3 4 2 4 2 2" xfId="33368" xr:uid="{748312C9-1FEA-4079-9995-0C9D8BAE0743}"/>
    <cellStyle name="Comma 15 3 4 2 4 3" xfId="33367" xr:uid="{23EBD179-A86F-42CE-BA60-33072FE101C1}"/>
    <cellStyle name="Comma 15 3 4 2 4_DataSet" xfId="9786" xr:uid="{93821446-D6FA-45C3-B52D-4C2C5CDBA9A4}"/>
    <cellStyle name="Comma 15 3 4 2 5" xfId="9787" xr:uid="{E7EDE826-5ED4-4400-99DE-ECA80BDF1D0D}"/>
    <cellStyle name="Comma 15 3 4 2 5 2" xfId="33369" xr:uid="{E18A2A3F-22FB-4D82-8309-16FC72AF5DF8}"/>
    <cellStyle name="Comma 15 3 4 2 6" xfId="33354" xr:uid="{0CF04791-BFC1-4354-8190-EEFDF5AAA6DB}"/>
    <cellStyle name="Comma 15 3 4 2_DataSet" xfId="9788" xr:uid="{38816317-80D4-4E71-9FEE-0975F9F6A667}"/>
    <cellStyle name="Comma 15 3 4 3" xfId="9789" xr:uid="{89C28B41-986B-428E-906A-BD37FD50BC41}"/>
    <cellStyle name="Comma 15 3 4 3 2" xfId="9790" xr:uid="{F43EACC7-ABCC-45F9-83DE-65D2BBEE06C6}"/>
    <cellStyle name="Comma 15 3 4 3 2 2" xfId="9791" xr:uid="{1BDE5F12-00D2-4C7D-975E-21041D7BBE4F}"/>
    <cellStyle name="Comma 15 3 4 3 2 2 2" xfId="9792" xr:uid="{B6A51E77-2892-4EAB-A7D7-303F3A5DE6F6}"/>
    <cellStyle name="Comma 15 3 4 3 2 2 2 2" xfId="33373" xr:uid="{9BE63CB2-348D-4F96-84BA-C8D9FA440E43}"/>
    <cellStyle name="Comma 15 3 4 3 2 2 3" xfId="33372" xr:uid="{D1D13E26-E0E1-4872-8002-3B365E42968D}"/>
    <cellStyle name="Comma 15 3 4 3 2 2_DataSet" xfId="9793" xr:uid="{C89B66CC-3C13-4C51-AF11-A8718454C20D}"/>
    <cellStyle name="Comma 15 3 4 3 2 3" xfId="9794" xr:uid="{C7EF831C-8F0F-4789-A060-4ED3DC84E2C6}"/>
    <cellStyle name="Comma 15 3 4 3 2 3 2" xfId="33374" xr:uid="{7B33E526-C72F-4A90-8240-4F56CA2020F4}"/>
    <cellStyle name="Comma 15 3 4 3 2 4" xfId="33371" xr:uid="{EE5129FF-5E6E-4A17-A7EE-2A31A8CA2FD6}"/>
    <cellStyle name="Comma 15 3 4 3 2_DataSet" xfId="9795" xr:uid="{D1D2DFB2-03DF-443D-965A-310683BB9CE3}"/>
    <cellStyle name="Comma 15 3 4 3 3" xfId="9796" xr:uid="{56DD1BBE-7C0E-4526-A4BC-36C6E53FB9D4}"/>
    <cellStyle name="Comma 15 3 4 3 3 2" xfId="9797" xr:uid="{72097D5D-9964-43EA-BCA6-886A5BC9B5BB}"/>
    <cellStyle name="Comma 15 3 4 3 3 2 2" xfId="33376" xr:uid="{9D525200-5016-4001-88FB-D1F332ED4438}"/>
    <cellStyle name="Comma 15 3 4 3 3 3" xfId="33375" xr:uid="{A7FD408D-FF39-48A2-9580-B0037977FD09}"/>
    <cellStyle name="Comma 15 3 4 3 3_DataSet" xfId="9798" xr:uid="{75648667-5ED4-492E-875C-51AF95974283}"/>
    <cellStyle name="Comma 15 3 4 3 4" xfId="9799" xr:uid="{D940B43C-ED4D-4CD6-A2F9-10117D066837}"/>
    <cellStyle name="Comma 15 3 4 3 4 2" xfId="33377" xr:uid="{B8F0A3F3-7AAF-4168-9789-51A5E4BB51E3}"/>
    <cellStyle name="Comma 15 3 4 3 5" xfId="33370" xr:uid="{A9784240-8801-4931-9988-154BDEF5FEA9}"/>
    <cellStyle name="Comma 15 3 4 3_DataSet" xfId="9800" xr:uid="{D41583F6-BBF6-479D-8DA8-CFC85F553C35}"/>
    <cellStyle name="Comma 15 3 4 4" xfId="9801" xr:uid="{6D5F8770-D826-4A87-9F81-C2DC83E93489}"/>
    <cellStyle name="Comma 15 3 4 4 2" xfId="9802" xr:uid="{B2D12ACC-E31C-41D4-B0D4-4B22B141134B}"/>
    <cellStyle name="Comma 15 3 4 4 2 2" xfId="9803" xr:uid="{27EBE368-4A9A-47AD-9888-91CEB9A3A3E7}"/>
    <cellStyle name="Comma 15 3 4 4 2 2 2" xfId="33380" xr:uid="{D26775A0-4AAE-400B-8389-3174D91EC93A}"/>
    <cellStyle name="Comma 15 3 4 4 2 3" xfId="33379" xr:uid="{14B32C6C-4A5D-4914-9E2D-567F2F333B72}"/>
    <cellStyle name="Comma 15 3 4 4 2_DataSet" xfId="9804" xr:uid="{5BD6D608-7F04-4A6B-9AA5-D26E67E32E92}"/>
    <cellStyle name="Comma 15 3 4 4 3" xfId="9805" xr:uid="{ECFBD48B-FAE6-44D2-96C9-63BBA856D4C0}"/>
    <cellStyle name="Comma 15 3 4 4 3 2" xfId="33381" xr:uid="{76CC3929-E8B6-409D-8997-1B306944F69A}"/>
    <cellStyle name="Comma 15 3 4 4 4" xfId="33378" xr:uid="{3E7DA88B-DE4D-4EC5-AB25-DCE60F83F17D}"/>
    <cellStyle name="Comma 15 3 4 4_DataSet" xfId="9806" xr:uid="{5B84F929-CFE3-43C0-9726-4AE4C2A1F89D}"/>
    <cellStyle name="Comma 15 3 4 5" xfId="9807" xr:uid="{5DE0F52F-8B52-4424-9F7B-359BEFDD474D}"/>
    <cellStyle name="Comma 15 3 4 5 2" xfId="9808" xr:uid="{B8343066-DDE6-4745-B73D-A2EBC5BF86FC}"/>
    <cellStyle name="Comma 15 3 4 5 2 2" xfId="33383" xr:uid="{F42AA92A-ECF5-4F3E-8CAB-7F741BFD5EF5}"/>
    <cellStyle name="Comma 15 3 4 5 3" xfId="33382" xr:uid="{80087AEE-75A5-495B-AF78-EBD8B8AE893B}"/>
    <cellStyle name="Comma 15 3 4 5_DataSet" xfId="9809" xr:uid="{545D243A-79F4-4289-B0E7-498058BE7201}"/>
    <cellStyle name="Comma 15 3 4 6" xfId="9810" xr:uid="{F08866F0-1E22-4A76-BBBC-E6740FF32036}"/>
    <cellStyle name="Comma 15 3 4 6 2" xfId="33384" xr:uid="{807C8E56-B3A6-4A65-B00B-9D3DA58F05AA}"/>
    <cellStyle name="Comma 15 3 4 7" xfId="33353" xr:uid="{C34ADE40-545E-4D27-A507-3128B150323B}"/>
    <cellStyle name="Comma 15 3 4 8" xfId="40077" xr:uid="{8ACDE6A2-94AC-4E2F-B55B-ED4DAAE4CD09}"/>
    <cellStyle name="Comma 15 3 4 9" xfId="22065" xr:uid="{025D0BF2-E8E2-4D87-B4FA-B2446F5B3410}"/>
    <cellStyle name="Comma 15 3 4_ACT Segment adj EBITDA" xfId="9811" xr:uid="{6B6928BD-8685-4BAD-8F1D-9B777C906D65}"/>
    <cellStyle name="Comma 15 3 5" xfId="9812" xr:uid="{EFDFD522-35E0-4F43-AC23-306238172432}"/>
    <cellStyle name="Comma 15 3 5 2" xfId="9813" xr:uid="{BB96F88E-4156-4D7F-AD99-A5FD818A623A}"/>
    <cellStyle name="Comma 15 3 5 2 2" xfId="9814" xr:uid="{28902B30-9F0A-4825-85BF-FA550FFEBC7B}"/>
    <cellStyle name="Comma 15 3 5 2 2 2" xfId="9815" xr:uid="{9DED11B3-0028-4503-A4B0-64B6E4A8A56A}"/>
    <cellStyle name="Comma 15 3 5 2 2 2 2" xfId="9816" xr:uid="{701C438F-5141-43CE-95DA-1BFBEA454880}"/>
    <cellStyle name="Comma 15 3 5 2 2 2 2 2" xfId="33389" xr:uid="{EC7EA9DC-DC2E-4183-A63E-9AF887EFAA2C}"/>
    <cellStyle name="Comma 15 3 5 2 2 2 3" xfId="33388" xr:uid="{8A0C2AF5-DA2E-4E24-805F-2D7D30C94BB8}"/>
    <cellStyle name="Comma 15 3 5 2 2 2_DataSet" xfId="9817" xr:uid="{EF9F2DDA-FF99-4D3A-B107-59F93EFD5EC3}"/>
    <cellStyle name="Comma 15 3 5 2 2 3" xfId="9818" xr:uid="{9769D510-6A48-4FFE-9CB2-5525F7B71691}"/>
    <cellStyle name="Comma 15 3 5 2 2 3 2" xfId="33390" xr:uid="{F32B033B-5576-43D1-9770-C028BE7BBB99}"/>
    <cellStyle name="Comma 15 3 5 2 2 4" xfId="33387" xr:uid="{382CD555-CADA-4EC9-815C-C95E13A46830}"/>
    <cellStyle name="Comma 15 3 5 2 2_DataSet" xfId="9819" xr:uid="{19239BE6-2436-4123-880A-2E20A1C706B1}"/>
    <cellStyle name="Comma 15 3 5 2 3" xfId="9820" xr:uid="{FDCF1B40-AA4F-4A21-9A7F-7D61B454D3E8}"/>
    <cellStyle name="Comma 15 3 5 2 3 2" xfId="9821" xr:uid="{174F0B20-8CC2-41BD-9804-1E62A84D6FFA}"/>
    <cellStyle name="Comma 15 3 5 2 3 2 2" xfId="33392" xr:uid="{CACA693E-7099-4A3A-AC67-58A649911B98}"/>
    <cellStyle name="Comma 15 3 5 2 3 3" xfId="33391" xr:uid="{DE235F4E-E7E3-4D06-B24B-0E7A358105C4}"/>
    <cellStyle name="Comma 15 3 5 2 3_DataSet" xfId="9822" xr:uid="{76895A60-BD42-40DF-BF0C-D297C7D59C4E}"/>
    <cellStyle name="Comma 15 3 5 2 4" xfId="9823" xr:uid="{9832CC4F-916F-4BC0-A7F2-43756F5F03BD}"/>
    <cellStyle name="Comma 15 3 5 2 4 2" xfId="33393" xr:uid="{7226BD1E-5099-4167-8BEE-06588BCF3142}"/>
    <cellStyle name="Comma 15 3 5 2 5" xfId="33386" xr:uid="{D5BAC0A1-5CC3-468B-BA6E-FDE080F14122}"/>
    <cellStyle name="Comma 15 3 5 2_DataSet" xfId="9824" xr:uid="{023EACA3-A270-4342-AFE1-2B05B02E20D0}"/>
    <cellStyle name="Comma 15 3 5 3" xfId="9825" xr:uid="{1530EA92-8FED-4762-80C2-BEEE1A40A19E}"/>
    <cellStyle name="Comma 15 3 5 3 2" xfId="9826" xr:uid="{F4A81957-59B6-48E5-805B-DF7B2C1D5B84}"/>
    <cellStyle name="Comma 15 3 5 3 2 2" xfId="9827" xr:uid="{9692EC0F-90C1-4F0A-BC06-3ED235DE2C9A}"/>
    <cellStyle name="Comma 15 3 5 3 2 2 2" xfId="33396" xr:uid="{BF974F0B-7CF4-412E-8B3F-58BE64499095}"/>
    <cellStyle name="Comma 15 3 5 3 2 3" xfId="33395" xr:uid="{FE6C15CB-28D6-4A70-9155-0CF828B5C583}"/>
    <cellStyle name="Comma 15 3 5 3 2_DataSet" xfId="9828" xr:uid="{5D668997-4B9B-4589-AF09-1E622F79CCA6}"/>
    <cellStyle name="Comma 15 3 5 3 3" xfId="9829" xr:uid="{57444D3C-51A8-4AE0-98B7-C856F6667076}"/>
    <cellStyle name="Comma 15 3 5 3 3 2" xfId="33397" xr:uid="{BEA5F14B-38AB-4BA6-A1B0-427279D67F43}"/>
    <cellStyle name="Comma 15 3 5 3 4" xfId="33394" xr:uid="{5E553EB9-616D-4020-9E13-7985398CFD82}"/>
    <cellStyle name="Comma 15 3 5 3_DataSet" xfId="9830" xr:uid="{539FAE72-2377-4EA2-B74C-598569CC24E7}"/>
    <cellStyle name="Comma 15 3 5 4" xfId="9831" xr:uid="{32E7B641-1CEE-430A-8182-25E649869A46}"/>
    <cellStyle name="Comma 15 3 5 4 2" xfId="9832" xr:uid="{F9C4223F-FD96-4B25-895A-19196B589049}"/>
    <cellStyle name="Comma 15 3 5 4 2 2" xfId="33399" xr:uid="{30C43EF2-3689-46ED-8E01-A621EBA6C21A}"/>
    <cellStyle name="Comma 15 3 5 4 3" xfId="33398" xr:uid="{ADC4CD48-C2B8-424C-A292-00323D4331DF}"/>
    <cellStyle name="Comma 15 3 5 4_DataSet" xfId="9833" xr:uid="{B9A39EB5-F91C-4ED1-BF07-AE3917218F2E}"/>
    <cellStyle name="Comma 15 3 5 5" xfId="9834" xr:uid="{C9CEF92F-DC3A-457D-8F8A-EE3585538FAF}"/>
    <cellStyle name="Comma 15 3 5 5 2" xfId="33400" xr:uid="{4E8AC864-BE4F-4A1A-9047-383A8B01FE8E}"/>
    <cellStyle name="Comma 15 3 5 6" xfId="33385" xr:uid="{5A14341B-2C2B-47D3-8CF4-5AA5EB84EAD1}"/>
    <cellStyle name="Comma 15 3 5_DataSet" xfId="9835" xr:uid="{4DF4820A-FFB2-4EB8-B4F7-E7C204315D2B}"/>
    <cellStyle name="Comma 15 3 6" xfId="9836" xr:uid="{2E8F14F3-D3DC-49E4-85F5-32C01B5C9F3C}"/>
    <cellStyle name="Comma 15 3 6 2" xfId="9837" xr:uid="{FB3583D2-B4EF-4025-B35D-5E2ACD9B6EEF}"/>
    <cellStyle name="Comma 15 3 6 2 2" xfId="9838" xr:uid="{3B7BA687-74B6-48B8-A83C-16246C375779}"/>
    <cellStyle name="Comma 15 3 6 2 2 2" xfId="9839" xr:uid="{B03E8FDB-5658-468A-8124-CC53B944C022}"/>
    <cellStyle name="Comma 15 3 6 2 2 2 2" xfId="33404" xr:uid="{94127735-A57E-4DE3-B92B-35B70F49EC6A}"/>
    <cellStyle name="Comma 15 3 6 2 2 3" xfId="33403" xr:uid="{F78A30AA-E772-4A73-9302-B949E859A2D9}"/>
    <cellStyle name="Comma 15 3 6 2 2_DataSet" xfId="9840" xr:uid="{1A061AAC-09ED-4AF8-87D5-2C045BD34BCB}"/>
    <cellStyle name="Comma 15 3 6 2 3" xfId="9841" xr:uid="{35D82384-FE65-4E7C-8386-8BC60FF23F4C}"/>
    <cellStyle name="Comma 15 3 6 2 3 2" xfId="33405" xr:uid="{345280E5-C565-4C41-8986-7D6461A3AF15}"/>
    <cellStyle name="Comma 15 3 6 2 4" xfId="33402" xr:uid="{1EB6165F-6F07-401D-A04B-E94F6D48C635}"/>
    <cellStyle name="Comma 15 3 6 2_DataSet" xfId="9842" xr:uid="{7BADFB8C-289E-48CD-AD58-61DA0F611720}"/>
    <cellStyle name="Comma 15 3 6 3" xfId="9843" xr:uid="{2D6BC724-46D7-4521-8517-5A74E93F1E9A}"/>
    <cellStyle name="Comma 15 3 6 3 2" xfId="9844" xr:uid="{23FDC325-D8DD-438A-B86C-FC2C75D80E91}"/>
    <cellStyle name="Comma 15 3 6 3 2 2" xfId="33407" xr:uid="{B3FF34CC-AB34-42A1-8574-F516331935D2}"/>
    <cellStyle name="Comma 15 3 6 3 3" xfId="33406" xr:uid="{94DEC2B4-5D24-4DDC-A76B-F56606398797}"/>
    <cellStyle name="Comma 15 3 6 3_DataSet" xfId="9845" xr:uid="{17A6E7DB-5200-402C-8651-F214C4D7FAA6}"/>
    <cellStyle name="Comma 15 3 6 4" xfId="9846" xr:uid="{27A67D36-0535-4FC0-9AD4-C26167EA5108}"/>
    <cellStyle name="Comma 15 3 6 4 2" xfId="33408" xr:uid="{EFF43146-4D7C-48C1-9635-4F6AD2633421}"/>
    <cellStyle name="Comma 15 3 6 5" xfId="33401" xr:uid="{50776C71-E7E2-45F5-9A94-A7C2AFF2EE2A}"/>
    <cellStyle name="Comma 15 3 6_DataSet" xfId="9847" xr:uid="{DAE52551-8A31-44E7-A6D2-333D81C35264}"/>
    <cellStyle name="Comma 15 3 7" xfId="9848" xr:uid="{2BD6560E-A55F-4018-A379-49ED75583CC9}"/>
    <cellStyle name="Comma 15 3 7 2" xfId="9849" xr:uid="{231EAAFB-CE8C-42C5-87F2-8C3140AE75D9}"/>
    <cellStyle name="Comma 15 3 7 2 2" xfId="9850" xr:uid="{B32CB7A0-8166-4E85-A3B9-6DD2155817DD}"/>
    <cellStyle name="Comma 15 3 7 2 2 2" xfId="33411" xr:uid="{E1A2B1DA-1647-45F1-8CAD-44DF099465A1}"/>
    <cellStyle name="Comma 15 3 7 2 3" xfId="33410" xr:uid="{2BB708CE-DD85-4B57-800A-DEB77A50D958}"/>
    <cellStyle name="Comma 15 3 7 2_DataSet" xfId="9851" xr:uid="{454EDEFF-4B45-43A2-BE6C-034798BD82B5}"/>
    <cellStyle name="Comma 15 3 7 3" xfId="9852" xr:uid="{44EA28AE-6730-4C03-80C2-A8A59D09F3F3}"/>
    <cellStyle name="Comma 15 3 7 3 2" xfId="33412" xr:uid="{5D94FCF8-43B2-4072-9AE3-89107E90B6AB}"/>
    <cellStyle name="Comma 15 3 7 4" xfId="33409" xr:uid="{323C3998-ECD7-4870-837A-EB458DE54B84}"/>
    <cellStyle name="Comma 15 3 7_DataSet" xfId="9853" xr:uid="{7436ADB1-1327-4EBC-BC4D-147188950FB7}"/>
    <cellStyle name="Comma 15 3 8" xfId="9854" xr:uid="{8FF95FBB-071F-4199-B0C6-00E42EDEFBE6}"/>
    <cellStyle name="Comma 15 3 8 2" xfId="9855" xr:uid="{71CBDE86-65C6-4ED9-8B80-FBBA9933AFCF}"/>
    <cellStyle name="Comma 15 3 8 2 2" xfId="33414" xr:uid="{6EC0F82B-A6F6-4F3E-A1B6-606FAE958513}"/>
    <cellStyle name="Comma 15 3 8 3" xfId="33413" xr:uid="{CBFFE4CA-CC35-4DDE-8D3B-C036F7D16AF8}"/>
    <cellStyle name="Comma 15 3 8_DataSet" xfId="9856" xr:uid="{D7AB5A48-7C48-494D-94F3-8C2CABFC1B6D}"/>
    <cellStyle name="Comma 15 3 9" xfId="9857" xr:uid="{DCCDC0AB-53EA-401B-8C82-1BE999ADA463}"/>
    <cellStyle name="Comma 15 3 9 2" xfId="33415" xr:uid="{A190312D-2A6A-47F9-BF62-AC10AD3EDF64}"/>
    <cellStyle name="Comma 15 3_ACT Segment adj EBITDA" xfId="9858" xr:uid="{0DF05608-5264-40EA-99AB-29CC19F17E8C}"/>
    <cellStyle name="Comma 15 30" xfId="33113" xr:uid="{4B456E43-6AA7-4CEE-949D-83B66298B7EE}"/>
    <cellStyle name="Comma 15 31" xfId="37192" xr:uid="{000AA88D-B392-4AB9-895A-D97EE8E20C26}"/>
    <cellStyle name="Comma 15 32" xfId="33117" xr:uid="{A3322A9E-E30B-46C5-A607-9E64004CCC32}"/>
    <cellStyle name="Comma 15 33" xfId="33065" xr:uid="{A9146B16-5357-4F9F-808E-3B8D58EEEE66}"/>
    <cellStyle name="Comma 15 34" xfId="33118" xr:uid="{EF4DBE22-4A0F-43C9-AD55-8CDA9178A3D9}"/>
    <cellStyle name="Comma 15 35" xfId="39156" xr:uid="{007C769D-77B3-4D89-8947-500D9DEEAA1A}"/>
    <cellStyle name="Comma 15 36" xfId="39797" xr:uid="{0072250C-F246-4672-BF97-66DF2040D0ED}"/>
    <cellStyle name="Comma 15 37" xfId="39376" xr:uid="{9346B8EE-CBC6-490D-A070-F7B5F7F26920}"/>
    <cellStyle name="Comma 15 38" xfId="39529" xr:uid="{0C221B35-A772-4A4C-A360-0D4E2626077A}"/>
    <cellStyle name="Comma 15 39" xfId="39421" xr:uid="{4002CDAB-6550-4CD3-BC3F-56BE9BC2B9EA}"/>
    <cellStyle name="Comma 15 4" xfId="9859" xr:uid="{D17D9116-A28B-4D78-9968-3E2D3B731484}"/>
    <cellStyle name="Comma 15 4 10" xfId="9860" xr:uid="{0BCAC1E2-BDC6-4D0A-BEC4-CDCB4DE7E351}"/>
    <cellStyle name="Comma 15 4 10 2" xfId="36501" xr:uid="{C8E8F179-3859-40AB-969D-B49BDBB40A4C}"/>
    <cellStyle name="Comma 15 4 10 2 2" xfId="42419" xr:uid="{1BB3A394-C40C-4AA1-AC56-CD62AECDE097}"/>
    <cellStyle name="Comma 15 4 10 3" xfId="39645" xr:uid="{29653EA9-DF4A-4CAE-8D00-936C091CF5A1}"/>
    <cellStyle name="Comma 15 4 10 3 2" xfId="43211" xr:uid="{2C797CC2-ACE1-4B80-BDA8-D0993C96D097}"/>
    <cellStyle name="Comma 15 4 10 4" xfId="41250" xr:uid="{DF0B7FF4-42FB-49A9-8E6C-CB1F29CFEC38}"/>
    <cellStyle name="Comma 15 4 10 5" xfId="31807" xr:uid="{1E1DE410-A93D-4A84-966C-67A5B5000E68}"/>
    <cellStyle name="Comma 15 4 11" xfId="32785" xr:uid="{5D278259-6552-4FE2-82B4-B7DE131750EE}"/>
    <cellStyle name="Comma 15 4 12" xfId="40078" xr:uid="{173A9997-7C7C-4A7C-A1A3-08CAD1C6FC36}"/>
    <cellStyle name="Comma 15 4 13" xfId="22066" xr:uid="{18A2FD3A-A5D5-4AE7-8897-901BD7538767}"/>
    <cellStyle name="Comma 15 4 2" xfId="9861" xr:uid="{9EF41B97-5914-489F-AA98-2BF30C7B73C5}"/>
    <cellStyle name="Comma 15 4 2 10" xfId="40079" xr:uid="{C28A74BE-C99A-4CE4-8CC4-F439451BED61}"/>
    <cellStyle name="Comma 15 4 2 11" xfId="22067" xr:uid="{9845501A-70AD-4DDA-B82B-4C041E8E32A1}"/>
    <cellStyle name="Comma 15 4 2 2" xfId="9862" xr:uid="{99046FF2-154D-4147-9BF1-0F1DAC4D03D7}"/>
    <cellStyle name="Comma 15 4 2 2 2" xfId="9863" xr:uid="{117BB2CE-20E0-4EAB-B422-D277C39BFE6A}"/>
    <cellStyle name="Comma 15 4 2 2 2 2" xfId="9864" xr:uid="{1BEB3CDB-FDFD-4941-9FCC-8A332D42965B}"/>
    <cellStyle name="Comma 15 4 2 2 2 2 2" xfId="9865" xr:uid="{1B4741D8-1F8C-4915-9D32-71511DB26E27}"/>
    <cellStyle name="Comma 15 4 2 2 2 2 2 2" xfId="9866" xr:uid="{57B72C95-CC8D-4282-A229-B0F17ED1E0E7}"/>
    <cellStyle name="Comma 15 4 2 2 2 2 2 2 2" xfId="9867" xr:uid="{AEB64DFB-9B23-489C-97BB-EECE82E18C0C}"/>
    <cellStyle name="Comma 15 4 2 2 2 2 2 2 2 2" xfId="33422" xr:uid="{2E5F53BF-E789-44D6-A356-8C56FC6F9500}"/>
    <cellStyle name="Comma 15 4 2 2 2 2 2 2 3" xfId="33421" xr:uid="{BE3CAEA2-38DD-45F8-A1FE-282B5B9DC0AA}"/>
    <cellStyle name="Comma 15 4 2 2 2 2 2 2_DataSet" xfId="9868" xr:uid="{28B701AF-9D43-416D-B85E-A72A5A984593}"/>
    <cellStyle name="Comma 15 4 2 2 2 2 2 3" xfId="9869" xr:uid="{5B5CEF5E-A844-4099-9857-CE39C8385B8C}"/>
    <cellStyle name="Comma 15 4 2 2 2 2 2 3 2" xfId="33423" xr:uid="{D50B5FF3-FA4F-4C29-A97B-295381D1FF79}"/>
    <cellStyle name="Comma 15 4 2 2 2 2 2 4" xfId="33420" xr:uid="{0FA86B9C-DEFF-4C91-98C0-4B0ED91E7138}"/>
    <cellStyle name="Comma 15 4 2 2 2 2 2_DataSet" xfId="9870" xr:uid="{5EDFC94A-1A48-4337-A3E5-9A0127B4087C}"/>
    <cellStyle name="Comma 15 4 2 2 2 2 3" xfId="9871" xr:uid="{DA905827-D1B3-4F03-92D7-7112D87CA572}"/>
    <cellStyle name="Comma 15 4 2 2 2 2 3 2" xfId="9872" xr:uid="{6ED4364F-A54D-4C6D-B4B8-B9F55DD75E63}"/>
    <cellStyle name="Comma 15 4 2 2 2 2 3 2 2" xfId="33425" xr:uid="{BBFD84B7-F373-41A9-8E07-2FE5EE558F06}"/>
    <cellStyle name="Comma 15 4 2 2 2 2 3 3" xfId="33424" xr:uid="{3B5908D5-04A5-4C9F-8C3D-091D9546E900}"/>
    <cellStyle name="Comma 15 4 2 2 2 2 3_DataSet" xfId="9873" xr:uid="{3D003FC5-CF44-4405-ADCF-A3174BB4F766}"/>
    <cellStyle name="Comma 15 4 2 2 2 2 4" xfId="9874" xr:uid="{6FD663D8-398D-4554-89BF-BF9831E05110}"/>
    <cellStyle name="Comma 15 4 2 2 2 2 4 2" xfId="33426" xr:uid="{AC824583-9BDD-4392-9C7D-B437ADC0200F}"/>
    <cellStyle name="Comma 15 4 2 2 2 2 5" xfId="33419" xr:uid="{433FD9A2-BDA3-4889-B579-93143103028A}"/>
    <cellStyle name="Comma 15 4 2 2 2 2_DataSet" xfId="9875" xr:uid="{C9D650F4-9188-4C19-81A9-2E4977EDFDD6}"/>
    <cellStyle name="Comma 15 4 2 2 2 3" xfId="9876" xr:uid="{F37CA207-D51D-4361-A147-6D7306F8156E}"/>
    <cellStyle name="Comma 15 4 2 2 2 3 2" xfId="9877" xr:uid="{2253F31D-FF22-4FE3-BF46-E0C0DFE6EA77}"/>
    <cellStyle name="Comma 15 4 2 2 2 3 2 2" xfId="9878" xr:uid="{D2FEF245-72EF-4126-933C-6AE3FDBDF3A7}"/>
    <cellStyle name="Comma 15 4 2 2 2 3 2 2 2" xfId="33429" xr:uid="{4FBF29A2-AD1B-4296-81D7-449528774E30}"/>
    <cellStyle name="Comma 15 4 2 2 2 3 2 3" xfId="33428" xr:uid="{1F8723F9-614D-4363-BA6A-05D35CC0DE76}"/>
    <cellStyle name="Comma 15 4 2 2 2 3 2_DataSet" xfId="9879" xr:uid="{770AA715-4452-4CD7-8580-9A3E84E36F43}"/>
    <cellStyle name="Comma 15 4 2 2 2 3 3" xfId="9880" xr:uid="{A9957779-ED54-48DB-A12A-34795435F355}"/>
    <cellStyle name="Comma 15 4 2 2 2 3 3 2" xfId="33430" xr:uid="{028AF7D6-3CA6-456B-8E83-D784B62C5098}"/>
    <cellStyle name="Comma 15 4 2 2 2 3 4" xfId="33427" xr:uid="{8D8FB05D-8357-49FD-8475-AE761BEF8FF0}"/>
    <cellStyle name="Comma 15 4 2 2 2 3_DataSet" xfId="9881" xr:uid="{4628EF06-3556-4DB1-97CA-A3001B3BCCE4}"/>
    <cellStyle name="Comma 15 4 2 2 2 4" xfId="9882" xr:uid="{E64DD864-B1D1-4344-B5A0-FCBB04E82D2B}"/>
    <cellStyle name="Comma 15 4 2 2 2 4 2" xfId="9883" xr:uid="{B873E3AF-F73F-4C67-8251-6CFB41374054}"/>
    <cellStyle name="Comma 15 4 2 2 2 4 2 2" xfId="33432" xr:uid="{EB1A2413-8A32-49D5-B433-7B0371C835E7}"/>
    <cellStyle name="Comma 15 4 2 2 2 4 3" xfId="33431" xr:uid="{448D2CFB-A482-47F9-ADBC-324C7E0DEC31}"/>
    <cellStyle name="Comma 15 4 2 2 2 4_DataSet" xfId="9884" xr:uid="{6015F0AD-2182-4DD6-8DF2-B2A9941EC897}"/>
    <cellStyle name="Comma 15 4 2 2 2 5" xfId="9885" xr:uid="{59AC2525-7E17-46C6-AAAA-6CC547BB408B}"/>
    <cellStyle name="Comma 15 4 2 2 2 5 2" xfId="33433" xr:uid="{52B1D417-7C63-425B-A6BD-2D828152C2A6}"/>
    <cellStyle name="Comma 15 4 2 2 2 6" xfId="33418" xr:uid="{E03676BB-4F8D-44F6-A12E-19123212C5C6}"/>
    <cellStyle name="Comma 15 4 2 2 2_DataSet" xfId="9886" xr:uid="{B109E7E8-4BEB-4B01-B7C0-02CA1AD0E69A}"/>
    <cellStyle name="Comma 15 4 2 2 3" xfId="9887" xr:uid="{2051A990-5941-4761-893F-64B6F62471AC}"/>
    <cellStyle name="Comma 15 4 2 2 3 2" xfId="9888" xr:uid="{4CC580E4-3DF1-4194-8B14-B45F3562FA3B}"/>
    <cellStyle name="Comma 15 4 2 2 3 2 2" xfId="9889" xr:uid="{78B1573E-98CD-4317-A985-C4FC0593EE4F}"/>
    <cellStyle name="Comma 15 4 2 2 3 2 2 2" xfId="9890" xr:uid="{27C321EA-E836-4D23-A9D2-05A81DE82CDF}"/>
    <cellStyle name="Comma 15 4 2 2 3 2 2 2 2" xfId="33437" xr:uid="{4E7D6379-1E03-4AAF-821C-8FFE8F789157}"/>
    <cellStyle name="Comma 15 4 2 2 3 2 2 3" xfId="33436" xr:uid="{23FCD85F-5495-46BC-848E-EF093B0619FC}"/>
    <cellStyle name="Comma 15 4 2 2 3 2 2_DataSet" xfId="9891" xr:uid="{625C1BBE-4A70-49FF-A378-B4725B7FF29F}"/>
    <cellStyle name="Comma 15 4 2 2 3 2 3" xfId="9892" xr:uid="{D6587A7A-605C-4B91-8447-02DC08A58E75}"/>
    <cellStyle name="Comma 15 4 2 2 3 2 3 2" xfId="33438" xr:uid="{80465943-FA54-4A60-8E25-70AC1F4094ED}"/>
    <cellStyle name="Comma 15 4 2 2 3 2 4" xfId="33435" xr:uid="{691681DE-0EB8-4EBB-B411-0569D703B986}"/>
    <cellStyle name="Comma 15 4 2 2 3 2_DataSet" xfId="9893" xr:uid="{2B2CFD2A-FA67-489D-90E1-088F74E54766}"/>
    <cellStyle name="Comma 15 4 2 2 3 3" xfId="9894" xr:uid="{DA5792B0-E66F-4D89-990E-212ABE006151}"/>
    <cellStyle name="Comma 15 4 2 2 3 3 2" xfId="9895" xr:uid="{179AD50E-B81A-4266-9C2F-86B3002F3CD9}"/>
    <cellStyle name="Comma 15 4 2 2 3 3 2 2" xfId="33440" xr:uid="{954FF545-558D-40E0-94F9-29BA3CD45250}"/>
    <cellStyle name="Comma 15 4 2 2 3 3 3" xfId="33439" xr:uid="{72971D89-D8D2-449C-BDB9-50A703D5CFB2}"/>
    <cellStyle name="Comma 15 4 2 2 3 3_DataSet" xfId="9896" xr:uid="{2892A93E-0BB1-4931-B639-13BD05E73184}"/>
    <cellStyle name="Comma 15 4 2 2 3 4" xfId="9897" xr:uid="{E8DE35E5-A67C-479B-A8C8-60ABB637508A}"/>
    <cellStyle name="Comma 15 4 2 2 3 4 2" xfId="33441" xr:uid="{022F2D44-FDD3-4C82-9BDC-30F68C877EC8}"/>
    <cellStyle name="Comma 15 4 2 2 3 5" xfId="33434" xr:uid="{7AB959F3-D246-4B3D-B648-8495415E91BB}"/>
    <cellStyle name="Comma 15 4 2 2 3_DataSet" xfId="9898" xr:uid="{D287C401-75B9-4C19-91A9-D7B1C5D98A85}"/>
    <cellStyle name="Comma 15 4 2 2 4" xfId="9899" xr:uid="{9CDA0BB6-C581-485A-9305-D175BD523C54}"/>
    <cellStyle name="Comma 15 4 2 2 4 2" xfId="9900" xr:uid="{94931714-A68A-40D7-AAFF-F57F87BE0DA4}"/>
    <cellStyle name="Comma 15 4 2 2 4 2 2" xfId="9901" xr:uid="{449171F3-C1DF-4F64-8B21-DBF0570580C8}"/>
    <cellStyle name="Comma 15 4 2 2 4 2 2 2" xfId="33444" xr:uid="{79B193E1-CC62-4644-8D22-646E9C14D8D8}"/>
    <cellStyle name="Comma 15 4 2 2 4 2 3" xfId="33443" xr:uid="{68CBF18A-3337-4922-A372-DFBA5E3C1007}"/>
    <cellStyle name="Comma 15 4 2 2 4 2_DataSet" xfId="9902" xr:uid="{9D0F54C6-D908-4F98-A17A-5EF97ACF421E}"/>
    <cellStyle name="Comma 15 4 2 2 4 3" xfId="9903" xr:uid="{DF9942B9-D16C-4A82-997D-68125906338E}"/>
    <cellStyle name="Comma 15 4 2 2 4 3 2" xfId="33445" xr:uid="{653FC2B0-D0D1-4C87-8ECB-06A22B6644D9}"/>
    <cellStyle name="Comma 15 4 2 2 4 4" xfId="33442" xr:uid="{E6913A16-EDE5-4B3E-ABA2-EF0B1CA3B119}"/>
    <cellStyle name="Comma 15 4 2 2 4_DataSet" xfId="9904" xr:uid="{13A84689-0D1E-4C25-9675-FF04F77B6EA1}"/>
    <cellStyle name="Comma 15 4 2 2 5" xfId="9905" xr:uid="{E2A9BFA6-15D8-4B9B-AA17-E615EA44466C}"/>
    <cellStyle name="Comma 15 4 2 2 5 2" xfId="9906" xr:uid="{2173F955-6E85-4095-8DEC-E76F509D98FF}"/>
    <cellStyle name="Comma 15 4 2 2 5 2 2" xfId="33447" xr:uid="{3A45EF30-4624-4EE8-9FB8-F2CB96B7236D}"/>
    <cellStyle name="Comma 15 4 2 2 5 3" xfId="33446" xr:uid="{DD390118-B198-4E71-A252-11DF0117D154}"/>
    <cellStyle name="Comma 15 4 2 2 5_DataSet" xfId="9907" xr:uid="{D5FC3E34-E856-4AEB-9993-8100F3FAD724}"/>
    <cellStyle name="Comma 15 4 2 2 6" xfId="9908" xr:uid="{218A014D-DF12-430B-A9A4-4F75F00F19F7}"/>
    <cellStyle name="Comma 15 4 2 2 6 2" xfId="33448" xr:uid="{388767E6-F90F-4E24-9D3B-FCD32E08E54A}"/>
    <cellStyle name="Comma 15 4 2 2 7" xfId="33417" xr:uid="{08A53BAF-6259-46BE-A134-319817837686}"/>
    <cellStyle name="Comma 15 4 2 2 8" xfId="40080" xr:uid="{8873C2BE-B708-4B93-81D9-DD8B2B910557}"/>
    <cellStyle name="Comma 15 4 2 2 9" xfId="22068" xr:uid="{A375594B-8239-405C-9B8F-3890B60F230C}"/>
    <cellStyle name="Comma 15 4 2 2_ACT Segment adj EBITDA" xfId="9909" xr:uid="{3B960C84-802C-4380-ACF3-D27CEF7F3E0F}"/>
    <cellStyle name="Comma 15 4 2 3" xfId="9910" xr:uid="{51FC6674-8618-450C-89C3-440AF2560DE0}"/>
    <cellStyle name="Comma 15 4 2 3 2" xfId="9911" xr:uid="{E38754D6-70A4-41E2-9C55-A8898838DF20}"/>
    <cellStyle name="Comma 15 4 2 3 2 2" xfId="9912" xr:uid="{C0441CE4-EB73-4A24-AB52-4E851ADAF2C6}"/>
    <cellStyle name="Comma 15 4 2 3 2 2 2" xfId="9913" xr:uid="{05BA6682-9EF2-4268-BB70-140D123FC9E9}"/>
    <cellStyle name="Comma 15 4 2 3 2 2 2 2" xfId="9914" xr:uid="{E4E078AB-5276-46A0-9AC7-008D85D977A0}"/>
    <cellStyle name="Comma 15 4 2 3 2 2 2 2 2" xfId="9915" xr:uid="{10A82A84-E0E5-4298-B67D-A9E878A4F48E}"/>
    <cellStyle name="Comma 15 4 2 3 2 2 2 2 2 2" xfId="33454" xr:uid="{05E2D008-308A-413A-8702-4AAB4F260058}"/>
    <cellStyle name="Comma 15 4 2 3 2 2 2 2 3" xfId="33453" xr:uid="{B2C0A403-C8F5-4F6F-A112-757BDFF0F100}"/>
    <cellStyle name="Comma 15 4 2 3 2 2 2 2_DataSet" xfId="9916" xr:uid="{344E2A9E-9F62-4472-9543-A8BFB3E39EEF}"/>
    <cellStyle name="Comma 15 4 2 3 2 2 2 3" xfId="9917" xr:uid="{6772DBA5-E7D2-4DD0-8156-0A1B66C5CF89}"/>
    <cellStyle name="Comma 15 4 2 3 2 2 2 3 2" xfId="33455" xr:uid="{A3BB7A42-5437-4ED7-8A79-B0347F4A2E5C}"/>
    <cellStyle name="Comma 15 4 2 3 2 2 2 4" xfId="33452" xr:uid="{12082EF9-074F-4F56-9B76-2C72A8539B4F}"/>
    <cellStyle name="Comma 15 4 2 3 2 2 2_DataSet" xfId="9918" xr:uid="{1F58B29F-71F0-4A58-9D79-A157D3D719D6}"/>
    <cellStyle name="Comma 15 4 2 3 2 2 3" xfId="9919" xr:uid="{B60B215D-D53B-4FC2-92DF-662B27C96807}"/>
    <cellStyle name="Comma 15 4 2 3 2 2 3 2" xfId="9920" xr:uid="{FF71A6F5-6F3F-4A9B-AD68-CD40CF69412B}"/>
    <cellStyle name="Comma 15 4 2 3 2 2 3 2 2" xfId="33457" xr:uid="{8477B6F7-5B35-4B93-AB32-44BF8A99C4C2}"/>
    <cellStyle name="Comma 15 4 2 3 2 2 3 3" xfId="33456" xr:uid="{70A51F23-33F2-4AE5-A84A-E9FF97F6014D}"/>
    <cellStyle name="Comma 15 4 2 3 2 2 3_DataSet" xfId="9921" xr:uid="{872FD68D-54E6-4570-BB06-22BF8C3CF327}"/>
    <cellStyle name="Comma 15 4 2 3 2 2 4" xfId="9922" xr:uid="{92D3D61F-A15C-41C4-ADA2-73F3F10EA683}"/>
    <cellStyle name="Comma 15 4 2 3 2 2 4 2" xfId="33458" xr:uid="{61940838-DE60-4251-A3BB-28B7003934F9}"/>
    <cellStyle name="Comma 15 4 2 3 2 2 5" xfId="33451" xr:uid="{A23DF988-2317-4037-B757-C0CA6F81B7FA}"/>
    <cellStyle name="Comma 15 4 2 3 2 2_DataSet" xfId="9923" xr:uid="{02AE6090-D4A2-4105-8277-8863FBC1D8F5}"/>
    <cellStyle name="Comma 15 4 2 3 2 3" xfId="9924" xr:uid="{45158D9C-E4DA-4AFD-8CA6-8749FD4B80DD}"/>
    <cellStyle name="Comma 15 4 2 3 2 3 2" xfId="9925" xr:uid="{8517A203-A7EC-4AB5-B74E-DB5EDE8F2729}"/>
    <cellStyle name="Comma 15 4 2 3 2 3 2 2" xfId="9926" xr:uid="{74022C67-137F-4259-A4C8-52C24244F1FD}"/>
    <cellStyle name="Comma 15 4 2 3 2 3 2 2 2" xfId="33461" xr:uid="{03715C85-EC57-4635-98C6-733214EF15A6}"/>
    <cellStyle name="Comma 15 4 2 3 2 3 2 3" xfId="33460" xr:uid="{A2A441E7-679B-4F02-8C0E-49FFE998782B}"/>
    <cellStyle name="Comma 15 4 2 3 2 3 2_DataSet" xfId="9927" xr:uid="{E14771E4-8A7E-461A-ADE4-FE61B807FE6B}"/>
    <cellStyle name="Comma 15 4 2 3 2 3 3" xfId="9928" xr:uid="{33810759-1C60-4EE3-90D9-5F46D3E6642C}"/>
    <cellStyle name="Comma 15 4 2 3 2 3 3 2" xfId="33462" xr:uid="{C10C00E8-0656-428B-BD22-5BDBA9586303}"/>
    <cellStyle name="Comma 15 4 2 3 2 3 4" xfId="33459" xr:uid="{F425521C-6A6B-4618-A826-7520D73BD8C8}"/>
    <cellStyle name="Comma 15 4 2 3 2 3_DataSet" xfId="9929" xr:uid="{C6460F11-6873-4F71-8822-E56BAA1FBD40}"/>
    <cellStyle name="Comma 15 4 2 3 2 4" xfId="9930" xr:uid="{E7CC2722-4F67-4661-ADB0-DC0AEA5C853B}"/>
    <cellStyle name="Comma 15 4 2 3 2 4 2" xfId="9931" xr:uid="{57F2B343-2B42-42F6-B172-A64DBFA6786C}"/>
    <cellStyle name="Comma 15 4 2 3 2 4 2 2" xfId="33464" xr:uid="{C1CCA7BC-1A3F-4F8D-8897-917412D4AA40}"/>
    <cellStyle name="Comma 15 4 2 3 2 4 3" xfId="33463" xr:uid="{9EF9528F-094E-448E-A748-DC89BC870268}"/>
    <cellStyle name="Comma 15 4 2 3 2 4_DataSet" xfId="9932" xr:uid="{CDC7B54B-145C-453F-9484-DC31A9690FC8}"/>
    <cellStyle name="Comma 15 4 2 3 2 5" xfId="9933" xr:uid="{DAD72582-FC8D-48B0-B821-65422F3538C2}"/>
    <cellStyle name="Comma 15 4 2 3 2 5 2" xfId="33465" xr:uid="{DDE63B62-86F9-406D-BDCE-C7599AC2FBCA}"/>
    <cellStyle name="Comma 15 4 2 3 2 6" xfId="33450" xr:uid="{9803EA47-390B-4341-8FB7-B0BC6146AB62}"/>
    <cellStyle name="Comma 15 4 2 3 2_DataSet" xfId="9934" xr:uid="{C34BE585-583D-4EC5-BC9A-70A4AE29B955}"/>
    <cellStyle name="Comma 15 4 2 3 3" xfId="9935" xr:uid="{63AD2953-D1B2-494F-83DB-816FD77741E3}"/>
    <cellStyle name="Comma 15 4 2 3 3 2" xfId="9936" xr:uid="{6C8A5147-DF0A-4CC6-8383-E82A351203D9}"/>
    <cellStyle name="Comma 15 4 2 3 3 2 2" xfId="9937" xr:uid="{5D29431C-756A-47B7-9B0B-DFEFEF3BE592}"/>
    <cellStyle name="Comma 15 4 2 3 3 2 2 2" xfId="9938" xr:uid="{586AEE2B-8279-408B-BC36-AFABFE162954}"/>
    <cellStyle name="Comma 15 4 2 3 3 2 2 2 2" xfId="33469" xr:uid="{275B471C-B6C5-4B22-92E7-D7CF24A0D14B}"/>
    <cellStyle name="Comma 15 4 2 3 3 2 2 3" xfId="33468" xr:uid="{39A346F8-8D85-45AE-A777-F68AF4CA4C8A}"/>
    <cellStyle name="Comma 15 4 2 3 3 2 2_DataSet" xfId="9939" xr:uid="{6142E47E-0798-4EA7-8934-6AD153BC06F9}"/>
    <cellStyle name="Comma 15 4 2 3 3 2 3" xfId="9940" xr:uid="{B061CFAF-3E81-48E8-A984-0B53DA644680}"/>
    <cellStyle name="Comma 15 4 2 3 3 2 3 2" xfId="33470" xr:uid="{13A42B64-9906-4B16-AA71-7DB84F4C1F93}"/>
    <cellStyle name="Comma 15 4 2 3 3 2 4" xfId="33467" xr:uid="{BDFE0D1E-8114-4770-8071-A06FA901F39C}"/>
    <cellStyle name="Comma 15 4 2 3 3 2_DataSet" xfId="9941" xr:uid="{F803C3DC-A37A-4AB5-A1BB-23B35FE48C75}"/>
    <cellStyle name="Comma 15 4 2 3 3 3" xfId="9942" xr:uid="{27BCD3CD-F713-4B3F-849D-6D91092FF648}"/>
    <cellStyle name="Comma 15 4 2 3 3 3 2" xfId="9943" xr:uid="{689840E0-AF89-4398-A914-FE06FC095BF7}"/>
    <cellStyle name="Comma 15 4 2 3 3 3 2 2" xfId="33472" xr:uid="{2C514C28-D957-4865-B27F-809828AE6F0F}"/>
    <cellStyle name="Comma 15 4 2 3 3 3 3" xfId="33471" xr:uid="{00D1201D-DA97-4040-9A30-A60C91E980F0}"/>
    <cellStyle name="Comma 15 4 2 3 3 3_DataSet" xfId="9944" xr:uid="{CBC6A337-5E00-4408-BEEB-C8FD3A12212C}"/>
    <cellStyle name="Comma 15 4 2 3 3 4" xfId="9945" xr:uid="{2678D95D-E5DE-4049-A684-8FE06A14FB2B}"/>
    <cellStyle name="Comma 15 4 2 3 3 4 2" xfId="33473" xr:uid="{8359E83F-E635-4914-8EC6-A8A15A3BC7E8}"/>
    <cellStyle name="Comma 15 4 2 3 3 5" xfId="33466" xr:uid="{B8DC95D0-E404-4B4E-9D56-B5BE44C50D9F}"/>
    <cellStyle name="Comma 15 4 2 3 3_DataSet" xfId="9946" xr:uid="{0B41E87D-B91D-46BB-9C2D-89E506D2EADD}"/>
    <cellStyle name="Comma 15 4 2 3 4" xfId="9947" xr:uid="{2FF840CA-2431-45A2-A49D-93FC2B1C2AC8}"/>
    <cellStyle name="Comma 15 4 2 3 4 2" xfId="9948" xr:uid="{E2663C15-8C84-4D38-BC34-4D43D1F5D7BE}"/>
    <cellStyle name="Comma 15 4 2 3 4 2 2" xfId="9949" xr:uid="{F01B8900-EE1B-4707-BC27-9C923142AE3C}"/>
    <cellStyle name="Comma 15 4 2 3 4 2 2 2" xfId="33476" xr:uid="{003CA244-6B28-4D04-B7E3-201136EF221E}"/>
    <cellStyle name="Comma 15 4 2 3 4 2 3" xfId="33475" xr:uid="{86147197-53CC-420F-B00D-A60A70F23E4C}"/>
    <cellStyle name="Comma 15 4 2 3 4 2_DataSet" xfId="9950" xr:uid="{F78C8DB1-7314-4FB5-9095-47A218AA4BC0}"/>
    <cellStyle name="Comma 15 4 2 3 4 3" xfId="9951" xr:uid="{06582F47-973B-4A1E-9D61-FAF523C5583F}"/>
    <cellStyle name="Comma 15 4 2 3 4 3 2" xfId="33477" xr:uid="{50F89DF5-D7D4-44BC-A816-C11B7BB02A4E}"/>
    <cellStyle name="Comma 15 4 2 3 4 4" xfId="33474" xr:uid="{13C1A919-044C-4541-9851-5B656E8D273C}"/>
    <cellStyle name="Comma 15 4 2 3 4_DataSet" xfId="9952" xr:uid="{18CF5157-30BD-4434-B5E6-25B8475F8F78}"/>
    <cellStyle name="Comma 15 4 2 3 5" xfId="9953" xr:uid="{52AAB811-15C6-45E9-A037-6003066814B8}"/>
    <cellStyle name="Comma 15 4 2 3 5 2" xfId="9954" xr:uid="{CF15CEC7-8B58-4E02-9441-E43A3A2A8F77}"/>
    <cellStyle name="Comma 15 4 2 3 5 2 2" xfId="33479" xr:uid="{65A4328D-ECA9-4323-A813-C34C9FA92265}"/>
    <cellStyle name="Comma 15 4 2 3 5 3" xfId="33478" xr:uid="{792B6AA2-1693-400A-9727-E6AF43ABC5F5}"/>
    <cellStyle name="Comma 15 4 2 3 5_DataSet" xfId="9955" xr:uid="{EBB6C90E-43C4-4D20-B509-F772F277401E}"/>
    <cellStyle name="Comma 15 4 2 3 6" xfId="9956" xr:uid="{F7868160-874A-46E3-9D37-0279C699F457}"/>
    <cellStyle name="Comma 15 4 2 3 6 2" xfId="33480" xr:uid="{4FA0FB02-064C-4902-ABF5-56D8A004EF5C}"/>
    <cellStyle name="Comma 15 4 2 3 7" xfId="33449" xr:uid="{20854386-2F75-45D7-9555-1E506154E92B}"/>
    <cellStyle name="Comma 15 4 2 3 8" xfId="40081" xr:uid="{33361DE4-538A-4860-8FB3-6683B9373027}"/>
    <cellStyle name="Comma 15 4 2 3 9" xfId="22069" xr:uid="{92B589BE-C7C1-4D83-8889-CB7A8A7EF8A0}"/>
    <cellStyle name="Comma 15 4 2 3_ACT Segment adj EBITDA" xfId="9957" xr:uid="{E2F5BF88-5190-4205-871B-2F3F84F30968}"/>
    <cellStyle name="Comma 15 4 2 4" xfId="9958" xr:uid="{ECA41EDD-B19D-4C2A-8B4C-BB09A5B728D3}"/>
    <cellStyle name="Comma 15 4 2 4 2" xfId="9959" xr:uid="{EC3F4DBA-CAA4-4D3F-90B0-88957332ADF9}"/>
    <cellStyle name="Comma 15 4 2 4 2 2" xfId="9960" xr:uid="{E60B6441-EDE4-43A0-8C69-78062859CC92}"/>
    <cellStyle name="Comma 15 4 2 4 2 2 2" xfId="9961" xr:uid="{8F141B3A-3DBC-4081-8843-702D28A27D13}"/>
    <cellStyle name="Comma 15 4 2 4 2 2 2 2" xfId="9962" xr:uid="{4397D23E-67F7-480C-9141-AA6512E84419}"/>
    <cellStyle name="Comma 15 4 2 4 2 2 2 2 2" xfId="33485" xr:uid="{46FA9295-CD14-49AE-8614-A47741571773}"/>
    <cellStyle name="Comma 15 4 2 4 2 2 2 3" xfId="33484" xr:uid="{483D74AE-ADE5-42F1-AEBB-F620317FFFCA}"/>
    <cellStyle name="Comma 15 4 2 4 2 2 2_DataSet" xfId="9963" xr:uid="{B92798D8-4791-42E1-B1A9-070BEC6F924D}"/>
    <cellStyle name="Comma 15 4 2 4 2 2 3" xfId="9964" xr:uid="{4C77E146-5708-4A29-BB18-1EC8EC9A3C8E}"/>
    <cellStyle name="Comma 15 4 2 4 2 2 3 2" xfId="33486" xr:uid="{79B2AFD5-4102-4508-90C2-F5EA71724ED5}"/>
    <cellStyle name="Comma 15 4 2 4 2 2 4" xfId="33483" xr:uid="{656C91AD-3471-4751-916D-40E9AE5A400D}"/>
    <cellStyle name="Comma 15 4 2 4 2 2_DataSet" xfId="9965" xr:uid="{0E133447-0187-4496-9504-62B45344AE34}"/>
    <cellStyle name="Comma 15 4 2 4 2 3" xfId="9966" xr:uid="{F9605912-6D0C-4866-BBF3-C1EAB089957B}"/>
    <cellStyle name="Comma 15 4 2 4 2 3 2" xfId="9967" xr:uid="{E08B6A68-1F06-4750-B153-67062D396AC0}"/>
    <cellStyle name="Comma 15 4 2 4 2 3 2 2" xfId="33488" xr:uid="{F9A3A116-6152-4224-A110-DF1FA1B637F8}"/>
    <cellStyle name="Comma 15 4 2 4 2 3 3" xfId="33487" xr:uid="{F2180050-C8F1-4861-AB17-009F30875F39}"/>
    <cellStyle name="Comma 15 4 2 4 2 3_DataSet" xfId="9968" xr:uid="{BA6AF0C2-E6CE-4419-B673-F87DCE9272C4}"/>
    <cellStyle name="Comma 15 4 2 4 2 4" xfId="9969" xr:uid="{B93FC2C1-03B1-4603-8DFB-707371204CE2}"/>
    <cellStyle name="Comma 15 4 2 4 2 4 2" xfId="33489" xr:uid="{F9964189-1F34-40AB-ADA5-F649E8A03C21}"/>
    <cellStyle name="Comma 15 4 2 4 2 5" xfId="33482" xr:uid="{E69AED64-AC97-4392-AA22-0BD1108B9DF9}"/>
    <cellStyle name="Comma 15 4 2 4 2_DataSet" xfId="9970" xr:uid="{F0DDDFD5-F28B-4164-92E1-5F6A0A43D195}"/>
    <cellStyle name="Comma 15 4 2 4 3" xfId="9971" xr:uid="{EA87A4E3-D34E-4821-9918-EF41B09E896D}"/>
    <cellStyle name="Comma 15 4 2 4 3 2" xfId="9972" xr:uid="{84AF834F-87EB-4F00-8CE6-D9081946F2B2}"/>
    <cellStyle name="Comma 15 4 2 4 3 2 2" xfId="9973" xr:uid="{B148AABB-2C9F-4E32-8360-95221DF1EB33}"/>
    <cellStyle name="Comma 15 4 2 4 3 2 2 2" xfId="33492" xr:uid="{3D655378-2694-4BDF-B401-E7EAE8545974}"/>
    <cellStyle name="Comma 15 4 2 4 3 2 3" xfId="33491" xr:uid="{21E2948F-C162-477C-BF32-251A7484446F}"/>
    <cellStyle name="Comma 15 4 2 4 3 2_DataSet" xfId="9974" xr:uid="{3DCDB54D-6515-4830-94D8-B0FF8CE13936}"/>
    <cellStyle name="Comma 15 4 2 4 3 3" xfId="9975" xr:uid="{4964415E-35FD-4DDD-BF0D-659E1EC07EC9}"/>
    <cellStyle name="Comma 15 4 2 4 3 3 2" xfId="33493" xr:uid="{6289DAB1-8D31-4806-9C97-77663C880FEA}"/>
    <cellStyle name="Comma 15 4 2 4 3 4" xfId="33490" xr:uid="{3481D265-0F91-4943-8291-EE7F8BD5BC46}"/>
    <cellStyle name="Comma 15 4 2 4 3_DataSet" xfId="9976" xr:uid="{EF6E80A3-CDE4-4D1A-86C7-C3C40DFE0946}"/>
    <cellStyle name="Comma 15 4 2 4 4" xfId="9977" xr:uid="{2B5C1C7D-36B7-45B3-99B3-780CC6B9AF61}"/>
    <cellStyle name="Comma 15 4 2 4 4 2" xfId="9978" xr:uid="{20600D79-F750-490B-A818-775BB5395CDA}"/>
    <cellStyle name="Comma 15 4 2 4 4 2 2" xfId="33495" xr:uid="{68D1DA97-7950-4875-8212-B00C593A3207}"/>
    <cellStyle name="Comma 15 4 2 4 4 3" xfId="33494" xr:uid="{C6FF8311-A984-4679-BC28-5D2F1ED8D480}"/>
    <cellStyle name="Comma 15 4 2 4 4_DataSet" xfId="9979" xr:uid="{CA351945-0052-4FF4-833D-763DE37317F0}"/>
    <cellStyle name="Comma 15 4 2 4 5" xfId="9980" xr:uid="{3BB42255-C2C6-49EC-8B4E-D1CD767733DE}"/>
    <cellStyle name="Comma 15 4 2 4 5 2" xfId="33496" xr:uid="{82BA020E-75F4-4C7A-BA0B-4C11A57ECCA2}"/>
    <cellStyle name="Comma 15 4 2 4 6" xfId="33481" xr:uid="{49DA7A42-8581-4542-8859-2B3FB87CDF79}"/>
    <cellStyle name="Comma 15 4 2 4_DataSet" xfId="9981" xr:uid="{1EBDAAA2-AAFB-4C73-A6EF-2E1F0FEEFEE0}"/>
    <cellStyle name="Comma 15 4 2 5" xfId="9982" xr:uid="{43132C6D-3212-4A0B-8F07-0D5E6742BE9E}"/>
    <cellStyle name="Comma 15 4 2 5 2" xfId="9983" xr:uid="{E6614158-16EA-494E-908A-2AD630996915}"/>
    <cellStyle name="Comma 15 4 2 5 2 2" xfId="9984" xr:uid="{96F96D10-6780-41E8-A7A9-5910BD0B1A6E}"/>
    <cellStyle name="Comma 15 4 2 5 2 2 2" xfId="9985" xr:uid="{22C3F87B-90E4-4329-ACE7-C8B9BD568D2D}"/>
    <cellStyle name="Comma 15 4 2 5 2 2 2 2" xfId="33500" xr:uid="{56D4F210-2297-4F2F-AB5A-B2837589E966}"/>
    <cellStyle name="Comma 15 4 2 5 2 2 3" xfId="33499" xr:uid="{4ADB25E0-3E64-4EC9-A2A0-0327CF6E51AE}"/>
    <cellStyle name="Comma 15 4 2 5 2 2_DataSet" xfId="9986" xr:uid="{56BC59A8-517D-47A4-BD58-2CBCE68488C3}"/>
    <cellStyle name="Comma 15 4 2 5 2 3" xfId="9987" xr:uid="{572812BC-CF2A-4B4D-838E-8D3E40BBCA19}"/>
    <cellStyle name="Comma 15 4 2 5 2 3 2" xfId="33501" xr:uid="{B3A749D2-39E5-430B-8A8A-16A94FB4E37A}"/>
    <cellStyle name="Comma 15 4 2 5 2 4" xfId="33498" xr:uid="{923F2626-83AB-44D3-A02E-B43B464DD5B9}"/>
    <cellStyle name="Comma 15 4 2 5 2_DataSet" xfId="9988" xr:uid="{CE1647F5-AC6A-44F1-B25C-DDC2D3E2C354}"/>
    <cellStyle name="Comma 15 4 2 5 3" xfId="9989" xr:uid="{B0E4820C-CF26-426B-B37C-06B053F31D24}"/>
    <cellStyle name="Comma 15 4 2 5 3 2" xfId="9990" xr:uid="{F8D1520A-0E70-46F1-9016-4B108760B204}"/>
    <cellStyle name="Comma 15 4 2 5 3 2 2" xfId="33503" xr:uid="{68246F52-49C0-4BCE-AB84-F3FAC1ACADA0}"/>
    <cellStyle name="Comma 15 4 2 5 3 3" xfId="33502" xr:uid="{2DD2CF0D-AE29-44D7-970C-E155DE1ECDEF}"/>
    <cellStyle name="Comma 15 4 2 5 3_DataSet" xfId="9991" xr:uid="{CBA79480-ED09-45A2-A73E-DBE5F654B60C}"/>
    <cellStyle name="Comma 15 4 2 5 4" xfId="9992" xr:uid="{1ED8523E-FD75-4F1E-B730-6315845C4314}"/>
    <cellStyle name="Comma 15 4 2 5 4 2" xfId="33504" xr:uid="{A9E846C1-3EA9-4162-B318-C2E0FC4D8192}"/>
    <cellStyle name="Comma 15 4 2 5 5" xfId="33497" xr:uid="{45C465AA-5751-4FFD-A5C5-B3548BB713F2}"/>
    <cellStyle name="Comma 15 4 2 5_DataSet" xfId="9993" xr:uid="{2D2B8325-6862-467B-BEB8-157B9AEBC55A}"/>
    <cellStyle name="Comma 15 4 2 6" xfId="9994" xr:uid="{2DD2AD4F-28C5-4B54-A0F6-97B1272190CE}"/>
    <cellStyle name="Comma 15 4 2 6 2" xfId="9995" xr:uid="{93C57D6C-1D62-4E4E-A11B-02A1B77BAD02}"/>
    <cellStyle name="Comma 15 4 2 6 2 2" xfId="9996" xr:uid="{CA5108B1-7136-4CE4-A9C5-FCEC5C5532E6}"/>
    <cellStyle name="Comma 15 4 2 6 2 2 2" xfId="33507" xr:uid="{A2426E1E-79BA-407E-98E8-DF26FA8F722F}"/>
    <cellStyle name="Comma 15 4 2 6 2 3" xfId="33506" xr:uid="{649140FB-B2A4-4A1E-B989-4B91D7DE79BB}"/>
    <cellStyle name="Comma 15 4 2 6 2_DataSet" xfId="9997" xr:uid="{28BF02D0-79A0-4E47-9B4C-5BDED3214C30}"/>
    <cellStyle name="Comma 15 4 2 6 3" xfId="9998" xr:uid="{0D8B9E04-2F62-40E4-945C-1AD2C46A9EFB}"/>
    <cellStyle name="Comma 15 4 2 6 3 2" xfId="33508" xr:uid="{F8C79243-2D20-4046-BEC3-A8EAA9C415E6}"/>
    <cellStyle name="Comma 15 4 2 6 4" xfId="33505" xr:uid="{AEE8814F-DA7D-4984-ABA0-D6F828520896}"/>
    <cellStyle name="Comma 15 4 2 6_DataSet" xfId="9999" xr:uid="{71E8308F-AD16-4471-A5F5-8667DF0D03E6}"/>
    <cellStyle name="Comma 15 4 2 7" xfId="10000" xr:uid="{ABB92438-0AA5-4D1E-9705-BCD8B20911D0}"/>
    <cellStyle name="Comma 15 4 2 7 2" xfId="10001" xr:uid="{41A5D181-6480-4AD6-BEEF-50C83A115C13}"/>
    <cellStyle name="Comma 15 4 2 7 2 2" xfId="33510" xr:uid="{4C09FFA6-59C0-4C55-9B88-25A97057DE72}"/>
    <cellStyle name="Comma 15 4 2 7 3" xfId="33509" xr:uid="{054A5CF6-9FF1-4D43-92BE-797541740D49}"/>
    <cellStyle name="Comma 15 4 2 7_DataSet" xfId="10002" xr:uid="{E9250543-7F52-4978-BC27-79F420FDD33E}"/>
    <cellStyle name="Comma 15 4 2 8" xfId="10003" xr:uid="{D672E391-3F82-4A9F-9078-20DFB506B42D}"/>
    <cellStyle name="Comma 15 4 2 8 2" xfId="33511" xr:uid="{D7190999-0B6A-4C83-B25A-D4CD6099D35B}"/>
    <cellStyle name="Comma 15 4 2 9" xfId="33416" xr:uid="{21DC8868-9449-42EF-8065-1F761CBCEBCB}"/>
    <cellStyle name="Comma 15 4 2_ACT Segment adj EBITDA" xfId="10004" xr:uid="{EC3022DC-D6AD-4146-B1E7-FBA9FD41E74D}"/>
    <cellStyle name="Comma 15 4 3" xfId="10005" xr:uid="{F5141748-BCDF-49E7-A9E6-FFF6E1381806}"/>
    <cellStyle name="Comma 15 4 3 2" xfId="10006" xr:uid="{70F72F67-156E-4C61-B4E2-D87ABC206F6D}"/>
    <cellStyle name="Comma 15 4 3 2 2" xfId="10007" xr:uid="{BF0AE9BD-B85C-4D6F-AE57-9AB93CAE5C94}"/>
    <cellStyle name="Comma 15 4 3 2 2 2" xfId="10008" xr:uid="{3F87EC57-F1AB-4B28-A5D7-658C6BD2690A}"/>
    <cellStyle name="Comma 15 4 3 2 2 2 2" xfId="10009" xr:uid="{EED92D83-1650-4C5B-97CA-F26CE8EA026B}"/>
    <cellStyle name="Comma 15 4 3 2 2 2 2 2" xfId="10010" xr:uid="{A43F63A1-B52B-4A29-A97E-C7C45A6EA215}"/>
    <cellStyle name="Comma 15 4 3 2 2 2 2 2 2" xfId="33517" xr:uid="{0F6BC99F-8E79-44A3-AFA6-CFCE28534749}"/>
    <cellStyle name="Comma 15 4 3 2 2 2 2 3" xfId="33516" xr:uid="{2A8318C0-F1AF-4F19-87E4-39640AFB03CA}"/>
    <cellStyle name="Comma 15 4 3 2 2 2 2_DataSet" xfId="10011" xr:uid="{7BC52EBB-51C8-432C-BFB5-77B9F8E1FCDA}"/>
    <cellStyle name="Comma 15 4 3 2 2 2 3" xfId="10012" xr:uid="{9718F37D-63F6-4E65-88CD-764BFBB29E3B}"/>
    <cellStyle name="Comma 15 4 3 2 2 2 3 2" xfId="33518" xr:uid="{86267A1A-1C30-43FD-B655-A7496CD54673}"/>
    <cellStyle name="Comma 15 4 3 2 2 2 4" xfId="33515" xr:uid="{D4563705-BE1A-40AB-8C00-CB9FFEAB1BB9}"/>
    <cellStyle name="Comma 15 4 3 2 2 2_DataSet" xfId="10013" xr:uid="{2AA221D4-509E-447D-B913-B22F35D591C4}"/>
    <cellStyle name="Comma 15 4 3 2 2 3" xfId="10014" xr:uid="{36D9EB2B-E996-41E5-9C48-F855283DA93A}"/>
    <cellStyle name="Comma 15 4 3 2 2 3 2" xfId="10015" xr:uid="{25F69BEC-58EF-4BF0-8ACC-BA874B9CB368}"/>
    <cellStyle name="Comma 15 4 3 2 2 3 2 2" xfId="33520" xr:uid="{33D478B4-4086-4FC5-903E-7515CCCE77FB}"/>
    <cellStyle name="Comma 15 4 3 2 2 3 3" xfId="33519" xr:uid="{4571B2F4-D880-4646-AA83-5929435F5B36}"/>
    <cellStyle name="Comma 15 4 3 2 2 3_DataSet" xfId="10016" xr:uid="{0E36466C-3CAD-4041-86D5-7FB1C1C6D26E}"/>
    <cellStyle name="Comma 15 4 3 2 2 4" xfId="10017" xr:uid="{A22018B4-85FB-46DF-9272-0D6412381671}"/>
    <cellStyle name="Comma 15 4 3 2 2 4 2" xfId="33521" xr:uid="{045FA006-310A-4264-B27E-A9A6FBB8FD43}"/>
    <cellStyle name="Comma 15 4 3 2 2 5" xfId="33514" xr:uid="{70EB21FD-0109-4A11-820E-B641DF57C810}"/>
    <cellStyle name="Comma 15 4 3 2 2_DataSet" xfId="10018" xr:uid="{D0F2FBDE-2EB3-4EAC-99B4-79CD3A5D979B}"/>
    <cellStyle name="Comma 15 4 3 2 3" xfId="10019" xr:uid="{6FED9ECE-E40A-4517-940F-39189B667D33}"/>
    <cellStyle name="Comma 15 4 3 2 3 2" xfId="10020" xr:uid="{44D4C532-CA59-4D67-A033-6AB48B023A3D}"/>
    <cellStyle name="Comma 15 4 3 2 3 2 2" xfId="10021" xr:uid="{7AE1A145-87DA-41C6-97A1-7C3A9B7B448B}"/>
    <cellStyle name="Comma 15 4 3 2 3 2 2 2" xfId="33524" xr:uid="{3DCB93B7-BCB7-4F87-B8F1-EE13D8CEEB6C}"/>
    <cellStyle name="Comma 15 4 3 2 3 2 3" xfId="33523" xr:uid="{17ABA3D8-CE2D-470F-BA4C-FDC11C26A4C9}"/>
    <cellStyle name="Comma 15 4 3 2 3 2_DataSet" xfId="10022" xr:uid="{4AA76A9D-1B7C-4E3D-89F2-F7787F343DFA}"/>
    <cellStyle name="Comma 15 4 3 2 3 3" xfId="10023" xr:uid="{24883EB3-7013-49B7-B879-13B7C37FB646}"/>
    <cellStyle name="Comma 15 4 3 2 3 3 2" xfId="33525" xr:uid="{C83CB444-D262-4F59-B768-CD3C28660AD7}"/>
    <cellStyle name="Comma 15 4 3 2 3 4" xfId="33522" xr:uid="{E658CB79-DEE1-417D-BE09-F1AD93D63182}"/>
    <cellStyle name="Comma 15 4 3 2 3_DataSet" xfId="10024" xr:uid="{EAE474B2-479B-4646-94E9-0BE84C73613B}"/>
    <cellStyle name="Comma 15 4 3 2 4" xfId="10025" xr:uid="{02402BD3-FFF2-41D6-961E-46A31AC571F6}"/>
    <cellStyle name="Comma 15 4 3 2 4 2" xfId="10026" xr:uid="{AFB805F4-242E-4E26-A3CC-D681515DE181}"/>
    <cellStyle name="Comma 15 4 3 2 4 2 2" xfId="33527" xr:uid="{8C0E7038-743F-4169-AAC5-79C90099B346}"/>
    <cellStyle name="Comma 15 4 3 2 4 3" xfId="33526" xr:uid="{8DA1C220-4D1C-4C3C-82BA-03BD5B131B44}"/>
    <cellStyle name="Comma 15 4 3 2 4_DataSet" xfId="10027" xr:uid="{6B35348F-CAAE-44C5-B431-1372282BDF12}"/>
    <cellStyle name="Comma 15 4 3 2 5" xfId="10028" xr:uid="{4C5D4984-1ED8-4BAD-BE16-FC92FE544DA8}"/>
    <cellStyle name="Comma 15 4 3 2 5 2" xfId="33528" xr:uid="{63E59A42-A9DA-4D47-8DB4-29653F95B15B}"/>
    <cellStyle name="Comma 15 4 3 2 6" xfId="33513" xr:uid="{26D24F1F-10DF-4289-926F-63E373031E88}"/>
    <cellStyle name="Comma 15 4 3 2_DataSet" xfId="10029" xr:uid="{70EA7EAC-95EE-4A56-BE14-AD9D1B4ED59E}"/>
    <cellStyle name="Comma 15 4 3 3" xfId="10030" xr:uid="{6FE2C254-22FA-4C14-8C54-DCBDE69A74D6}"/>
    <cellStyle name="Comma 15 4 3 3 2" xfId="10031" xr:uid="{471D2A49-9F4E-403E-81DB-44FC20E20BE6}"/>
    <cellStyle name="Comma 15 4 3 3 2 2" xfId="10032" xr:uid="{D2D5381F-2F6B-43F0-9E38-4FA5AD43B5B2}"/>
    <cellStyle name="Comma 15 4 3 3 2 2 2" xfId="10033" xr:uid="{A86F0101-6065-4A3C-AD6B-C17DE98D011D}"/>
    <cellStyle name="Comma 15 4 3 3 2 2 2 2" xfId="33532" xr:uid="{8A751E8A-4E64-41F7-B2F7-20FDE96793E4}"/>
    <cellStyle name="Comma 15 4 3 3 2 2 3" xfId="33531" xr:uid="{639D3EC8-71C8-4900-850B-9135992077E6}"/>
    <cellStyle name="Comma 15 4 3 3 2 2_DataSet" xfId="10034" xr:uid="{46466769-3B74-49CF-9674-685E2785D98E}"/>
    <cellStyle name="Comma 15 4 3 3 2 3" xfId="10035" xr:uid="{9AE361B9-0DF1-466E-93B7-0AC5DFA35CCA}"/>
    <cellStyle name="Comma 15 4 3 3 2 3 2" xfId="33533" xr:uid="{92CDEB5F-DDCB-496F-B332-F601F799D4C5}"/>
    <cellStyle name="Comma 15 4 3 3 2 4" xfId="33530" xr:uid="{B0E4FBC8-CC04-4E02-A707-D9F636B1DAAD}"/>
    <cellStyle name="Comma 15 4 3 3 2_DataSet" xfId="10036" xr:uid="{DD7E8C8F-6E9C-4683-8A07-DFD9D56BF592}"/>
    <cellStyle name="Comma 15 4 3 3 3" xfId="10037" xr:uid="{B24E8336-C5E8-41CF-9DAD-2383091942C5}"/>
    <cellStyle name="Comma 15 4 3 3 3 2" xfId="10038" xr:uid="{F8BB275F-6D2F-4625-A9A5-E9AC8728554F}"/>
    <cellStyle name="Comma 15 4 3 3 3 2 2" xfId="33535" xr:uid="{F12F189E-ADDA-4BE0-80D3-314CE36D967F}"/>
    <cellStyle name="Comma 15 4 3 3 3 3" xfId="33534" xr:uid="{AE0F5475-1ECE-4405-A20B-62A9E18A7EE5}"/>
    <cellStyle name="Comma 15 4 3 3 3_DataSet" xfId="10039" xr:uid="{720A9042-18FF-4E62-AC74-FF5E0F91F602}"/>
    <cellStyle name="Comma 15 4 3 3 4" xfId="10040" xr:uid="{0E62B94A-F974-4A25-AB8C-AD92CC827A87}"/>
    <cellStyle name="Comma 15 4 3 3 4 2" xfId="33536" xr:uid="{925694D2-80AA-4B7C-9559-068CBAA4E190}"/>
    <cellStyle name="Comma 15 4 3 3 5" xfId="33529" xr:uid="{998E0300-D040-4248-8D49-F06846FFF21C}"/>
    <cellStyle name="Comma 15 4 3 3_DataSet" xfId="10041" xr:uid="{025134BD-5ABF-48BD-B1ED-F45EF7DE8521}"/>
    <cellStyle name="Comma 15 4 3 4" xfId="10042" xr:uid="{84A59A0C-685E-4C02-B4D6-009C2A07D148}"/>
    <cellStyle name="Comma 15 4 3 4 2" xfId="10043" xr:uid="{D5B08F35-515B-4766-824E-82445DF275DA}"/>
    <cellStyle name="Comma 15 4 3 4 2 2" xfId="10044" xr:uid="{69C923E4-951F-4C5B-87E7-ADC7ECDF14F9}"/>
    <cellStyle name="Comma 15 4 3 4 2 2 2" xfId="33539" xr:uid="{7E9A74D7-A71E-463F-8717-A717A5B2C78C}"/>
    <cellStyle name="Comma 15 4 3 4 2 3" xfId="33538" xr:uid="{473D6051-98E1-410C-B507-FFE1D7220D00}"/>
    <cellStyle name="Comma 15 4 3 4 2_DataSet" xfId="10045" xr:uid="{C1751DE9-62B8-46EC-9327-D270CC7D0119}"/>
    <cellStyle name="Comma 15 4 3 4 3" xfId="10046" xr:uid="{C96F9A34-8B11-44B2-9468-CEE183B14926}"/>
    <cellStyle name="Comma 15 4 3 4 3 2" xfId="33540" xr:uid="{8F167214-FA3D-4854-8B93-86E1F7F93643}"/>
    <cellStyle name="Comma 15 4 3 4 4" xfId="33537" xr:uid="{48292CC4-E7A0-4328-BED6-E07629184D12}"/>
    <cellStyle name="Comma 15 4 3 4_DataSet" xfId="10047" xr:uid="{B9837C37-7904-40A7-9494-30129A9E1B3D}"/>
    <cellStyle name="Comma 15 4 3 5" xfId="10048" xr:uid="{03386E7D-6B3C-40A7-B552-68E7C6423BC2}"/>
    <cellStyle name="Comma 15 4 3 5 2" xfId="10049" xr:uid="{0A9D8F2C-3969-40CC-8856-E2DD7122C31B}"/>
    <cellStyle name="Comma 15 4 3 5 2 2" xfId="33542" xr:uid="{992F13EE-692F-4BB5-91B1-AA14817E2099}"/>
    <cellStyle name="Comma 15 4 3 5 3" xfId="33541" xr:uid="{99F10D4A-46B6-4D11-AC1F-A7D2C19992A5}"/>
    <cellStyle name="Comma 15 4 3 5_DataSet" xfId="10050" xr:uid="{C9745C97-D649-4E24-A9EF-D90D5752509D}"/>
    <cellStyle name="Comma 15 4 3 6" xfId="10051" xr:uid="{A1BC6638-7978-43B9-9975-BA8D7794EC4B}"/>
    <cellStyle name="Comma 15 4 3 6 2" xfId="33543" xr:uid="{A4CB84FF-B8D7-42CE-A060-09455B7866D6}"/>
    <cellStyle name="Comma 15 4 3 7" xfId="33512" xr:uid="{CFB964FB-022A-458D-A746-EBE23A4C2EAB}"/>
    <cellStyle name="Comma 15 4 3 8" xfId="40082" xr:uid="{AFD324B3-6975-4E6D-868E-3D201D92EBED}"/>
    <cellStyle name="Comma 15 4 3 9" xfId="22070" xr:uid="{D30C9137-68DF-4BEB-B627-5B04B1BE3CC4}"/>
    <cellStyle name="Comma 15 4 3_ACT Segment adj EBITDA" xfId="10052" xr:uid="{7C827B65-1795-49EA-B16D-6AEE17AAAA59}"/>
    <cellStyle name="Comma 15 4 4" xfId="10053" xr:uid="{D3122253-11D6-405E-9681-3FC7BD64D0A1}"/>
    <cellStyle name="Comma 15 4 4 2" xfId="10054" xr:uid="{FCA7BFB6-B0E1-4EAC-BCB6-CDC37A7E94FA}"/>
    <cellStyle name="Comma 15 4 4 2 2" xfId="10055" xr:uid="{4E3BF455-7CA5-49AD-A1D3-0D240621E00E}"/>
    <cellStyle name="Comma 15 4 4 2 2 2" xfId="10056" xr:uid="{0BCF8401-D912-4D83-8EBA-1DCF8CB6C1ED}"/>
    <cellStyle name="Comma 15 4 4 2 2 2 2" xfId="10057" xr:uid="{15A9F356-F2E4-4093-88D4-40AD38297D1D}"/>
    <cellStyle name="Comma 15 4 4 2 2 2 2 2" xfId="10058" xr:uid="{99B8FE5F-14E1-411C-8205-6A9C9101D22A}"/>
    <cellStyle name="Comma 15 4 4 2 2 2 2 2 2" xfId="33549" xr:uid="{EE421A41-11FE-470D-B3C0-50475DA0814A}"/>
    <cellStyle name="Comma 15 4 4 2 2 2 2 3" xfId="33548" xr:uid="{4DF145D0-3D71-4D42-923E-75002A92CC9F}"/>
    <cellStyle name="Comma 15 4 4 2 2 2 2_DataSet" xfId="10059" xr:uid="{F6E79BF7-428F-4D5A-9D9F-3C293B46DAF1}"/>
    <cellStyle name="Comma 15 4 4 2 2 2 3" xfId="10060" xr:uid="{B09BA5BC-6240-4B0D-82E4-C33FAF04B180}"/>
    <cellStyle name="Comma 15 4 4 2 2 2 3 2" xfId="33550" xr:uid="{1A22A804-70E1-4C9B-BB4A-837E1A59A5ED}"/>
    <cellStyle name="Comma 15 4 4 2 2 2 4" xfId="33547" xr:uid="{87A75AE4-65BE-4A13-B33A-6916926239A4}"/>
    <cellStyle name="Comma 15 4 4 2 2 2_DataSet" xfId="10061" xr:uid="{C4F0EE1B-79D6-46C9-B152-4367D9D253C9}"/>
    <cellStyle name="Comma 15 4 4 2 2 3" xfId="10062" xr:uid="{6805BF6B-FF5E-4345-89FB-74C1E5021181}"/>
    <cellStyle name="Comma 15 4 4 2 2 3 2" xfId="10063" xr:uid="{B395895B-B77F-4B4B-85B0-94D134999216}"/>
    <cellStyle name="Comma 15 4 4 2 2 3 2 2" xfId="33552" xr:uid="{850985E5-F080-4BD5-A6F4-F999F5281ACE}"/>
    <cellStyle name="Comma 15 4 4 2 2 3 3" xfId="33551" xr:uid="{6FC2A303-D064-4026-819F-FA58032720D8}"/>
    <cellStyle name="Comma 15 4 4 2 2 3_DataSet" xfId="10064" xr:uid="{150238B4-D8F0-484A-A142-60D28D49BB34}"/>
    <cellStyle name="Comma 15 4 4 2 2 4" xfId="10065" xr:uid="{ACBA5B37-6227-4712-ADB9-767DCA1AF5A4}"/>
    <cellStyle name="Comma 15 4 4 2 2 4 2" xfId="33553" xr:uid="{51D783AA-9030-492D-92DB-C976B72151A6}"/>
    <cellStyle name="Comma 15 4 4 2 2 5" xfId="33546" xr:uid="{A8695CCD-675D-413B-A7FA-3BFF448141E3}"/>
    <cellStyle name="Comma 15 4 4 2 2_DataSet" xfId="10066" xr:uid="{BC99EB04-38A5-4F1B-ADD6-F06C1AD424AF}"/>
    <cellStyle name="Comma 15 4 4 2 3" xfId="10067" xr:uid="{EE88B30C-00FB-432C-A417-F2B39199C497}"/>
    <cellStyle name="Comma 15 4 4 2 3 2" xfId="10068" xr:uid="{DAA9E742-A077-47FE-9E78-8C39E62D8609}"/>
    <cellStyle name="Comma 15 4 4 2 3 2 2" xfId="10069" xr:uid="{F95A602B-E884-4FC8-8968-78BF40528947}"/>
    <cellStyle name="Comma 15 4 4 2 3 2 2 2" xfId="33556" xr:uid="{529E0244-1263-465F-B3DA-3AF7FFC9E379}"/>
    <cellStyle name="Comma 15 4 4 2 3 2 3" xfId="33555" xr:uid="{F6939229-0108-4807-ABAA-4C6836FDF793}"/>
    <cellStyle name="Comma 15 4 4 2 3 2_DataSet" xfId="10070" xr:uid="{C29BA718-00D6-4B4C-890C-127833FAB1A6}"/>
    <cellStyle name="Comma 15 4 4 2 3 3" xfId="10071" xr:uid="{42B6966E-8732-487D-80BE-F3D9B5144D80}"/>
    <cellStyle name="Comma 15 4 4 2 3 3 2" xfId="33557" xr:uid="{2124A009-18F5-4F4B-8162-4581F19C7ED9}"/>
    <cellStyle name="Comma 15 4 4 2 3 4" xfId="33554" xr:uid="{1D13B849-F8E5-4264-8CA9-32DCD935823A}"/>
    <cellStyle name="Comma 15 4 4 2 3_DataSet" xfId="10072" xr:uid="{BFA3CD9D-DEB1-41A2-99DB-3799A5EDD5E3}"/>
    <cellStyle name="Comma 15 4 4 2 4" xfId="10073" xr:uid="{C8BF39EF-4DD8-4F7F-94A1-652DECD51F62}"/>
    <cellStyle name="Comma 15 4 4 2 4 2" xfId="10074" xr:uid="{7D214B12-863A-4ECA-A909-E40674C3FEC0}"/>
    <cellStyle name="Comma 15 4 4 2 4 2 2" xfId="33559" xr:uid="{C59786CC-3ECF-467F-954A-65D82B416AFA}"/>
    <cellStyle name="Comma 15 4 4 2 4 3" xfId="33558" xr:uid="{F33BC521-D78D-4284-8384-723529719813}"/>
    <cellStyle name="Comma 15 4 4 2 4_DataSet" xfId="10075" xr:uid="{BCB95AD5-5779-44A5-8429-646868E1DB01}"/>
    <cellStyle name="Comma 15 4 4 2 5" xfId="10076" xr:uid="{F38BFADF-30B0-43A6-8276-BF598A1A8209}"/>
    <cellStyle name="Comma 15 4 4 2 5 2" xfId="33560" xr:uid="{A69A2496-995F-4FD2-9F24-407BCA2C28F6}"/>
    <cellStyle name="Comma 15 4 4 2 6" xfId="33545" xr:uid="{17512C8A-D24F-4639-B3FC-BF39B0B2642A}"/>
    <cellStyle name="Comma 15 4 4 2_DataSet" xfId="10077" xr:uid="{EBC74AA8-297A-49F3-AD08-E8B5294D0E60}"/>
    <cellStyle name="Comma 15 4 4 3" xfId="10078" xr:uid="{9896CC3E-4EF7-46DC-88EC-D5F1F869D274}"/>
    <cellStyle name="Comma 15 4 4 3 2" xfId="10079" xr:uid="{A6E4356B-F4E5-4B7D-B042-84C1F7AFDB1E}"/>
    <cellStyle name="Comma 15 4 4 3 2 2" xfId="10080" xr:uid="{07312E86-BADC-4C16-9C72-A892727E5429}"/>
    <cellStyle name="Comma 15 4 4 3 2 2 2" xfId="10081" xr:uid="{3A27519A-F3B2-4124-88C6-BCF5A1BDA95F}"/>
    <cellStyle name="Comma 15 4 4 3 2 2 2 2" xfId="33564" xr:uid="{CCF40AB2-9BBC-4EE2-93CD-0659333009CD}"/>
    <cellStyle name="Comma 15 4 4 3 2 2 3" xfId="33563" xr:uid="{4397BFA6-6911-43B1-B310-D7131E448724}"/>
    <cellStyle name="Comma 15 4 4 3 2 2_DataSet" xfId="10082" xr:uid="{CD420DDF-1B86-4960-B282-534F00784BE0}"/>
    <cellStyle name="Comma 15 4 4 3 2 3" xfId="10083" xr:uid="{F72CFC4E-6156-4CC4-8CBC-4BD836922079}"/>
    <cellStyle name="Comma 15 4 4 3 2 3 2" xfId="33565" xr:uid="{D64FA15F-5D6B-410A-A012-7D53E2EC8F6A}"/>
    <cellStyle name="Comma 15 4 4 3 2 4" xfId="33562" xr:uid="{285D0AC2-3FF6-40F0-8956-D8A5361C8921}"/>
    <cellStyle name="Comma 15 4 4 3 2_DataSet" xfId="10084" xr:uid="{704A244E-F750-4865-A84D-56EF0C54BEE2}"/>
    <cellStyle name="Comma 15 4 4 3 3" xfId="10085" xr:uid="{80F0C407-39BB-49B3-8AF6-D28069D6E47D}"/>
    <cellStyle name="Comma 15 4 4 3 3 2" xfId="10086" xr:uid="{D88870D2-5C4C-4BC4-95DD-3B03A6B419E4}"/>
    <cellStyle name="Comma 15 4 4 3 3 2 2" xfId="33567" xr:uid="{D3B4DD2F-F104-4358-8E61-AFB8CC753076}"/>
    <cellStyle name="Comma 15 4 4 3 3 3" xfId="33566" xr:uid="{B42FE8D0-FE72-43F1-AB8A-C5613852E9C9}"/>
    <cellStyle name="Comma 15 4 4 3 3_DataSet" xfId="10087" xr:uid="{6B77ABA2-9053-4303-B86A-FD900696DFE7}"/>
    <cellStyle name="Comma 15 4 4 3 4" xfId="10088" xr:uid="{3F28B697-C280-4C6D-8A60-BFA2DC6AFBC5}"/>
    <cellStyle name="Comma 15 4 4 3 4 2" xfId="33568" xr:uid="{D8C28C8D-6E5E-4FBC-A548-724787DFF56C}"/>
    <cellStyle name="Comma 15 4 4 3 5" xfId="33561" xr:uid="{4752E692-5D8D-456F-80A3-83933A5BBF8B}"/>
    <cellStyle name="Comma 15 4 4 3_DataSet" xfId="10089" xr:uid="{C5DE7070-39AE-40E6-8D77-EBF85F057F4F}"/>
    <cellStyle name="Comma 15 4 4 4" xfId="10090" xr:uid="{F83F2D05-E708-4A57-B6EA-600CA42AAF20}"/>
    <cellStyle name="Comma 15 4 4 4 2" xfId="10091" xr:uid="{D0155B92-1D9D-4967-8D74-F83D5DD2706D}"/>
    <cellStyle name="Comma 15 4 4 4 2 2" xfId="10092" xr:uid="{E668FE7C-1EF1-4CE5-AC38-0F09FA0C19FC}"/>
    <cellStyle name="Comma 15 4 4 4 2 2 2" xfId="33571" xr:uid="{53ECB237-F0A2-4B35-91B8-DF2D5DD3AB54}"/>
    <cellStyle name="Comma 15 4 4 4 2 3" xfId="33570" xr:uid="{BF4E0529-F4BD-4CEF-BADA-B9A2CB723548}"/>
    <cellStyle name="Comma 15 4 4 4 2_DataSet" xfId="10093" xr:uid="{9A02AF2E-573B-4189-8FED-97338AFAC316}"/>
    <cellStyle name="Comma 15 4 4 4 3" xfId="10094" xr:uid="{3A42B7B6-EF31-44D9-AE40-0BB178301D1E}"/>
    <cellStyle name="Comma 15 4 4 4 3 2" xfId="33572" xr:uid="{80654CA5-BC56-4984-B5D9-AA01D1CEB68E}"/>
    <cellStyle name="Comma 15 4 4 4 4" xfId="33569" xr:uid="{55E81344-FA52-4A92-BA71-C983BD71F97A}"/>
    <cellStyle name="Comma 15 4 4 4_DataSet" xfId="10095" xr:uid="{FE6B83A0-28D7-46A8-8162-FB30EA1D189D}"/>
    <cellStyle name="Comma 15 4 4 5" xfId="10096" xr:uid="{099A2CB8-767A-416C-9AB7-F3FE613FCC11}"/>
    <cellStyle name="Comma 15 4 4 5 2" xfId="10097" xr:uid="{A51DBCDC-4F93-41AD-B251-5590E6A7C977}"/>
    <cellStyle name="Comma 15 4 4 5 2 2" xfId="33574" xr:uid="{6436203F-3694-428E-B8B7-B9192C34EC09}"/>
    <cellStyle name="Comma 15 4 4 5 3" xfId="33573" xr:uid="{6951A95C-8E3D-427E-9766-6D11DE42CA43}"/>
    <cellStyle name="Comma 15 4 4 5_DataSet" xfId="10098" xr:uid="{22964768-5295-4AA8-B9CA-A8979DAC21A1}"/>
    <cellStyle name="Comma 15 4 4 6" xfId="10099" xr:uid="{4F238CE7-A9FA-44CE-B2A9-94F450830389}"/>
    <cellStyle name="Comma 15 4 4 6 2" xfId="33575" xr:uid="{A8C691D1-98F4-43C6-B427-BDFB47C27ED4}"/>
    <cellStyle name="Comma 15 4 4 7" xfId="33544" xr:uid="{89DE28A1-FD58-4481-A2AD-D504D1115F58}"/>
    <cellStyle name="Comma 15 4 4 8" xfId="40083" xr:uid="{E57225A4-5E82-4F04-8F55-1B31960C4E68}"/>
    <cellStyle name="Comma 15 4 4 9" xfId="22071" xr:uid="{533C9B69-8FC9-49AB-9B35-6948B6DDE40D}"/>
    <cellStyle name="Comma 15 4 4_ACT Segment adj EBITDA" xfId="10100" xr:uid="{F57C0540-0DAD-400D-B992-62C1F830DC6C}"/>
    <cellStyle name="Comma 15 4 5" xfId="10101" xr:uid="{023CBB32-A115-43BF-A92F-31455A748970}"/>
    <cellStyle name="Comma 15 4 5 2" xfId="10102" xr:uid="{83C0613B-3805-41CE-8F6A-633BBD9BEEA8}"/>
    <cellStyle name="Comma 15 4 5 2 2" xfId="10103" xr:uid="{0F572769-1CFC-41A7-B1F9-6C47AAF55AD3}"/>
    <cellStyle name="Comma 15 4 5 2 2 2" xfId="10104" xr:uid="{2885BDDE-F1E6-4885-A062-7CB43FE7FC66}"/>
    <cellStyle name="Comma 15 4 5 2 2 2 2" xfId="10105" xr:uid="{B8E7EC3C-B3C7-43AE-9B41-3A11A8B82521}"/>
    <cellStyle name="Comma 15 4 5 2 2 2 2 2" xfId="33580" xr:uid="{4F882F50-D63A-4E08-8956-79B1328DA407}"/>
    <cellStyle name="Comma 15 4 5 2 2 2 3" xfId="33579" xr:uid="{4EF84E5B-F18E-4144-B11D-6CF722D95409}"/>
    <cellStyle name="Comma 15 4 5 2 2 2_DataSet" xfId="10106" xr:uid="{4BB0F836-E87E-4494-B15F-1E34832C64C4}"/>
    <cellStyle name="Comma 15 4 5 2 2 3" xfId="10107" xr:uid="{345F1F1E-1C93-4FCB-BCF6-60184C9C871F}"/>
    <cellStyle name="Comma 15 4 5 2 2 3 2" xfId="33581" xr:uid="{D7468380-E94B-44F5-826B-90CCE2CD5ECE}"/>
    <cellStyle name="Comma 15 4 5 2 2 4" xfId="33578" xr:uid="{8AD1EFEA-1310-4444-AB30-B8DEA6FF28BE}"/>
    <cellStyle name="Comma 15 4 5 2 2_DataSet" xfId="10108" xr:uid="{22D8B37A-3127-439C-A9C9-C2806F15E4F6}"/>
    <cellStyle name="Comma 15 4 5 2 3" xfId="10109" xr:uid="{62D70123-989D-4EEC-8D61-342B19C882C1}"/>
    <cellStyle name="Comma 15 4 5 2 3 2" xfId="10110" xr:uid="{2C0EE07C-AEDE-40A1-8BEB-7C48B95B2203}"/>
    <cellStyle name="Comma 15 4 5 2 3 2 2" xfId="33583" xr:uid="{CE4AE729-1B4F-414D-BE51-50538AF3E828}"/>
    <cellStyle name="Comma 15 4 5 2 3 3" xfId="33582" xr:uid="{66B78E8F-5FD0-49FF-A5EC-5DF3E30F2651}"/>
    <cellStyle name="Comma 15 4 5 2 3_DataSet" xfId="10111" xr:uid="{0BA48DF2-0516-4FF7-A356-9981F198C8D5}"/>
    <cellStyle name="Comma 15 4 5 2 4" xfId="10112" xr:uid="{EE814F96-4758-4F5C-8391-611F3509F0C5}"/>
    <cellStyle name="Comma 15 4 5 2 4 2" xfId="33584" xr:uid="{5D2634DD-34C1-4A20-A136-B615F3AAE6A2}"/>
    <cellStyle name="Comma 15 4 5 2 5" xfId="33577" xr:uid="{A37D6E39-828D-4DDC-88B3-EFC75258948B}"/>
    <cellStyle name="Comma 15 4 5 2_DataSet" xfId="10113" xr:uid="{926838FC-1A5F-4B56-9D04-3C7357375F8E}"/>
    <cellStyle name="Comma 15 4 5 3" xfId="10114" xr:uid="{2E88B21C-158A-4D0F-9B44-287E3776F214}"/>
    <cellStyle name="Comma 15 4 5 3 2" xfId="10115" xr:uid="{708F7DE0-39DC-4E78-BE1E-84B38878648F}"/>
    <cellStyle name="Comma 15 4 5 3 2 2" xfId="10116" xr:uid="{96D836DF-4AA6-419E-87DE-2DF5380B960A}"/>
    <cellStyle name="Comma 15 4 5 3 2 2 2" xfId="33587" xr:uid="{68D78C55-F082-4010-9B9D-AE7B87B82AA8}"/>
    <cellStyle name="Comma 15 4 5 3 2 3" xfId="33586" xr:uid="{B30F6A81-F97F-4C09-B9A5-866559A4744B}"/>
    <cellStyle name="Comma 15 4 5 3 2_DataSet" xfId="10117" xr:uid="{B1834A3F-AB53-4F54-AD7B-F5636F792EA9}"/>
    <cellStyle name="Comma 15 4 5 3 3" xfId="10118" xr:uid="{BD723F61-E6CB-4448-941D-FEDDA3DEB68D}"/>
    <cellStyle name="Comma 15 4 5 3 3 2" xfId="33588" xr:uid="{9CB71645-A18A-43F2-AD9C-C415DEBF1266}"/>
    <cellStyle name="Comma 15 4 5 3 4" xfId="33585" xr:uid="{5721B49F-E5D5-4B1A-9DB6-BBC03012AAA2}"/>
    <cellStyle name="Comma 15 4 5 3_DataSet" xfId="10119" xr:uid="{856399DA-D035-44BF-875A-F2FAC294D05F}"/>
    <cellStyle name="Comma 15 4 5 4" xfId="10120" xr:uid="{3020D7FA-AB77-4EED-8CA8-2ECC92D2BBA3}"/>
    <cellStyle name="Comma 15 4 5 4 2" xfId="10121" xr:uid="{2EA3EF98-47A7-4511-96A1-DA4436C205B4}"/>
    <cellStyle name="Comma 15 4 5 4 2 2" xfId="33590" xr:uid="{65235B6D-9FBC-4C7B-9332-F9A399005033}"/>
    <cellStyle name="Comma 15 4 5 4 3" xfId="33589" xr:uid="{93372AFE-D21E-4D9E-A59F-24109105931A}"/>
    <cellStyle name="Comma 15 4 5 4_DataSet" xfId="10122" xr:uid="{A7117CD4-E096-4668-BCF8-0EE3970A1DF1}"/>
    <cellStyle name="Comma 15 4 5 5" xfId="10123" xr:uid="{DFC22DC1-E05D-4916-986B-17D7563AEC3F}"/>
    <cellStyle name="Comma 15 4 5 5 2" xfId="33591" xr:uid="{C7AED7AD-C975-41C0-AE89-70430214DF81}"/>
    <cellStyle name="Comma 15 4 5 6" xfId="33576" xr:uid="{2DB126B3-645E-4BAE-A4BB-5D8976B4240D}"/>
    <cellStyle name="Comma 15 4 5_DataSet" xfId="10124" xr:uid="{379F8172-AAF1-4441-8B24-3D2FE9889A30}"/>
    <cellStyle name="Comma 15 4 6" xfId="10125" xr:uid="{D6D5C8DF-9D10-4026-9CFE-BCA38EEEB208}"/>
    <cellStyle name="Comma 15 4 6 2" xfId="10126" xr:uid="{C4365F85-7FBA-46EB-828C-6D7CB1A5BE5F}"/>
    <cellStyle name="Comma 15 4 6 2 2" xfId="10127" xr:uid="{895D4DC7-2DA3-49B9-AFD5-41E163EBDBD9}"/>
    <cellStyle name="Comma 15 4 6 2 2 2" xfId="10128" xr:uid="{05788128-C71F-4641-A0FB-4E45FDC97C16}"/>
    <cellStyle name="Comma 15 4 6 2 2 2 2" xfId="33595" xr:uid="{58B3A421-FF02-4638-8A78-C6A749B52A81}"/>
    <cellStyle name="Comma 15 4 6 2 2 3" xfId="33594" xr:uid="{23C3F1F1-D96E-4E51-8B6E-E1D24EF901AD}"/>
    <cellStyle name="Comma 15 4 6 2 2_DataSet" xfId="10129" xr:uid="{05FFC706-26CF-4916-80AD-B72D9E33E6E4}"/>
    <cellStyle name="Comma 15 4 6 2 3" xfId="10130" xr:uid="{2F428A38-F057-48A3-B9FB-93FF9B914754}"/>
    <cellStyle name="Comma 15 4 6 2 3 2" xfId="33596" xr:uid="{04B9F5DA-3083-4E9C-9F5B-E543C8A5456F}"/>
    <cellStyle name="Comma 15 4 6 2 4" xfId="33593" xr:uid="{3363CF92-003C-4D3D-98FA-B737A633E54E}"/>
    <cellStyle name="Comma 15 4 6 2_DataSet" xfId="10131" xr:uid="{4FA3D08B-B940-43F4-B75F-06A6B66AB686}"/>
    <cellStyle name="Comma 15 4 6 3" xfId="10132" xr:uid="{8D9D4450-F822-4B82-BE79-E9FF1819DE18}"/>
    <cellStyle name="Comma 15 4 6 3 2" xfId="10133" xr:uid="{B27781F9-DCEA-4690-B54C-CFEEDC6D418A}"/>
    <cellStyle name="Comma 15 4 6 3 2 2" xfId="33598" xr:uid="{C4727D91-1CCC-4473-915E-932B5273A3EF}"/>
    <cellStyle name="Comma 15 4 6 3 3" xfId="33597" xr:uid="{7E42B351-454C-4F5F-BCF2-225A0D770AEC}"/>
    <cellStyle name="Comma 15 4 6 3_DataSet" xfId="10134" xr:uid="{3A79A0C9-F43F-46DD-A367-F602ECD30959}"/>
    <cellStyle name="Comma 15 4 6 4" xfId="10135" xr:uid="{8E5C33CD-67BA-469B-AC6E-ED0D3D240B3B}"/>
    <cellStyle name="Comma 15 4 6 4 2" xfId="33599" xr:uid="{A7153536-E9A9-4386-BFD9-EFFDEFD43EC4}"/>
    <cellStyle name="Comma 15 4 6 5" xfId="33592" xr:uid="{6A48F66F-BC4A-476D-85DB-0CBD67FA43B7}"/>
    <cellStyle name="Comma 15 4 6_DataSet" xfId="10136" xr:uid="{14960A45-3315-41FD-8B21-CED3AEDA9DCC}"/>
    <cellStyle name="Comma 15 4 7" xfId="10137" xr:uid="{7F327F6E-1EF9-458C-A7DB-07A869B4D742}"/>
    <cellStyle name="Comma 15 4 7 2" xfId="10138" xr:uid="{FE3CC4D1-2B5B-4CE7-8F07-765193F54C45}"/>
    <cellStyle name="Comma 15 4 7 2 2" xfId="10139" xr:uid="{029DCE21-8BF3-471A-9C0F-98C59C58740B}"/>
    <cellStyle name="Comma 15 4 7 2 2 2" xfId="33602" xr:uid="{A0D4678D-2949-460E-A03B-7B479A78256C}"/>
    <cellStyle name="Comma 15 4 7 2 3" xfId="33601" xr:uid="{179383C7-6F5A-4E3B-BD34-BD125BFC9131}"/>
    <cellStyle name="Comma 15 4 7 2_DataSet" xfId="10140" xr:uid="{04275A73-4161-4CBA-A684-54A51B5A0ACB}"/>
    <cellStyle name="Comma 15 4 7 3" xfId="10141" xr:uid="{957E6A81-DAD9-4A30-ABA8-9C54679C85FD}"/>
    <cellStyle name="Comma 15 4 7 3 2" xfId="33603" xr:uid="{6B63239A-2AB4-42E8-8ADA-6EB9E7C264DC}"/>
    <cellStyle name="Comma 15 4 7 4" xfId="33600" xr:uid="{4AFB41CF-D344-4485-9E70-06495FC69BA8}"/>
    <cellStyle name="Comma 15 4 7_DataSet" xfId="10142" xr:uid="{FF05C924-9011-4FF7-A487-7E8D03991489}"/>
    <cellStyle name="Comma 15 4 8" xfId="10143" xr:uid="{8241BAB1-19F0-440D-9035-208988F8E46C}"/>
    <cellStyle name="Comma 15 4 8 2" xfId="10144" xr:uid="{6646A6F6-2ED7-484F-9BCC-9962164650A2}"/>
    <cellStyle name="Comma 15 4 8 2 2" xfId="33605" xr:uid="{6D9A47EE-AE8F-4925-A408-97C0E661F6F5}"/>
    <cellStyle name="Comma 15 4 8 3" xfId="33604" xr:uid="{F9C1BE4E-759B-4BFD-A2A7-668F6E50E62D}"/>
    <cellStyle name="Comma 15 4 8_DataSet" xfId="10145" xr:uid="{EC762591-F36E-4052-8EE6-53CB5D2D85C5}"/>
    <cellStyle name="Comma 15 4 9" xfId="10146" xr:uid="{4C205B40-FB9E-4690-9AFA-2082229882A8}"/>
    <cellStyle name="Comma 15 4 9 2" xfId="33606" xr:uid="{F5E02904-691E-4C42-8ABA-9857BE341ED4}"/>
    <cellStyle name="Comma 15 4_ACT Segment adj EBITDA" xfId="10147" xr:uid="{8AF365FA-276E-49A2-9802-72E6E6783AF8}"/>
    <cellStyle name="Comma 15 40" xfId="39463" xr:uid="{F61962F3-3B31-4CAE-98F8-20B1DECDF6C4}"/>
    <cellStyle name="Comma 15 41" xfId="39445" xr:uid="{3CB89F0C-DE54-44B2-BC0A-DDCB5611A9A9}"/>
    <cellStyle name="Comma 15 42" xfId="39451" xr:uid="{D8E45BAD-D6DC-47DB-A591-6FB9C0165857}"/>
    <cellStyle name="Comma 15 43" xfId="39405" xr:uid="{50B94048-7C39-43C3-9702-D2F5D73B3C6E}"/>
    <cellStyle name="Comma 15 44" xfId="39475" xr:uid="{57824C84-6605-4FD6-A4A8-B6FF700B87F0}"/>
    <cellStyle name="Comma 15 45" xfId="39395" xr:uid="{3AE99C89-266F-46D0-A057-00475274399F}"/>
    <cellStyle name="Comma 15 46" xfId="39525" xr:uid="{2F84CD3B-C4A9-4E90-800E-098150BE9967}"/>
    <cellStyle name="Comma 15 47" xfId="39431" xr:uid="{097FB040-F1C0-4AA4-96BE-5DBF0B146AA5}"/>
    <cellStyle name="Comma 15 48" xfId="39458" xr:uid="{371A0E00-D7A5-4406-AAE1-6769A10BCCA4}"/>
    <cellStyle name="Comma 15 49" xfId="39780" xr:uid="{6AA98508-ADD0-4FDA-AB4F-5C43F447A35E}"/>
    <cellStyle name="Comma 15 5" xfId="10148" xr:uid="{9ABF9210-BA68-45E3-9A5A-635311B96B92}"/>
    <cellStyle name="Comma 15 5 10" xfId="32786" xr:uid="{318C1CAD-5D72-4812-A9C2-5FB022398454}"/>
    <cellStyle name="Comma 15 5 11" xfId="40084" xr:uid="{7F87492E-550B-42EA-B210-77A4BEB48A60}"/>
    <cellStyle name="Comma 15 5 12" xfId="22072" xr:uid="{F15DE0F1-36A8-4D96-8E2C-2BEF12DC5881}"/>
    <cellStyle name="Comma 15 5 2" xfId="10149" xr:uid="{4AD4A74F-48ED-47E8-969F-38E741D99FB8}"/>
    <cellStyle name="Comma 15 5 2 10" xfId="40085" xr:uid="{BDA4462C-82DE-4084-890B-BD13B691ADD5}"/>
    <cellStyle name="Comma 15 5 2 11" xfId="22073" xr:uid="{1954F547-AE73-4445-8D40-2B3CEB363E04}"/>
    <cellStyle name="Comma 15 5 2 2" xfId="10150" xr:uid="{13549FB1-20AC-4C40-89FA-C1071F81001E}"/>
    <cellStyle name="Comma 15 5 2 2 2" xfId="10151" xr:uid="{00B157EB-7202-4713-A23E-AC1753D8AEAE}"/>
    <cellStyle name="Comma 15 5 2 2 2 2" xfId="10152" xr:uid="{40D01165-EBE6-4893-87D9-4CCCAC0D8CB4}"/>
    <cellStyle name="Comma 15 5 2 2 2 2 2" xfId="10153" xr:uid="{9C26190D-62C7-4959-A04B-4B02EDD14222}"/>
    <cellStyle name="Comma 15 5 2 2 2 2 2 2" xfId="10154" xr:uid="{1C7486C9-2A23-49CC-8143-F10E929AC002}"/>
    <cellStyle name="Comma 15 5 2 2 2 2 2 2 2" xfId="10155" xr:uid="{A13E78F9-9DE4-464F-8CB5-BFE32B37E594}"/>
    <cellStyle name="Comma 15 5 2 2 2 2 2 2 2 2" xfId="33613" xr:uid="{CA6DB14C-A02E-4B33-9B79-72A7CA0403C6}"/>
    <cellStyle name="Comma 15 5 2 2 2 2 2 2 3" xfId="33612" xr:uid="{659658B8-7217-4C91-8AA4-EFD6D693DF98}"/>
    <cellStyle name="Comma 15 5 2 2 2 2 2 2_DataSet" xfId="10156" xr:uid="{BBAD3F5C-A854-4195-B736-A1E8B35BB8F1}"/>
    <cellStyle name="Comma 15 5 2 2 2 2 2 3" xfId="10157" xr:uid="{25C92DDF-3C98-4643-A420-888C79226D85}"/>
    <cellStyle name="Comma 15 5 2 2 2 2 2 3 2" xfId="33614" xr:uid="{1205ECBE-17A3-4E07-B3A8-69AA8ECB899A}"/>
    <cellStyle name="Comma 15 5 2 2 2 2 2 4" xfId="33611" xr:uid="{A77E521C-DB5F-4736-AD47-050D0F249D88}"/>
    <cellStyle name="Comma 15 5 2 2 2 2 2_DataSet" xfId="10158" xr:uid="{65F3EFAA-FE0E-4E9F-9428-C5A2688A016F}"/>
    <cellStyle name="Comma 15 5 2 2 2 2 3" xfId="10159" xr:uid="{4B90BDDD-1FDA-45EA-970E-80782C7F1027}"/>
    <cellStyle name="Comma 15 5 2 2 2 2 3 2" xfId="10160" xr:uid="{5B722DBA-7A3B-4E3D-B822-3048A9C811D6}"/>
    <cellStyle name="Comma 15 5 2 2 2 2 3 2 2" xfId="33616" xr:uid="{FAC651A7-6B45-4AE9-BE46-18C27C3D0DF4}"/>
    <cellStyle name="Comma 15 5 2 2 2 2 3 3" xfId="33615" xr:uid="{1AF22346-94C0-4599-8CC8-95027BC3DFDF}"/>
    <cellStyle name="Comma 15 5 2 2 2 2 3_DataSet" xfId="10161" xr:uid="{9DEB7CDE-4169-4254-8C65-A22D21AB2D6A}"/>
    <cellStyle name="Comma 15 5 2 2 2 2 4" xfId="10162" xr:uid="{2309D511-AB49-4898-924C-7EC5CE6EB7C2}"/>
    <cellStyle name="Comma 15 5 2 2 2 2 4 2" xfId="33617" xr:uid="{44C812AC-BF7E-4FB0-AA63-04DB3D2F97A5}"/>
    <cellStyle name="Comma 15 5 2 2 2 2 5" xfId="33610" xr:uid="{5937B07E-0B20-4F02-97DC-6E0075D98AE8}"/>
    <cellStyle name="Comma 15 5 2 2 2 2_DataSet" xfId="10163" xr:uid="{65648FDF-614B-41E3-A3E7-1C1589551CF1}"/>
    <cellStyle name="Comma 15 5 2 2 2 3" xfId="10164" xr:uid="{57FBA922-0052-493F-8D04-E7A2C6E83A37}"/>
    <cellStyle name="Comma 15 5 2 2 2 3 2" xfId="10165" xr:uid="{2D545929-1319-41EB-8CAE-EDE44E5C5595}"/>
    <cellStyle name="Comma 15 5 2 2 2 3 2 2" xfId="10166" xr:uid="{8538E9C8-BC79-40AC-8534-A01A7985A1A4}"/>
    <cellStyle name="Comma 15 5 2 2 2 3 2 2 2" xfId="33620" xr:uid="{1B8BD19D-451F-4EDB-9114-9DE4810D9B6B}"/>
    <cellStyle name="Comma 15 5 2 2 2 3 2 3" xfId="33619" xr:uid="{8E2FB2B2-CE9A-4061-AD9E-1DA8736D103C}"/>
    <cellStyle name="Comma 15 5 2 2 2 3 2_DataSet" xfId="10167" xr:uid="{10C11F41-1589-4B26-8447-B43C71C8A8ED}"/>
    <cellStyle name="Comma 15 5 2 2 2 3 3" xfId="10168" xr:uid="{39679F31-B860-49A5-9E1F-9137285C19D6}"/>
    <cellStyle name="Comma 15 5 2 2 2 3 3 2" xfId="33621" xr:uid="{3E93ABE1-0C3B-4160-9731-7D231591AFEC}"/>
    <cellStyle name="Comma 15 5 2 2 2 3 4" xfId="33618" xr:uid="{03384150-43AA-4A6B-8927-35BE4DEF9A4C}"/>
    <cellStyle name="Comma 15 5 2 2 2 3_DataSet" xfId="10169" xr:uid="{24CA5EA4-41D8-42A3-B5C8-13031BC325FA}"/>
    <cellStyle name="Comma 15 5 2 2 2 4" xfId="10170" xr:uid="{49DB4891-15A1-4EB6-A81C-DD80AD276937}"/>
    <cellStyle name="Comma 15 5 2 2 2 4 2" xfId="10171" xr:uid="{B86260FF-F379-4A80-A831-7AFCB6528CD0}"/>
    <cellStyle name="Comma 15 5 2 2 2 4 2 2" xfId="33623" xr:uid="{E908B876-43EE-49C0-949F-71228CF69D15}"/>
    <cellStyle name="Comma 15 5 2 2 2 4 3" xfId="33622" xr:uid="{416F4DFD-11F1-45C3-B3C0-E116F7F78D25}"/>
    <cellStyle name="Comma 15 5 2 2 2 4_DataSet" xfId="10172" xr:uid="{E19D2976-358B-4696-A4B8-5944F62E6E5A}"/>
    <cellStyle name="Comma 15 5 2 2 2 5" xfId="10173" xr:uid="{2A9B133F-5B90-4E4B-8903-3CA93BCF3495}"/>
    <cellStyle name="Comma 15 5 2 2 2 5 2" xfId="33624" xr:uid="{655D6AE9-77FD-4F94-84F6-50458C54F021}"/>
    <cellStyle name="Comma 15 5 2 2 2 6" xfId="33609" xr:uid="{4FD1A998-18DF-4CB3-BB2C-463B7B411BFF}"/>
    <cellStyle name="Comma 15 5 2 2 2_DataSet" xfId="10174" xr:uid="{CB653F00-B390-42FF-95E2-38AEB05CD492}"/>
    <cellStyle name="Comma 15 5 2 2 3" xfId="10175" xr:uid="{C64B36A3-0CEC-4203-BCE8-99675C6B84BF}"/>
    <cellStyle name="Comma 15 5 2 2 3 2" xfId="10176" xr:uid="{E068D45D-AEC1-4D3F-BABC-737D05643AD4}"/>
    <cellStyle name="Comma 15 5 2 2 3 2 2" xfId="10177" xr:uid="{45F7F330-AE29-438A-A223-921CB1215DD9}"/>
    <cellStyle name="Comma 15 5 2 2 3 2 2 2" xfId="10178" xr:uid="{21C66316-C1EB-4655-92A2-0CE2A445997B}"/>
    <cellStyle name="Comma 15 5 2 2 3 2 2 2 2" xfId="33628" xr:uid="{7D6E3C90-951F-4B8B-9E85-EAA63A128A73}"/>
    <cellStyle name="Comma 15 5 2 2 3 2 2 3" xfId="33627" xr:uid="{0C53F473-C673-4370-B892-B74DB1457B07}"/>
    <cellStyle name="Comma 15 5 2 2 3 2 2_DataSet" xfId="10179" xr:uid="{05907B45-9540-4F02-B450-F64D26DF53AB}"/>
    <cellStyle name="Comma 15 5 2 2 3 2 3" xfId="10180" xr:uid="{9FDD8359-A6C0-449B-B2D1-7EF079C29899}"/>
    <cellStyle name="Comma 15 5 2 2 3 2 3 2" xfId="33629" xr:uid="{40242C3C-3162-4D38-8997-23747D19ADD5}"/>
    <cellStyle name="Comma 15 5 2 2 3 2 4" xfId="33626" xr:uid="{C350DF81-0BE8-4AA2-AC34-E86065B875A7}"/>
    <cellStyle name="Comma 15 5 2 2 3 2_DataSet" xfId="10181" xr:uid="{95649CCE-874F-4754-8C46-F5C484A44B43}"/>
    <cellStyle name="Comma 15 5 2 2 3 3" xfId="10182" xr:uid="{94CE8FB4-BABB-4F7A-B668-0C73B2D6300D}"/>
    <cellStyle name="Comma 15 5 2 2 3 3 2" xfId="10183" xr:uid="{897F2740-39EA-4D86-A1AC-AC58C9CDD43B}"/>
    <cellStyle name="Comma 15 5 2 2 3 3 2 2" xfId="33631" xr:uid="{C61278DB-1A2C-4C05-A788-611F07ED1835}"/>
    <cellStyle name="Comma 15 5 2 2 3 3 3" xfId="33630" xr:uid="{9594530F-75D8-4E72-A5A8-0512ED7A2DA9}"/>
    <cellStyle name="Comma 15 5 2 2 3 3_DataSet" xfId="10184" xr:uid="{1996EB3D-8A30-434D-83E3-D1C918263600}"/>
    <cellStyle name="Comma 15 5 2 2 3 4" xfId="10185" xr:uid="{D1E1BBB4-AA7D-45A2-BCB0-BE46CB893FE6}"/>
    <cellStyle name="Comma 15 5 2 2 3 4 2" xfId="33632" xr:uid="{48EB0DE5-E9AB-4E12-80D3-48BF98B4A874}"/>
    <cellStyle name="Comma 15 5 2 2 3 5" xfId="33625" xr:uid="{5F7595B1-FC99-43F6-85D5-703BD13D5ECB}"/>
    <cellStyle name="Comma 15 5 2 2 3_DataSet" xfId="10186" xr:uid="{02121C9F-DDC9-43BF-861D-60D75B9791DB}"/>
    <cellStyle name="Comma 15 5 2 2 4" xfId="10187" xr:uid="{A1ACD488-07A8-4E24-AF4F-22ACB9A94A96}"/>
    <cellStyle name="Comma 15 5 2 2 4 2" xfId="10188" xr:uid="{4D8CE47C-46CE-4A51-AB9A-7B7185FA952E}"/>
    <cellStyle name="Comma 15 5 2 2 4 2 2" xfId="10189" xr:uid="{59B15D8A-91B2-476C-AC0F-7B9507C063F6}"/>
    <cellStyle name="Comma 15 5 2 2 4 2 2 2" xfId="33635" xr:uid="{B98A4C7F-49A2-4D10-BD51-8AC23A40243D}"/>
    <cellStyle name="Comma 15 5 2 2 4 2 3" xfId="33634" xr:uid="{31344D54-E703-47E8-B374-4062C2DDB53C}"/>
    <cellStyle name="Comma 15 5 2 2 4 2_DataSet" xfId="10190" xr:uid="{B7D168D0-2B6D-4B34-91CD-5502C568F783}"/>
    <cellStyle name="Comma 15 5 2 2 4 3" xfId="10191" xr:uid="{A60A6F9D-5A21-44B1-955C-4D90A9FD339A}"/>
    <cellStyle name="Comma 15 5 2 2 4 3 2" xfId="33636" xr:uid="{2405F0E1-C0C7-4B8C-AA1A-4CDAB3BB76DE}"/>
    <cellStyle name="Comma 15 5 2 2 4 4" xfId="33633" xr:uid="{37C1460A-EED6-4A17-BB03-60413E7E65AB}"/>
    <cellStyle name="Comma 15 5 2 2 4_DataSet" xfId="10192" xr:uid="{37205DEC-55B7-4666-A523-950ADE2DAE05}"/>
    <cellStyle name="Comma 15 5 2 2 5" xfId="10193" xr:uid="{10077E47-D1D1-40D4-8542-CCD3A294E397}"/>
    <cellStyle name="Comma 15 5 2 2 5 2" xfId="10194" xr:uid="{A542C3D0-893B-459F-85B9-0547B95587E1}"/>
    <cellStyle name="Comma 15 5 2 2 5 2 2" xfId="33638" xr:uid="{519F7746-BF6B-453E-96D5-43B9F326547C}"/>
    <cellStyle name="Comma 15 5 2 2 5 3" xfId="33637" xr:uid="{B3E80D95-E7CF-44AF-AEBA-F2DD60981553}"/>
    <cellStyle name="Comma 15 5 2 2 5_DataSet" xfId="10195" xr:uid="{84FA423F-17C2-47FD-9487-528BEB640671}"/>
    <cellStyle name="Comma 15 5 2 2 6" xfId="10196" xr:uid="{B03E2230-A5B6-4D39-BBE2-744EE6985953}"/>
    <cellStyle name="Comma 15 5 2 2 6 2" xfId="33639" xr:uid="{7300E045-939A-42D0-8628-2F8E9EE7291F}"/>
    <cellStyle name="Comma 15 5 2 2 7" xfId="33608" xr:uid="{90BE3D9E-D15F-4C65-90BC-070AC81BA1AE}"/>
    <cellStyle name="Comma 15 5 2 2_DataSet" xfId="10197" xr:uid="{212AF705-2CEA-4C77-8830-0B96DE2EF7F5}"/>
    <cellStyle name="Comma 15 5 2 3" xfId="10198" xr:uid="{59F15A2E-5764-4B40-99A4-F61EE542C746}"/>
    <cellStyle name="Comma 15 5 2 3 2" xfId="10199" xr:uid="{37A2E653-3D37-4611-850F-95FB5F90E033}"/>
    <cellStyle name="Comma 15 5 2 3 2 2" xfId="10200" xr:uid="{0BC3429B-35AD-4B99-BAE2-265F1325E538}"/>
    <cellStyle name="Comma 15 5 2 3 2 2 2" xfId="10201" xr:uid="{077E5DA8-B4D8-4008-A5F3-335243258C2A}"/>
    <cellStyle name="Comma 15 5 2 3 2 2 2 2" xfId="10202" xr:uid="{858AC3CD-50EA-40F9-8FCD-567361B95AE6}"/>
    <cellStyle name="Comma 15 5 2 3 2 2 2 2 2" xfId="10203" xr:uid="{B88570D5-C62B-4C6E-946D-BF6AA4116BE6}"/>
    <cellStyle name="Comma 15 5 2 3 2 2 2 2 2 2" xfId="33645" xr:uid="{C9C0281E-04D5-48FD-BE09-BA14DE92F797}"/>
    <cellStyle name="Comma 15 5 2 3 2 2 2 2 3" xfId="33644" xr:uid="{1A19D48A-471B-4415-818A-E45A5FFB9E46}"/>
    <cellStyle name="Comma 15 5 2 3 2 2 2 2_DataSet" xfId="10204" xr:uid="{4C506356-EAE1-40E4-9A2C-DD07124B8A2B}"/>
    <cellStyle name="Comma 15 5 2 3 2 2 2 3" xfId="10205" xr:uid="{B256ED05-BF15-4535-B16D-F70B1AFFE3EF}"/>
    <cellStyle name="Comma 15 5 2 3 2 2 2 3 2" xfId="33646" xr:uid="{78EFFED4-4B5F-4022-A55A-29E4EC47DE56}"/>
    <cellStyle name="Comma 15 5 2 3 2 2 2 4" xfId="33643" xr:uid="{C439E2A7-0538-48D2-989A-1B6220EF5998}"/>
    <cellStyle name="Comma 15 5 2 3 2 2 2_DataSet" xfId="10206" xr:uid="{82D8104A-012B-425D-9873-E970415329DA}"/>
    <cellStyle name="Comma 15 5 2 3 2 2 3" xfId="10207" xr:uid="{D094C875-5DFF-4B1C-8C90-107F544D094C}"/>
    <cellStyle name="Comma 15 5 2 3 2 2 3 2" xfId="10208" xr:uid="{41C55A3E-2E8D-4654-A9B7-3A9C0772B371}"/>
    <cellStyle name="Comma 15 5 2 3 2 2 3 2 2" xfId="33648" xr:uid="{4B19400A-617A-47BE-A49C-9188B293382B}"/>
    <cellStyle name="Comma 15 5 2 3 2 2 3 3" xfId="33647" xr:uid="{BB6A5918-0D16-49E7-96A0-A3B02BA33C93}"/>
    <cellStyle name="Comma 15 5 2 3 2 2 3_DataSet" xfId="10209" xr:uid="{D2CDD0ED-F04A-4E58-A4C5-A86396DFFDB3}"/>
    <cellStyle name="Comma 15 5 2 3 2 2 4" xfId="10210" xr:uid="{61E415B6-F3AF-4017-A8A8-F7B965356C7A}"/>
    <cellStyle name="Comma 15 5 2 3 2 2 4 2" xfId="33649" xr:uid="{FF06CC53-144D-49DA-B31E-90D508C6AF8C}"/>
    <cellStyle name="Comma 15 5 2 3 2 2 5" xfId="33642" xr:uid="{B09FD454-1904-4BC4-8F04-E64BE9FFAE1A}"/>
    <cellStyle name="Comma 15 5 2 3 2 2_DataSet" xfId="10211" xr:uid="{DFC77A5C-74F6-4B37-8E66-3B0A75266D9D}"/>
    <cellStyle name="Comma 15 5 2 3 2 3" xfId="10212" xr:uid="{B9603DFF-DB57-4750-A0EF-41E8C8E133B0}"/>
    <cellStyle name="Comma 15 5 2 3 2 3 2" xfId="10213" xr:uid="{B475C950-6500-4B55-8FDF-0FD5B05D26E8}"/>
    <cellStyle name="Comma 15 5 2 3 2 3 2 2" xfId="10214" xr:uid="{A081DD89-0007-442F-8AB4-1D79A5AA6BE2}"/>
    <cellStyle name="Comma 15 5 2 3 2 3 2 2 2" xfId="33652" xr:uid="{816CD7EB-4DC7-49DF-B81E-ECBF8321C770}"/>
    <cellStyle name="Comma 15 5 2 3 2 3 2 3" xfId="33651" xr:uid="{79E61A90-FF1A-4FCC-A7D0-FD533B23EC95}"/>
    <cellStyle name="Comma 15 5 2 3 2 3 2_DataSet" xfId="10215" xr:uid="{FED4323A-C3F4-4E0D-83D1-BCB06AD415C7}"/>
    <cellStyle name="Comma 15 5 2 3 2 3 3" xfId="10216" xr:uid="{1B5C0158-3A22-4007-8352-5504B62BEFAB}"/>
    <cellStyle name="Comma 15 5 2 3 2 3 3 2" xfId="33653" xr:uid="{2732AC16-E466-4192-966A-AD9DA9259DA4}"/>
    <cellStyle name="Comma 15 5 2 3 2 3 4" xfId="33650" xr:uid="{344EFDA3-17C0-4B36-95BB-EC1A332CAB5E}"/>
    <cellStyle name="Comma 15 5 2 3 2 3_DataSet" xfId="10217" xr:uid="{B5018FD5-C435-437D-A01D-CA5EBF1E5C8B}"/>
    <cellStyle name="Comma 15 5 2 3 2 4" xfId="10218" xr:uid="{505F1BA5-8DC3-416B-9520-F957733F06A4}"/>
    <cellStyle name="Comma 15 5 2 3 2 4 2" xfId="10219" xr:uid="{3D6D0B99-C3BE-484A-A6C4-CB8D563D4B97}"/>
    <cellStyle name="Comma 15 5 2 3 2 4 2 2" xfId="33655" xr:uid="{460D397F-A9EA-4878-8940-27BB70F4D9FE}"/>
    <cellStyle name="Comma 15 5 2 3 2 4 3" xfId="33654" xr:uid="{00479F62-2A50-4EC5-97A1-B597D8DCDB71}"/>
    <cellStyle name="Comma 15 5 2 3 2 4_DataSet" xfId="10220" xr:uid="{B16944DB-0ED7-4CB2-B87F-CA0F4C186493}"/>
    <cellStyle name="Comma 15 5 2 3 2 5" xfId="10221" xr:uid="{EE83ADB7-A0A9-4516-AE42-9D3CEFE061EB}"/>
    <cellStyle name="Comma 15 5 2 3 2 5 2" xfId="33656" xr:uid="{5BCEB691-B5C1-4D06-88A4-5DB035B01F04}"/>
    <cellStyle name="Comma 15 5 2 3 2 6" xfId="33641" xr:uid="{1A763DF2-05D8-4A9C-8610-B566FA22377E}"/>
    <cellStyle name="Comma 15 5 2 3 2_DataSet" xfId="10222" xr:uid="{10F65A59-6422-458C-87E4-7CD0B33DB93D}"/>
    <cellStyle name="Comma 15 5 2 3 3" xfId="10223" xr:uid="{D8CCEDA5-D710-4509-9A4F-656F6084FB05}"/>
    <cellStyle name="Comma 15 5 2 3 3 2" xfId="10224" xr:uid="{D7121529-CCC3-4722-B1C3-14C0D2FD95BB}"/>
    <cellStyle name="Comma 15 5 2 3 3 2 2" xfId="10225" xr:uid="{977409A1-91C1-4B4D-A040-6DA5E6EBEAEA}"/>
    <cellStyle name="Comma 15 5 2 3 3 2 2 2" xfId="10226" xr:uid="{700C0DE3-1480-47F7-9651-ECD1E9F5818E}"/>
    <cellStyle name="Comma 15 5 2 3 3 2 2 2 2" xfId="33660" xr:uid="{6C0BE765-07BE-429F-B073-2E1FA541BCD2}"/>
    <cellStyle name="Comma 15 5 2 3 3 2 2 3" xfId="33659" xr:uid="{6DAB8B4F-1A82-454D-894D-C22E0AA84653}"/>
    <cellStyle name="Comma 15 5 2 3 3 2 2_DataSet" xfId="10227" xr:uid="{3ED88316-4457-4ECE-A3D4-1338B484D122}"/>
    <cellStyle name="Comma 15 5 2 3 3 2 3" xfId="10228" xr:uid="{1F89CB2A-2B63-4BA1-B717-04C8F43C0DEB}"/>
    <cellStyle name="Comma 15 5 2 3 3 2 3 2" xfId="33661" xr:uid="{9B7DE446-F33A-4E29-88AB-A06087B5E376}"/>
    <cellStyle name="Comma 15 5 2 3 3 2 4" xfId="33658" xr:uid="{C61F2047-8F4F-4BE2-A49C-462A032A6626}"/>
    <cellStyle name="Comma 15 5 2 3 3 2_DataSet" xfId="10229" xr:uid="{9E9589F6-66BE-482A-AA19-800E04838B07}"/>
    <cellStyle name="Comma 15 5 2 3 3 3" xfId="10230" xr:uid="{3D75E9CB-DCF0-4024-A9FF-3722DE68AA36}"/>
    <cellStyle name="Comma 15 5 2 3 3 3 2" xfId="10231" xr:uid="{965ED1E7-B699-4CD6-91B4-FBD91E3FA321}"/>
    <cellStyle name="Comma 15 5 2 3 3 3 2 2" xfId="33663" xr:uid="{E8B69E11-35E9-4EB6-9524-14023F295863}"/>
    <cellStyle name="Comma 15 5 2 3 3 3 3" xfId="33662" xr:uid="{CB54EAEF-4899-4AB2-AFDE-B77C4081808F}"/>
    <cellStyle name="Comma 15 5 2 3 3 3_DataSet" xfId="10232" xr:uid="{913ECCEE-556F-496B-BDC8-71A41A209ED6}"/>
    <cellStyle name="Comma 15 5 2 3 3 4" xfId="10233" xr:uid="{BE5E6BAB-C3F9-4F7F-B1FF-CB5CD88E9E4B}"/>
    <cellStyle name="Comma 15 5 2 3 3 4 2" xfId="33664" xr:uid="{98E691E6-77B7-4A02-AB69-6B7AEDBF9B03}"/>
    <cellStyle name="Comma 15 5 2 3 3 5" xfId="33657" xr:uid="{72952FB9-0740-4D92-9C15-7D23C61B2ED3}"/>
    <cellStyle name="Comma 15 5 2 3 3_DataSet" xfId="10234" xr:uid="{FFB8B0A5-4DCA-4EB2-A7DB-31A8800E914B}"/>
    <cellStyle name="Comma 15 5 2 3 4" xfId="10235" xr:uid="{8BE4BBE2-105F-4131-AD14-F12DA299462F}"/>
    <cellStyle name="Comma 15 5 2 3 4 2" xfId="10236" xr:uid="{06D75F60-949E-4045-A0F2-701B990BE477}"/>
    <cellStyle name="Comma 15 5 2 3 4 2 2" xfId="10237" xr:uid="{4F7604A9-F38B-4520-A47C-52CD81360000}"/>
    <cellStyle name="Comma 15 5 2 3 4 2 2 2" xfId="33667" xr:uid="{037AB37C-7C1A-4775-829A-BBC0E2E1BC90}"/>
    <cellStyle name="Comma 15 5 2 3 4 2 3" xfId="33666" xr:uid="{763E5981-E6EC-4D1E-A3DB-4AD05C3C5F56}"/>
    <cellStyle name="Comma 15 5 2 3 4 2_DataSet" xfId="10238" xr:uid="{250B3749-DD8E-4A69-B45C-DC3C9A5641E8}"/>
    <cellStyle name="Comma 15 5 2 3 4 3" xfId="10239" xr:uid="{8D38EB59-C296-4B91-822C-D3C39CCFEC6C}"/>
    <cellStyle name="Comma 15 5 2 3 4 3 2" xfId="33668" xr:uid="{0C67C2F8-0727-4CBA-9F38-F3C6437D5499}"/>
    <cellStyle name="Comma 15 5 2 3 4 4" xfId="33665" xr:uid="{5E05A612-518E-402F-9CEA-641FD67F83DA}"/>
    <cellStyle name="Comma 15 5 2 3 4_DataSet" xfId="10240" xr:uid="{58644ADB-9E53-4A43-BDBB-AAF960DA7635}"/>
    <cellStyle name="Comma 15 5 2 3 5" xfId="10241" xr:uid="{95DC7A31-A61B-45D5-B987-9E3E53CE4BFB}"/>
    <cellStyle name="Comma 15 5 2 3 5 2" xfId="10242" xr:uid="{62CAF453-2713-4953-952D-DB8E561D858F}"/>
    <cellStyle name="Comma 15 5 2 3 5 2 2" xfId="33670" xr:uid="{0A6C915D-BADE-4E0E-8E97-785D39094AAC}"/>
    <cellStyle name="Comma 15 5 2 3 5 3" xfId="33669" xr:uid="{A0FBAF6D-E05B-4D08-8810-F0BE0AD17FF5}"/>
    <cellStyle name="Comma 15 5 2 3 5_DataSet" xfId="10243" xr:uid="{1F13BA58-CD77-403B-8310-4A1BE81DF160}"/>
    <cellStyle name="Comma 15 5 2 3 6" xfId="10244" xr:uid="{51D827F1-409D-475A-A2FB-31ABEFF752D9}"/>
    <cellStyle name="Comma 15 5 2 3 6 2" xfId="33671" xr:uid="{685E4AEB-189A-4C8F-817C-689EE09E6A47}"/>
    <cellStyle name="Comma 15 5 2 3 7" xfId="33640" xr:uid="{C67C0E29-04A4-4DAD-9BAA-BA5E4FDDAC89}"/>
    <cellStyle name="Comma 15 5 2 3_DataSet" xfId="10245" xr:uid="{640351E4-10FA-4A21-988A-99100ADD1F14}"/>
    <cellStyle name="Comma 15 5 2 4" xfId="10246" xr:uid="{74A2AD64-F9A5-492F-8C9B-19124C4BCA44}"/>
    <cellStyle name="Comma 15 5 2 4 2" xfId="10247" xr:uid="{70FA3C93-D444-4D66-8C17-B6D893315A06}"/>
    <cellStyle name="Comma 15 5 2 4 2 2" xfId="10248" xr:uid="{33655B2C-205F-4B5A-8ADA-B1305395D6D2}"/>
    <cellStyle name="Comma 15 5 2 4 2 2 2" xfId="10249" xr:uid="{946F1682-FC8F-4F83-BA71-DE21EF0020DC}"/>
    <cellStyle name="Comma 15 5 2 4 2 2 2 2" xfId="10250" xr:uid="{8644D9E1-579B-436E-B4D7-D1944F2F84A4}"/>
    <cellStyle name="Comma 15 5 2 4 2 2 2 2 2" xfId="33676" xr:uid="{71B471C0-A49B-4937-AB7B-10C205500C74}"/>
    <cellStyle name="Comma 15 5 2 4 2 2 2 3" xfId="33675" xr:uid="{A86728B9-85AC-45C0-9DE4-A3D9FF3C5D1C}"/>
    <cellStyle name="Comma 15 5 2 4 2 2 2_DataSet" xfId="10251" xr:uid="{0310640B-FF97-4A21-A56E-6DB7356BFD25}"/>
    <cellStyle name="Comma 15 5 2 4 2 2 3" xfId="10252" xr:uid="{C85E672F-EC94-46D3-ABE9-D21273BDAA07}"/>
    <cellStyle name="Comma 15 5 2 4 2 2 3 2" xfId="33677" xr:uid="{A6B5EDC6-BD1E-42BD-833B-DD376C153D33}"/>
    <cellStyle name="Comma 15 5 2 4 2 2 4" xfId="33674" xr:uid="{D1D4BCF6-85B9-4204-A7C3-CE7944DB678E}"/>
    <cellStyle name="Comma 15 5 2 4 2 2_DataSet" xfId="10253" xr:uid="{1EDAFAD2-355B-4F4C-94ED-23996567B6CD}"/>
    <cellStyle name="Comma 15 5 2 4 2 3" xfId="10254" xr:uid="{E5EF86FE-0A8E-40B8-AD44-1C6DF077E303}"/>
    <cellStyle name="Comma 15 5 2 4 2 3 2" xfId="10255" xr:uid="{20455D13-6432-4237-B866-A523EB21AF05}"/>
    <cellStyle name="Comma 15 5 2 4 2 3 2 2" xfId="33679" xr:uid="{BB7845D5-8219-4978-A51A-D4EF16AFA080}"/>
    <cellStyle name="Comma 15 5 2 4 2 3 3" xfId="33678" xr:uid="{A3B089F7-98C3-421B-A065-B45593627403}"/>
    <cellStyle name="Comma 15 5 2 4 2 3_DataSet" xfId="10256" xr:uid="{2D047107-BA71-42F0-AB8B-0E8BD772C1EC}"/>
    <cellStyle name="Comma 15 5 2 4 2 4" xfId="10257" xr:uid="{55E1B1B2-7281-48BA-94B0-2ACFC1A9FD82}"/>
    <cellStyle name="Comma 15 5 2 4 2 4 2" xfId="33680" xr:uid="{0A5864AE-CE7E-4D96-886E-96700604B517}"/>
    <cellStyle name="Comma 15 5 2 4 2 5" xfId="33673" xr:uid="{4036A2FD-2D83-42CC-84F8-CD12627EDF64}"/>
    <cellStyle name="Comma 15 5 2 4 2_DataSet" xfId="10258" xr:uid="{272FD068-7EC7-4D21-9359-7D0BFFA40E2F}"/>
    <cellStyle name="Comma 15 5 2 4 3" xfId="10259" xr:uid="{41AF1940-46A6-4DC7-8A4F-C5C1547DF658}"/>
    <cellStyle name="Comma 15 5 2 4 3 2" xfId="10260" xr:uid="{B1DF0D03-3985-48D5-BEB6-26340797118C}"/>
    <cellStyle name="Comma 15 5 2 4 3 2 2" xfId="10261" xr:uid="{2888824A-E6E6-496E-B009-DC484BD72D68}"/>
    <cellStyle name="Comma 15 5 2 4 3 2 2 2" xfId="33683" xr:uid="{4B62A0DA-A7BB-4B3F-AB6B-1DC30E6352C7}"/>
    <cellStyle name="Comma 15 5 2 4 3 2 3" xfId="33682" xr:uid="{00367DA1-24D8-46DC-8CFC-43860DF0EE29}"/>
    <cellStyle name="Comma 15 5 2 4 3 2_DataSet" xfId="10262" xr:uid="{DC2C310C-E8E7-4E5C-BC79-8E02732AACA7}"/>
    <cellStyle name="Comma 15 5 2 4 3 3" xfId="10263" xr:uid="{142CF01A-1869-43A5-B166-C77A894CC369}"/>
    <cellStyle name="Comma 15 5 2 4 3 3 2" xfId="33684" xr:uid="{909650CA-0331-4D54-B5AC-AEA602262E3D}"/>
    <cellStyle name="Comma 15 5 2 4 3 4" xfId="33681" xr:uid="{C49D8135-46A9-4A45-852C-48D7AD3F6CE3}"/>
    <cellStyle name="Comma 15 5 2 4 3_DataSet" xfId="10264" xr:uid="{AC7D4FDC-06D5-475B-94FC-E1D3A0A9C090}"/>
    <cellStyle name="Comma 15 5 2 4 4" xfId="10265" xr:uid="{FEDD3437-D0D6-4D32-904D-E70A6881A883}"/>
    <cellStyle name="Comma 15 5 2 4 4 2" xfId="10266" xr:uid="{CF0557A5-7DDF-4BFD-8A01-D4346BBAB9F7}"/>
    <cellStyle name="Comma 15 5 2 4 4 2 2" xfId="33686" xr:uid="{C0548F8F-FCD6-4653-A520-CCB21F48FF54}"/>
    <cellStyle name="Comma 15 5 2 4 4 3" xfId="33685" xr:uid="{ECD19019-DAEA-4050-86AA-5E8EF4B30939}"/>
    <cellStyle name="Comma 15 5 2 4 4_DataSet" xfId="10267" xr:uid="{08121B86-F96F-4DFE-80FE-BCA052D212C2}"/>
    <cellStyle name="Comma 15 5 2 4 5" xfId="10268" xr:uid="{A4A3E121-573F-44E8-B43D-DBCE17A75E0D}"/>
    <cellStyle name="Comma 15 5 2 4 5 2" xfId="33687" xr:uid="{15FFAB3F-992B-4386-A5F3-C7C8A22840B8}"/>
    <cellStyle name="Comma 15 5 2 4 6" xfId="33672" xr:uid="{516F9A2A-D55D-419E-A2D4-FD586FFBCD4A}"/>
    <cellStyle name="Comma 15 5 2 4_DataSet" xfId="10269" xr:uid="{2F7618FA-B753-47F8-A366-09F1EE529CAF}"/>
    <cellStyle name="Comma 15 5 2 5" xfId="10270" xr:uid="{EF1DB8FC-4B33-43BB-90F3-56BF39C82C18}"/>
    <cellStyle name="Comma 15 5 2 5 2" xfId="10271" xr:uid="{FA4D0D37-7303-4052-8E4E-73E75B90EB97}"/>
    <cellStyle name="Comma 15 5 2 5 2 2" xfId="10272" xr:uid="{45943A44-BE94-416C-B114-E295460086A4}"/>
    <cellStyle name="Comma 15 5 2 5 2 2 2" xfId="10273" xr:uid="{BA26FFAB-7269-41F9-BCAB-7D84CC888C30}"/>
    <cellStyle name="Comma 15 5 2 5 2 2 2 2" xfId="33691" xr:uid="{1EAD9C31-32FD-43DF-8119-51E2D9A69FDB}"/>
    <cellStyle name="Comma 15 5 2 5 2 2 3" xfId="33690" xr:uid="{383C7AB5-26E3-430A-B21F-046D435F8D8C}"/>
    <cellStyle name="Comma 15 5 2 5 2 2_DataSet" xfId="10274" xr:uid="{B60B14BC-970A-48DA-AE0C-BF0EAE3D1758}"/>
    <cellStyle name="Comma 15 5 2 5 2 3" xfId="10275" xr:uid="{AEED8AE6-5739-4738-9B08-EFC93A6B598A}"/>
    <cellStyle name="Comma 15 5 2 5 2 3 2" xfId="33692" xr:uid="{30425D57-2274-4EF0-99EB-710F7D379E04}"/>
    <cellStyle name="Comma 15 5 2 5 2 4" xfId="33689" xr:uid="{AE5C92C9-042B-4698-8B7E-174A94BFB5EE}"/>
    <cellStyle name="Comma 15 5 2 5 2_DataSet" xfId="10276" xr:uid="{7706BD0B-96AA-4AAC-86C8-81FE4EC42B80}"/>
    <cellStyle name="Comma 15 5 2 5 3" xfId="10277" xr:uid="{E603521C-9D75-4831-9B2A-174FE2754A36}"/>
    <cellStyle name="Comma 15 5 2 5 3 2" xfId="10278" xr:uid="{4A1FA501-D315-4F2E-866A-047D8E0FFEE4}"/>
    <cellStyle name="Comma 15 5 2 5 3 2 2" xfId="33694" xr:uid="{BD2F2935-3E3C-4E38-8463-002D5D29E424}"/>
    <cellStyle name="Comma 15 5 2 5 3 3" xfId="33693" xr:uid="{6276C7D3-EE9B-4EFF-820C-0E98823B94C3}"/>
    <cellStyle name="Comma 15 5 2 5 3_DataSet" xfId="10279" xr:uid="{F49109F2-F742-4DFF-96BB-D375E22592CE}"/>
    <cellStyle name="Comma 15 5 2 5 4" xfId="10280" xr:uid="{7860EE38-87A2-40FA-88C0-BE6F12D7B5E6}"/>
    <cellStyle name="Comma 15 5 2 5 4 2" xfId="33695" xr:uid="{AF93EB5F-7358-4A0E-B24C-CC8FCD80A9B6}"/>
    <cellStyle name="Comma 15 5 2 5 5" xfId="33688" xr:uid="{4BD67730-BEF4-4B00-AC9B-B58B950F996D}"/>
    <cellStyle name="Comma 15 5 2 5_DataSet" xfId="10281" xr:uid="{2E8000B1-5773-4967-90DB-E77C7D9C59A1}"/>
    <cellStyle name="Comma 15 5 2 6" xfId="10282" xr:uid="{BD04A5F7-FAA0-452A-AA7A-D025A8D4FF19}"/>
    <cellStyle name="Comma 15 5 2 6 2" xfId="10283" xr:uid="{A7741C78-15DC-480B-8C45-0ACE44A8B621}"/>
    <cellStyle name="Comma 15 5 2 6 2 2" xfId="10284" xr:uid="{96F4AE03-1ABC-4B70-BBAA-4886273C5407}"/>
    <cellStyle name="Comma 15 5 2 6 2 2 2" xfId="33698" xr:uid="{75E97799-003B-4347-B86A-91F61FB25EAF}"/>
    <cellStyle name="Comma 15 5 2 6 2 3" xfId="33697" xr:uid="{F77D150A-C610-4744-BC11-75D243A7C600}"/>
    <cellStyle name="Comma 15 5 2 6 2_DataSet" xfId="10285" xr:uid="{0097320D-6A3C-4799-99E4-156D8A2FC71E}"/>
    <cellStyle name="Comma 15 5 2 6 3" xfId="10286" xr:uid="{422BEE7D-A931-4B16-99B9-382A02610895}"/>
    <cellStyle name="Comma 15 5 2 6 3 2" xfId="33699" xr:uid="{1A39A509-FFBC-4CD0-94F6-995CBC9ACBEF}"/>
    <cellStyle name="Comma 15 5 2 6 4" xfId="33696" xr:uid="{61394A91-ABC6-4F53-A610-899F3EF15ED3}"/>
    <cellStyle name="Comma 15 5 2 6_DataSet" xfId="10287" xr:uid="{7F3F109D-175F-4F98-9D4F-D9B311F04BAE}"/>
    <cellStyle name="Comma 15 5 2 7" xfId="10288" xr:uid="{07C04571-6657-4ECF-A80D-6C682BDC79E7}"/>
    <cellStyle name="Comma 15 5 2 7 2" xfId="10289" xr:uid="{B0D889EC-9158-44B2-ADBA-F3F288B089FC}"/>
    <cellStyle name="Comma 15 5 2 7 2 2" xfId="33701" xr:uid="{546D48AE-25CC-4B3B-A137-492FDC5DEC7E}"/>
    <cellStyle name="Comma 15 5 2 7 3" xfId="33700" xr:uid="{BBFD38ED-0575-408C-9C91-FFA915515A27}"/>
    <cellStyle name="Comma 15 5 2 7_DataSet" xfId="10290" xr:uid="{18F9D819-E859-4225-AAB4-DC7334B8A68F}"/>
    <cellStyle name="Comma 15 5 2 8" xfId="10291" xr:uid="{2049B1B5-39E2-4633-9406-9A693F7F2CDA}"/>
    <cellStyle name="Comma 15 5 2 8 2" xfId="33702" xr:uid="{64743664-8237-4D9D-8781-4FC67E325D5C}"/>
    <cellStyle name="Comma 15 5 2 9" xfId="33607" xr:uid="{5DAFF316-9AAD-4D36-8027-4A7984FF962A}"/>
    <cellStyle name="Comma 15 5 2_ACT Segment adj EBITDA" xfId="10292" xr:uid="{D7425893-4F54-48C0-AF0A-21A220EDECE3}"/>
    <cellStyle name="Comma 15 5 3" xfId="10293" xr:uid="{21BB37A2-61B5-4B2B-A0F4-F157BB0E1042}"/>
    <cellStyle name="Comma 15 5 3 2" xfId="10294" xr:uid="{3F8AA91A-C0DF-4345-AC6F-3CBE57FF2932}"/>
    <cellStyle name="Comma 15 5 3 2 2" xfId="10295" xr:uid="{B221CCB5-2594-46B7-A8F8-5CB5F2ABCC1C}"/>
    <cellStyle name="Comma 15 5 3 2 2 2" xfId="10296" xr:uid="{198F8481-6CDC-418B-973B-239FF709C24F}"/>
    <cellStyle name="Comma 15 5 3 2 2 2 2" xfId="10297" xr:uid="{C63D6E4A-CC1E-43F1-874F-7BE0B0868C21}"/>
    <cellStyle name="Comma 15 5 3 2 2 2 2 2" xfId="10298" xr:uid="{67435025-9ED8-4709-A414-70DC43EF1C25}"/>
    <cellStyle name="Comma 15 5 3 2 2 2 2 2 2" xfId="33708" xr:uid="{473AB849-3BCF-498B-9874-4CFD00142867}"/>
    <cellStyle name="Comma 15 5 3 2 2 2 2 3" xfId="33707" xr:uid="{C6B99F78-EF93-421E-8B61-F9A41D572C83}"/>
    <cellStyle name="Comma 15 5 3 2 2 2 2_DataSet" xfId="10299" xr:uid="{A1576F60-D7F6-49CD-B966-8071958A24BF}"/>
    <cellStyle name="Comma 15 5 3 2 2 2 3" xfId="10300" xr:uid="{0A9A0504-0767-435C-9AA8-E3103D22CC6C}"/>
    <cellStyle name="Comma 15 5 3 2 2 2 3 2" xfId="33709" xr:uid="{A34EC696-0A16-4875-95D9-68DB06D2EDED}"/>
    <cellStyle name="Comma 15 5 3 2 2 2 4" xfId="33706" xr:uid="{70BF4AB6-40C1-4369-8D47-109661969C10}"/>
    <cellStyle name="Comma 15 5 3 2 2 2_DataSet" xfId="10301" xr:uid="{339ABAF3-253F-470A-8732-EC59A36939DF}"/>
    <cellStyle name="Comma 15 5 3 2 2 3" xfId="10302" xr:uid="{52068381-60FE-40C7-AB09-8923112C33A2}"/>
    <cellStyle name="Comma 15 5 3 2 2 3 2" xfId="10303" xr:uid="{36C460F9-1DD2-4ADD-BDF1-0E4FB88B20A7}"/>
    <cellStyle name="Comma 15 5 3 2 2 3 2 2" xfId="33711" xr:uid="{BF6B592E-216B-4DA2-A8E4-2C88C8EA163F}"/>
    <cellStyle name="Comma 15 5 3 2 2 3 3" xfId="33710" xr:uid="{8FA9964D-804D-48B8-B8A7-FC33C9F24F8B}"/>
    <cellStyle name="Comma 15 5 3 2 2 3_DataSet" xfId="10304" xr:uid="{211D5E76-5CC6-4DF8-9EFA-5E8708F48032}"/>
    <cellStyle name="Comma 15 5 3 2 2 4" xfId="10305" xr:uid="{00F4972B-E8E7-43F2-81F9-98B38312ABB7}"/>
    <cellStyle name="Comma 15 5 3 2 2 4 2" xfId="33712" xr:uid="{140F2E16-0AB6-4F18-9E2D-A713E351A7D8}"/>
    <cellStyle name="Comma 15 5 3 2 2 5" xfId="33705" xr:uid="{BC5C4F1B-0E2A-49E1-ACA6-E6DDF3FCDA77}"/>
    <cellStyle name="Comma 15 5 3 2 2_DataSet" xfId="10306" xr:uid="{C208BD4C-C682-4605-9F27-6F20726B2BB4}"/>
    <cellStyle name="Comma 15 5 3 2 3" xfId="10307" xr:uid="{4D7CF394-086A-417B-9BAF-8B65B008C445}"/>
    <cellStyle name="Comma 15 5 3 2 3 2" xfId="10308" xr:uid="{B42CA3A7-6332-4321-81D3-54E8508C2C39}"/>
    <cellStyle name="Comma 15 5 3 2 3 2 2" xfId="10309" xr:uid="{D15F9400-5BD2-4A50-BD34-54729F65B50D}"/>
    <cellStyle name="Comma 15 5 3 2 3 2 2 2" xfId="33715" xr:uid="{06071C21-29C1-4E5A-9470-5E0BC2CC0CE9}"/>
    <cellStyle name="Comma 15 5 3 2 3 2 3" xfId="33714" xr:uid="{7DC2304B-3CA6-4639-B87F-6A88206E6F6E}"/>
    <cellStyle name="Comma 15 5 3 2 3 2_DataSet" xfId="10310" xr:uid="{EB359CA6-48C4-4CCB-B84C-0814794622D7}"/>
    <cellStyle name="Comma 15 5 3 2 3 3" xfId="10311" xr:uid="{D5896294-B2F3-4A20-978B-F815CB675D76}"/>
    <cellStyle name="Comma 15 5 3 2 3 3 2" xfId="33716" xr:uid="{47D24C81-20A1-465E-8CCB-E270BC860E6A}"/>
    <cellStyle name="Comma 15 5 3 2 3 4" xfId="33713" xr:uid="{EC91CCDA-F58C-4B95-BB65-CCDDE81818EB}"/>
    <cellStyle name="Comma 15 5 3 2 3_DataSet" xfId="10312" xr:uid="{788B991D-75F1-4EB0-AF7C-7B75BB7CB122}"/>
    <cellStyle name="Comma 15 5 3 2 4" xfId="10313" xr:uid="{C77CAB27-19EA-4672-9007-B4E79DC95970}"/>
    <cellStyle name="Comma 15 5 3 2 4 2" xfId="10314" xr:uid="{25E22AD7-EC5E-4FB5-A67F-3AE74B77C112}"/>
    <cellStyle name="Comma 15 5 3 2 4 2 2" xfId="33718" xr:uid="{C014DD63-72B9-431B-9FD0-6408DF6A4EE9}"/>
    <cellStyle name="Comma 15 5 3 2 4 3" xfId="33717" xr:uid="{89F5C0E8-A9A9-46AC-BD5B-FB11E86484E7}"/>
    <cellStyle name="Comma 15 5 3 2 4_DataSet" xfId="10315" xr:uid="{40B33CCD-F0C7-47C3-83BE-F4680D7F0FEF}"/>
    <cellStyle name="Comma 15 5 3 2 5" xfId="10316" xr:uid="{46A81EDE-6BF8-4DDA-BCF0-8A15E4EF774C}"/>
    <cellStyle name="Comma 15 5 3 2 5 2" xfId="33719" xr:uid="{9B1A87CC-BDB5-43F2-914E-7374028AE050}"/>
    <cellStyle name="Comma 15 5 3 2 6" xfId="33704" xr:uid="{08D5E882-4E4E-40A4-AB11-DEEB7BA240C3}"/>
    <cellStyle name="Comma 15 5 3 2_DataSet" xfId="10317" xr:uid="{D0B76208-D7C0-40E1-90AA-6254DF1D4FBC}"/>
    <cellStyle name="Comma 15 5 3 3" xfId="10318" xr:uid="{2A43C065-88A7-4A40-ACDC-0FDC09CC8BDF}"/>
    <cellStyle name="Comma 15 5 3 3 2" xfId="10319" xr:uid="{1A821CD0-6908-41E2-BB14-D9C14C27E9F2}"/>
    <cellStyle name="Comma 15 5 3 3 2 2" xfId="10320" xr:uid="{A2289747-0F7F-45D6-BABE-AAC415664F43}"/>
    <cellStyle name="Comma 15 5 3 3 2 2 2" xfId="10321" xr:uid="{1056728F-13E9-433F-A3FD-A8EB98722966}"/>
    <cellStyle name="Comma 15 5 3 3 2 2 2 2" xfId="33723" xr:uid="{E7258AE9-EACA-4FC3-B8FE-67BF5AACCA55}"/>
    <cellStyle name="Comma 15 5 3 3 2 2 3" xfId="33722" xr:uid="{0F9B7408-3E84-427F-85BD-1F9DCFE4A182}"/>
    <cellStyle name="Comma 15 5 3 3 2 2_DataSet" xfId="10322" xr:uid="{81AA79B7-EF4F-4890-A4B3-0840249A54DD}"/>
    <cellStyle name="Comma 15 5 3 3 2 3" xfId="10323" xr:uid="{E0DAC02F-129E-453E-9691-6E943AE73700}"/>
    <cellStyle name="Comma 15 5 3 3 2 3 2" xfId="33724" xr:uid="{E68AAF19-02DA-4DA0-B08C-F33D132143F3}"/>
    <cellStyle name="Comma 15 5 3 3 2 4" xfId="33721" xr:uid="{38B53E53-7159-4E7E-86CE-D0055B426602}"/>
    <cellStyle name="Comma 15 5 3 3 2_DataSet" xfId="10324" xr:uid="{128326BC-9422-41DD-B9D8-C6BFF68A050C}"/>
    <cellStyle name="Comma 15 5 3 3 3" xfId="10325" xr:uid="{6DEA598D-B75B-4590-BF3D-97F0EF0F5EF1}"/>
    <cellStyle name="Comma 15 5 3 3 3 2" xfId="10326" xr:uid="{6D2732D3-5810-463C-BE2D-ABF739D4EDBC}"/>
    <cellStyle name="Comma 15 5 3 3 3 2 2" xfId="33726" xr:uid="{CA4C7234-EDA0-4CE9-A012-A0EA7BD28B3C}"/>
    <cellStyle name="Comma 15 5 3 3 3 3" xfId="33725" xr:uid="{0D4CED02-A54A-446C-91E2-8A98E2151215}"/>
    <cellStyle name="Comma 15 5 3 3 3_DataSet" xfId="10327" xr:uid="{076318BF-5AC6-4137-9908-77792493CAF9}"/>
    <cellStyle name="Comma 15 5 3 3 4" xfId="10328" xr:uid="{5186A3F3-8B2F-4B28-9B07-1E60848ED962}"/>
    <cellStyle name="Comma 15 5 3 3 4 2" xfId="33727" xr:uid="{55533F2D-B8BD-4A50-B5DC-B4CD431D2BF7}"/>
    <cellStyle name="Comma 15 5 3 3 5" xfId="33720" xr:uid="{6B87ABF7-E4CB-4AE2-BEE4-531B7C34EA2A}"/>
    <cellStyle name="Comma 15 5 3 3_DataSet" xfId="10329" xr:uid="{6F71BDDE-A875-4711-B76F-B49123811CC5}"/>
    <cellStyle name="Comma 15 5 3 4" xfId="10330" xr:uid="{D7FB5E89-5A69-484C-AE4D-CCB942671E45}"/>
    <cellStyle name="Comma 15 5 3 4 2" xfId="10331" xr:uid="{B3C8F4D9-023D-4224-8BFC-64026190A758}"/>
    <cellStyle name="Comma 15 5 3 4 2 2" xfId="10332" xr:uid="{A8D2E3CC-A530-46EA-9F57-7D04D47A6E58}"/>
    <cellStyle name="Comma 15 5 3 4 2 2 2" xfId="33730" xr:uid="{8CC5969E-A520-461F-81D1-564F2D50A4A6}"/>
    <cellStyle name="Comma 15 5 3 4 2 3" xfId="33729" xr:uid="{9F756455-9841-4238-8E2A-FC93442B7091}"/>
    <cellStyle name="Comma 15 5 3 4 2_DataSet" xfId="10333" xr:uid="{9A2AFDE7-0C02-4C97-A0E7-C9CE3B68A957}"/>
    <cellStyle name="Comma 15 5 3 4 3" xfId="10334" xr:uid="{070D0C1E-1FDD-4C86-9537-E072B4988DB7}"/>
    <cellStyle name="Comma 15 5 3 4 3 2" xfId="33731" xr:uid="{15F8FE91-7093-40C5-B8D9-1D6372999AA8}"/>
    <cellStyle name="Comma 15 5 3 4 4" xfId="33728" xr:uid="{6905DE39-30C1-4DF5-8855-8F79DBB9A16D}"/>
    <cellStyle name="Comma 15 5 3 4_DataSet" xfId="10335" xr:uid="{2F3D2217-6BB4-43BF-93CF-F1889D959493}"/>
    <cellStyle name="Comma 15 5 3 5" xfId="10336" xr:uid="{72DB42B3-96F7-4650-ABA4-A9441928B001}"/>
    <cellStyle name="Comma 15 5 3 5 2" xfId="10337" xr:uid="{A67556BF-0228-4CBE-85B3-4E607B1FEB5D}"/>
    <cellStyle name="Comma 15 5 3 5 2 2" xfId="33733" xr:uid="{92A41713-ECFD-42ED-8CF3-1941B55435D3}"/>
    <cellStyle name="Comma 15 5 3 5 3" xfId="33732" xr:uid="{37888239-2141-420D-A0FE-9DC119EFB3B2}"/>
    <cellStyle name="Comma 15 5 3 5_DataSet" xfId="10338" xr:uid="{5673EAEB-EBB6-4489-B4BE-6F6899D83D9A}"/>
    <cellStyle name="Comma 15 5 3 6" xfId="10339" xr:uid="{8BD7E5D0-45F3-432B-B886-EBC8E77E062E}"/>
    <cellStyle name="Comma 15 5 3 6 2" xfId="33734" xr:uid="{BB04553B-299F-4532-86B5-495D16CA00BA}"/>
    <cellStyle name="Comma 15 5 3 7" xfId="33703" xr:uid="{DD73360C-C9FD-404E-9156-43D33D180E8B}"/>
    <cellStyle name="Comma 15 5 3 8" xfId="40086" xr:uid="{B7464416-A71F-4C8C-9A54-327B764B1976}"/>
    <cellStyle name="Comma 15 5 3 9" xfId="22074" xr:uid="{3DD34461-BD2E-4B5B-95C5-A2EA28F3F494}"/>
    <cellStyle name="Comma 15 5 3_ACT Segment adj EBITDA" xfId="10340" xr:uid="{20B0B7AF-1877-4D3A-BF83-8E52354EFFEA}"/>
    <cellStyle name="Comma 15 5 4" xfId="10341" xr:uid="{461503F3-AB87-4954-9DD2-EFDD2E666192}"/>
    <cellStyle name="Comma 15 5 4 2" xfId="10342" xr:uid="{6B5CDFDF-9C86-48C8-8E53-9AF121ACC6B4}"/>
    <cellStyle name="Comma 15 5 4 2 2" xfId="10343" xr:uid="{C3FF552E-4C32-4D4A-8A31-2AC1EEF4C2F8}"/>
    <cellStyle name="Comma 15 5 4 2 2 2" xfId="10344" xr:uid="{DF64D16E-E570-4D46-B91E-EBBA87F11DBB}"/>
    <cellStyle name="Comma 15 5 4 2 2 2 2" xfId="10345" xr:uid="{831607F3-8BE5-474E-AED9-B725A7391188}"/>
    <cellStyle name="Comma 15 5 4 2 2 2 2 2" xfId="10346" xr:uid="{75F39CA1-EFF1-4305-8A1B-BCA02AFFE601}"/>
    <cellStyle name="Comma 15 5 4 2 2 2 2 2 2" xfId="33740" xr:uid="{E5590E66-EF6E-46D6-845B-B15ED413A01F}"/>
    <cellStyle name="Comma 15 5 4 2 2 2 2 3" xfId="33739" xr:uid="{9DE168A0-151C-4C21-9A06-85E9FC74DE28}"/>
    <cellStyle name="Comma 15 5 4 2 2 2 2_DataSet" xfId="10347" xr:uid="{BAC36FB6-6EE7-417D-8C66-124D011F9864}"/>
    <cellStyle name="Comma 15 5 4 2 2 2 3" xfId="10348" xr:uid="{1A871FB9-3AFB-473A-AA28-39895CD4AD80}"/>
    <cellStyle name="Comma 15 5 4 2 2 2 3 2" xfId="33741" xr:uid="{1E7EEB26-AF16-4F58-B443-F150C122864A}"/>
    <cellStyle name="Comma 15 5 4 2 2 2 4" xfId="33738" xr:uid="{7B7F3E19-1FA0-43E4-90BA-8B7624BC2C9B}"/>
    <cellStyle name="Comma 15 5 4 2 2 2_DataSet" xfId="10349" xr:uid="{5A0811B8-06B4-4282-BF40-B02338231283}"/>
    <cellStyle name="Comma 15 5 4 2 2 3" xfId="10350" xr:uid="{A14A88E9-7A0A-4D11-88E3-2ADC6ED9D70E}"/>
    <cellStyle name="Comma 15 5 4 2 2 3 2" xfId="10351" xr:uid="{74C12A0E-D5BB-401D-864B-50DE00CB0657}"/>
    <cellStyle name="Comma 15 5 4 2 2 3 2 2" xfId="33743" xr:uid="{B82C9C59-3058-4F72-A3A8-8C61D04DE568}"/>
    <cellStyle name="Comma 15 5 4 2 2 3 3" xfId="33742" xr:uid="{903F65EE-2E0B-4C4E-ADD3-5AFF374FED6D}"/>
    <cellStyle name="Comma 15 5 4 2 2 3_DataSet" xfId="10352" xr:uid="{FA70B1B1-E523-4B3B-8574-138ED5D57C26}"/>
    <cellStyle name="Comma 15 5 4 2 2 4" xfId="10353" xr:uid="{4EE710E9-AFA9-4844-A98E-6728C7B705DF}"/>
    <cellStyle name="Comma 15 5 4 2 2 4 2" xfId="33744" xr:uid="{3E9EE25E-256A-45DE-A8FD-524986496716}"/>
    <cellStyle name="Comma 15 5 4 2 2 5" xfId="33737" xr:uid="{821972AD-85CB-4B6B-BDF0-8415CF97027C}"/>
    <cellStyle name="Comma 15 5 4 2 2_DataSet" xfId="10354" xr:uid="{FA2A5E46-6B5C-4444-9E73-7665A4484437}"/>
    <cellStyle name="Comma 15 5 4 2 3" xfId="10355" xr:uid="{05A8D14C-5198-4BAA-B107-3F0A20B00A21}"/>
    <cellStyle name="Comma 15 5 4 2 3 2" xfId="10356" xr:uid="{AD956634-D953-412C-AD1D-D8318DB580D1}"/>
    <cellStyle name="Comma 15 5 4 2 3 2 2" xfId="10357" xr:uid="{96411637-26CA-496F-B90F-C1060909D7F8}"/>
    <cellStyle name="Comma 15 5 4 2 3 2 2 2" xfId="33747" xr:uid="{43B7B1C6-CCE9-4C8E-A2CD-437CD0A53810}"/>
    <cellStyle name="Comma 15 5 4 2 3 2 3" xfId="33746" xr:uid="{A2B46917-1144-433B-AE6B-8A715E445C0D}"/>
    <cellStyle name="Comma 15 5 4 2 3 2_DataSet" xfId="10358" xr:uid="{85E9B254-C3F8-49C9-A58B-FE5AB9990E88}"/>
    <cellStyle name="Comma 15 5 4 2 3 3" xfId="10359" xr:uid="{DC371DC5-3E53-4745-A377-A9FAB51BA70E}"/>
    <cellStyle name="Comma 15 5 4 2 3 3 2" xfId="33748" xr:uid="{0FD00454-E170-47A9-94E1-8D58C8668D65}"/>
    <cellStyle name="Comma 15 5 4 2 3 4" xfId="33745" xr:uid="{08BE9A82-B750-4ACE-91AB-D6F30AEE3CC5}"/>
    <cellStyle name="Comma 15 5 4 2 3_DataSet" xfId="10360" xr:uid="{64CE386D-D0A3-47AA-8E0E-B1353AB4C138}"/>
    <cellStyle name="Comma 15 5 4 2 4" xfId="10361" xr:uid="{17AD7878-9B73-4D32-9B14-FF66259736FD}"/>
    <cellStyle name="Comma 15 5 4 2 4 2" xfId="10362" xr:uid="{5D7EE178-FEE2-400B-8DA0-2B106A5EAFD4}"/>
    <cellStyle name="Comma 15 5 4 2 4 2 2" xfId="33750" xr:uid="{1BE94255-761D-498B-9E2C-AD71E86C7D88}"/>
    <cellStyle name="Comma 15 5 4 2 4 3" xfId="33749" xr:uid="{C7AC4589-8945-4FF6-9E41-805BE22300D5}"/>
    <cellStyle name="Comma 15 5 4 2 4_DataSet" xfId="10363" xr:uid="{3934AE4E-E775-4473-8B55-47E2859314DD}"/>
    <cellStyle name="Comma 15 5 4 2 5" xfId="10364" xr:uid="{F30EAF96-FEFF-493B-B2BF-C62711ADB0E5}"/>
    <cellStyle name="Comma 15 5 4 2 5 2" xfId="33751" xr:uid="{72B68A5C-DF28-4B93-8BD2-DCD97C47557B}"/>
    <cellStyle name="Comma 15 5 4 2 6" xfId="33736" xr:uid="{BD2F4FEC-4616-4E02-927B-9528ECFD4921}"/>
    <cellStyle name="Comma 15 5 4 2_DataSet" xfId="10365" xr:uid="{7E7F0D98-0CB6-4DCF-882C-65EE597AC92B}"/>
    <cellStyle name="Comma 15 5 4 3" xfId="10366" xr:uid="{90142D44-4F0B-4B13-81BD-111AA4A72E7A}"/>
    <cellStyle name="Comma 15 5 4 3 2" xfId="10367" xr:uid="{352F9E5E-804C-49AF-B64B-C3DFBE36982C}"/>
    <cellStyle name="Comma 15 5 4 3 2 2" xfId="10368" xr:uid="{5CA11733-032A-4FD0-BA6A-1378C5296AB8}"/>
    <cellStyle name="Comma 15 5 4 3 2 2 2" xfId="10369" xr:uid="{8DD3314F-5E40-43F1-B827-1928DAF314B4}"/>
    <cellStyle name="Comma 15 5 4 3 2 2 2 2" xfId="33755" xr:uid="{34AEB11E-8D1C-4498-A2F2-CF6FF129A95F}"/>
    <cellStyle name="Comma 15 5 4 3 2 2 3" xfId="33754" xr:uid="{7FFA844D-21B8-4598-961B-34EC21A10278}"/>
    <cellStyle name="Comma 15 5 4 3 2 2_DataSet" xfId="10370" xr:uid="{36736D8F-AC89-47D0-A6B1-2984CA8C652F}"/>
    <cellStyle name="Comma 15 5 4 3 2 3" xfId="10371" xr:uid="{AAB39CAD-CB2B-4157-B781-B08463FA4DF0}"/>
    <cellStyle name="Comma 15 5 4 3 2 3 2" xfId="33756" xr:uid="{0D5E8521-A786-4B9F-BFA2-C8D29636B1EF}"/>
    <cellStyle name="Comma 15 5 4 3 2 4" xfId="33753" xr:uid="{E9483B38-8FC0-46AC-9973-6014DD6BD5C4}"/>
    <cellStyle name="Comma 15 5 4 3 2_DataSet" xfId="10372" xr:uid="{71CED53C-532A-40C5-92E5-E75A8827CD01}"/>
    <cellStyle name="Comma 15 5 4 3 3" xfId="10373" xr:uid="{7716C848-553C-407E-A690-471B443C7DAF}"/>
    <cellStyle name="Comma 15 5 4 3 3 2" xfId="10374" xr:uid="{596633B7-CD80-4499-86DA-2CA1A1BBF186}"/>
    <cellStyle name="Comma 15 5 4 3 3 2 2" xfId="33758" xr:uid="{DFFB9B69-E656-417F-9750-CFB30FDEF455}"/>
    <cellStyle name="Comma 15 5 4 3 3 3" xfId="33757" xr:uid="{A59DA3BE-7994-4FD7-9E52-A2482E7569C0}"/>
    <cellStyle name="Comma 15 5 4 3 3_DataSet" xfId="10375" xr:uid="{35ECDA35-4043-4324-9A49-9659C110B0A4}"/>
    <cellStyle name="Comma 15 5 4 3 4" xfId="10376" xr:uid="{E81CDD5A-7EF1-45ED-B41A-01906F7E01B3}"/>
    <cellStyle name="Comma 15 5 4 3 4 2" xfId="33759" xr:uid="{519A0871-874F-46F5-85D8-7DCB461002F1}"/>
    <cellStyle name="Comma 15 5 4 3 5" xfId="33752" xr:uid="{8B115092-E8B8-4E19-8E30-838245F2F2F0}"/>
    <cellStyle name="Comma 15 5 4 3_DataSet" xfId="10377" xr:uid="{DE545F95-7392-4BF7-9327-9FA709356F2E}"/>
    <cellStyle name="Comma 15 5 4 4" xfId="10378" xr:uid="{09B68B67-1684-4C1B-8738-0F39C60B65EC}"/>
    <cellStyle name="Comma 15 5 4 4 2" xfId="10379" xr:uid="{9EBDC712-726A-4064-B920-93AFBAA4E9E0}"/>
    <cellStyle name="Comma 15 5 4 4 2 2" xfId="10380" xr:uid="{15FA66E3-17B5-4C39-A461-834F799A1DAB}"/>
    <cellStyle name="Comma 15 5 4 4 2 2 2" xfId="33762" xr:uid="{53381B85-D625-4525-AEFD-D88EED3D94E1}"/>
    <cellStyle name="Comma 15 5 4 4 2 3" xfId="33761" xr:uid="{FA6D3B13-F4CB-4736-91E5-53B905ACC348}"/>
    <cellStyle name="Comma 15 5 4 4 2_DataSet" xfId="10381" xr:uid="{5B21B958-0152-46BB-A01D-2F85E238A143}"/>
    <cellStyle name="Comma 15 5 4 4 3" xfId="10382" xr:uid="{DEC96DDF-2903-4E9F-9C6D-7937C1AD7B62}"/>
    <cellStyle name="Comma 15 5 4 4 3 2" xfId="33763" xr:uid="{66438F3A-695A-46F0-84E4-B9D632BE23F4}"/>
    <cellStyle name="Comma 15 5 4 4 4" xfId="33760" xr:uid="{DF7711A2-EFC1-4F32-87F7-CE95271C424C}"/>
    <cellStyle name="Comma 15 5 4 4_DataSet" xfId="10383" xr:uid="{087A7DAF-9385-4F2E-81A6-5A5CC9CE9946}"/>
    <cellStyle name="Comma 15 5 4 5" xfId="10384" xr:uid="{0D8E0B79-E403-491D-BD8A-A5DB96A53F9A}"/>
    <cellStyle name="Comma 15 5 4 5 2" xfId="10385" xr:uid="{673C5E2D-0E2E-4858-82F8-DCC3E701FE41}"/>
    <cellStyle name="Comma 15 5 4 5 2 2" xfId="33765" xr:uid="{91B0B823-477F-4CEE-9A71-39E6BD59A941}"/>
    <cellStyle name="Comma 15 5 4 5 3" xfId="33764" xr:uid="{8352D48B-BE9B-42DA-BBE2-305E3199DF62}"/>
    <cellStyle name="Comma 15 5 4 5_DataSet" xfId="10386" xr:uid="{CC301B80-5F08-470B-AEFC-D6FC34B52799}"/>
    <cellStyle name="Comma 15 5 4 6" xfId="10387" xr:uid="{CC4015BF-A54D-4022-9572-25BBA404D116}"/>
    <cellStyle name="Comma 15 5 4 6 2" xfId="33766" xr:uid="{4BCCA0E9-33DD-48D7-8DB7-A976B77C1215}"/>
    <cellStyle name="Comma 15 5 4 7" xfId="33735" xr:uid="{EAD72D44-0DB4-4750-8BC5-28133A9A9BDD}"/>
    <cellStyle name="Comma 15 5 4_DataSet" xfId="10388" xr:uid="{92656CC1-099E-454B-8293-019BCAEAECC0}"/>
    <cellStyle name="Comma 15 5 5" xfId="10389" xr:uid="{FEBE12EC-417F-41D0-B1BB-0461CCFB85EC}"/>
    <cellStyle name="Comma 15 5 5 2" xfId="10390" xr:uid="{F611B594-C52A-4D07-9AEF-1B604784868E}"/>
    <cellStyle name="Comma 15 5 5 2 2" xfId="10391" xr:uid="{F1CDDD9F-9744-4186-AFDE-C8A0EDC35A48}"/>
    <cellStyle name="Comma 15 5 5 2 2 2" xfId="10392" xr:uid="{4B948298-F6E0-43FB-A054-7002959AEF94}"/>
    <cellStyle name="Comma 15 5 5 2 2 2 2" xfId="10393" xr:uid="{B922990A-239B-41CC-AD34-AFCA13322C96}"/>
    <cellStyle name="Comma 15 5 5 2 2 2 2 2" xfId="33771" xr:uid="{A19283A8-4936-4B2D-AF5C-06F4390CECEB}"/>
    <cellStyle name="Comma 15 5 5 2 2 2 3" xfId="33770" xr:uid="{74E4F703-C73A-4D43-B19B-03E464AEB172}"/>
    <cellStyle name="Comma 15 5 5 2 2 2_DataSet" xfId="10394" xr:uid="{D47B6B5B-0D5A-488D-9BDA-3A8E891625D9}"/>
    <cellStyle name="Comma 15 5 5 2 2 3" xfId="10395" xr:uid="{05BB4594-B164-4CE4-9912-0BC37F08198E}"/>
    <cellStyle name="Comma 15 5 5 2 2 3 2" xfId="33772" xr:uid="{B476A0AA-15B6-4882-86DF-20CE2B85FF4D}"/>
    <cellStyle name="Comma 15 5 5 2 2 4" xfId="33769" xr:uid="{ABD1484A-C72A-4FC1-965A-B512CBAF2FFC}"/>
    <cellStyle name="Comma 15 5 5 2 2_DataSet" xfId="10396" xr:uid="{D505F7EA-A4C8-4630-BC08-0CA2893C521E}"/>
    <cellStyle name="Comma 15 5 5 2 3" xfId="10397" xr:uid="{2F603B38-2143-4C71-9E02-B2166355FBCC}"/>
    <cellStyle name="Comma 15 5 5 2 3 2" xfId="10398" xr:uid="{CCA37848-9037-492E-9ED7-8FA933B5C4AC}"/>
    <cellStyle name="Comma 15 5 5 2 3 2 2" xfId="33774" xr:uid="{09E7AF58-A05E-4393-A004-35A6C0F577CC}"/>
    <cellStyle name="Comma 15 5 5 2 3 3" xfId="33773" xr:uid="{5C60C010-B141-4CEE-A2BE-B4168E465ACA}"/>
    <cellStyle name="Comma 15 5 5 2 3_DataSet" xfId="10399" xr:uid="{4262C0DC-735B-48CB-863B-D3C62931B2D5}"/>
    <cellStyle name="Comma 15 5 5 2 4" xfId="10400" xr:uid="{81B93D0B-15D9-4E81-A82F-EC96D511317D}"/>
    <cellStyle name="Comma 15 5 5 2 4 2" xfId="33775" xr:uid="{F39A49DB-1B2B-4CFB-9170-54C8BD3CFD5F}"/>
    <cellStyle name="Comma 15 5 5 2 5" xfId="33768" xr:uid="{EFBA442D-54EE-4747-9649-C66F4BF11CED}"/>
    <cellStyle name="Comma 15 5 5 2_DataSet" xfId="10401" xr:uid="{25C91C7E-4B93-4C3A-AFB8-4FB6F8DDDD14}"/>
    <cellStyle name="Comma 15 5 5 3" xfId="10402" xr:uid="{4D203769-4CBB-4AB8-BC3F-7C6F2DD33A18}"/>
    <cellStyle name="Comma 15 5 5 3 2" xfId="10403" xr:uid="{84673E86-800C-471A-BAE3-A512C2FE0484}"/>
    <cellStyle name="Comma 15 5 5 3 2 2" xfId="10404" xr:uid="{BDE7090E-D02E-44DA-BC87-A04E35C979C2}"/>
    <cellStyle name="Comma 15 5 5 3 2 2 2" xfId="33778" xr:uid="{7BF089CD-1293-49F9-BD79-ACBCD4F4F119}"/>
    <cellStyle name="Comma 15 5 5 3 2 3" xfId="33777" xr:uid="{00D91EF9-FC9C-40B2-9591-142066B73CBB}"/>
    <cellStyle name="Comma 15 5 5 3 2_DataSet" xfId="10405" xr:uid="{AB682563-C6EB-4516-AEF8-E087BC361781}"/>
    <cellStyle name="Comma 15 5 5 3 3" xfId="10406" xr:uid="{D214E903-7FF4-4173-B664-3F79385F3038}"/>
    <cellStyle name="Comma 15 5 5 3 3 2" xfId="33779" xr:uid="{60D2A205-6B71-4F23-903B-1AE6B535825B}"/>
    <cellStyle name="Comma 15 5 5 3 4" xfId="33776" xr:uid="{62959547-64CF-4A4D-BC3C-1A7C4116FC30}"/>
    <cellStyle name="Comma 15 5 5 3_DataSet" xfId="10407" xr:uid="{2E5BFA41-C9E5-453B-945D-8BA6EC874D67}"/>
    <cellStyle name="Comma 15 5 5 4" xfId="10408" xr:uid="{95286D5F-1D65-475B-8883-D614A36DBECE}"/>
    <cellStyle name="Comma 15 5 5 4 2" xfId="10409" xr:uid="{8A82D13E-50DB-4AC0-A85C-37D06480975A}"/>
    <cellStyle name="Comma 15 5 5 4 2 2" xfId="33781" xr:uid="{50FC4991-E791-49CF-BE08-F2F41EA17C13}"/>
    <cellStyle name="Comma 15 5 5 4 3" xfId="33780" xr:uid="{39C26954-93DB-40C9-851F-ADF9DD115565}"/>
    <cellStyle name="Comma 15 5 5 4_DataSet" xfId="10410" xr:uid="{7C18C31E-AD0A-46DA-A7CE-7426EBF15897}"/>
    <cellStyle name="Comma 15 5 5 5" xfId="10411" xr:uid="{9D3F7E21-E31D-4A5A-AEB2-F02C66856E86}"/>
    <cellStyle name="Comma 15 5 5 5 2" xfId="33782" xr:uid="{0896E4D9-56E4-47DF-A1FE-DC6BE7836CD2}"/>
    <cellStyle name="Comma 15 5 5 6" xfId="33767" xr:uid="{BDE89920-5D73-49D2-9103-7F805885661B}"/>
    <cellStyle name="Comma 15 5 5_DataSet" xfId="10412" xr:uid="{1898E70E-C651-4D8B-94E7-9120CCDCF21D}"/>
    <cellStyle name="Comma 15 5 6" xfId="10413" xr:uid="{D0347124-947F-45CC-8740-2FE857F264F8}"/>
    <cellStyle name="Comma 15 5 6 2" xfId="10414" xr:uid="{1905D38D-3E71-4B40-95D7-B2FBF8B9B052}"/>
    <cellStyle name="Comma 15 5 6 2 2" xfId="10415" xr:uid="{0B07387F-3FF7-4FB4-8EC0-F59ABB12863D}"/>
    <cellStyle name="Comma 15 5 6 2 2 2" xfId="10416" xr:uid="{23BFE40D-36E8-47C7-BBAA-CA0F8CFE8FEA}"/>
    <cellStyle name="Comma 15 5 6 2 2 2 2" xfId="33786" xr:uid="{9E0F7D90-A993-4557-AF60-4A0BBAD6AE65}"/>
    <cellStyle name="Comma 15 5 6 2 2 3" xfId="33785" xr:uid="{14AF86AD-F2A0-4623-BD42-B96E778F152F}"/>
    <cellStyle name="Comma 15 5 6 2 2_DataSet" xfId="10417" xr:uid="{10C4C811-DDB8-4BCF-A6E9-FE0D6DF591E4}"/>
    <cellStyle name="Comma 15 5 6 2 3" xfId="10418" xr:uid="{2B2F3F0A-46D3-4A11-90B0-5CACA0EEA63B}"/>
    <cellStyle name="Comma 15 5 6 2 3 2" xfId="33787" xr:uid="{7AA1BC14-AE3B-41ED-8785-82A6B9262E04}"/>
    <cellStyle name="Comma 15 5 6 2 4" xfId="33784" xr:uid="{EA49EA37-88DB-4B52-BB37-6CD43C43A8E2}"/>
    <cellStyle name="Comma 15 5 6 2_DataSet" xfId="10419" xr:uid="{998CB201-1798-4A45-B274-06A1DC7D7BE2}"/>
    <cellStyle name="Comma 15 5 6 3" xfId="10420" xr:uid="{6BBF4917-3740-415D-B8A7-C9B124DD4666}"/>
    <cellStyle name="Comma 15 5 6 3 2" xfId="10421" xr:uid="{0F271A5F-9D9E-40B2-8390-89077F5D710E}"/>
    <cellStyle name="Comma 15 5 6 3 2 2" xfId="33789" xr:uid="{7E2C903E-0040-48E6-A56B-2BD8A405128D}"/>
    <cellStyle name="Comma 15 5 6 3 3" xfId="33788" xr:uid="{976A8E76-DC7D-44FC-9030-65188A5EDB7C}"/>
    <cellStyle name="Comma 15 5 6 3_DataSet" xfId="10422" xr:uid="{BC51C123-DF59-4D2B-95FB-F498BC4B9DB3}"/>
    <cellStyle name="Comma 15 5 6 4" xfId="10423" xr:uid="{80BC3B6B-363A-4A52-9186-A0D17A2E62FD}"/>
    <cellStyle name="Comma 15 5 6 4 2" xfId="33790" xr:uid="{A89A0A1D-3D96-422A-A3E5-ED33AEA1075C}"/>
    <cellStyle name="Comma 15 5 6 5" xfId="33783" xr:uid="{8378A1B7-C18F-4DB8-B01C-057C3D0176A3}"/>
    <cellStyle name="Comma 15 5 6_DataSet" xfId="10424" xr:uid="{4721D893-61BA-4558-BE9A-50CDA9B1D6DF}"/>
    <cellStyle name="Comma 15 5 7" xfId="10425" xr:uid="{6497511D-33A8-45DA-A453-197FCCD0054A}"/>
    <cellStyle name="Comma 15 5 7 2" xfId="10426" xr:uid="{C0C5FC2B-63B9-46A2-A160-688D7A7573A3}"/>
    <cellStyle name="Comma 15 5 7 2 2" xfId="10427" xr:uid="{E93A5ADD-58F2-49BF-966B-2CF0A0210C22}"/>
    <cellStyle name="Comma 15 5 7 2 2 2" xfId="33793" xr:uid="{2B7D77B7-3C66-4333-B381-5DF22229699D}"/>
    <cellStyle name="Comma 15 5 7 2 3" xfId="33792" xr:uid="{3ADBC4AB-8652-4A27-BF34-6D5DDC1D5DA0}"/>
    <cellStyle name="Comma 15 5 7 2_DataSet" xfId="10428" xr:uid="{8A95D1DF-8657-4799-B3A2-8A6681757AD7}"/>
    <cellStyle name="Comma 15 5 7 3" xfId="10429" xr:uid="{34E893D9-E85A-4C40-A427-844D78CCBBA2}"/>
    <cellStyle name="Comma 15 5 7 3 2" xfId="33794" xr:uid="{9AFBAD0A-EF3B-43E1-AA3E-A77FCBB08001}"/>
    <cellStyle name="Comma 15 5 7 4" xfId="33791" xr:uid="{D9A2978F-1A9F-4D95-BB08-E2525AA103A4}"/>
    <cellStyle name="Comma 15 5 7_DataSet" xfId="10430" xr:uid="{E9BAE367-60B3-45B8-A967-CBE214E647FD}"/>
    <cellStyle name="Comma 15 5 8" xfId="10431" xr:uid="{21587EC4-C1E0-45AB-96E6-07CF2152653A}"/>
    <cellStyle name="Comma 15 5 8 2" xfId="10432" xr:uid="{70A34BEB-BF2D-463A-B5B1-6B41A5D83184}"/>
    <cellStyle name="Comma 15 5 8 2 2" xfId="33796" xr:uid="{696FD3AD-B077-4887-967D-7E81B942AA1A}"/>
    <cellStyle name="Comma 15 5 8 3" xfId="33795" xr:uid="{2FCF97CD-E271-4515-BA1C-14CC74855753}"/>
    <cellStyle name="Comma 15 5 8_DataSet" xfId="10433" xr:uid="{60FEE930-B399-472C-A3B4-D8617ADF0AD3}"/>
    <cellStyle name="Comma 15 5 9" xfId="10434" xr:uid="{8743D29F-DFEA-48A1-B581-EDB942840B6E}"/>
    <cellStyle name="Comma 15 5 9 2" xfId="33797" xr:uid="{E4CF9F31-D663-4289-9059-0541A299B539}"/>
    <cellStyle name="Comma 15 5_ACT Segment adj EBITDA" xfId="10435" xr:uid="{EEA1A26A-B8B6-4010-A714-6742F9A2D888}"/>
    <cellStyle name="Comma 15 50" xfId="39620" xr:uid="{F342DF46-6324-43BF-8BCA-C81FD4C83231}"/>
    <cellStyle name="Comma 15 51" xfId="39506" xr:uid="{8014C5C4-1119-4AFA-80D2-5C3D42D47263}"/>
    <cellStyle name="Comma 15 52" xfId="39535" xr:uid="{14969319-5C21-4660-B91A-724C3C217727}"/>
    <cellStyle name="Comma 15 53" xfId="40065" xr:uid="{75073802-5CC4-4986-9FD3-0DB252FAAF07}"/>
    <cellStyle name="Comma 15 54" xfId="22053" xr:uid="{04D16488-602A-45A7-9AA8-F71B95174D3C}"/>
    <cellStyle name="Comma 15 6" xfId="10436" xr:uid="{C5818907-772E-4EFF-A8A3-A281F2DF0DF3}"/>
    <cellStyle name="Comma 15 6 10" xfId="40087" xr:uid="{8F02BF69-6006-4EFC-9F15-E4BF65309D92}"/>
    <cellStyle name="Comma 15 6 11" xfId="22075" xr:uid="{D580D112-3CF1-4B6C-B8DD-1DCA8A104212}"/>
    <cellStyle name="Comma 15 6 2" xfId="10437" xr:uid="{BC88BBA2-3357-4A93-8F5A-C7C3D67060B6}"/>
    <cellStyle name="Comma 15 6 2 2" xfId="10438" xr:uid="{3B0B9D19-FD04-42A7-8608-ED522EA553DA}"/>
    <cellStyle name="Comma 15 6 2 2 2" xfId="10439" xr:uid="{1334E0F9-1A32-4676-8C25-E934F467C452}"/>
    <cellStyle name="Comma 15 6 2 2 2 2" xfId="10440" xr:uid="{FEB741AA-F7C6-44E2-9E82-D9D0E7B8210A}"/>
    <cellStyle name="Comma 15 6 2 2 2 2 2" xfId="10441" xr:uid="{D9079869-D942-44E6-88E5-3AF1250EF8A1}"/>
    <cellStyle name="Comma 15 6 2 2 2 2 2 2" xfId="10442" xr:uid="{72BD8B5C-52DC-42AE-8976-0AD1CAC17BE7}"/>
    <cellStyle name="Comma 15 6 2 2 2 2 2 2 2" xfId="33804" xr:uid="{A0A0E605-C7C7-47EF-B655-E8E88FF0B3F3}"/>
    <cellStyle name="Comma 15 6 2 2 2 2 2 3" xfId="33803" xr:uid="{6CBBD04B-7363-48F8-8F43-9DBA60C1F9D0}"/>
    <cellStyle name="Comma 15 6 2 2 2 2 2_DataSet" xfId="10443" xr:uid="{2A55B62C-D8FF-49E7-8AB8-F685C29DF13C}"/>
    <cellStyle name="Comma 15 6 2 2 2 2 3" xfId="10444" xr:uid="{72C12723-9DC6-4355-A788-3BA982C2DD52}"/>
    <cellStyle name="Comma 15 6 2 2 2 2 3 2" xfId="33805" xr:uid="{3F10F7D2-0D32-480C-9872-83E1E7876512}"/>
    <cellStyle name="Comma 15 6 2 2 2 2 4" xfId="33802" xr:uid="{49F25BA1-87F3-4C4B-8855-A3C669BAB324}"/>
    <cellStyle name="Comma 15 6 2 2 2 2_DataSet" xfId="10445" xr:uid="{EC84A512-EC8B-4259-842E-C8ED0A062013}"/>
    <cellStyle name="Comma 15 6 2 2 2 3" xfId="10446" xr:uid="{D6D43C00-ED13-4445-B844-75957E8E930D}"/>
    <cellStyle name="Comma 15 6 2 2 2 3 2" xfId="10447" xr:uid="{C33D1FA9-20EE-489E-AD6E-4AB09F2EADC3}"/>
    <cellStyle name="Comma 15 6 2 2 2 3 2 2" xfId="33807" xr:uid="{3D661A24-33AE-4319-B647-A858636F69D1}"/>
    <cellStyle name="Comma 15 6 2 2 2 3 3" xfId="33806" xr:uid="{EF0963DE-C768-43B4-BDA1-69CE945A5AC1}"/>
    <cellStyle name="Comma 15 6 2 2 2 3_DataSet" xfId="10448" xr:uid="{49347303-9A4E-4CA6-9795-00A39BD04DDD}"/>
    <cellStyle name="Comma 15 6 2 2 2 4" xfId="10449" xr:uid="{DB9A1E68-025F-404A-A6E6-41E123D9DDCE}"/>
    <cellStyle name="Comma 15 6 2 2 2 4 2" xfId="33808" xr:uid="{1DED60FB-7DCF-49BB-9BC7-91C6458E71F6}"/>
    <cellStyle name="Comma 15 6 2 2 2 5" xfId="33801" xr:uid="{4DBDD719-F18A-426A-BD48-83E3A1D5F574}"/>
    <cellStyle name="Comma 15 6 2 2 2_DataSet" xfId="10450" xr:uid="{D0FBE611-C441-4365-B0E2-42AC1AC0519D}"/>
    <cellStyle name="Comma 15 6 2 2 3" xfId="10451" xr:uid="{139F312E-D92F-455E-8875-FA0E344942AF}"/>
    <cellStyle name="Comma 15 6 2 2 3 2" xfId="10452" xr:uid="{C7986B1E-7324-4158-BE68-D8BA10D35178}"/>
    <cellStyle name="Comma 15 6 2 2 3 2 2" xfId="10453" xr:uid="{36A938D2-7020-4BAA-A9FF-5F55C58D58E8}"/>
    <cellStyle name="Comma 15 6 2 2 3 2 2 2" xfId="33811" xr:uid="{3FD9FF21-8621-455C-B95C-0642705F15F6}"/>
    <cellStyle name="Comma 15 6 2 2 3 2 3" xfId="33810" xr:uid="{1EB7C682-2D7E-40A5-887E-C8B027BAC361}"/>
    <cellStyle name="Comma 15 6 2 2 3 2_DataSet" xfId="10454" xr:uid="{4B28CFBA-4CB1-4793-B4F1-7D3479E0A79D}"/>
    <cellStyle name="Comma 15 6 2 2 3 3" xfId="10455" xr:uid="{BD0A9655-EA3B-4077-9BA7-CDACCA25D751}"/>
    <cellStyle name="Comma 15 6 2 2 3 3 2" xfId="33812" xr:uid="{EE313D54-A1DF-412D-AAD4-C7948D452F06}"/>
    <cellStyle name="Comma 15 6 2 2 3 4" xfId="33809" xr:uid="{3A12990A-6BA3-4710-8918-A63EB0E2F928}"/>
    <cellStyle name="Comma 15 6 2 2 3_DataSet" xfId="10456" xr:uid="{881787DE-F040-4976-801F-BB6DA11D2FDB}"/>
    <cellStyle name="Comma 15 6 2 2 4" xfId="10457" xr:uid="{8A7E6F67-7236-4A04-BCE1-1FEB378105A1}"/>
    <cellStyle name="Comma 15 6 2 2 4 2" xfId="10458" xr:uid="{C089B2B8-FC70-4E9B-9888-2C7CBE192593}"/>
    <cellStyle name="Comma 15 6 2 2 4 2 2" xfId="33814" xr:uid="{90481613-622F-443E-B576-3416B237DE51}"/>
    <cellStyle name="Comma 15 6 2 2 4 3" xfId="33813" xr:uid="{C3D741F8-3285-4691-BC45-0EB3804DCED2}"/>
    <cellStyle name="Comma 15 6 2 2 4_DataSet" xfId="10459" xr:uid="{90E0598C-ABA2-42E0-9455-94FB2A1A50F0}"/>
    <cellStyle name="Comma 15 6 2 2 5" xfId="10460" xr:uid="{E872A704-B360-49B7-BF62-73AE46B9CF6E}"/>
    <cellStyle name="Comma 15 6 2 2 5 2" xfId="33815" xr:uid="{C66858E0-C89B-4938-86CF-8D5F13B1C319}"/>
    <cellStyle name="Comma 15 6 2 2 6" xfId="33800" xr:uid="{B65232D5-4DBE-4207-8489-F1915EEB291D}"/>
    <cellStyle name="Comma 15 6 2 2_DataSet" xfId="10461" xr:uid="{4BEE0E64-1D99-497A-B5B8-2E9ED194368A}"/>
    <cellStyle name="Comma 15 6 2 3" xfId="10462" xr:uid="{931E50FB-26E7-4A7A-A502-6913DC60C647}"/>
    <cellStyle name="Comma 15 6 2 3 2" xfId="10463" xr:uid="{242AA5A5-190F-46E8-9B97-2085C1B710BC}"/>
    <cellStyle name="Comma 15 6 2 3 2 2" xfId="10464" xr:uid="{B7BDDF2F-63AB-411B-BEBD-7A2388E69B43}"/>
    <cellStyle name="Comma 15 6 2 3 2 2 2" xfId="10465" xr:uid="{05144C8F-2C1A-455E-8CC2-D53DE201284C}"/>
    <cellStyle name="Comma 15 6 2 3 2 2 2 2" xfId="33819" xr:uid="{E8BE7FEB-3E0B-48D8-9872-48498F5B38C4}"/>
    <cellStyle name="Comma 15 6 2 3 2 2 3" xfId="33818" xr:uid="{7F605521-C3C5-4583-98E9-4CA1C6EB2C23}"/>
    <cellStyle name="Comma 15 6 2 3 2 2_DataSet" xfId="10466" xr:uid="{98A76260-FA20-49FF-BB0E-D600E349BDA1}"/>
    <cellStyle name="Comma 15 6 2 3 2 3" xfId="10467" xr:uid="{E30CFE62-EA15-4856-8849-DE82A5754ACE}"/>
    <cellStyle name="Comma 15 6 2 3 2 3 2" xfId="33820" xr:uid="{D8896467-D5C4-46BB-A20C-442428013A51}"/>
    <cellStyle name="Comma 15 6 2 3 2 4" xfId="33817" xr:uid="{A1B4BDE7-91DF-463F-B2EA-5C61A86E1CF9}"/>
    <cellStyle name="Comma 15 6 2 3 2_DataSet" xfId="10468" xr:uid="{A01B5676-1DF5-4720-A0EA-D4B8CD865BDB}"/>
    <cellStyle name="Comma 15 6 2 3 3" xfId="10469" xr:uid="{DAC36FC3-35B0-49E7-8FB3-CAB514F565D2}"/>
    <cellStyle name="Comma 15 6 2 3 3 2" xfId="10470" xr:uid="{A21E6162-7CF2-4F3F-8FB1-AE24F387D67D}"/>
    <cellStyle name="Comma 15 6 2 3 3 2 2" xfId="33822" xr:uid="{9E2567DB-46A8-4F83-8146-AC4DA9D83CCE}"/>
    <cellStyle name="Comma 15 6 2 3 3 3" xfId="33821" xr:uid="{2A492606-30A9-4CC9-BF88-F18805ADF3F6}"/>
    <cellStyle name="Comma 15 6 2 3 3_DataSet" xfId="10471" xr:uid="{7E84EEF8-D424-4D4E-8A2C-3E2068AC9DB9}"/>
    <cellStyle name="Comma 15 6 2 3 4" xfId="10472" xr:uid="{9352CCB8-3719-4B17-9480-84471A0E844F}"/>
    <cellStyle name="Comma 15 6 2 3 4 2" xfId="33823" xr:uid="{C132EC3A-0208-41D0-AC5E-5BE008426244}"/>
    <cellStyle name="Comma 15 6 2 3 5" xfId="33816" xr:uid="{ECBBF4D0-A5A0-4317-8910-23236EB46795}"/>
    <cellStyle name="Comma 15 6 2 3_DataSet" xfId="10473" xr:uid="{9BDE927E-0314-468F-8B08-089A59DF8352}"/>
    <cellStyle name="Comma 15 6 2 4" xfId="10474" xr:uid="{594094DC-40F4-4402-8534-01D2A05A2382}"/>
    <cellStyle name="Comma 15 6 2 4 2" xfId="10475" xr:uid="{4064A278-F596-4C4F-9EAB-8C30583EFDCD}"/>
    <cellStyle name="Comma 15 6 2 4 2 2" xfId="10476" xr:uid="{480FFB65-4EB7-498A-B211-E830D8536D19}"/>
    <cellStyle name="Comma 15 6 2 4 2 2 2" xfId="33826" xr:uid="{5FF6238C-A8E0-40E9-9389-06AD26AB851E}"/>
    <cellStyle name="Comma 15 6 2 4 2 3" xfId="33825" xr:uid="{6E44E77D-2AEF-4D58-8D69-51C9C1F23815}"/>
    <cellStyle name="Comma 15 6 2 4 2_DataSet" xfId="10477" xr:uid="{5C389035-FF48-4F97-B15B-5DF03C801134}"/>
    <cellStyle name="Comma 15 6 2 4 3" xfId="10478" xr:uid="{EF054B6B-8B16-47E8-A194-4A802602E05E}"/>
    <cellStyle name="Comma 15 6 2 4 3 2" xfId="33827" xr:uid="{B00080AC-4EAE-4928-A881-44932DC8E8FE}"/>
    <cellStyle name="Comma 15 6 2 4 4" xfId="33824" xr:uid="{F7DD740E-8838-4A88-B651-0EE4EF1FC7CE}"/>
    <cellStyle name="Comma 15 6 2 4_DataSet" xfId="10479" xr:uid="{C21D6952-38E2-4698-8181-85EDFB39E765}"/>
    <cellStyle name="Comma 15 6 2 5" xfId="10480" xr:uid="{DB3CC07B-8D2F-472E-A4DB-6B81B3E32A99}"/>
    <cellStyle name="Comma 15 6 2 5 2" xfId="10481" xr:uid="{CCA3E865-C94F-4007-BF52-F076AD0523FE}"/>
    <cellStyle name="Comma 15 6 2 5 2 2" xfId="33829" xr:uid="{63381D89-F414-46D7-8FBF-522D03BC7421}"/>
    <cellStyle name="Comma 15 6 2 5 3" xfId="33828" xr:uid="{A8363625-BAE3-4CA1-8680-8586176D6701}"/>
    <cellStyle name="Comma 15 6 2 5_DataSet" xfId="10482" xr:uid="{E33F665E-7B6D-464B-BFF5-A71285E04A29}"/>
    <cellStyle name="Comma 15 6 2 6" xfId="10483" xr:uid="{F9DF8F9F-3DC2-417A-9E0C-E08463E3DFCC}"/>
    <cellStyle name="Comma 15 6 2 6 2" xfId="33830" xr:uid="{6BA42C3A-E764-40D9-AB31-CD309C901B94}"/>
    <cellStyle name="Comma 15 6 2 7" xfId="33799" xr:uid="{C2D8C638-341C-4955-8E13-FF4EDD44A6E9}"/>
    <cellStyle name="Comma 15 6 2_DataSet" xfId="10484" xr:uid="{9EF90E42-655F-47B4-9330-651C2543A4BC}"/>
    <cellStyle name="Comma 15 6 3" xfId="10485" xr:uid="{56294681-5262-4F4F-B13C-0E3F00276B28}"/>
    <cellStyle name="Comma 15 6 3 2" xfId="10486" xr:uid="{8AD075C8-79FA-49B6-87F3-8A9D141A3E43}"/>
    <cellStyle name="Comma 15 6 3 2 2" xfId="10487" xr:uid="{F119B13F-6AC8-4793-8126-77030432A8C1}"/>
    <cellStyle name="Comma 15 6 3 2 2 2" xfId="10488" xr:uid="{4A10046F-A17C-4E6E-9BC3-D091CA9717C5}"/>
    <cellStyle name="Comma 15 6 3 2 2 2 2" xfId="10489" xr:uid="{D964E35A-9091-4056-9288-B2DDC30B09F4}"/>
    <cellStyle name="Comma 15 6 3 2 2 2 2 2" xfId="10490" xr:uid="{A8CA1A1D-D8F5-42C0-A6E1-29D77F3FA2B5}"/>
    <cellStyle name="Comma 15 6 3 2 2 2 2 2 2" xfId="33836" xr:uid="{92798079-26B1-4979-AC7B-C4A685253FF5}"/>
    <cellStyle name="Comma 15 6 3 2 2 2 2 3" xfId="33835" xr:uid="{A391CC1D-E11A-445B-A262-67F8701590F6}"/>
    <cellStyle name="Comma 15 6 3 2 2 2 2_DataSet" xfId="10491" xr:uid="{3DA039AA-AD32-42A6-888C-4E34A9FDA3CD}"/>
    <cellStyle name="Comma 15 6 3 2 2 2 3" xfId="10492" xr:uid="{D1FABC45-CBD2-4960-97C9-2F70585A346B}"/>
    <cellStyle name="Comma 15 6 3 2 2 2 3 2" xfId="33837" xr:uid="{FEC2DBCB-5A58-47F6-8EF8-DB4A6B8475BF}"/>
    <cellStyle name="Comma 15 6 3 2 2 2 4" xfId="33834" xr:uid="{6C4B600F-93D9-4F22-809F-1EEA687F672C}"/>
    <cellStyle name="Comma 15 6 3 2 2 2_DataSet" xfId="10493" xr:uid="{4458BC34-386A-4368-9B30-B69CB9A50508}"/>
    <cellStyle name="Comma 15 6 3 2 2 3" xfId="10494" xr:uid="{A5982713-AC2F-4339-882D-25CD0D822083}"/>
    <cellStyle name="Comma 15 6 3 2 2 3 2" xfId="10495" xr:uid="{0004B1C2-8DBD-4444-91FF-35AEF51AE66F}"/>
    <cellStyle name="Comma 15 6 3 2 2 3 2 2" xfId="33839" xr:uid="{46A42659-3731-4C82-B458-5B5700262E1C}"/>
    <cellStyle name="Comma 15 6 3 2 2 3 3" xfId="33838" xr:uid="{C7F96425-E339-4C0F-88DA-DFA12FACC550}"/>
    <cellStyle name="Comma 15 6 3 2 2 3_DataSet" xfId="10496" xr:uid="{B947C1EA-FA0A-4DC7-9503-06F0BA867DF6}"/>
    <cellStyle name="Comma 15 6 3 2 2 4" xfId="10497" xr:uid="{E022E95C-CEBC-483B-BC7E-1603BDA948CE}"/>
    <cellStyle name="Comma 15 6 3 2 2 4 2" xfId="33840" xr:uid="{BB902CCD-B6DA-4CE8-BF0C-4B537CDB4CDE}"/>
    <cellStyle name="Comma 15 6 3 2 2 5" xfId="33833" xr:uid="{131E1494-8647-41E6-B660-AA13589E2054}"/>
    <cellStyle name="Comma 15 6 3 2 2_DataSet" xfId="10498" xr:uid="{17DAB634-DCED-4503-80BC-8745F4D21B20}"/>
    <cellStyle name="Comma 15 6 3 2 3" xfId="10499" xr:uid="{13259C95-6367-4EA4-87DC-7BF5921CF655}"/>
    <cellStyle name="Comma 15 6 3 2 3 2" xfId="10500" xr:uid="{F8BDDFE7-50AF-40FD-9728-4D1C3E424E2F}"/>
    <cellStyle name="Comma 15 6 3 2 3 2 2" xfId="10501" xr:uid="{818D12D1-9B68-476B-B7BB-A47AC54D6674}"/>
    <cellStyle name="Comma 15 6 3 2 3 2 2 2" xfId="33843" xr:uid="{D9FF026E-4B38-43AB-ABF5-3772F7E9ABBD}"/>
    <cellStyle name="Comma 15 6 3 2 3 2 3" xfId="33842" xr:uid="{7929ED2C-BB18-47CE-A418-04048ED2D07B}"/>
    <cellStyle name="Comma 15 6 3 2 3 2_DataSet" xfId="10502" xr:uid="{CE40B9EC-17FC-49D9-BEC1-0774D72B3F59}"/>
    <cellStyle name="Comma 15 6 3 2 3 3" xfId="10503" xr:uid="{C74C5733-C1B3-436D-A396-F0B2B246A120}"/>
    <cellStyle name="Comma 15 6 3 2 3 3 2" xfId="33844" xr:uid="{EEA3F3E7-B608-445F-ADEB-B7F0C7BB880F}"/>
    <cellStyle name="Comma 15 6 3 2 3 4" xfId="33841" xr:uid="{4738DF6C-9F1B-4A8A-8618-79730EDCB421}"/>
    <cellStyle name="Comma 15 6 3 2 3_DataSet" xfId="10504" xr:uid="{F22CDD6A-679C-4E09-8F47-C5508FB8FFBB}"/>
    <cellStyle name="Comma 15 6 3 2 4" xfId="10505" xr:uid="{14EAACDF-FDE7-448F-B2CD-AD0C4AFC3BBD}"/>
    <cellStyle name="Comma 15 6 3 2 4 2" xfId="10506" xr:uid="{D99C2D73-C276-4B99-84DE-BBDBE2E06E67}"/>
    <cellStyle name="Comma 15 6 3 2 4 2 2" xfId="33846" xr:uid="{5F98E75D-F72B-4562-A465-7492EDFB5896}"/>
    <cellStyle name="Comma 15 6 3 2 4 3" xfId="33845" xr:uid="{1F9F851A-DE23-4995-A953-F7F77278F047}"/>
    <cellStyle name="Comma 15 6 3 2 4_DataSet" xfId="10507" xr:uid="{15A138BD-DC0E-4C4B-9D4D-C1B752B68F50}"/>
    <cellStyle name="Comma 15 6 3 2 5" xfId="10508" xr:uid="{147CD4F7-2604-432E-AB67-4E5D8A3BB10B}"/>
    <cellStyle name="Comma 15 6 3 2 5 2" xfId="33847" xr:uid="{B89620EF-4812-4356-B5F1-60FECFED0902}"/>
    <cellStyle name="Comma 15 6 3 2 6" xfId="33832" xr:uid="{C99DF408-905E-4F7A-BEF0-297801E1C1AD}"/>
    <cellStyle name="Comma 15 6 3 2_DataSet" xfId="10509" xr:uid="{1BA4F996-4685-4FEB-9B65-4795DA581B4D}"/>
    <cellStyle name="Comma 15 6 3 3" xfId="10510" xr:uid="{B2826D62-E9F0-4853-89E6-A5FF00225ABD}"/>
    <cellStyle name="Comma 15 6 3 3 2" xfId="10511" xr:uid="{6B822B95-742A-4D1F-81C8-0B80536217E4}"/>
    <cellStyle name="Comma 15 6 3 3 2 2" xfId="10512" xr:uid="{A6FD9E25-1CB3-493D-8C48-66A06FE7A636}"/>
    <cellStyle name="Comma 15 6 3 3 2 2 2" xfId="10513" xr:uid="{6291BCAA-8272-4B68-952F-55BB27528BEF}"/>
    <cellStyle name="Comma 15 6 3 3 2 2 2 2" xfId="33851" xr:uid="{E1B77FC7-A7FC-4AA4-BC97-3DB15A2BF5D8}"/>
    <cellStyle name="Comma 15 6 3 3 2 2 3" xfId="33850" xr:uid="{1EF3A723-3E1D-45C5-A33D-F65A47B5A149}"/>
    <cellStyle name="Comma 15 6 3 3 2 2_DataSet" xfId="10514" xr:uid="{EE3600AC-AC8B-4E24-B19F-3E66B478817A}"/>
    <cellStyle name="Comma 15 6 3 3 2 3" xfId="10515" xr:uid="{595A84A3-2725-484B-8551-4E58DF63FCF9}"/>
    <cellStyle name="Comma 15 6 3 3 2 3 2" xfId="33852" xr:uid="{0C9743A6-F829-4EF5-A130-469002CB93A8}"/>
    <cellStyle name="Comma 15 6 3 3 2 4" xfId="33849" xr:uid="{05C86739-8305-4F71-A504-548D401D681D}"/>
    <cellStyle name="Comma 15 6 3 3 2_DataSet" xfId="10516" xr:uid="{8246EF4F-EC22-476B-8916-61C9EFA48A8F}"/>
    <cellStyle name="Comma 15 6 3 3 3" xfId="10517" xr:uid="{93503E23-75C9-4B5F-AEDC-C08CFA91EFA6}"/>
    <cellStyle name="Comma 15 6 3 3 3 2" xfId="10518" xr:uid="{664C5F6B-DE3C-4322-985E-2F119BE695EC}"/>
    <cellStyle name="Comma 15 6 3 3 3 2 2" xfId="33854" xr:uid="{010C5FD6-AA7E-4F0D-A29D-6B41A7B71AED}"/>
    <cellStyle name="Comma 15 6 3 3 3 3" xfId="33853" xr:uid="{2A3DB6E1-916D-427D-9124-2239BA77B297}"/>
    <cellStyle name="Comma 15 6 3 3 3_DataSet" xfId="10519" xr:uid="{B5253F22-03AE-441A-BCD0-20EC7E3A9A0C}"/>
    <cellStyle name="Comma 15 6 3 3 4" xfId="10520" xr:uid="{DE83662C-74B0-4B32-BF7F-6520E0A3BE8A}"/>
    <cellStyle name="Comma 15 6 3 3 4 2" xfId="33855" xr:uid="{44516CAE-2E48-4EDD-A18F-0345C840BDA1}"/>
    <cellStyle name="Comma 15 6 3 3 5" xfId="33848" xr:uid="{2AAB2689-05DE-42F9-9CB5-565DBF7FE65C}"/>
    <cellStyle name="Comma 15 6 3 3_DataSet" xfId="10521" xr:uid="{E94C3A64-E29E-4AF1-8F0C-60029EAE7254}"/>
    <cellStyle name="Comma 15 6 3 4" xfId="10522" xr:uid="{8E7E5A8C-DE45-4DE2-B919-AB563E15651D}"/>
    <cellStyle name="Comma 15 6 3 4 2" xfId="10523" xr:uid="{11ECC28B-8748-4036-8933-67E6800045B2}"/>
    <cellStyle name="Comma 15 6 3 4 2 2" xfId="10524" xr:uid="{D4EB8E63-7E6F-4641-99CF-7E85E050C03E}"/>
    <cellStyle name="Comma 15 6 3 4 2 2 2" xfId="33858" xr:uid="{EEDA4D5E-F033-466D-A305-FBF8DA1F54D8}"/>
    <cellStyle name="Comma 15 6 3 4 2 3" xfId="33857" xr:uid="{DFBB833A-7430-4607-8338-3431CA9D7B2D}"/>
    <cellStyle name="Comma 15 6 3 4 2_DataSet" xfId="10525" xr:uid="{C809FC46-6B69-4066-B1D0-ADB27BA74F70}"/>
    <cellStyle name="Comma 15 6 3 4 3" xfId="10526" xr:uid="{79183F6E-91F5-42AB-A5E4-0E90C5B69ECF}"/>
    <cellStyle name="Comma 15 6 3 4 3 2" xfId="33859" xr:uid="{8DB6B082-DDDD-4EFC-B8B7-DE7EFC4CB75E}"/>
    <cellStyle name="Comma 15 6 3 4 4" xfId="33856" xr:uid="{94B2E4C0-519D-4C39-809C-55BF44EB214F}"/>
    <cellStyle name="Comma 15 6 3 4_DataSet" xfId="10527" xr:uid="{56BE4ED0-B405-49BD-8604-9030B1278839}"/>
    <cellStyle name="Comma 15 6 3 5" xfId="10528" xr:uid="{436CAB0E-876F-4759-93EF-9EE4D8380850}"/>
    <cellStyle name="Comma 15 6 3 5 2" xfId="10529" xr:uid="{7A5597FC-EC32-4025-A3DD-D7942C63FE30}"/>
    <cellStyle name="Comma 15 6 3 5 2 2" xfId="33861" xr:uid="{7DCC7224-A0FF-4353-AB8E-97E4BDC8BDD3}"/>
    <cellStyle name="Comma 15 6 3 5 3" xfId="33860" xr:uid="{62A87F8F-7848-4D22-B48B-1D9BB4A3BE4E}"/>
    <cellStyle name="Comma 15 6 3 5_DataSet" xfId="10530" xr:uid="{49CF2965-314C-427D-855F-8770425238F9}"/>
    <cellStyle name="Comma 15 6 3 6" xfId="10531" xr:uid="{35558CE2-27DA-42F1-A514-41E3394E37BA}"/>
    <cellStyle name="Comma 15 6 3 6 2" xfId="33862" xr:uid="{77F949D2-4668-4D63-B097-86F9F4071765}"/>
    <cellStyle name="Comma 15 6 3 7" xfId="33831" xr:uid="{503F247E-45CE-472E-98B5-312AD21844D0}"/>
    <cellStyle name="Comma 15 6 3_DataSet" xfId="10532" xr:uid="{4A668E89-046C-4FF0-89EF-BAD153FA853C}"/>
    <cellStyle name="Comma 15 6 4" xfId="10533" xr:uid="{EF824B32-E81B-4E28-AC67-58329CD558CB}"/>
    <cellStyle name="Comma 15 6 4 2" xfId="10534" xr:uid="{BB7EED8F-7C74-410F-8DAB-1CECF5DA88E2}"/>
    <cellStyle name="Comma 15 6 4 2 2" xfId="10535" xr:uid="{35831635-89D8-4A7E-A66C-F8EB42E79ABF}"/>
    <cellStyle name="Comma 15 6 4 2 2 2" xfId="10536" xr:uid="{970A8DAE-1FCB-42D5-91C5-2671AAEA72C1}"/>
    <cellStyle name="Comma 15 6 4 2 2 2 2" xfId="10537" xr:uid="{71855D3D-7515-4DA0-A250-94F567B357EA}"/>
    <cellStyle name="Comma 15 6 4 2 2 2 2 2" xfId="33867" xr:uid="{BE4E14FA-0409-40E5-8F81-155716EEB9EC}"/>
    <cellStyle name="Comma 15 6 4 2 2 2 3" xfId="33866" xr:uid="{78D6D62C-AF91-42DC-AE22-93DAE7098B33}"/>
    <cellStyle name="Comma 15 6 4 2 2 2_DataSet" xfId="10538" xr:uid="{E5C8609B-A7D1-4B51-9A01-1821B38EB11C}"/>
    <cellStyle name="Comma 15 6 4 2 2 3" xfId="10539" xr:uid="{9D7A29BD-E55E-49BA-AB3A-2F7DC23AC5D8}"/>
    <cellStyle name="Comma 15 6 4 2 2 3 2" xfId="33868" xr:uid="{5AFE359D-8613-4E70-89FA-342BED2F5194}"/>
    <cellStyle name="Comma 15 6 4 2 2 4" xfId="33865" xr:uid="{10B683D8-63D9-4593-8984-F3D970498028}"/>
    <cellStyle name="Comma 15 6 4 2 2_DataSet" xfId="10540" xr:uid="{C5CB6B61-35BA-4035-A7DA-E6EF7915C518}"/>
    <cellStyle name="Comma 15 6 4 2 3" xfId="10541" xr:uid="{EADF6086-A45A-481F-BD1E-B4274B37354C}"/>
    <cellStyle name="Comma 15 6 4 2 3 2" xfId="10542" xr:uid="{426E4A2B-9F71-4A5B-A6F2-D826BF802CC7}"/>
    <cellStyle name="Comma 15 6 4 2 3 2 2" xfId="33870" xr:uid="{0EA8A153-9636-4119-9D7D-4C9BFD62368F}"/>
    <cellStyle name="Comma 15 6 4 2 3 3" xfId="33869" xr:uid="{DD79E3A4-9AA3-4393-97D0-BE880B6861C2}"/>
    <cellStyle name="Comma 15 6 4 2 3_DataSet" xfId="10543" xr:uid="{21CCCE8A-613C-414A-80A7-CAAAB0130B67}"/>
    <cellStyle name="Comma 15 6 4 2 4" xfId="10544" xr:uid="{C0641243-67B6-4912-8830-73B3C8A41584}"/>
    <cellStyle name="Comma 15 6 4 2 4 2" xfId="33871" xr:uid="{E448258D-11DD-4AF6-B368-3C56325E2EA7}"/>
    <cellStyle name="Comma 15 6 4 2 5" xfId="33864" xr:uid="{F395BDB9-9FD5-40C8-A3CC-96C4DEEC216C}"/>
    <cellStyle name="Comma 15 6 4 2_DataSet" xfId="10545" xr:uid="{11F60EAA-AB85-4633-A6DE-007F785C8571}"/>
    <cellStyle name="Comma 15 6 4 3" xfId="10546" xr:uid="{A2299E6F-F567-4A4B-AF8C-A3C4D6A85B3A}"/>
    <cellStyle name="Comma 15 6 4 3 2" xfId="10547" xr:uid="{376E562E-8149-4135-AECD-61DCF0D2F786}"/>
    <cellStyle name="Comma 15 6 4 3 2 2" xfId="10548" xr:uid="{EF97A4EE-E6FC-4133-BB8A-08B81C9BD6CC}"/>
    <cellStyle name="Comma 15 6 4 3 2 2 2" xfId="33874" xr:uid="{34433C01-3AAE-4554-8895-BE04956783C6}"/>
    <cellStyle name="Comma 15 6 4 3 2 3" xfId="33873" xr:uid="{A2A4A4BA-7AAA-451E-A2EF-512752BE26E2}"/>
    <cellStyle name="Comma 15 6 4 3 2_DataSet" xfId="10549" xr:uid="{E98E0B4D-25F4-4F38-AAC0-E6B7A768FCD3}"/>
    <cellStyle name="Comma 15 6 4 3 3" xfId="10550" xr:uid="{A2F7C134-729F-47D3-A662-A16C9D4EEE2F}"/>
    <cellStyle name="Comma 15 6 4 3 3 2" xfId="33875" xr:uid="{8820D2C5-5024-4CE7-9F71-32B9BF6E85DB}"/>
    <cellStyle name="Comma 15 6 4 3 4" xfId="33872" xr:uid="{BC84EC1E-43E1-4351-94E8-C4BF2EE951FC}"/>
    <cellStyle name="Comma 15 6 4 3_DataSet" xfId="10551" xr:uid="{5957F827-982B-4DB2-9ABD-A01AFB74894F}"/>
    <cellStyle name="Comma 15 6 4 4" xfId="10552" xr:uid="{EA4158A8-D21F-430F-8155-2558FF25C240}"/>
    <cellStyle name="Comma 15 6 4 4 2" xfId="10553" xr:uid="{1D250A0E-72BE-414C-81B6-43E115FC74F9}"/>
    <cellStyle name="Comma 15 6 4 4 2 2" xfId="33877" xr:uid="{4FA52BB0-5597-4D65-AAF5-7161B4620773}"/>
    <cellStyle name="Comma 15 6 4 4 3" xfId="33876" xr:uid="{4BC23707-74B1-4BE8-8FD2-40C0243A0379}"/>
    <cellStyle name="Comma 15 6 4 4_DataSet" xfId="10554" xr:uid="{0BEE4451-B901-4A9E-A617-2BCDF148F076}"/>
    <cellStyle name="Comma 15 6 4 5" xfId="10555" xr:uid="{B09DA074-323C-4E11-9DF0-B5000659C95B}"/>
    <cellStyle name="Comma 15 6 4 5 2" xfId="33878" xr:uid="{17CF8A74-5C2C-486C-BC7D-C7932625AB5E}"/>
    <cellStyle name="Comma 15 6 4 6" xfId="33863" xr:uid="{825E2C9D-40FC-4D0C-980E-C3083EA19245}"/>
    <cellStyle name="Comma 15 6 4_DataSet" xfId="10556" xr:uid="{D9A6C990-1658-4BBC-9B9D-134960D29540}"/>
    <cellStyle name="Comma 15 6 5" xfId="10557" xr:uid="{531C0BF1-D133-43A0-B94B-1A7012EA88F3}"/>
    <cellStyle name="Comma 15 6 5 2" xfId="10558" xr:uid="{BF568AAA-CE5B-4390-BD11-A820539784C6}"/>
    <cellStyle name="Comma 15 6 5 2 2" xfId="10559" xr:uid="{37ACF1B0-6D9E-491E-A454-BB54A288BFB4}"/>
    <cellStyle name="Comma 15 6 5 2 2 2" xfId="10560" xr:uid="{F90D7B27-BB8B-4E0B-831E-78AC50CF45FF}"/>
    <cellStyle name="Comma 15 6 5 2 2 2 2" xfId="33882" xr:uid="{B6040757-6AFB-41F3-A823-07D97998E284}"/>
    <cellStyle name="Comma 15 6 5 2 2 3" xfId="33881" xr:uid="{D15E8F56-B7E1-493A-B96F-711876549650}"/>
    <cellStyle name="Comma 15 6 5 2 2_DataSet" xfId="10561" xr:uid="{E5A10AB3-7FB1-43C3-85FC-E2CB6220CEB4}"/>
    <cellStyle name="Comma 15 6 5 2 3" xfId="10562" xr:uid="{45024997-B99E-4EBA-A98C-C335B9C957A5}"/>
    <cellStyle name="Comma 15 6 5 2 3 2" xfId="33883" xr:uid="{5D6F7D52-BA52-439F-ADB7-FD0BAE6172A0}"/>
    <cellStyle name="Comma 15 6 5 2 4" xfId="33880" xr:uid="{D06C3222-2981-494D-ABDD-5E3C46815D37}"/>
    <cellStyle name="Comma 15 6 5 2_DataSet" xfId="10563" xr:uid="{FED28DF1-CF90-4C5A-87CE-B091FBBE170A}"/>
    <cellStyle name="Comma 15 6 5 3" xfId="10564" xr:uid="{B19E384C-0C8D-4DE9-90BD-A5BEF7527952}"/>
    <cellStyle name="Comma 15 6 5 3 2" xfId="10565" xr:uid="{868F62AF-9A76-492E-BA10-228A9BA237BF}"/>
    <cellStyle name="Comma 15 6 5 3 2 2" xfId="33885" xr:uid="{F736E439-96F5-4D98-8AB5-11E2608289B2}"/>
    <cellStyle name="Comma 15 6 5 3 3" xfId="33884" xr:uid="{D8415A17-C16F-4449-9716-E4160391DF3A}"/>
    <cellStyle name="Comma 15 6 5 3_DataSet" xfId="10566" xr:uid="{CE041F29-5D30-4B57-ADC1-8955751541A1}"/>
    <cellStyle name="Comma 15 6 5 4" xfId="10567" xr:uid="{EE4ED027-1BB0-44DD-8FE1-6EB641C6FB64}"/>
    <cellStyle name="Comma 15 6 5 4 2" xfId="33886" xr:uid="{64EAA2A4-BAEC-462E-B224-465AAE7AA649}"/>
    <cellStyle name="Comma 15 6 5 5" xfId="33879" xr:uid="{9D73A135-D812-4BAF-ABCC-5FECB38BB4AD}"/>
    <cellStyle name="Comma 15 6 5_DataSet" xfId="10568" xr:uid="{72BE3129-CEF2-4855-B256-AE4BEC63AA32}"/>
    <cellStyle name="Comma 15 6 6" xfId="10569" xr:uid="{69444DA7-4912-4B7F-99CC-796725E6819B}"/>
    <cellStyle name="Comma 15 6 6 2" xfId="10570" xr:uid="{0B44574E-7C8C-4C04-BCD9-E1585CAD5BD9}"/>
    <cellStyle name="Comma 15 6 6 2 2" xfId="10571" xr:uid="{9475EEE3-EEA4-430C-B38B-4330B9053033}"/>
    <cellStyle name="Comma 15 6 6 2 2 2" xfId="33889" xr:uid="{1F782D75-C9E8-4856-B364-418DE3C24905}"/>
    <cellStyle name="Comma 15 6 6 2 3" xfId="33888" xr:uid="{60C94BF6-E89F-427D-952F-20F90BC1071B}"/>
    <cellStyle name="Comma 15 6 6 2_DataSet" xfId="10572" xr:uid="{3423BCE2-3FBB-4E3E-8BA5-C740BB9A9907}"/>
    <cellStyle name="Comma 15 6 6 3" xfId="10573" xr:uid="{CC77DD5F-AF1D-49E1-968C-0548F477A856}"/>
    <cellStyle name="Comma 15 6 6 3 2" xfId="33890" xr:uid="{71615430-FECC-470B-B85B-0DA1E6E07D76}"/>
    <cellStyle name="Comma 15 6 6 4" xfId="33887" xr:uid="{59796E38-2178-4E5F-B7C5-DF59EBADD33B}"/>
    <cellStyle name="Comma 15 6 6_DataSet" xfId="10574" xr:uid="{896AD351-8A16-4EA9-99D4-3F66B06485A9}"/>
    <cellStyle name="Comma 15 6 7" xfId="10575" xr:uid="{B71F58CB-3FAE-40C8-A74B-0722E375A45F}"/>
    <cellStyle name="Comma 15 6 7 2" xfId="10576" xr:uid="{DE323389-A3C7-4857-8472-64A40BEC7A09}"/>
    <cellStyle name="Comma 15 6 7 2 2" xfId="33892" xr:uid="{819E1965-617A-46C6-8F42-183855809E72}"/>
    <cellStyle name="Comma 15 6 7 3" xfId="33891" xr:uid="{8318DE3E-6FDD-4D2C-BE02-FB5A1A9C7595}"/>
    <cellStyle name="Comma 15 6 7_DataSet" xfId="10577" xr:uid="{798B8333-B00A-4909-988F-5C28206DF8D4}"/>
    <cellStyle name="Comma 15 6 8" xfId="10578" xr:uid="{85FE51CE-3EED-45A0-9025-56F4F06381B6}"/>
    <cellStyle name="Comma 15 6 8 2" xfId="33893" xr:uid="{F117A9A9-0FC6-4B14-9B0D-1D25CB9BC933}"/>
    <cellStyle name="Comma 15 6 9" xfId="33798" xr:uid="{F861F8D9-254D-4AB5-956A-726998A3C14C}"/>
    <cellStyle name="Comma 15 6_ACT Segment adj EBITDA" xfId="10579" xr:uid="{93865F99-D064-4DDF-A64A-2D84369D0C32}"/>
    <cellStyle name="Comma 15 7" xfId="10580" xr:uid="{76142EFA-C041-4DC1-BA7F-060C1B2AEE14}"/>
    <cellStyle name="Comma 15 7 10" xfId="40088" xr:uid="{B34A9963-215B-4A7A-A546-E0844A3EC641}"/>
    <cellStyle name="Comma 15 7 11" xfId="22076" xr:uid="{2980D8EB-FC0F-45CF-9421-6FB82F79179F}"/>
    <cellStyle name="Comma 15 7 2" xfId="10581" xr:uid="{BF8EEF21-9481-4CE5-8B88-FB130C895195}"/>
    <cellStyle name="Comma 15 7 2 2" xfId="10582" xr:uid="{092492FB-55C7-419C-9F76-74D430C8E243}"/>
    <cellStyle name="Comma 15 7 2 2 2" xfId="10583" xr:uid="{0780B863-1F6A-418B-8075-678C93FAFDBD}"/>
    <cellStyle name="Comma 15 7 2 2 2 2" xfId="10584" xr:uid="{180BD8A6-B764-46E7-BA37-2CE89AFF81F4}"/>
    <cellStyle name="Comma 15 7 2 2 2 2 2" xfId="10585" xr:uid="{657017D5-AED8-4790-8512-27A89D763F68}"/>
    <cellStyle name="Comma 15 7 2 2 2 2 2 2" xfId="10586" xr:uid="{542CD71C-6618-435A-AE97-8C02FA929F0D}"/>
    <cellStyle name="Comma 15 7 2 2 2 2 2 2 2" xfId="33900" xr:uid="{10CA01EB-B06C-44A1-A738-D32C5317FF52}"/>
    <cellStyle name="Comma 15 7 2 2 2 2 2 3" xfId="33899" xr:uid="{0A7E40CA-46CF-49E3-993E-71FC71A1303E}"/>
    <cellStyle name="Comma 15 7 2 2 2 2 2_DataSet" xfId="10587" xr:uid="{3A7D90AC-73AE-43D3-8A80-9053CE5DD242}"/>
    <cellStyle name="Comma 15 7 2 2 2 2 3" xfId="10588" xr:uid="{E1B6FD0A-B14E-4CC7-9005-A1573F8F97FF}"/>
    <cellStyle name="Comma 15 7 2 2 2 2 3 2" xfId="33901" xr:uid="{19E76586-8330-4BF3-A2F1-A1F29932DD7C}"/>
    <cellStyle name="Comma 15 7 2 2 2 2 4" xfId="33898" xr:uid="{3FE1AFEB-59CB-4135-9D41-F70B86A6C1F4}"/>
    <cellStyle name="Comma 15 7 2 2 2 2_DataSet" xfId="10589" xr:uid="{F9CE612A-2AE8-4DE0-9D4A-EBA041D65570}"/>
    <cellStyle name="Comma 15 7 2 2 2 3" xfId="10590" xr:uid="{8BFFC897-74F6-4B60-A12E-CEC1C1089986}"/>
    <cellStyle name="Comma 15 7 2 2 2 3 2" xfId="10591" xr:uid="{448391DF-F5AD-45A8-A2C1-17F453C6F464}"/>
    <cellStyle name="Comma 15 7 2 2 2 3 2 2" xfId="33903" xr:uid="{04793057-A988-49B0-989D-B5D1CE948D4C}"/>
    <cellStyle name="Comma 15 7 2 2 2 3 3" xfId="33902" xr:uid="{6BF4C90F-B0FA-475D-A901-74C9D5664344}"/>
    <cellStyle name="Comma 15 7 2 2 2 3_DataSet" xfId="10592" xr:uid="{E02604DF-B8C3-4A11-A054-0DEA3BF56B16}"/>
    <cellStyle name="Comma 15 7 2 2 2 4" xfId="10593" xr:uid="{475916E1-F39E-4411-B82E-B5894208B701}"/>
    <cellStyle name="Comma 15 7 2 2 2 4 2" xfId="33904" xr:uid="{6C72196B-F6DE-4D5F-918A-3BEED2EF7171}"/>
    <cellStyle name="Comma 15 7 2 2 2 5" xfId="33897" xr:uid="{E10E0921-69E4-43A2-B808-62C8FAC93535}"/>
    <cellStyle name="Comma 15 7 2 2 2_DataSet" xfId="10594" xr:uid="{DEF58037-8CAC-4F4A-8C4E-600CD29D1030}"/>
    <cellStyle name="Comma 15 7 2 2 3" xfId="10595" xr:uid="{06751963-1322-4817-A9D5-969632E895DF}"/>
    <cellStyle name="Comma 15 7 2 2 3 2" xfId="10596" xr:uid="{95745679-9AF3-4AA5-9113-F7EFA8EAEA91}"/>
    <cellStyle name="Comma 15 7 2 2 3 2 2" xfId="10597" xr:uid="{CC63FEF1-ABA7-4502-A52C-067F9D005488}"/>
    <cellStyle name="Comma 15 7 2 2 3 2 2 2" xfId="33907" xr:uid="{E846B800-FCC5-41E5-85AC-CF4D0F6FB2D1}"/>
    <cellStyle name="Comma 15 7 2 2 3 2 3" xfId="33906" xr:uid="{8235E4EC-3E4F-468F-A053-3EBF83C33537}"/>
    <cellStyle name="Comma 15 7 2 2 3 2_DataSet" xfId="10598" xr:uid="{82185143-17DA-4A86-996E-49E0A0CE302C}"/>
    <cellStyle name="Comma 15 7 2 2 3 3" xfId="10599" xr:uid="{C5A804F3-9E17-418B-B6C2-0D441802ABB8}"/>
    <cellStyle name="Comma 15 7 2 2 3 3 2" xfId="33908" xr:uid="{FF3F310B-8FE5-4AF5-BD76-E0C5D8AB31A4}"/>
    <cellStyle name="Comma 15 7 2 2 3 4" xfId="33905" xr:uid="{84445DC7-83EE-473E-9B3D-9E6FD13921F9}"/>
    <cellStyle name="Comma 15 7 2 2 3_DataSet" xfId="10600" xr:uid="{00B9ABA4-347F-46E9-A17D-6BD2464B318A}"/>
    <cellStyle name="Comma 15 7 2 2 4" xfId="10601" xr:uid="{3E33EF67-3692-47E3-AF34-CA8819D14BA3}"/>
    <cellStyle name="Comma 15 7 2 2 4 2" xfId="10602" xr:uid="{B92DB647-6839-4332-9040-6ED41BB74064}"/>
    <cellStyle name="Comma 15 7 2 2 4 2 2" xfId="33910" xr:uid="{705611E7-189B-4F2D-976A-BE58CBD40037}"/>
    <cellStyle name="Comma 15 7 2 2 4 3" xfId="33909" xr:uid="{3BA719C8-54B3-47F1-B4D7-B4B0F1DE007D}"/>
    <cellStyle name="Comma 15 7 2 2 4_DataSet" xfId="10603" xr:uid="{288BF343-F242-4D5A-B937-CA624EF90856}"/>
    <cellStyle name="Comma 15 7 2 2 5" xfId="10604" xr:uid="{F4F89EB7-1CC2-4F1E-9306-6FE127116A19}"/>
    <cellStyle name="Comma 15 7 2 2 5 2" xfId="33911" xr:uid="{D1EF61FE-1946-4102-B66A-FC58D35B6C26}"/>
    <cellStyle name="Comma 15 7 2 2 6" xfId="33896" xr:uid="{F813C810-60D8-43D1-A5D6-D9B895652B9A}"/>
    <cellStyle name="Comma 15 7 2 2_DataSet" xfId="10605" xr:uid="{648612E9-F6B4-4A64-A07D-AA8A361E6610}"/>
    <cellStyle name="Comma 15 7 2 3" xfId="10606" xr:uid="{3853AFB6-7221-4F91-B2F1-8433DF457275}"/>
    <cellStyle name="Comma 15 7 2 3 2" xfId="10607" xr:uid="{3E2819BE-55DE-4FD7-B4C9-92902DE8C06F}"/>
    <cellStyle name="Comma 15 7 2 3 2 2" xfId="10608" xr:uid="{F3AFF438-A35A-4F1A-B670-2F09F395624A}"/>
    <cellStyle name="Comma 15 7 2 3 2 2 2" xfId="10609" xr:uid="{56D142DE-A3C1-4F6B-98D6-52C06EC6E644}"/>
    <cellStyle name="Comma 15 7 2 3 2 2 2 2" xfId="33915" xr:uid="{271EF7E2-296C-45A6-B5E1-0166A7C39829}"/>
    <cellStyle name="Comma 15 7 2 3 2 2 3" xfId="33914" xr:uid="{01EA07F0-79A6-41EC-AE9A-9747029FA4D6}"/>
    <cellStyle name="Comma 15 7 2 3 2 2_DataSet" xfId="10610" xr:uid="{C8EF6E79-10FD-4A25-B653-BE89B6286222}"/>
    <cellStyle name="Comma 15 7 2 3 2 3" xfId="10611" xr:uid="{6F598D4A-3EC5-4382-941C-5B03AB02521A}"/>
    <cellStyle name="Comma 15 7 2 3 2 3 2" xfId="33916" xr:uid="{FFA66AE8-D5C0-4CBC-AF59-B3BF5636A9CD}"/>
    <cellStyle name="Comma 15 7 2 3 2 4" xfId="33913" xr:uid="{47E2F8E3-0817-432F-BA11-8E43C166BACB}"/>
    <cellStyle name="Comma 15 7 2 3 2_DataSet" xfId="10612" xr:uid="{4D080B7F-DAC3-44E4-A307-82EFBF5E6FE5}"/>
    <cellStyle name="Comma 15 7 2 3 3" xfId="10613" xr:uid="{6ED57667-2C3D-4C8C-B625-FD6D80724187}"/>
    <cellStyle name="Comma 15 7 2 3 3 2" xfId="10614" xr:uid="{F31C5341-BDAA-40A2-BE8B-153914B070BF}"/>
    <cellStyle name="Comma 15 7 2 3 3 2 2" xfId="33918" xr:uid="{7335970F-776B-4CEC-9D8F-4D5F5704A141}"/>
    <cellStyle name="Comma 15 7 2 3 3 3" xfId="33917" xr:uid="{ECFA935B-C592-4614-ADBA-FB3A2716A0AF}"/>
    <cellStyle name="Comma 15 7 2 3 3_DataSet" xfId="10615" xr:uid="{D37A9A52-F0C2-40BE-94D3-0D488EAD54C2}"/>
    <cellStyle name="Comma 15 7 2 3 4" xfId="10616" xr:uid="{AF7E4E55-2A6A-42FE-8181-80EAEE7B91CE}"/>
    <cellStyle name="Comma 15 7 2 3 4 2" xfId="33919" xr:uid="{26EEBB49-254B-40C5-8FDB-98973E196F6E}"/>
    <cellStyle name="Comma 15 7 2 3 5" xfId="33912" xr:uid="{14B126BB-8E3C-4F79-B472-8259A8CE2672}"/>
    <cellStyle name="Comma 15 7 2 3_DataSet" xfId="10617" xr:uid="{197DA1D1-0161-4693-B036-DF344282AD5A}"/>
    <cellStyle name="Comma 15 7 2 4" xfId="10618" xr:uid="{9CD7AA2B-B6CC-4839-B9BD-461A2FE4A177}"/>
    <cellStyle name="Comma 15 7 2 4 2" xfId="10619" xr:uid="{0F23B663-03FD-4979-9782-3F8EE4A7F487}"/>
    <cellStyle name="Comma 15 7 2 4 2 2" xfId="10620" xr:uid="{C70FA92C-E9B8-4F28-A5D4-4B8B7BF0FD1B}"/>
    <cellStyle name="Comma 15 7 2 4 2 2 2" xfId="33922" xr:uid="{24C2AF1B-050B-430F-915E-CD521FC82A02}"/>
    <cellStyle name="Comma 15 7 2 4 2 3" xfId="33921" xr:uid="{E45B3634-803A-4412-80A1-F1CD05092912}"/>
    <cellStyle name="Comma 15 7 2 4 2_DataSet" xfId="10621" xr:uid="{F48B31AF-83A7-420C-8528-566157E18A1E}"/>
    <cellStyle name="Comma 15 7 2 4 3" xfId="10622" xr:uid="{A2B8E45C-439E-4EAE-A159-B135DA91F915}"/>
    <cellStyle name="Comma 15 7 2 4 3 2" xfId="33923" xr:uid="{3C596889-8782-4442-A179-1C0A664CF1DF}"/>
    <cellStyle name="Comma 15 7 2 4 4" xfId="33920" xr:uid="{55CDB54E-3E33-4C16-A50B-312E61713F51}"/>
    <cellStyle name="Comma 15 7 2 4_DataSet" xfId="10623" xr:uid="{D4CE1B3C-7741-47FD-8A58-DE5688497D2E}"/>
    <cellStyle name="Comma 15 7 2 5" xfId="10624" xr:uid="{376429E9-5E29-4BEE-89A7-7B420AED3247}"/>
    <cellStyle name="Comma 15 7 2 5 2" xfId="10625" xr:uid="{D1249F54-F034-431C-A25D-5C5D4D7F9988}"/>
    <cellStyle name="Comma 15 7 2 5 2 2" xfId="33925" xr:uid="{046EBCC5-19C3-4F53-888B-7A16BDFE0B25}"/>
    <cellStyle name="Comma 15 7 2 5 3" xfId="33924" xr:uid="{12D2DB62-1C42-40E8-A772-FE2F88F3DAF2}"/>
    <cellStyle name="Comma 15 7 2 5_DataSet" xfId="10626" xr:uid="{4B2BE4E6-063B-4DA8-B44C-DEF8E4C25068}"/>
    <cellStyle name="Comma 15 7 2 6" xfId="10627" xr:uid="{82FD7EC7-FC76-4D71-86EE-746F629AD6A0}"/>
    <cellStyle name="Comma 15 7 2 6 2" xfId="33926" xr:uid="{78ABF6ED-F577-4AB2-991A-B642B4B26C89}"/>
    <cellStyle name="Comma 15 7 2 7" xfId="33895" xr:uid="{D883DA9C-311A-4FD0-A2F7-D166DB96A0C5}"/>
    <cellStyle name="Comma 15 7 2_DataSet" xfId="10628" xr:uid="{7D272CA5-CC7B-450F-B9E7-E7ABB7DCFA82}"/>
    <cellStyle name="Comma 15 7 3" xfId="10629" xr:uid="{B29A3B17-89EA-48AD-BFBF-AAF5FDF1F2D6}"/>
    <cellStyle name="Comma 15 7 3 2" xfId="10630" xr:uid="{C4D48EFE-A785-4CB1-8206-DAE350484AD6}"/>
    <cellStyle name="Comma 15 7 3 2 2" xfId="10631" xr:uid="{B5C2AAF6-964D-4546-A402-FA88B8FA4E68}"/>
    <cellStyle name="Comma 15 7 3 2 2 2" xfId="10632" xr:uid="{D61CAE16-CCA0-482E-9A10-138AB9C54F3F}"/>
    <cellStyle name="Comma 15 7 3 2 2 2 2" xfId="10633" xr:uid="{A362754B-FD53-471B-84A7-4C5C07EFB99D}"/>
    <cellStyle name="Comma 15 7 3 2 2 2 2 2" xfId="10634" xr:uid="{A1857847-E313-4E50-9D80-E2093DCAE65E}"/>
    <cellStyle name="Comma 15 7 3 2 2 2 2 2 2" xfId="33932" xr:uid="{1BFB5CDD-7469-4F2D-8D68-C44107D36371}"/>
    <cellStyle name="Comma 15 7 3 2 2 2 2 3" xfId="33931" xr:uid="{F7219D69-ACDB-4E6F-A285-EC49C65D78DD}"/>
    <cellStyle name="Comma 15 7 3 2 2 2 2_DataSet" xfId="10635" xr:uid="{881D36AA-3E7D-4324-89D3-8636264F8E1C}"/>
    <cellStyle name="Comma 15 7 3 2 2 2 3" xfId="10636" xr:uid="{8E5663F0-AA13-47A0-BBDC-41CF5904E9A9}"/>
    <cellStyle name="Comma 15 7 3 2 2 2 3 2" xfId="33933" xr:uid="{9825B30E-DDC3-4FB7-A8C8-CE9BBB9DE7CD}"/>
    <cellStyle name="Comma 15 7 3 2 2 2 4" xfId="33930" xr:uid="{DDA37DEF-0944-4C26-AE74-AFBBB90AECD6}"/>
    <cellStyle name="Comma 15 7 3 2 2 2_DataSet" xfId="10637" xr:uid="{BEA7258B-75E9-41F4-9F3D-D5C98C6CCC6A}"/>
    <cellStyle name="Comma 15 7 3 2 2 3" xfId="10638" xr:uid="{00DCECBF-2A92-4808-91AA-ED80A907718B}"/>
    <cellStyle name="Comma 15 7 3 2 2 3 2" xfId="10639" xr:uid="{D7B69036-72B6-4321-AE64-6B58D661AE95}"/>
    <cellStyle name="Comma 15 7 3 2 2 3 2 2" xfId="33935" xr:uid="{043271D1-B72B-44D3-AC54-8CC88A886A98}"/>
    <cellStyle name="Comma 15 7 3 2 2 3 3" xfId="33934" xr:uid="{824BAB87-4250-425A-9279-5289F2D5AC72}"/>
    <cellStyle name="Comma 15 7 3 2 2 3_DataSet" xfId="10640" xr:uid="{F3593264-F5A4-476C-B08A-7009CC2495C2}"/>
    <cellStyle name="Comma 15 7 3 2 2 4" xfId="10641" xr:uid="{46EFDB8C-DF07-46BD-B4AB-B7B3A61DE1FB}"/>
    <cellStyle name="Comma 15 7 3 2 2 4 2" xfId="33936" xr:uid="{5D7EBE0E-EC68-45B1-8DA2-269C288F724F}"/>
    <cellStyle name="Comma 15 7 3 2 2 5" xfId="33929" xr:uid="{9EAA6267-22E1-4C3D-B075-955058D38CAD}"/>
    <cellStyle name="Comma 15 7 3 2 2_DataSet" xfId="10642" xr:uid="{F69CD06D-C0C2-447E-983F-7367ABCD33EB}"/>
    <cellStyle name="Comma 15 7 3 2 3" xfId="10643" xr:uid="{CDF3C533-976F-4FBC-A100-482A83435D92}"/>
    <cellStyle name="Comma 15 7 3 2 3 2" xfId="10644" xr:uid="{90871600-3A89-441A-A30A-83155CE79726}"/>
    <cellStyle name="Comma 15 7 3 2 3 2 2" xfId="10645" xr:uid="{8575700E-F864-4E83-B5EA-25430A3472FD}"/>
    <cellStyle name="Comma 15 7 3 2 3 2 2 2" xfId="33939" xr:uid="{1DB76E2B-69D8-47A3-98F0-B06BAF550498}"/>
    <cellStyle name="Comma 15 7 3 2 3 2 3" xfId="33938" xr:uid="{424A3329-5DD7-4191-8F65-FCA41454F16B}"/>
    <cellStyle name="Comma 15 7 3 2 3 2_DataSet" xfId="10646" xr:uid="{F593CBC5-889C-41BD-A635-894508E85F0B}"/>
    <cellStyle name="Comma 15 7 3 2 3 3" xfId="10647" xr:uid="{9D4B00EE-5CA8-4A78-BD1D-5BE44C1EA425}"/>
    <cellStyle name="Comma 15 7 3 2 3 3 2" xfId="33940" xr:uid="{1BE7B6DB-6137-4872-960D-E55E40651C63}"/>
    <cellStyle name="Comma 15 7 3 2 3 4" xfId="33937" xr:uid="{0C6BC988-6347-475D-B455-41DF8F7C463D}"/>
    <cellStyle name="Comma 15 7 3 2 3_DataSet" xfId="10648" xr:uid="{3D5FA559-F0E4-467B-954E-732F2C0F6F0A}"/>
    <cellStyle name="Comma 15 7 3 2 4" xfId="10649" xr:uid="{BAFA14B2-9E3F-4AB1-9C04-1E5DAB85B284}"/>
    <cellStyle name="Comma 15 7 3 2 4 2" xfId="10650" xr:uid="{5F955EB8-7A21-4743-87AB-066B33EFC6EF}"/>
    <cellStyle name="Comma 15 7 3 2 4 2 2" xfId="33942" xr:uid="{B418F6D1-5A22-4B0F-B2D5-3448B502FA8E}"/>
    <cellStyle name="Comma 15 7 3 2 4 3" xfId="33941" xr:uid="{33185036-6835-4522-9039-147858F49CA9}"/>
    <cellStyle name="Comma 15 7 3 2 4_DataSet" xfId="10651" xr:uid="{5C682432-5790-4E77-A42C-47F0FA7653C2}"/>
    <cellStyle name="Comma 15 7 3 2 5" xfId="10652" xr:uid="{DE4B1B56-FCF6-4502-8C84-A0AC5BE5ACFA}"/>
    <cellStyle name="Comma 15 7 3 2 5 2" xfId="33943" xr:uid="{1B16C508-BC4C-435F-9C05-8AB446412BFC}"/>
    <cellStyle name="Comma 15 7 3 2 6" xfId="33928" xr:uid="{7A864993-EA1A-4E61-8F06-0EC2FBA819B5}"/>
    <cellStyle name="Comma 15 7 3 2_DataSet" xfId="10653" xr:uid="{2974480F-E490-474C-B487-07049FAEE65F}"/>
    <cellStyle name="Comma 15 7 3 3" xfId="10654" xr:uid="{5D60129E-D510-4A0D-B0EA-66FDA70F9FC6}"/>
    <cellStyle name="Comma 15 7 3 3 2" xfId="10655" xr:uid="{26A27933-F09A-4A48-BF75-4F13C4D44E2C}"/>
    <cellStyle name="Comma 15 7 3 3 2 2" xfId="10656" xr:uid="{D54C0F7D-C4C3-4665-AD21-0067D10131AF}"/>
    <cellStyle name="Comma 15 7 3 3 2 2 2" xfId="10657" xr:uid="{0B99506F-4784-4E40-BDFD-1376066C0533}"/>
    <cellStyle name="Comma 15 7 3 3 2 2 2 2" xfId="33947" xr:uid="{416947C2-BE0E-466A-9950-CAA6C0BF5E44}"/>
    <cellStyle name="Comma 15 7 3 3 2 2 3" xfId="33946" xr:uid="{76FC691E-0A62-47F8-AD6D-FBA31D6BB3DC}"/>
    <cellStyle name="Comma 15 7 3 3 2 2_DataSet" xfId="10658" xr:uid="{4F23A969-F924-4486-BE83-141EDAA564C9}"/>
    <cellStyle name="Comma 15 7 3 3 2 3" xfId="10659" xr:uid="{A28CC994-7E0C-4817-B893-5EA8D6F5B2B3}"/>
    <cellStyle name="Comma 15 7 3 3 2 3 2" xfId="33948" xr:uid="{2687AD19-1EDC-4CC9-8D68-9F7909AEF044}"/>
    <cellStyle name="Comma 15 7 3 3 2 4" xfId="33945" xr:uid="{D1F2C159-61F8-4D8B-872D-E9CAF68D31D1}"/>
    <cellStyle name="Comma 15 7 3 3 2_DataSet" xfId="10660" xr:uid="{893734EF-6AE9-4C28-BCC9-64AEEAA38B27}"/>
    <cellStyle name="Comma 15 7 3 3 3" xfId="10661" xr:uid="{23A02F51-86FB-4178-9FFD-B5C9BEAA24A0}"/>
    <cellStyle name="Comma 15 7 3 3 3 2" xfId="10662" xr:uid="{5FBA48DC-BA53-4D05-9DF5-9DFAD2BE566F}"/>
    <cellStyle name="Comma 15 7 3 3 3 2 2" xfId="33950" xr:uid="{D98EBC00-45F1-43A7-959D-A4D76E7BB6DA}"/>
    <cellStyle name="Comma 15 7 3 3 3 3" xfId="33949" xr:uid="{AA27AD3D-403D-48D4-A397-13648DFD0E62}"/>
    <cellStyle name="Comma 15 7 3 3 3_DataSet" xfId="10663" xr:uid="{4FBC9EBA-9DDF-4C6C-8494-9B47D69E27E9}"/>
    <cellStyle name="Comma 15 7 3 3 4" xfId="10664" xr:uid="{448214CA-21F3-4083-8EBB-7EEE6E46787F}"/>
    <cellStyle name="Comma 15 7 3 3 4 2" xfId="33951" xr:uid="{39BD6F10-6BC5-4F7E-8987-17C8C5B4CF95}"/>
    <cellStyle name="Comma 15 7 3 3 5" xfId="33944" xr:uid="{EDE430C7-9EE2-4D4E-BC03-F718FDCC8F0B}"/>
    <cellStyle name="Comma 15 7 3 3_DataSet" xfId="10665" xr:uid="{10D0DD7E-A610-4228-B56C-40FC3DF8F4D3}"/>
    <cellStyle name="Comma 15 7 3 4" xfId="10666" xr:uid="{718178EB-5896-4088-96EA-54C9B3FE924A}"/>
    <cellStyle name="Comma 15 7 3 4 2" xfId="10667" xr:uid="{4C671333-8112-49EC-B907-4B8CEB961A31}"/>
    <cellStyle name="Comma 15 7 3 4 2 2" xfId="10668" xr:uid="{60276547-440C-4A12-8F49-04B227F61D05}"/>
    <cellStyle name="Comma 15 7 3 4 2 2 2" xfId="33954" xr:uid="{439F0B4A-F59C-47F1-848C-EB0F2B785D2A}"/>
    <cellStyle name="Comma 15 7 3 4 2 3" xfId="33953" xr:uid="{C1C0E215-B6C6-413E-A678-43CB692E45A8}"/>
    <cellStyle name="Comma 15 7 3 4 2_DataSet" xfId="10669" xr:uid="{6DC56F94-690A-4BF3-AA40-75E7FAFAC7A4}"/>
    <cellStyle name="Comma 15 7 3 4 3" xfId="10670" xr:uid="{23BDADC6-476A-4076-9412-CCC2F9A1166D}"/>
    <cellStyle name="Comma 15 7 3 4 3 2" xfId="33955" xr:uid="{DE7244A4-9627-4A9D-8ED7-38FB74A664D1}"/>
    <cellStyle name="Comma 15 7 3 4 4" xfId="33952" xr:uid="{D88EF2F3-FA72-4896-8660-C8ACA0AA8E85}"/>
    <cellStyle name="Comma 15 7 3 4_DataSet" xfId="10671" xr:uid="{0549D61F-88BA-4A03-98A7-619112AC8A73}"/>
    <cellStyle name="Comma 15 7 3 5" xfId="10672" xr:uid="{5AA18AB1-4746-4E82-B604-2C3F600D5C02}"/>
    <cellStyle name="Comma 15 7 3 5 2" xfId="10673" xr:uid="{8C942375-FF84-4A3F-B2C3-26C0C4B09A3E}"/>
    <cellStyle name="Comma 15 7 3 5 2 2" xfId="33957" xr:uid="{137D2B31-9DCB-492E-9EFE-06D55D39F5B2}"/>
    <cellStyle name="Comma 15 7 3 5 3" xfId="33956" xr:uid="{91106FE1-B23B-40B0-8428-7A99D13A1F7E}"/>
    <cellStyle name="Comma 15 7 3 5_DataSet" xfId="10674" xr:uid="{ADDBDFB6-6817-444F-B232-1FE5CC4AD54B}"/>
    <cellStyle name="Comma 15 7 3 6" xfId="10675" xr:uid="{DE4F773F-B9F8-46D1-8E52-2F5CDFF247E5}"/>
    <cellStyle name="Comma 15 7 3 6 2" xfId="33958" xr:uid="{A884C9E2-7F82-491D-B9A4-D01CC0B2FF10}"/>
    <cellStyle name="Comma 15 7 3 7" xfId="33927" xr:uid="{7465AB36-9539-4B9D-AEDE-3EE06CB4AA06}"/>
    <cellStyle name="Comma 15 7 3_DataSet" xfId="10676" xr:uid="{ADF24E5D-1EB4-4340-9D6D-64064AFB3778}"/>
    <cellStyle name="Comma 15 7 4" xfId="10677" xr:uid="{1B99B1E4-BC17-410C-9A9F-5D40DB3E27B4}"/>
    <cellStyle name="Comma 15 7 4 2" xfId="10678" xr:uid="{7B8DAEFF-9F10-47B5-9611-75EA98905F4B}"/>
    <cellStyle name="Comma 15 7 4 2 2" xfId="10679" xr:uid="{F04E2C45-E998-4E7C-8C5A-E7C92BB0F707}"/>
    <cellStyle name="Comma 15 7 4 2 2 2" xfId="10680" xr:uid="{6A01C238-105D-4A9C-A41B-549130CB6F3D}"/>
    <cellStyle name="Comma 15 7 4 2 2 2 2" xfId="10681" xr:uid="{5F749B35-BAE3-4BD7-A612-540D1E949C8C}"/>
    <cellStyle name="Comma 15 7 4 2 2 2 2 2" xfId="33963" xr:uid="{CB921D9F-CB0C-4241-B56E-266F948E5271}"/>
    <cellStyle name="Comma 15 7 4 2 2 2 3" xfId="33962" xr:uid="{54C4E2D1-3449-4DE7-BF83-A6B9C50EDF42}"/>
    <cellStyle name="Comma 15 7 4 2 2 2_DataSet" xfId="10682" xr:uid="{5E4B6948-7315-4121-8795-BAF0E50F2FF9}"/>
    <cellStyle name="Comma 15 7 4 2 2 3" xfId="10683" xr:uid="{8F0FC6F1-A6F7-45AF-8066-FBAC320CD607}"/>
    <cellStyle name="Comma 15 7 4 2 2 3 2" xfId="33964" xr:uid="{F4D55BD1-B0B6-4414-A49A-273AE89DAFE6}"/>
    <cellStyle name="Comma 15 7 4 2 2 4" xfId="33961" xr:uid="{1D2D2A28-66B1-43AC-B471-065C3C5B6167}"/>
    <cellStyle name="Comma 15 7 4 2 2_DataSet" xfId="10684" xr:uid="{21AAE4DF-5B70-4836-B40B-265ED33921E1}"/>
    <cellStyle name="Comma 15 7 4 2 3" xfId="10685" xr:uid="{6A39BE05-8D18-42A4-8EC8-CA728BC49C42}"/>
    <cellStyle name="Comma 15 7 4 2 3 2" xfId="10686" xr:uid="{85C8BEC9-7055-481C-894E-FF8E613E334F}"/>
    <cellStyle name="Comma 15 7 4 2 3 2 2" xfId="33966" xr:uid="{65A3D6E4-035E-4962-8A4F-61F1E2114D63}"/>
    <cellStyle name="Comma 15 7 4 2 3 3" xfId="33965" xr:uid="{A40214A0-3AEF-437E-8B93-2CC140E974CF}"/>
    <cellStyle name="Comma 15 7 4 2 3_DataSet" xfId="10687" xr:uid="{11243DF0-8D17-4D79-A4E6-88BED1805356}"/>
    <cellStyle name="Comma 15 7 4 2 4" xfId="10688" xr:uid="{30F34687-3C8F-401A-8E6D-B6C3FCE05B01}"/>
    <cellStyle name="Comma 15 7 4 2 4 2" xfId="33967" xr:uid="{83E020C3-302C-4FEA-BE1C-8039773EB465}"/>
    <cellStyle name="Comma 15 7 4 2 5" xfId="33960" xr:uid="{29D4C461-F349-4679-BA06-ED4C8874AB2E}"/>
    <cellStyle name="Comma 15 7 4 2_DataSet" xfId="10689" xr:uid="{3A83DE4F-314A-4542-99A1-3D93A272E1F3}"/>
    <cellStyle name="Comma 15 7 4 3" xfId="10690" xr:uid="{4D502867-2FFC-4E7B-8566-5A154819ED14}"/>
    <cellStyle name="Comma 15 7 4 3 2" xfId="10691" xr:uid="{3C5CEC6C-07E2-4FE7-9C91-0CD4F9B061ED}"/>
    <cellStyle name="Comma 15 7 4 3 2 2" xfId="10692" xr:uid="{DB282001-D018-4D1E-8716-E10A4F448671}"/>
    <cellStyle name="Comma 15 7 4 3 2 2 2" xfId="33970" xr:uid="{BE79069D-AEB9-4E92-82E1-EC775D54EBAA}"/>
    <cellStyle name="Comma 15 7 4 3 2 3" xfId="33969" xr:uid="{CB459FCF-0FBB-4B43-A557-A02F4C22C56A}"/>
    <cellStyle name="Comma 15 7 4 3 2_DataSet" xfId="10693" xr:uid="{966D2169-1FD4-4FF4-BD38-4C213BC3B043}"/>
    <cellStyle name="Comma 15 7 4 3 3" xfId="10694" xr:uid="{018E08A6-2F1D-408F-AFC8-5F58E53FA50D}"/>
    <cellStyle name="Comma 15 7 4 3 3 2" xfId="33971" xr:uid="{A5FDE302-2910-44C4-A325-08549C48C4B1}"/>
    <cellStyle name="Comma 15 7 4 3 4" xfId="33968" xr:uid="{8DF208CD-D4C7-402E-A5DE-7F1A91929EE9}"/>
    <cellStyle name="Comma 15 7 4 3_DataSet" xfId="10695" xr:uid="{0EF05011-2486-4601-BF6E-49D3952D71A4}"/>
    <cellStyle name="Comma 15 7 4 4" xfId="10696" xr:uid="{862CC21F-A468-4FCA-996B-5F98C6AD09DB}"/>
    <cellStyle name="Comma 15 7 4 4 2" xfId="10697" xr:uid="{A4481E3F-358C-4BE8-BAD6-7F84F3D60053}"/>
    <cellStyle name="Comma 15 7 4 4 2 2" xfId="33973" xr:uid="{05EC0C12-66B7-4F4C-BF52-0637EADCADB5}"/>
    <cellStyle name="Comma 15 7 4 4 3" xfId="33972" xr:uid="{BF7952A2-359B-45F5-88F0-6874BAD239F9}"/>
    <cellStyle name="Comma 15 7 4 4_DataSet" xfId="10698" xr:uid="{FE37D01C-69E3-4208-8CAB-3276E0578ED3}"/>
    <cellStyle name="Comma 15 7 4 5" xfId="10699" xr:uid="{82D6BBCF-5AB6-41C9-93B8-D17FE0305920}"/>
    <cellStyle name="Comma 15 7 4 5 2" xfId="33974" xr:uid="{3CDD063E-5CC1-480C-ADA6-2458C54622A2}"/>
    <cellStyle name="Comma 15 7 4 6" xfId="33959" xr:uid="{70DDE568-F682-437D-AB78-5037F6987BA2}"/>
    <cellStyle name="Comma 15 7 4_DataSet" xfId="10700" xr:uid="{57514EC0-13BA-4FE7-808E-67686A2E2B57}"/>
    <cellStyle name="Comma 15 7 5" xfId="10701" xr:uid="{0F41D2D2-B844-4A52-9474-C75732AACE0A}"/>
    <cellStyle name="Comma 15 7 5 2" xfId="10702" xr:uid="{CFDB3D2F-0DF8-4234-93E7-7745A5679EF8}"/>
    <cellStyle name="Comma 15 7 5 2 2" xfId="10703" xr:uid="{78E18F08-490A-4243-9C13-C8B8289DFC3B}"/>
    <cellStyle name="Comma 15 7 5 2 2 2" xfId="10704" xr:uid="{A1A8C679-E79B-48B1-A35C-3D31A72652BC}"/>
    <cellStyle name="Comma 15 7 5 2 2 2 2" xfId="33978" xr:uid="{16CC4489-AA91-43E0-AF8A-752EE3236358}"/>
    <cellStyle name="Comma 15 7 5 2 2 3" xfId="33977" xr:uid="{2D4F58E3-950E-47E0-A6FC-B21086E21F52}"/>
    <cellStyle name="Comma 15 7 5 2 2_DataSet" xfId="10705" xr:uid="{B4BF4A15-FB21-4C7A-8203-EB457A1D6A14}"/>
    <cellStyle name="Comma 15 7 5 2 3" xfId="10706" xr:uid="{A509BB1A-35B7-48F9-8790-56B60227B038}"/>
    <cellStyle name="Comma 15 7 5 2 3 2" xfId="33979" xr:uid="{85AF8DA2-4D3F-4B7A-9F5C-9CDA6D477CB2}"/>
    <cellStyle name="Comma 15 7 5 2 4" xfId="33976" xr:uid="{0AEE6DFF-2323-4814-AC14-13C2E9B11D8F}"/>
    <cellStyle name="Comma 15 7 5 2_DataSet" xfId="10707" xr:uid="{9754BE6F-7DE4-4546-8F3B-823AB1009031}"/>
    <cellStyle name="Comma 15 7 5 3" xfId="10708" xr:uid="{3143C5B5-0025-48C6-8A59-ACEB6030BEC9}"/>
    <cellStyle name="Comma 15 7 5 3 2" xfId="10709" xr:uid="{64CD2782-5335-4BA9-961A-7D077C3F594C}"/>
    <cellStyle name="Comma 15 7 5 3 2 2" xfId="33981" xr:uid="{47230F72-398C-48A4-A6B7-174C67842C3D}"/>
    <cellStyle name="Comma 15 7 5 3 3" xfId="33980" xr:uid="{29D36E46-289E-41E5-857E-857D5B8DCCB3}"/>
    <cellStyle name="Comma 15 7 5 3_DataSet" xfId="10710" xr:uid="{0BD11284-94F9-4F1B-96CB-8937652C2FD0}"/>
    <cellStyle name="Comma 15 7 5 4" xfId="10711" xr:uid="{ADF23BAA-1F6D-4690-AD4E-B8DA539FDCA0}"/>
    <cellStyle name="Comma 15 7 5 4 2" xfId="33982" xr:uid="{B7A9C971-B1F2-4059-93BB-A30ED6363210}"/>
    <cellStyle name="Comma 15 7 5 5" xfId="33975" xr:uid="{9C68A215-99CC-444C-9710-04D847D4BF60}"/>
    <cellStyle name="Comma 15 7 5_DataSet" xfId="10712" xr:uid="{77D2518A-37FF-441A-9C71-8A223A5E7EB0}"/>
    <cellStyle name="Comma 15 7 6" xfId="10713" xr:uid="{66712953-98AA-4007-99B1-9EB6E5390689}"/>
    <cellStyle name="Comma 15 7 6 2" xfId="10714" xr:uid="{48A41172-50E8-479C-A61C-AC7411E1298B}"/>
    <cellStyle name="Comma 15 7 6 2 2" xfId="10715" xr:uid="{B15EB9BC-3BEE-4F2B-8CD5-C56CD4BC861C}"/>
    <cellStyle name="Comma 15 7 6 2 2 2" xfId="33985" xr:uid="{E3ABAC3E-356D-402B-B304-FDADBC149256}"/>
    <cellStyle name="Comma 15 7 6 2 3" xfId="33984" xr:uid="{09A120B2-A119-4571-AA59-CA8786996BC6}"/>
    <cellStyle name="Comma 15 7 6 2_DataSet" xfId="10716" xr:uid="{6902E26D-49C9-4861-81D3-C428F4FF6D75}"/>
    <cellStyle name="Comma 15 7 6 3" xfId="10717" xr:uid="{85178864-9C91-430C-BA19-737749E4BD10}"/>
    <cellStyle name="Comma 15 7 6 3 2" xfId="33986" xr:uid="{67069A8E-A04B-4493-B903-1E3388D98436}"/>
    <cellStyle name="Comma 15 7 6 4" xfId="33983" xr:uid="{1EEEBE86-A4C2-4CFA-9939-EDF9641662C8}"/>
    <cellStyle name="Comma 15 7 6_DataSet" xfId="10718" xr:uid="{0C871F73-5CD9-4630-8DE8-AC9DD2F820AE}"/>
    <cellStyle name="Comma 15 7 7" xfId="10719" xr:uid="{BF043592-4C03-4814-A63E-BD3D18FCEC91}"/>
    <cellStyle name="Comma 15 7 7 2" xfId="10720" xr:uid="{FC4BDAAF-A4D9-41EF-8B2A-A2E83024E52C}"/>
    <cellStyle name="Comma 15 7 7 2 2" xfId="33988" xr:uid="{971FBA85-FCEE-43AF-8FE9-7C61DECB093E}"/>
    <cellStyle name="Comma 15 7 7 3" xfId="33987" xr:uid="{34AE2071-1FBB-4F8A-ADEF-BB4A0172C2BF}"/>
    <cellStyle name="Comma 15 7 7_DataSet" xfId="10721" xr:uid="{A7A2EB4F-01DC-4855-999A-5EAB9288582F}"/>
    <cellStyle name="Comma 15 7 8" xfId="10722" xr:uid="{1D13EDE2-C8B8-4492-B283-E71C52CED3B6}"/>
    <cellStyle name="Comma 15 7 8 2" xfId="33989" xr:uid="{02DAF2FD-F138-4AFA-96BD-19AD2F28510B}"/>
    <cellStyle name="Comma 15 7 9" xfId="33894" xr:uid="{78C877EF-EF16-47E9-8BC7-2A21617315D3}"/>
    <cellStyle name="Comma 15 7_ACT Segment adj EBITDA" xfId="10723" xr:uid="{CC27D0FD-4DB8-407F-BF6D-472056283214}"/>
    <cellStyle name="Comma 15 8" xfId="10724" xr:uid="{2E1D3DD6-9432-4A21-B3F2-045E4AC58580}"/>
    <cellStyle name="Comma 15 8 2" xfId="10725" xr:uid="{9ECFF5FC-B3E9-4A30-81FA-A3F869347686}"/>
    <cellStyle name="Comma 15 8 2 2" xfId="10726" xr:uid="{D8DAF2EC-B8EE-4F7E-B17A-2E47ADD0D43F}"/>
    <cellStyle name="Comma 15 8 2 2 2" xfId="10727" xr:uid="{7795887B-62BA-422C-A036-3BB2790D1592}"/>
    <cellStyle name="Comma 15 8 2 2 2 2" xfId="10728" xr:uid="{65853D1B-E97D-4F07-BA79-016D28AB9F66}"/>
    <cellStyle name="Comma 15 8 2 2 2 2 2" xfId="10729" xr:uid="{1C50E68A-87C2-4F9F-8756-B000A33D6FC5}"/>
    <cellStyle name="Comma 15 8 2 2 2 2 2 2" xfId="33995" xr:uid="{03508A9C-ABC2-43C9-BE22-02C0D7FB57A1}"/>
    <cellStyle name="Comma 15 8 2 2 2 2 3" xfId="33994" xr:uid="{73FF579D-BD60-4EF6-A8E4-89A5AB383263}"/>
    <cellStyle name="Comma 15 8 2 2 2 2_DataSet" xfId="10730" xr:uid="{7D3C1883-C235-47ED-A484-AE6CE24AEF1B}"/>
    <cellStyle name="Comma 15 8 2 2 2 3" xfId="10731" xr:uid="{B340C701-D739-4E8D-A90C-A35F263EBEFA}"/>
    <cellStyle name="Comma 15 8 2 2 2 3 2" xfId="33996" xr:uid="{6CBAD495-A653-4C9B-A3E7-8323286602C6}"/>
    <cellStyle name="Comma 15 8 2 2 2 4" xfId="33993" xr:uid="{181D6028-1806-489A-A932-9252EEAE5694}"/>
    <cellStyle name="Comma 15 8 2 2 2_DataSet" xfId="10732" xr:uid="{C612FD1E-A272-47EA-8680-CA345FA3F4D4}"/>
    <cellStyle name="Comma 15 8 2 2 3" xfId="10733" xr:uid="{03ABF38C-F0EE-49F2-8038-6F4D9782DB1F}"/>
    <cellStyle name="Comma 15 8 2 2 3 2" xfId="10734" xr:uid="{44430E28-4F32-4D1E-A18D-A8A81398A792}"/>
    <cellStyle name="Comma 15 8 2 2 3 2 2" xfId="33998" xr:uid="{B1A649E8-2953-43F2-A7D3-F55EBBECE8D9}"/>
    <cellStyle name="Comma 15 8 2 2 3 3" xfId="33997" xr:uid="{AE1F5EA2-95E9-4B4F-B7D9-835875C87767}"/>
    <cellStyle name="Comma 15 8 2 2 3_DataSet" xfId="10735" xr:uid="{FE61C3BD-E4EE-4D2E-A460-DF27E1A4892B}"/>
    <cellStyle name="Comma 15 8 2 2 4" xfId="10736" xr:uid="{6A4A789D-4FC1-47FC-90A6-2859FCE821BE}"/>
    <cellStyle name="Comma 15 8 2 2 4 2" xfId="33999" xr:uid="{C28AEEA2-9D65-458A-A9B5-7C3797AFD1F3}"/>
    <cellStyle name="Comma 15 8 2 2 5" xfId="33992" xr:uid="{6351C126-400A-4957-BBD4-093CE094436E}"/>
    <cellStyle name="Comma 15 8 2 2_DataSet" xfId="10737" xr:uid="{AF0E5B8F-4D5E-4206-BBE0-C2A5A8E03EF0}"/>
    <cellStyle name="Comma 15 8 2 3" xfId="10738" xr:uid="{BFBCDED9-EEF1-4A62-A31E-19352D879356}"/>
    <cellStyle name="Comma 15 8 2 3 2" xfId="10739" xr:uid="{B53BCB9B-D756-4AAC-B01E-E58491D30222}"/>
    <cellStyle name="Comma 15 8 2 3 2 2" xfId="10740" xr:uid="{0E409604-49FA-4014-A5FF-1408E12AD0AA}"/>
    <cellStyle name="Comma 15 8 2 3 2 2 2" xfId="34002" xr:uid="{1826222C-051D-49B1-BBDE-A2B46BBF0173}"/>
    <cellStyle name="Comma 15 8 2 3 2 3" xfId="34001" xr:uid="{35E886E1-EAF6-4C8F-BBFF-BE3DB29940AE}"/>
    <cellStyle name="Comma 15 8 2 3 2_DataSet" xfId="10741" xr:uid="{1DBFD9D9-5DF3-4E1D-9F82-14079E47B10D}"/>
    <cellStyle name="Comma 15 8 2 3 3" xfId="10742" xr:uid="{1D7DCAB7-2006-4D9F-B67A-FD1B88E982B9}"/>
    <cellStyle name="Comma 15 8 2 3 3 2" xfId="34003" xr:uid="{C7D5DA98-932A-4452-9A46-938902BABD9C}"/>
    <cellStyle name="Comma 15 8 2 3 4" xfId="34000" xr:uid="{EE942F9C-52A3-4ACD-94B4-A57326B93AEC}"/>
    <cellStyle name="Comma 15 8 2 3_DataSet" xfId="10743" xr:uid="{86231D01-D662-4F9F-8C77-E4DBE8B4154A}"/>
    <cellStyle name="Comma 15 8 2 4" xfId="10744" xr:uid="{F99CB6E4-955D-4CE8-B2EB-E5AD55E626C3}"/>
    <cellStyle name="Comma 15 8 2 4 2" xfId="10745" xr:uid="{191D0A3D-BCEC-492F-AB1B-E1AA89A117BA}"/>
    <cellStyle name="Comma 15 8 2 4 2 2" xfId="34005" xr:uid="{B612EF56-8186-448A-ABEE-8AD474416453}"/>
    <cellStyle name="Comma 15 8 2 4 3" xfId="34004" xr:uid="{50D5D550-0FC7-4C8E-AC5E-CF3844D8F9F4}"/>
    <cellStyle name="Comma 15 8 2 4_DataSet" xfId="10746" xr:uid="{BB5A76B2-0179-42F5-8741-D5FFC38EB1D6}"/>
    <cellStyle name="Comma 15 8 2 5" xfId="10747" xr:uid="{6E2ADC79-5F3F-411A-BD6B-4C82C511968A}"/>
    <cellStyle name="Comma 15 8 2 5 2" xfId="34006" xr:uid="{5D24D386-631E-41FF-9A7F-D81770B758FA}"/>
    <cellStyle name="Comma 15 8 2 6" xfId="33991" xr:uid="{98C7AF85-901E-4367-8C50-12B72E9C0BFB}"/>
    <cellStyle name="Comma 15 8 2_DataSet" xfId="10748" xr:uid="{C766E5AD-D771-47AD-A38E-9A865CE2E530}"/>
    <cellStyle name="Comma 15 8 3" xfId="10749" xr:uid="{D2A2D464-27C2-402C-9ED1-30075E05E1E7}"/>
    <cellStyle name="Comma 15 8 3 2" xfId="10750" xr:uid="{16BB9BC5-400E-4C1A-A9A5-6A311D412839}"/>
    <cellStyle name="Comma 15 8 3 2 2" xfId="10751" xr:uid="{8480BD70-79E2-407E-89DF-4DBB7062CA80}"/>
    <cellStyle name="Comma 15 8 3 2 2 2" xfId="10752" xr:uid="{AB1A852C-62A3-4467-B990-D5D9A6CE37A0}"/>
    <cellStyle name="Comma 15 8 3 2 2 2 2" xfId="34010" xr:uid="{6DAE7053-07F7-4D59-AEE8-2AF651D05E77}"/>
    <cellStyle name="Comma 15 8 3 2 2 3" xfId="34009" xr:uid="{339CF56B-6DDC-40F5-BBC8-453F53F61E9F}"/>
    <cellStyle name="Comma 15 8 3 2 2_DataSet" xfId="10753" xr:uid="{F4B83B2A-B83B-4E66-AFBC-BD4FC85CC1A4}"/>
    <cellStyle name="Comma 15 8 3 2 3" xfId="10754" xr:uid="{9C118839-6675-475A-BC5F-6CD5B9A4C228}"/>
    <cellStyle name="Comma 15 8 3 2 3 2" xfId="34011" xr:uid="{3DB43982-CAB9-4CA5-8BB7-4872688BD012}"/>
    <cellStyle name="Comma 15 8 3 2 4" xfId="34008" xr:uid="{E482336B-F9EA-4CB0-A7DD-50DDB5DC7AA7}"/>
    <cellStyle name="Comma 15 8 3 2_DataSet" xfId="10755" xr:uid="{A9B92FFA-099E-4DB0-BC6D-700E9CE7E4E0}"/>
    <cellStyle name="Comma 15 8 3 3" xfId="10756" xr:uid="{6F23E9AE-5FAC-42FB-8639-8E782EC7DFAD}"/>
    <cellStyle name="Comma 15 8 3 3 2" xfId="10757" xr:uid="{44D4201B-56AF-4E3E-B6BE-216B9FD78ADF}"/>
    <cellStyle name="Comma 15 8 3 3 2 2" xfId="34013" xr:uid="{8FD4589E-2F93-441E-BF50-F314BE19F1AC}"/>
    <cellStyle name="Comma 15 8 3 3 3" xfId="34012" xr:uid="{7DEBA921-816E-406D-90D2-E116D4047B32}"/>
    <cellStyle name="Comma 15 8 3 3_DataSet" xfId="10758" xr:uid="{1F176C75-F615-4EF5-A12C-FDC089A2B2BE}"/>
    <cellStyle name="Comma 15 8 3 4" xfId="10759" xr:uid="{076A5970-8FAD-4F51-AFC0-056127CA3DE8}"/>
    <cellStyle name="Comma 15 8 3 4 2" xfId="34014" xr:uid="{435011DB-5BDD-4E87-B9B5-C0D9A38611E4}"/>
    <cellStyle name="Comma 15 8 3 5" xfId="34007" xr:uid="{FD026712-506C-4FA8-8EE7-A93928EFD226}"/>
    <cellStyle name="Comma 15 8 3_DataSet" xfId="10760" xr:uid="{1DDEDD67-2F98-40CD-A735-374A1DFC2BE9}"/>
    <cellStyle name="Comma 15 8 4" xfId="10761" xr:uid="{E1F9EB02-CDEF-493B-8E9D-BE3141D52D4D}"/>
    <cellStyle name="Comma 15 8 4 2" xfId="10762" xr:uid="{89474BFE-C420-4F0C-9020-96AA15FB9826}"/>
    <cellStyle name="Comma 15 8 4 2 2" xfId="10763" xr:uid="{F5673E3A-2949-4B25-BC4D-E8B6EFE3A231}"/>
    <cellStyle name="Comma 15 8 4 2 2 2" xfId="34017" xr:uid="{18F30F00-7192-4EE2-A68F-971DDBACEB07}"/>
    <cellStyle name="Comma 15 8 4 2 3" xfId="34016" xr:uid="{9C8B0208-D242-49CB-AFA1-D1F274C87A10}"/>
    <cellStyle name="Comma 15 8 4 2_DataSet" xfId="10764" xr:uid="{C0A2F20F-2838-4EA2-851F-7F732F196975}"/>
    <cellStyle name="Comma 15 8 4 3" xfId="10765" xr:uid="{C9F9FED6-3DBE-47FF-ACD8-4A61C329324D}"/>
    <cellStyle name="Comma 15 8 4 3 2" xfId="34018" xr:uid="{4B361AC1-5134-4831-B479-73BFFBC26224}"/>
    <cellStyle name="Comma 15 8 4 4" xfId="34015" xr:uid="{93017463-169F-4DCF-A12F-298CD9A6B67E}"/>
    <cellStyle name="Comma 15 8 4_DataSet" xfId="10766" xr:uid="{25F52577-786B-4FCC-8B58-92861926E01E}"/>
    <cellStyle name="Comma 15 8 5" xfId="10767" xr:uid="{882C76B7-E177-414A-896F-28E25A3E874A}"/>
    <cellStyle name="Comma 15 8 5 2" xfId="10768" xr:uid="{C651DC08-29CE-4522-AC3B-0DD80B7CD485}"/>
    <cellStyle name="Comma 15 8 5 2 2" xfId="34020" xr:uid="{E780CDF4-CBDB-49D7-BD6A-36D3C13FEB7E}"/>
    <cellStyle name="Comma 15 8 5 3" xfId="34019" xr:uid="{9AC9DB97-B04D-412B-A583-8007D7EB1591}"/>
    <cellStyle name="Comma 15 8 5_DataSet" xfId="10769" xr:uid="{7E0BBE99-83CB-4D19-96C1-5760B21FC0B6}"/>
    <cellStyle name="Comma 15 8 6" xfId="10770" xr:uid="{AC51CF7B-49B9-4839-B587-3062129A65D6}"/>
    <cellStyle name="Comma 15 8 6 2" xfId="34021" xr:uid="{D607A4E4-18AB-41FB-8A5B-30781A841078}"/>
    <cellStyle name="Comma 15 8 7" xfId="33990" xr:uid="{A41F79A6-6CDB-44C4-B56E-53E3A48EB7B6}"/>
    <cellStyle name="Comma 15 8_DataSet" xfId="10771" xr:uid="{EE5B8096-BD9F-40A4-A060-BF2F1001BEEE}"/>
    <cellStyle name="Comma 15 9" xfId="10772" xr:uid="{43159B96-27F3-4586-AA10-B9AAF244017B}"/>
    <cellStyle name="Comma 15 9 2" xfId="10773" xr:uid="{765EC7B1-7392-43F5-A057-0B1EF86C2D56}"/>
    <cellStyle name="Comma 15 9 2 2" xfId="10774" xr:uid="{23FB3656-68A1-4036-8E83-407605B1D33B}"/>
    <cellStyle name="Comma 15 9 2 2 2" xfId="10775" xr:uid="{51620782-7717-461A-8B74-B3274890BE7E}"/>
    <cellStyle name="Comma 15 9 2 2 2 2" xfId="10776" xr:uid="{0B64654A-6549-4D26-820C-311156D0E0B8}"/>
    <cellStyle name="Comma 15 9 2 2 2 2 2" xfId="10777" xr:uid="{E073688F-8D4A-4777-A3A1-7E55BD17ABF2}"/>
    <cellStyle name="Comma 15 9 2 2 2 2 2 2" xfId="34027" xr:uid="{008CC098-1D22-4A54-9509-9EA9BC5289E4}"/>
    <cellStyle name="Comma 15 9 2 2 2 2 3" xfId="34026" xr:uid="{CF56292E-E3B4-4702-85B1-9619954BF49D}"/>
    <cellStyle name="Comma 15 9 2 2 2 2_DataSet" xfId="10778" xr:uid="{5D39CF46-F786-43E0-862E-C92364E4FB17}"/>
    <cellStyle name="Comma 15 9 2 2 2 3" xfId="10779" xr:uid="{A1630FF1-E48E-4E2E-8EE5-15AE5642307B}"/>
    <cellStyle name="Comma 15 9 2 2 2 3 2" xfId="34028" xr:uid="{CAE04B23-4039-4426-BAB4-8482DE4BFBB3}"/>
    <cellStyle name="Comma 15 9 2 2 2 4" xfId="34025" xr:uid="{E55A49FA-24B9-4916-AA4D-E36978201946}"/>
    <cellStyle name="Comma 15 9 2 2 2_DataSet" xfId="10780" xr:uid="{7D3ABE80-E531-4B77-A968-8DE7CABD4C4C}"/>
    <cellStyle name="Comma 15 9 2 2 3" xfId="10781" xr:uid="{BE22010A-8014-4CE9-84D8-1CE43F29C3CC}"/>
    <cellStyle name="Comma 15 9 2 2 3 2" xfId="10782" xr:uid="{03FF9CDE-9AC6-4051-8966-901411BA2227}"/>
    <cellStyle name="Comma 15 9 2 2 3 2 2" xfId="34030" xr:uid="{A3C90D2A-BAAA-426A-BB4D-049E8548E269}"/>
    <cellStyle name="Comma 15 9 2 2 3 3" xfId="34029" xr:uid="{5293D244-08ED-4911-9A86-927A1D88928F}"/>
    <cellStyle name="Comma 15 9 2 2 3_DataSet" xfId="10783" xr:uid="{3FE7166F-2249-4061-A5C6-4C9A01550EC9}"/>
    <cellStyle name="Comma 15 9 2 2 4" xfId="10784" xr:uid="{EF3663B4-4079-44ED-BDBE-2303DDA5C793}"/>
    <cellStyle name="Comma 15 9 2 2 4 2" xfId="34031" xr:uid="{F3CBE445-262D-427A-A2DD-04F107982606}"/>
    <cellStyle name="Comma 15 9 2 2 5" xfId="34024" xr:uid="{6EE4149F-BB3B-4C93-AD3D-A2BA37560B4F}"/>
    <cellStyle name="Comma 15 9 2 2_DataSet" xfId="10785" xr:uid="{FB59F271-1CDE-49A3-AEDB-8A5A456D96EF}"/>
    <cellStyle name="Comma 15 9 2 3" xfId="10786" xr:uid="{9E52F5EB-9456-4BB8-BE01-DBD2006168C8}"/>
    <cellStyle name="Comma 15 9 2 3 2" xfId="10787" xr:uid="{50C9241E-02EA-4194-B41D-C1A4C06B963C}"/>
    <cellStyle name="Comma 15 9 2 3 2 2" xfId="10788" xr:uid="{191F9463-BA59-45FA-89DC-EE2890CCFEDD}"/>
    <cellStyle name="Comma 15 9 2 3 2 2 2" xfId="34034" xr:uid="{7B390C73-8531-4DB3-8749-528008FECCEA}"/>
    <cellStyle name="Comma 15 9 2 3 2 3" xfId="34033" xr:uid="{C30ADCEA-3660-4894-9273-FDC42CF64248}"/>
    <cellStyle name="Comma 15 9 2 3 2_DataSet" xfId="10789" xr:uid="{75E3FEAB-790F-4BFF-884C-7F4D128F39B9}"/>
    <cellStyle name="Comma 15 9 2 3 3" xfId="10790" xr:uid="{03447B20-C1EE-43FA-86AB-E36B29311DE9}"/>
    <cellStyle name="Comma 15 9 2 3 3 2" xfId="34035" xr:uid="{F086BCC5-67E1-47F9-9E57-35550D9BD467}"/>
    <cellStyle name="Comma 15 9 2 3 4" xfId="34032" xr:uid="{3FB8B519-8877-4E74-840B-DEFEDA1DCDEB}"/>
    <cellStyle name="Comma 15 9 2 3_DataSet" xfId="10791" xr:uid="{635B959C-848C-45A2-89B7-0CA13A1B7765}"/>
    <cellStyle name="Comma 15 9 2 4" xfId="10792" xr:uid="{3A320FC5-A490-4126-A324-49315C4590D5}"/>
    <cellStyle name="Comma 15 9 2 4 2" xfId="10793" xr:uid="{4DE10BAA-C7AC-4814-9898-6F0DCF1DEED9}"/>
    <cellStyle name="Comma 15 9 2 4 2 2" xfId="34037" xr:uid="{1886BCC5-D242-4FC5-A9C2-D031A4A3D6C8}"/>
    <cellStyle name="Comma 15 9 2 4 3" xfId="34036" xr:uid="{FBFB0924-4419-4C6A-A8C6-56C24BF21AFB}"/>
    <cellStyle name="Comma 15 9 2 4_DataSet" xfId="10794" xr:uid="{E8ED791F-28AF-47E1-9774-ECEBEA2C453C}"/>
    <cellStyle name="Comma 15 9 2 5" xfId="10795" xr:uid="{AB25F42F-95F0-4C87-9383-F4660021D398}"/>
    <cellStyle name="Comma 15 9 2 5 2" xfId="34038" xr:uid="{131BC6D4-90B9-4278-B0AE-7C5D2C35A4BC}"/>
    <cellStyle name="Comma 15 9 2 6" xfId="34023" xr:uid="{1C865704-A22B-4AC8-B0FB-5F39B9CBCA44}"/>
    <cellStyle name="Comma 15 9 2_DataSet" xfId="10796" xr:uid="{B331684E-9F7A-4C90-9F89-2A7CFCBFADE8}"/>
    <cellStyle name="Comma 15 9 3" xfId="10797" xr:uid="{10BA5233-1127-4E9D-9BAD-249656E5FA36}"/>
    <cellStyle name="Comma 15 9 3 2" xfId="10798" xr:uid="{A7CAE4CD-D6EC-4005-A1EF-D470E24FDE02}"/>
    <cellStyle name="Comma 15 9 3 2 2" xfId="10799" xr:uid="{15DA3464-8A24-4B2B-A0D3-609937A5EA30}"/>
    <cellStyle name="Comma 15 9 3 2 2 2" xfId="10800" xr:uid="{312D2470-8A84-41B9-A8CA-38B1A7D97A4A}"/>
    <cellStyle name="Comma 15 9 3 2 2 2 2" xfId="34042" xr:uid="{9AC48C96-3E86-4A6A-94F9-8E27EE136262}"/>
    <cellStyle name="Comma 15 9 3 2 2 3" xfId="34041" xr:uid="{5FDEE52D-6F0A-4B5B-AE70-7D4BA69A1091}"/>
    <cellStyle name="Comma 15 9 3 2 2_DataSet" xfId="10801" xr:uid="{52BC28A9-46AE-4A2C-9EB3-BC6DE38EA8F6}"/>
    <cellStyle name="Comma 15 9 3 2 3" xfId="10802" xr:uid="{E1174211-780D-47A1-9246-A988196884F0}"/>
    <cellStyle name="Comma 15 9 3 2 3 2" xfId="34043" xr:uid="{80DAD61C-34EB-41C7-B7F3-BC5811A16D8F}"/>
    <cellStyle name="Comma 15 9 3 2 4" xfId="34040" xr:uid="{8AD3EC4E-FA53-47E6-8D58-90E23700B915}"/>
    <cellStyle name="Comma 15 9 3 2_DataSet" xfId="10803" xr:uid="{0EF094D2-B869-4341-BC2D-88039D59E482}"/>
    <cellStyle name="Comma 15 9 3 3" xfId="10804" xr:uid="{24FB6D93-E236-4974-9AC8-52237E3BE4E6}"/>
    <cellStyle name="Comma 15 9 3 3 2" xfId="10805" xr:uid="{F96647D2-2E39-47B3-9FD5-4B26063B8BD5}"/>
    <cellStyle name="Comma 15 9 3 3 2 2" xfId="34045" xr:uid="{0A03FAA9-C65F-48CF-AE88-95DA0C3E7EA2}"/>
    <cellStyle name="Comma 15 9 3 3 3" xfId="34044" xr:uid="{914A6FDC-A7BE-4F0F-AA3D-17C242E8128D}"/>
    <cellStyle name="Comma 15 9 3 3_DataSet" xfId="10806" xr:uid="{E91F9E33-731A-43CA-ABDC-49B82239EEE1}"/>
    <cellStyle name="Comma 15 9 3 4" xfId="10807" xr:uid="{41727208-0F97-4261-8609-5D4BCA546E1C}"/>
    <cellStyle name="Comma 15 9 3 4 2" xfId="34046" xr:uid="{820CF26F-43A7-4D52-AA0F-1638CD704B5D}"/>
    <cellStyle name="Comma 15 9 3 5" xfId="34039" xr:uid="{F4A9C48E-F6F5-435E-AF03-C894FCEDB9DF}"/>
    <cellStyle name="Comma 15 9 3_DataSet" xfId="10808" xr:uid="{292A3B02-C7BC-40BC-90C7-5C4251BA4B1D}"/>
    <cellStyle name="Comma 15 9 4" xfId="10809" xr:uid="{38B3DD87-B58B-42A8-87A2-C2BF140902C1}"/>
    <cellStyle name="Comma 15 9 4 2" xfId="10810" xr:uid="{71A497A4-1111-471B-8CBC-6DB020D76ADC}"/>
    <cellStyle name="Comma 15 9 4 2 2" xfId="10811" xr:uid="{A94158F3-A774-4D29-B32A-10635BF84A5E}"/>
    <cellStyle name="Comma 15 9 4 2 2 2" xfId="34049" xr:uid="{B3BA179A-C019-472E-9285-FAB09F599BDF}"/>
    <cellStyle name="Comma 15 9 4 2 3" xfId="34048" xr:uid="{17AED923-9C61-4818-8F97-418EB495631A}"/>
    <cellStyle name="Comma 15 9 4 2_DataSet" xfId="10812" xr:uid="{744F4FB2-82E4-4278-A7C4-958AB4031B42}"/>
    <cellStyle name="Comma 15 9 4 3" xfId="10813" xr:uid="{EC68767F-B5C5-49E0-BB45-290B3F31E325}"/>
    <cellStyle name="Comma 15 9 4 3 2" xfId="34050" xr:uid="{61ED4ED1-9FCB-40BB-B644-2F5BD6A4C11F}"/>
    <cellStyle name="Comma 15 9 4 4" xfId="34047" xr:uid="{1CA13A7A-7691-4F33-97E0-0D1FB9CBB6A5}"/>
    <cellStyle name="Comma 15 9 4_DataSet" xfId="10814" xr:uid="{AB50D402-9209-43A8-BF9C-D3F9A154FAB5}"/>
    <cellStyle name="Comma 15 9 5" xfId="10815" xr:uid="{16CF53FE-DD24-4A0B-8085-148C2A4BE443}"/>
    <cellStyle name="Comma 15 9 5 2" xfId="10816" xr:uid="{41378596-F7DB-4D04-890A-AB36AE4ABAD6}"/>
    <cellStyle name="Comma 15 9 5 2 2" xfId="34052" xr:uid="{8D31A6C6-DF86-450D-ABFE-F9041EA49059}"/>
    <cellStyle name="Comma 15 9 5 3" xfId="34051" xr:uid="{33069DA7-74EE-4BF8-AD0E-C3F2F22E3800}"/>
    <cellStyle name="Comma 15 9 5_DataSet" xfId="10817" xr:uid="{1A2DC9F3-F803-4A27-8171-AE61DC0E6818}"/>
    <cellStyle name="Comma 15 9 6" xfId="10818" xr:uid="{2AD8B7CE-4844-468E-B8F8-8EDC57D97727}"/>
    <cellStyle name="Comma 15 9 6 2" xfId="34053" xr:uid="{587B5B10-066B-4FDD-AF67-448C9AE16556}"/>
    <cellStyle name="Comma 15 9 7" xfId="34022" xr:uid="{D2D58575-EDB8-4DE5-B6AE-D8715099933F}"/>
    <cellStyle name="Comma 15 9_DataSet" xfId="10819" xr:uid="{FEA604CD-7D66-45F1-93D9-A9FAB3D19301}"/>
    <cellStyle name="Comma 15_ACT Segment adj EBITDA" xfId="10820" xr:uid="{040DC5E9-2029-41E4-81B9-6F4BA0C4F160}"/>
    <cellStyle name="Comma 16" xfId="10821" xr:uid="{44503722-1A44-44D8-A7F3-ABA38CE61049}"/>
    <cellStyle name="Comma 16 10" xfId="10822" xr:uid="{FD5F586C-C4DF-4353-88BC-DFCF54D9120A}"/>
    <cellStyle name="Comma 16 10 2" xfId="41317" xr:uid="{A8F9D070-6FEF-4476-85CB-79461ECCEFB5}"/>
    <cellStyle name="Comma 16 10 3" xfId="31990" xr:uid="{CE27CE84-0915-4724-8FAC-EFC04758A4E4}"/>
    <cellStyle name="Comma 16 11" xfId="32787" xr:uid="{AFAC5706-E93A-4E46-9A2B-0D1E8A3FB5D8}"/>
    <cellStyle name="Comma 16 11 2" xfId="42068" xr:uid="{55A59B66-3D98-4902-92C7-F1BD42F33A50}"/>
    <cellStyle name="Comma 16 12" xfId="39158" xr:uid="{FD9EBC02-A823-4AB4-AC15-0423E5871449}"/>
    <cellStyle name="Comma 16 12 2" xfId="42913" xr:uid="{4E307DC0-7AD7-4F9A-BF60-CAA6FDB204F9}"/>
    <cellStyle name="Comma 16 13" xfId="40089" xr:uid="{1E463AA7-2DFA-4F29-8A0C-49F4D71A674E}"/>
    <cellStyle name="Comma 16 14" xfId="22077" xr:uid="{FFA79075-E209-44B9-A74B-1FE5BE4A3CA3}"/>
    <cellStyle name="Comma 16 2" xfId="10823" xr:uid="{223CE509-230D-426E-BD15-A2E9C4E936CF}"/>
    <cellStyle name="Comma 16 2 10" xfId="10824" xr:uid="{9F16E341-F056-4AAD-AAE2-2407BEE863E9}"/>
    <cellStyle name="Comma 16 2 10 2" xfId="41505" xr:uid="{3D204BA2-96C3-46A1-972E-2C97A090A7A9}"/>
    <cellStyle name="Comma 16 2 10 3" xfId="32187" xr:uid="{BB4B31AE-F2B2-464C-BF01-19B7AA319760}"/>
    <cellStyle name="Comma 16 2 11" xfId="32788" xr:uid="{A233A7D8-1B3D-4195-BCE6-EC15DA355FE5}"/>
    <cellStyle name="Comma 16 2 11 2" xfId="42069" xr:uid="{FE3B0822-A35F-47C5-B33D-20AE89F240C3}"/>
    <cellStyle name="Comma 16 2 12" xfId="39159" xr:uid="{E3F2B638-9597-4E1D-8A36-843D0F607FDC}"/>
    <cellStyle name="Comma 16 2 12 2" xfId="42914" xr:uid="{F366EE3A-102F-4CFC-B81E-719EE00C4E09}"/>
    <cellStyle name="Comma 16 2 13" xfId="40090" xr:uid="{91F4439D-48B3-45C5-8124-116DA956B6D7}"/>
    <cellStyle name="Comma 16 2 14" xfId="22078" xr:uid="{14E871D1-24F9-49B5-8231-CB9AC5DCBFB3}"/>
    <cellStyle name="Comma 16 2 2" xfId="10825" xr:uid="{8634D939-8FA3-4852-AC5F-076654C243EE}"/>
    <cellStyle name="Comma 16 2 2 2" xfId="10826" xr:uid="{8C0BBAA6-DD0B-44B9-96EB-80A38594EF4F}"/>
    <cellStyle name="Comma 16 2 2 2 2" xfId="10827" xr:uid="{CC745FD8-B7D6-45FD-A1E8-B5A1FF3070B3}"/>
    <cellStyle name="Comma 16 2 2 2 2 2" xfId="41591" xr:uid="{D71218B9-BD47-475E-A687-B613FA722E11}"/>
    <cellStyle name="Comma 16 2 2 2 2 3" xfId="32276" xr:uid="{E3742046-2DF0-48E1-9C6A-7A55CABDFCB0}"/>
    <cellStyle name="Comma 16 2 2 2 3" xfId="40092" xr:uid="{EF606C31-1BCF-4553-AC15-7E57D9291E8D}"/>
    <cellStyle name="Comma 16 2 2 2 4" xfId="22080" xr:uid="{F111C417-F107-4381-918B-7109F41FAC3A}"/>
    <cellStyle name="Comma 16 2 2 2_ACT_NIBD EQ" xfId="10828" xr:uid="{B6046E2D-8669-4988-A05D-7069E59DF092}"/>
    <cellStyle name="Comma 16 2 2 3" xfId="10829" xr:uid="{C6F97430-EF95-46A4-BFC4-BBB1821944A4}"/>
    <cellStyle name="Comma 16 2 2 3 2" xfId="40093" xr:uid="{24208DE0-ADAA-45C9-88F6-C0061C499C12}"/>
    <cellStyle name="Comma 16 2 2 3 3" xfId="22081" xr:uid="{97BF8832-E8B2-4ABE-89A7-479882E4B8AB}"/>
    <cellStyle name="Comma 16 2 2 4" xfId="32789" xr:uid="{69288264-9404-4B8B-8DAB-52244DABA386}"/>
    <cellStyle name="Comma 16 2 2 4 2" xfId="42070" xr:uid="{28764FC7-A68B-4733-AA51-78DC58A6B4C4}"/>
    <cellStyle name="Comma 16 2 2 5" xfId="39160" xr:uid="{D0561708-AC6A-4261-AFC5-5EB33E3EDCE0}"/>
    <cellStyle name="Comma 16 2 2 5 2" xfId="42915" xr:uid="{55B81277-C078-417D-8ABF-DAF78662CEA6}"/>
    <cellStyle name="Comma 16 2 2 6" xfId="40091" xr:uid="{CC71462B-BED4-4797-B721-220E3613F723}"/>
    <cellStyle name="Comma 16 2 2 7" xfId="22079" xr:uid="{1CAE6FFA-B00B-4D89-BF3D-84423196F8EB}"/>
    <cellStyle name="Comma 16 2 2_ACT Segment adj EBITDA" xfId="10830" xr:uid="{0E3CA8E1-019E-4B08-B313-D76C5F9A6205}"/>
    <cellStyle name="Comma 16 2 3" xfId="10831" xr:uid="{3BFD6F2E-DDAC-44C6-A563-C91B23250A3E}"/>
    <cellStyle name="Comma 16 2 3 2" xfId="10832" xr:uid="{2A741F2C-99EA-45F1-A1E7-E88FDEEAC048}"/>
    <cellStyle name="Comma 16 2 3 2 2" xfId="41592" xr:uid="{B778E8FD-2F26-4528-97DC-C60389B73803}"/>
    <cellStyle name="Comma 16 2 3 2 3" xfId="32277" xr:uid="{4B4FB0F4-3F77-4A3C-9672-6A0AD83B4AC7}"/>
    <cellStyle name="Comma 16 2 3 3" xfId="36502" xr:uid="{82F0D77B-3487-4C93-8863-BD0C766AFC16}"/>
    <cellStyle name="Comma 16 2 3 3 2" xfId="42420" xr:uid="{3EFD665B-2F58-44AA-8B9A-3D4C9D9D4AFA}"/>
    <cellStyle name="Comma 16 2 3 4" xfId="39646" xr:uid="{BEABB6BC-0BA1-4965-BADF-EDB8342BC2C5}"/>
    <cellStyle name="Comma 16 2 3 4 2" xfId="43212" xr:uid="{6AAE7E33-AB87-4739-8670-9702880FB9AC}"/>
    <cellStyle name="Comma 16 2 3 5" xfId="40094" xr:uid="{BFA66DFA-BD0E-411B-A170-53F2479F9FC8}"/>
    <cellStyle name="Comma 16 2 3 6" xfId="22082" xr:uid="{9A55B380-C8BC-47C0-B1AA-9E86B6103763}"/>
    <cellStyle name="Comma 16 2 3_ACT Segment adj EBITDA" xfId="10833" xr:uid="{32E78967-5DC2-440A-B79A-DA863AA2E855}"/>
    <cellStyle name="Comma 16 2 4" xfId="10834" xr:uid="{ABE84F3A-0E99-4AC0-9C0B-ED0526BBE0AD}"/>
    <cellStyle name="Comma 16 2 4 2" xfId="40095" xr:uid="{165E9D2F-8761-4934-B921-CE417FACB8D4}"/>
    <cellStyle name="Comma 16 2 4 3" xfId="22083" xr:uid="{9EA26F49-18A6-45A5-9BE3-3148C6C025A4}"/>
    <cellStyle name="Comma 16 2 5" xfId="10835" xr:uid="{F875BD9C-68F5-4D8F-976F-A648279976C5}"/>
    <cellStyle name="Comma 16 2 5 2" xfId="41206" xr:uid="{4DA4A49E-18B9-4F10-ADA8-DAD37B4D14A2}"/>
    <cellStyle name="Comma 16 2 5 3" xfId="31486" xr:uid="{0DA051A1-9C0B-4C20-BF38-909124D7A21C}"/>
    <cellStyle name="Comma 16 2 6" xfId="10836" xr:uid="{2475658B-6152-4E40-B79C-C037EDD4813E}"/>
    <cellStyle name="Comma 16 2 6 2" xfId="41464" xr:uid="{5C171D09-7108-4B71-84EF-0C7CB0CFBA7F}"/>
    <cellStyle name="Comma 16 2 6 3" xfId="32144" xr:uid="{DB4007D0-51F7-49A4-BF56-D563B8DBD6D9}"/>
    <cellStyle name="Comma 16 2 7" xfId="10837" xr:uid="{52463B77-CFF5-4E89-8636-61D133D36D25}"/>
    <cellStyle name="Comma 16 2 7 2" xfId="41526" xr:uid="{C512465D-EF73-4A15-899B-4CC1F8FC2FBE}"/>
    <cellStyle name="Comma 16 2 7 3" xfId="32209" xr:uid="{EC121BE0-1E37-4828-B9FD-47B08A84741B}"/>
    <cellStyle name="Comma 16 2 8" xfId="10838" xr:uid="{A2C38796-150B-4E65-9B0C-B881C8B8D381}"/>
    <cellStyle name="Comma 16 2 8 2" xfId="41354" xr:uid="{6C37244A-1050-486F-84E4-A8C0D997D4D7}"/>
    <cellStyle name="Comma 16 2 8 3" xfId="32029" xr:uid="{8C911B73-8F1F-4BE4-AEFF-F5A7DC78F1E3}"/>
    <cellStyle name="Comma 16 2 9" xfId="10839" xr:uid="{6AC84CE7-1062-4B9A-9B65-EAB59C8A8A59}"/>
    <cellStyle name="Comma 16 2 9 2" xfId="41364" xr:uid="{0ECA7792-97C2-4323-8623-75F24809016D}"/>
    <cellStyle name="Comma 16 2 9 3" xfId="32039" xr:uid="{08563CE1-A759-4374-917F-5AFF4BA84BC4}"/>
    <cellStyle name="Comma 16 2_ACT Segment adj EBITDA" xfId="10840" xr:uid="{59056D65-8B02-4160-912A-4B3B2CE5FB9A}"/>
    <cellStyle name="Comma 16 3" xfId="10841" xr:uid="{7200D56D-EF94-436B-A0F8-14B78CE90D23}"/>
    <cellStyle name="Comma 16 3 10" xfId="10842" xr:uid="{91F47BA3-AE78-49FC-9A37-16DFEBBD8D36}"/>
    <cellStyle name="Comma 16 3 10 2" xfId="41408" xr:uid="{D062C433-7E6E-491B-B225-DCB64545E5E1}"/>
    <cellStyle name="Comma 16 3 10 3" xfId="32085" xr:uid="{6809C533-182B-4861-951B-BB1F3B6FAC44}"/>
    <cellStyle name="Comma 16 3 11" xfId="32790" xr:uid="{E4B827A3-BF25-4589-9BFD-5CBA3F6558DA}"/>
    <cellStyle name="Comma 16 3 11 2" xfId="42071" xr:uid="{BCC61FC3-CB5A-4B58-B11D-4CEFD583057A}"/>
    <cellStyle name="Comma 16 3 12" xfId="39161" xr:uid="{27B592CC-6A45-4D3B-8F3A-87FD00FB12CD}"/>
    <cellStyle name="Comma 16 3 12 2" xfId="42916" xr:uid="{077D81E3-C5ED-4291-AC30-423600AD5416}"/>
    <cellStyle name="Comma 16 3 13" xfId="40096" xr:uid="{4C6D51EC-E00B-4D1E-91D7-CD93205D6322}"/>
    <cellStyle name="Comma 16 3 14" xfId="22084" xr:uid="{973A03FE-EB6D-444F-A327-1847511D34D5}"/>
    <cellStyle name="Comma 16 3 2" xfId="10843" xr:uid="{1D86AD86-61C8-42B6-9EF0-47E492C42C03}"/>
    <cellStyle name="Comma 16 3 2 2" xfId="10844" xr:uid="{4EAA8902-4C82-4CEE-B33A-ECB8CF9B685E}"/>
    <cellStyle name="Comma 16 3 2 2 2" xfId="10845" xr:uid="{144021CF-8AAD-4E86-A4E0-DAFD858347AB}"/>
    <cellStyle name="Comma 16 3 2 2 2 2" xfId="41593" xr:uid="{5BA9D95A-1E1D-4C83-9881-2E776BBB2EE9}"/>
    <cellStyle name="Comma 16 3 2 2 2 3" xfId="32278" xr:uid="{E5F773EF-0736-48AC-AE7D-6B5BC5DDB5D4}"/>
    <cellStyle name="Comma 16 3 2 2 3" xfId="40098" xr:uid="{F2B8AE10-658F-412A-9275-51B32212E05D}"/>
    <cellStyle name="Comma 16 3 2 2 4" xfId="22086" xr:uid="{59D83A53-C87D-49D0-A0C0-C2D17D0BACE0}"/>
    <cellStyle name="Comma 16 3 2 2_ACT_NIBD EQ" xfId="10846" xr:uid="{502B959C-9EB8-4981-89AF-1FFAAEF5CFA2}"/>
    <cellStyle name="Comma 16 3 2 3" xfId="10847" xr:uid="{81AFC3CD-213E-4812-8B52-EF9BCDFD4B53}"/>
    <cellStyle name="Comma 16 3 2 3 2" xfId="40099" xr:uid="{7E2B6FC7-84B0-4780-B382-9ED16D58911E}"/>
    <cellStyle name="Comma 16 3 2 3 3" xfId="22087" xr:uid="{7C9EAEFD-9FC4-4812-B7B1-796784A379F7}"/>
    <cellStyle name="Comma 16 3 2 4" xfId="32791" xr:uid="{1BBEB72F-DF4E-46E7-A91B-AEC234888B2B}"/>
    <cellStyle name="Comma 16 3 2 4 2" xfId="42072" xr:uid="{C7ECC27C-0429-414B-93C2-8CADC5218840}"/>
    <cellStyle name="Comma 16 3 2 5" xfId="39162" xr:uid="{BCE6A734-7DDB-491E-8771-B96AB55D1CB6}"/>
    <cellStyle name="Comma 16 3 2 5 2" xfId="42917" xr:uid="{02196CCB-27A7-494F-8677-475B4FB849DB}"/>
    <cellStyle name="Comma 16 3 2 6" xfId="40097" xr:uid="{82770C89-0BA9-4DE9-82E3-A23763430420}"/>
    <cellStyle name="Comma 16 3 2 7" xfId="22085" xr:uid="{ED39D8C6-536F-4DA7-9C22-32041E8D3F2E}"/>
    <cellStyle name="Comma 16 3 2_ACT Segment adj EBITDA" xfId="10848" xr:uid="{71512A09-CCAF-4FCA-92BB-E9F4062498DE}"/>
    <cellStyle name="Comma 16 3 3" xfId="10849" xr:uid="{148053F1-EF06-4837-8C6F-50CCE0F19EF6}"/>
    <cellStyle name="Comma 16 3 3 2" xfId="10850" xr:uid="{F9EE70E7-320F-4BAF-BEBB-5495CD490244}"/>
    <cellStyle name="Comma 16 3 3 2 2" xfId="41594" xr:uid="{FEEDEE4C-98EF-48CA-B97C-87662AB10B38}"/>
    <cellStyle name="Comma 16 3 3 2 3" xfId="32279" xr:uid="{38950D62-8EB1-49D8-8B76-422CD7145CF2}"/>
    <cellStyle name="Comma 16 3 3 3" xfId="36503" xr:uid="{AA6AC6BD-81AD-47A8-86D9-34F4B97367C2}"/>
    <cellStyle name="Comma 16 3 3 3 2" xfId="42421" xr:uid="{89726377-D57C-4CFD-ACCC-2E24C47E09DE}"/>
    <cellStyle name="Comma 16 3 3 4" xfId="39647" xr:uid="{923A83DA-96CE-4742-B43A-132FCCCBACCB}"/>
    <cellStyle name="Comma 16 3 3 4 2" xfId="43213" xr:uid="{E2E2647C-ED65-4753-A0FA-7451F05AAB3F}"/>
    <cellStyle name="Comma 16 3 3 5" xfId="40100" xr:uid="{F1C28A84-EC46-4564-BD41-9F1841CF03E9}"/>
    <cellStyle name="Comma 16 3 3 6" xfId="22088" xr:uid="{1ABB51FF-661C-4AB5-8652-46FA0F51BFEF}"/>
    <cellStyle name="Comma 16 3 3_ACT Segment adj EBITDA" xfId="10851" xr:uid="{6BF570ED-8A5E-4C19-9EDB-A5009463BDA4}"/>
    <cellStyle name="Comma 16 3 4" xfId="10852" xr:uid="{D1DA220D-66C5-441F-B225-0BDE2216FFE6}"/>
    <cellStyle name="Comma 16 3 4 2" xfId="40101" xr:uid="{1D0A56B9-8F44-4F25-95A3-D9916ED58574}"/>
    <cellStyle name="Comma 16 3 4 3" xfId="22089" xr:uid="{3C4887B0-33A7-4E7D-8C75-E927456419CD}"/>
    <cellStyle name="Comma 16 3 5" xfId="10853" xr:uid="{4010C454-A1FA-4976-A35A-04D70A8EE94E}"/>
    <cellStyle name="Comma 16 3 5 2" xfId="41157" xr:uid="{1B4D2CAD-9373-4559-9E23-75F130DF06B6}"/>
    <cellStyle name="Comma 16 3 5 3" xfId="31420" xr:uid="{A5327AF0-2E71-43B3-8FF8-A53B4B701F41}"/>
    <cellStyle name="Comma 16 3 6" xfId="10854" xr:uid="{EA9DA1C7-2572-48E5-9450-557055FE2324}"/>
    <cellStyle name="Comma 16 3 6 2" xfId="41430" xr:uid="{A044C919-7CD9-4CED-8AAF-BC881407F21F}"/>
    <cellStyle name="Comma 16 3 6 3" xfId="32108" xr:uid="{966050B6-4F20-44DE-A523-C299E2B8C51B}"/>
    <cellStyle name="Comma 16 3 7" xfId="10855" xr:uid="{07CAC1AE-08A0-4563-BD44-959D32652106}"/>
    <cellStyle name="Comma 16 3 7 2" xfId="41368" xr:uid="{F6A8795B-3BA2-4CCD-8B85-AFB0AACA6C96}"/>
    <cellStyle name="Comma 16 3 7 3" xfId="32044" xr:uid="{AA372FC0-E258-41CF-9381-7844A2CCD837}"/>
    <cellStyle name="Comma 16 3 8" xfId="10856" xr:uid="{EBDC1D13-E246-4A01-94B3-8361EC1152FA}"/>
    <cellStyle name="Comma 16 3 8 2" xfId="41428" xr:uid="{8A4D4DB8-5EE4-4E38-A2A0-932D197A8B9E}"/>
    <cellStyle name="Comma 16 3 8 3" xfId="32106" xr:uid="{6C743E60-2C1A-407C-9397-C4C2BE39E01E}"/>
    <cellStyle name="Comma 16 3 9" xfId="10857" xr:uid="{1B6C422E-2DBA-4C92-AE88-4CFA6292BBC9}"/>
    <cellStyle name="Comma 16 3 9 2" xfId="41411" xr:uid="{2745A254-2D22-4CE7-8325-CECBCFFD47BD}"/>
    <cellStyle name="Comma 16 3 9 3" xfId="32088" xr:uid="{0410614E-5D4F-4903-AD63-2332C68EEBA4}"/>
    <cellStyle name="Comma 16 3_ACT Segment adj EBITDA" xfId="10858" xr:uid="{B2F3500A-5E81-4BFF-A0A7-6FCB9ED49AFA}"/>
    <cellStyle name="Comma 16 4" xfId="10859" xr:uid="{3702438E-2FCB-4111-B4B0-45F06AA2D294}"/>
    <cellStyle name="Comma 16 4 10" xfId="37541" xr:uid="{AC6FA445-9F8E-45C5-BE80-BA292D5501AC}"/>
    <cellStyle name="Comma 16 4 10 2" xfId="42703" xr:uid="{558B45FA-97BF-480E-8684-FDD923CF68EB}"/>
    <cellStyle name="Comma 16 4 11" xfId="39163" xr:uid="{45AC57A4-7353-4130-8C7D-C68D035D0A81}"/>
    <cellStyle name="Comma 16 4 11 2" xfId="42918" xr:uid="{D3A11775-57D7-4547-94AA-71C4A6D593F8}"/>
    <cellStyle name="Comma 16 4 12" xfId="40102" xr:uid="{2751D1A9-0974-4439-B16F-2D664A73E41A}"/>
    <cellStyle name="Comma 16 4 13" xfId="22090" xr:uid="{FB252AC6-7DBC-4017-8F37-B001BBC65624}"/>
    <cellStyle name="Comma 16 4 2" xfId="10860" xr:uid="{5006D77F-0291-4D43-BE24-E405B13724EB}"/>
    <cellStyle name="Comma 16 4 2 2" xfId="10861" xr:uid="{1A9A1B8F-2AAC-4589-8841-68AF6A9A48F2}"/>
    <cellStyle name="Comma 16 4 2 2 2" xfId="10862" xr:uid="{76701F24-2E0D-4F33-A690-248F79A40656}"/>
    <cellStyle name="Comma 16 4 2 2 2 2" xfId="41595" xr:uid="{071B8B25-D5D1-4F51-85A2-1068CA9B7889}"/>
    <cellStyle name="Comma 16 4 2 2 2 3" xfId="32280" xr:uid="{6D109926-CCB6-417A-8FE2-325EBCF33F3C}"/>
    <cellStyle name="Comma 16 4 2 2 3" xfId="40104" xr:uid="{A69345CB-EA18-48DB-868F-0A0AF97A57C6}"/>
    <cellStyle name="Comma 16 4 2 2 4" xfId="22092" xr:uid="{0F3F54D5-9A52-4F4B-A62E-5C446C193AD8}"/>
    <cellStyle name="Comma 16 4 2 2_ACT_NIBD EQ" xfId="10863" xr:uid="{0583DC09-8F31-4FD6-B2E4-02CDECEC135D}"/>
    <cellStyle name="Comma 16 4 2 3" xfId="10864" xr:uid="{7BBC0377-6F55-4318-AEF8-99107C7E6C26}"/>
    <cellStyle name="Comma 16 4 2 3 2" xfId="40105" xr:uid="{B80A8DCA-9A6E-4777-A943-D3FA0D0AE41B}"/>
    <cellStyle name="Comma 16 4 2 3 3" xfId="22093" xr:uid="{69B8A188-E42F-4CEC-B755-5195B2E8EFF5}"/>
    <cellStyle name="Comma 16 4 2 4" xfId="36504" xr:uid="{49E6AC75-C935-4727-BB20-35A4E88C96DE}"/>
    <cellStyle name="Comma 16 4 2 4 2" xfId="42422" xr:uid="{D92353B9-D673-4FFC-9B1E-482AE9D6CED3}"/>
    <cellStyle name="Comma 16 4 2 5" xfId="39648" xr:uid="{0333D2A4-F913-43FF-A413-EC4327FE87A1}"/>
    <cellStyle name="Comma 16 4 2 5 2" xfId="43214" xr:uid="{142ED371-1757-44AF-BECF-FF51F89558AF}"/>
    <cellStyle name="Comma 16 4 2 6" xfId="40103" xr:uid="{EEF63DB2-1103-47D3-9416-DA21D45B2E36}"/>
    <cellStyle name="Comma 16 4 2 7" xfId="22091" xr:uid="{AA5AF0CC-48CB-461B-A0CF-CB8A64206C4B}"/>
    <cellStyle name="Comma 16 4 2_ACT Segment adj EBITDA" xfId="10865" xr:uid="{526105FF-C539-43AB-B2F5-A8754ECBAEA4}"/>
    <cellStyle name="Comma 16 4 3" xfId="10866" xr:uid="{CC8842EB-B0E8-4215-B8F2-B846B758823C}"/>
    <cellStyle name="Comma 16 4 3 2" xfId="10867" xr:uid="{DC97D997-A363-4E2F-8961-892C06177D57}"/>
    <cellStyle name="Comma 16 4 3 2 2" xfId="41596" xr:uid="{07541DE4-90E0-43E7-8473-A117C52BE8A5}"/>
    <cellStyle name="Comma 16 4 3 2 3" xfId="32281" xr:uid="{2545E244-C938-4010-AD71-E331EFB65CFC}"/>
    <cellStyle name="Comma 16 4 3 3" xfId="40106" xr:uid="{552B8DAD-042F-48AE-A6E0-87628F06C20B}"/>
    <cellStyle name="Comma 16 4 3 4" xfId="22094" xr:uid="{9C22AC5D-7C3E-4467-B195-0A5F07F2488A}"/>
    <cellStyle name="Comma 16 4 3_ACT_NIBD EQ" xfId="10868" xr:uid="{30D11227-763B-4143-AE62-C7CA74F339FB}"/>
    <cellStyle name="Comma 16 4 4" xfId="10869" xr:uid="{FF017575-7A57-40B2-A9C0-C5FEC617DCCA}"/>
    <cellStyle name="Comma 16 4 4 2" xfId="40107" xr:uid="{C888624F-20F3-4CA0-96EB-89ABCC56D1A9}"/>
    <cellStyle name="Comma 16 4 4 3" xfId="22095" xr:uid="{95FBC6C3-7987-40EE-957C-BD66F913E39C}"/>
    <cellStyle name="Comma 16 4 5" xfId="10870" xr:uid="{4A899015-40D7-4543-8B0B-C0784622EC5B}"/>
    <cellStyle name="Comma 16 4 5 2" xfId="41252" xr:uid="{11F10D7C-990D-42D8-A0C1-77DEDB02716C}"/>
    <cellStyle name="Comma 16 4 5 3" xfId="31811" xr:uid="{927D86CE-65E4-41EE-83E5-EA5A2CE701A1}"/>
    <cellStyle name="Comma 16 4 6" xfId="32792" xr:uid="{61BD8F94-AD3F-4EC6-8D9A-74BA300773E3}"/>
    <cellStyle name="Comma 16 4 6 2" xfId="42073" xr:uid="{63E37413-FB01-4F31-89A5-6E0F8FEE8974}"/>
    <cellStyle name="Comma 16 4 7" xfId="36322" xr:uid="{A595832D-6640-4238-A84D-209ADE49C509}"/>
    <cellStyle name="Comma 16 4 7 2" xfId="42367" xr:uid="{3705A190-D734-4BEF-ADB6-793A4960A0E1}"/>
    <cellStyle name="Comma 16 4 8" xfId="38023" xr:uid="{7090BCB4-9F3D-44B7-A1B4-5AA94D25F69A}"/>
    <cellStyle name="Comma 16 4 8 2" xfId="42800" xr:uid="{DEEA92C3-3AB6-4B9E-9DC6-9EE658EA6B6E}"/>
    <cellStyle name="Comma 16 4 9" xfId="33183" xr:uid="{E70DD53A-9A66-4C89-A430-F8BA52F44E03}"/>
    <cellStyle name="Comma 16 4 9 2" xfId="42287" xr:uid="{B9FE4801-5264-4E2E-8068-685729D60453}"/>
    <cellStyle name="Comma 16 4_ACT Segment adj EBITDA" xfId="10871" xr:uid="{B9902B21-20A6-4613-ACEE-16E06A2695A3}"/>
    <cellStyle name="Comma 16 5" xfId="10872" xr:uid="{BD3033B6-AF69-42D0-A24B-D8954EA21E4F}"/>
    <cellStyle name="Comma 16 5 2" xfId="10873" xr:uid="{040C5E7A-2F1D-4727-88FD-EA112B5974E8}"/>
    <cellStyle name="Comma 16 5 2 2" xfId="10874" xr:uid="{8350A671-831C-4562-8A49-82B84EE45E78}"/>
    <cellStyle name="Comma 16 5 2 2 2" xfId="41597" xr:uid="{DF55F37D-0A27-40B5-99AD-599C83693937}"/>
    <cellStyle name="Comma 16 5 2 2 3" xfId="32282" xr:uid="{8EBAB334-DCC4-4D5E-B6A9-DEA7A07F9AE9}"/>
    <cellStyle name="Comma 16 5 2 3" xfId="40109" xr:uid="{A7DE7C90-9E84-48B1-97DC-C44C2C484FE6}"/>
    <cellStyle name="Comma 16 5 2 4" xfId="22097" xr:uid="{EDAF5EB7-C67C-42F1-8885-E2FBC032E2DA}"/>
    <cellStyle name="Comma 16 5 2_ACT_NIBD EQ" xfId="10875" xr:uid="{A937F448-0624-4491-938B-544316D8E3F2}"/>
    <cellStyle name="Comma 16 5 3" xfId="10876" xr:uid="{3AA372A7-552F-4354-8A1D-E0CDD40D1551}"/>
    <cellStyle name="Comma 16 5 3 2" xfId="40110" xr:uid="{E65B3A3A-CD4F-481A-A537-11FEC22F9506}"/>
    <cellStyle name="Comma 16 5 3 3" xfId="22098" xr:uid="{A7442625-8C88-4765-AA98-90C63B7A0E7F}"/>
    <cellStyle name="Comma 16 5 4" xfId="36435" xr:uid="{4790F87E-6E55-4100-A21C-8DD88B91C7BE}"/>
    <cellStyle name="Comma 16 5 4 2" xfId="42392" xr:uid="{FB49DFAE-9C98-478B-B875-BC47B4CA4269}"/>
    <cellStyle name="Comma 16 5 5" xfId="39600" xr:uid="{530929E6-A0FA-4574-AA05-8F83FE8EEC25}"/>
    <cellStyle name="Comma 16 5 5 2" xfId="43178" xr:uid="{C7A06B90-6166-49BD-987A-735BCD67090E}"/>
    <cellStyle name="Comma 16 5 6" xfId="40108" xr:uid="{4CABE139-ED8B-4157-A1ED-7C7ABB707B81}"/>
    <cellStyle name="Comma 16 5 7" xfId="22096" xr:uid="{9890334E-39C4-428E-9854-A51837D4C794}"/>
    <cellStyle name="Comma 16 5_ACT Segment adj EBITDA" xfId="10877" xr:uid="{137CFC6A-2950-40D4-BFB4-7F47555A5AB5}"/>
    <cellStyle name="Comma 16 6" xfId="10878" xr:uid="{23CBF62A-B31E-4FC6-8F5D-00C2854E5D4D}"/>
    <cellStyle name="Comma 16 6 2" xfId="10879" xr:uid="{5AC6913B-17F7-4CA8-8C73-81AB19CB07CD}"/>
    <cellStyle name="Comma 16 6 2 2" xfId="41598" xr:uid="{CFFF63DB-3EDB-40D0-BB8F-C8793C3885F2}"/>
    <cellStyle name="Comma 16 6 2 3" xfId="32283" xr:uid="{EE5C22AE-B4B5-4E16-9860-1FCE2D307AF2}"/>
    <cellStyle name="Comma 16 6 3" xfId="37053" xr:uid="{4D139590-BFEA-42FB-A776-9A5CF274571F}"/>
    <cellStyle name="Comma 16 6 3 2" xfId="42573" xr:uid="{1838AC23-749A-494A-869E-12B7DE1D49BE}"/>
    <cellStyle name="Comma 16 6 4" xfId="39820" xr:uid="{35A31C6E-E1FB-41F5-9A31-33602C775AA7}"/>
    <cellStyle name="Comma 16 6 4 2" xfId="43368" xr:uid="{40A56966-ECC9-4A0B-AC58-51B2DEEE8A27}"/>
    <cellStyle name="Comma 16 6 5" xfId="40111" xr:uid="{1AE6CBCA-7ED3-45AF-854E-5B74B56A2705}"/>
    <cellStyle name="Comma 16 6 6" xfId="22099" xr:uid="{6F7E508B-CF37-47A3-AD13-3BB563561178}"/>
    <cellStyle name="Comma 16 6_ACT Segment adj EBITDA" xfId="10880" xr:uid="{A8978128-8F0F-43FE-8DE6-4B5AFC4E9A32}"/>
    <cellStyle name="Comma 16 7" xfId="10881" xr:uid="{694EF772-7D0B-4A6A-9644-9FD725191C53}"/>
    <cellStyle name="Comma 16 7 2" xfId="37070" xr:uid="{59C111E7-616E-4A67-A110-07F6CF054EF9}"/>
    <cellStyle name="Comma 16 7 2 2" xfId="42588" xr:uid="{0B34C4E2-A5E7-4D1D-8C33-5702223886CD}"/>
    <cellStyle name="Comma 16 7 3" xfId="39835" xr:uid="{A3651765-E1AD-4078-83AE-62F382F07764}"/>
    <cellStyle name="Comma 16 7 3 2" xfId="43383" xr:uid="{10A61F8F-1325-4836-A7C9-6067BE328035}"/>
    <cellStyle name="Comma 16 7 4" xfId="40112" xr:uid="{D6D0623D-D2B5-4194-A886-8E8E9E231743}"/>
    <cellStyle name="Comma 16 7 5" xfId="22100" xr:uid="{BB4FD428-A713-4E47-A456-1E3DFA1964C9}"/>
    <cellStyle name="Comma 16 8" xfId="10882" xr:uid="{3A7B3D75-0D92-4783-9219-E16E6BD99A92}"/>
    <cellStyle name="Comma 16 8 2" xfId="41107" xr:uid="{B1E44306-AD7F-4A20-BEDE-979F3E30D8C3}"/>
    <cellStyle name="Comma 16 8 3" xfId="31023" xr:uid="{6F44A728-8DE3-4C94-BEC3-C509D75AA9A4}"/>
    <cellStyle name="Comma 16 9" xfId="10883" xr:uid="{446E4887-F3D9-4259-890A-AF66CE4CF65E}"/>
    <cellStyle name="Comma 16 9 2" xfId="41345" xr:uid="{FDD11FB4-9998-4A80-93D2-1978DCBBE929}"/>
    <cellStyle name="Comma 16 9 3" xfId="32020" xr:uid="{61D1A624-1533-4B87-AF8A-7A443F6C0A87}"/>
    <cellStyle name="Comma 16_ACT Segment adj EBITDA" xfId="10884" xr:uid="{181DF38B-9B56-4C09-9EEF-E25963BCF232}"/>
    <cellStyle name="Comma 17" xfId="10885" xr:uid="{8235F469-9BD7-485B-9E48-DB4D0470B879}"/>
    <cellStyle name="Comma 17 10" xfId="10886" xr:uid="{06415886-BBB3-4CE6-B964-AC50CDECBA56}"/>
    <cellStyle name="Comma 17 10 2" xfId="41272" xr:uid="{7202B57C-91B6-40C7-AFFF-EB6A639388EB}"/>
    <cellStyle name="Comma 17 10 3" xfId="31943" xr:uid="{B1B74786-299A-4AFC-ABAB-B2D5A140F824}"/>
    <cellStyle name="Comma 17 11" xfId="32793" xr:uid="{07999760-42E7-4CE2-940F-D9F890F939BE}"/>
    <cellStyle name="Comma 17 11 2" xfId="42074" xr:uid="{BE341B48-0537-451B-8988-B2557EA70BB1}"/>
    <cellStyle name="Comma 17 12" xfId="39164" xr:uid="{D669BFAE-C6C8-4FF0-BB8C-3B3E3773F5A6}"/>
    <cellStyle name="Comma 17 12 2" xfId="42919" xr:uid="{EF31303C-3190-4D07-B5AB-AC0E5CA468AC}"/>
    <cellStyle name="Comma 17 13" xfId="40113" xr:uid="{4905369A-A126-4737-BF16-03246F2874E1}"/>
    <cellStyle name="Comma 17 14" xfId="22101" xr:uid="{E1ACEF78-AADF-4CA7-9C0C-DD6B043993C0}"/>
    <cellStyle name="Comma 17 2" xfId="10887" xr:uid="{694F2621-6575-44E6-8437-0B870FB71612}"/>
    <cellStyle name="Comma 17 2 10" xfId="10888" xr:uid="{32AA46F1-68EE-4C73-ACBA-04E613426926}"/>
    <cellStyle name="Comma 17 2 10 2" xfId="41321" xr:uid="{CA459624-CDE9-4F0C-8AFD-A2D9A5902768}"/>
    <cellStyle name="Comma 17 2 10 3" xfId="31994" xr:uid="{8F78E56C-5F1C-42D7-8E1B-00E7A4A6C28D}"/>
    <cellStyle name="Comma 17 2 11" xfId="32794" xr:uid="{086F4A20-CEA6-48B0-BD6C-E9463EF4C1DD}"/>
    <cellStyle name="Comma 17 2 11 2" xfId="42075" xr:uid="{35705918-2AF6-4B7E-93BF-3BAB543C0FF3}"/>
    <cellStyle name="Comma 17 2 12" xfId="39165" xr:uid="{9AA24A16-B55A-48E6-A621-E8B55CFC532F}"/>
    <cellStyle name="Comma 17 2 12 2" xfId="42920" xr:uid="{452FD530-6A26-4195-93D9-65A221FED30E}"/>
    <cellStyle name="Comma 17 2 13" xfId="40114" xr:uid="{10E51C59-BC46-4803-BD79-D2CD3C20D76F}"/>
    <cellStyle name="Comma 17 2 14" xfId="22102" xr:uid="{E750EFBC-D4FD-49A9-AE7D-D1C9664C94E7}"/>
    <cellStyle name="Comma 17 2 2" xfId="10889" xr:uid="{D767B6EC-3BD6-4AB2-80DC-3DB4F48F8CAC}"/>
    <cellStyle name="Comma 17 2 2 2" xfId="10890" xr:uid="{21C1BA8A-9374-44AB-9712-0249E088DAAA}"/>
    <cellStyle name="Comma 17 2 2 2 2" xfId="10891" xr:uid="{44C37133-5A45-4C80-969E-EA9800A97999}"/>
    <cellStyle name="Comma 17 2 2 2 2 2" xfId="41599" xr:uid="{5516249F-9C71-4F32-83FA-9A2B16BFB199}"/>
    <cellStyle name="Comma 17 2 2 2 2 3" xfId="32284" xr:uid="{82108B9E-5F8B-4227-846F-33EA1BAA9A17}"/>
    <cellStyle name="Comma 17 2 2 2 3" xfId="40116" xr:uid="{B89D932B-4D02-4CD2-9AD3-B79D25CDACB7}"/>
    <cellStyle name="Comma 17 2 2 2 4" xfId="22104" xr:uid="{1DF3AD88-0550-429F-9D58-A71DFF00E720}"/>
    <cellStyle name="Comma 17 2 2 2_ACT_NIBD EQ" xfId="10892" xr:uid="{48951F84-B442-4722-9958-89891FCAE071}"/>
    <cellStyle name="Comma 17 2 2 3" xfId="10893" xr:uid="{8E5728E8-9250-4DA5-9F28-A522F16EE861}"/>
    <cellStyle name="Comma 17 2 2 3 2" xfId="40117" xr:uid="{37429804-053A-44CD-B794-B14AA2E7A3FD}"/>
    <cellStyle name="Comma 17 2 2 3 3" xfId="22105" xr:uid="{84AA7F8F-3FDD-4894-9D63-01C3A5F0F92A}"/>
    <cellStyle name="Comma 17 2 2 4" xfId="32795" xr:uid="{5C30A958-EF79-4A77-A61D-276D6F9207A0}"/>
    <cellStyle name="Comma 17 2 2 4 2" xfId="42076" xr:uid="{91B67E70-D837-4D3A-9AEB-AAF8CD6FADEC}"/>
    <cellStyle name="Comma 17 2 2 5" xfId="39166" xr:uid="{58D12900-7718-49D8-B395-7C02953286C1}"/>
    <cellStyle name="Comma 17 2 2 5 2" xfId="42921" xr:uid="{4667235A-093C-4D96-8E39-B770E3DAEB7D}"/>
    <cellStyle name="Comma 17 2 2 6" xfId="40115" xr:uid="{913EA5CF-BABA-4947-837C-A9081E485D62}"/>
    <cellStyle name="Comma 17 2 2 7" xfId="22103" xr:uid="{34D85E6A-B9E0-4E7D-B1DA-76C15D4576F6}"/>
    <cellStyle name="Comma 17 2 2_ACT Segment adj EBITDA" xfId="10894" xr:uid="{B27F3FA6-E716-4F6D-96ED-BA7F1CC0C735}"/>
    <cellStyle name="Comma 17 2 3" xfId="10895" xr:uid="{B8E99159-2B76-44E9-9A6C-97E72D29C354}"/>
    <cellStyle name="Comma 17 2 3 2" xfId="10896" xr:uid="{DE2EC06C-440A-4126-A1DF-D7E4E094D571}"/>
    <cellStyle name="Comma 17 2 3 2 2" xfId="41600" xr:uid="{45DDA608-0D4F-417E-944B-BA05E47E8D41}"/>
    <cellStyle name="Comma 17 2 3 2 3" xfId="32285" xr:uid="{AB13F080-541F-4780-833B-1197A1CAE1C0}"/>
    <cellStyle name="Comma 17 2 3 3" xfId="36505" xr:uid="{8FFA0A0F-2E05-47B6-BF62-D269115EEBFD}"/>
    <cellStyle name="Comma 17 2 3 3 2" xfId="42423" xr:uid="{9136E89E-F3EF-4662-96B2-710A0A42622C}"/>
    <cellStyle name="Comma 17 2 3 4" xfId="39649" xr:uid="{4EE1E29F-0921-4565-AD24-680587DB0B13}"/>
    <cellStyle name="Comma 17 2 3 4 2" xfId="43215" xr:uid="{D3CDF18F-A5A3-41E2-8B2B-C5781AB76EC0}"/>
    <cellStyle name="Comma 17 2 3 5" xfId="40118" xr:uid="{4ACA529C-1C5B-466F-9F28-1A6719C832CB}"/>
    <cellStyle name="Comma 17 2 3 6" xfId="22106" xr:uid="{0D8B53DE-DD58-4C66-B145-9C2D598C5278}"/>
    <cellStyle name="Comma 17 2 3_ACT Segment adj EBITDA" xfId="10897" xr:uid="{39B5C31B-8F16-4623-B97F-145B2B7B0B92}"/>
    <cellStyle name="Comma 17 2 4" xfId="10898" xr:uid="{DBBA19A8-1C3B-47A9-B460-12918C67ED83}"/>
    <cellStyle name="Comma 17 2 4 2" xfId="40119" xr:uid="{D3E2A97E-481B-4CA3-83CB-CD41E5050409}"/>
    <cellStyle name="Comma 17 2 4 3" xfId="22107" xr:uid="{6A58C218-E61B-47BB-A809-F52A24DC2A46}"/>
    <cellStyle name="Comma 17 2 5" xfId="10899" xr:uid="{9A4961FB-E4FB-4223-BFD4-45AF73AC2CC3}"/>
    <cellStyle name="Comma 17 2 5 2" xfId="41209" xr:uid="{39802ECE-F0D1-4B21-BC93-E79C682C26AE}"/>
    <cellStyle name="Comma 17 2 5 3" xfId="31489" xr:uid="{37BF343E-CDA6-443B-8532-FD4A05F535A2}"/>
    <cellStyle name="Comma 17 2 6" xfId="10900" xr:uid="{6418F380-853A-4311-84C1-02DC9F075E75}"/>
    <cellStyle name="Comma 17 2 6 2" xfId="41465" xr:uid="{063AA59A-1DB9-4E47-97FA-D2F2600C1FFB}"/>
    <cellStyle name="Comma 17 2 6 3" xfId="32145" xr:uid="{EA3CF47E-CCB3-4A1B-ADFD-FB377CD76BB9}"/>
    <cellStyle name="Comma 17 2 7" xfId="10901" xr:uid="{D7F67AA0-A869-4E9D-B4B0-2B13FB8AC065}"/>
    <cellStyle name="Comma 17 2 7 2" xfId="41433" xr:uid="{91D5E149-6B1B-4DED-A040-569C1287FB01}"/>
    <cellStyle name="Comma 17 2 7 3" xfId="32112" xr:uid="{DEA5C3BF-F306-487A-A7C4-31CC4D9999ED}"/>
    <cellStyle name="Comma 17 2 8" xfId="10902" xr:uid="{9FB66506-FAFC-4D14-8AE2-03908CE1691D}"/>
    <cellStyle name="Comma 17 2 8 2" xfId="41440" xr:uid="{3C624FE3-048E-4799-B6CB-84F5C3595FA6}"/>
    <cellStyle name="Comma 17 2 8 3" xfId="32119" xr:uid="{B8E4CADA-C0D0-4881-832F-A013C0AE8811}"/>
    <cellStyle name="Comma 17 2 9" xfId="10903" xr:uid="{FBE438E2-CD6E-4EA6-A0C8-DD634F564759}"/>
    <cellStyle name="Comma 17 2 9 2" xfId="41527" xr:uid="{10F2AF39-0EA5-4620-8369-8E0BAE90256F}"/>
    <cellStyle name="Comma 17 2 9 3" xfId="32210" xr:uid="{532A1ADD-89D6-4DAB-BC0A-65BE5B45EC6E}"/>
    <cellStyle name="Comma 17 2_ACT Segment adj EBITDA" xfId="10904" xr:uid="{AB0B2745-6CE2-4647-AB52-F98D953C49DD}"/>
    <cellStyle name="Comma 17 3" xfId="10905" xr:uid="{E1274CD3-A3EA-4C1A-8EE5-85FB9729BF74}"/>
    <cellStyle name="Comma 17 3 10" xfId="37676" xr:uid="{6D0FAD4D-24FF-4E4B-9AF4-E683775C8ED4}"/>
    <cellStyle name="Comma 17 3 10 2" xfId="42780" xr:uid="{2D20EBCF-9A89-4F62-AC05-8121A0EE7AA0}"/>
    <cellStyle name="Comma 17 3 11" xfId="39167" xr:uid="{11DE8CAA-A662-4050-8EDE-CB17C30A3D2B}"/>
    <cellStyle name="Comma 17 3 11 2" xfId="42922" xr:uid="{1F0DCB50-BBD2-4C99-9FA1-2402406B9A94}"/>
    <cellStyle name="Comma 17 3 12" xfId="40120" xr:uid="{571C94F6-E2C6-4AA8-96ED-7105C81A8315}"/>
    <cellStyle name="Comma 17 3 13" xfId="22108" xr:uid="{2B567BBB-BB7A-4ACC-9459-C2F15DBB115B}"/>
    <cellStyle name="Comma 17 3 2" xfId="10906" xr:uid="{FE219F44-E8FC-445A-92BC-260563080194}"/>
    <cellStyle name="Comma 17 3 2 2" xfId="10907" xr:uid="{C845CE22-8FE5-4FF1-B7B8-31CD1C982E3A}"/>
    <cellStyle name="Comma 17 3 2 2 2" xfId="10908" xr:uid="{79D5BAC3-C63F-485E-ABD2-54834C60263F}"/>
    <cellStyle name="Comma 17 3 2 2 2 2" xfId="41601" xr:uid="{FBA47382-A23D-4C92-B8FE-643F5CBEC519}"/>
    <cellStyle name="Comma 17 3 2 2 2 3" xfId="32286" xr:uid="{8A59404E-2D2B-4700-AF88-99F1DEECC1C7}"/>
    <cellStyle name="Comma 17 3 2 2 3" xfId="40122" xr:uid="{0D0C7A8D-B66C-45C3-B8DE-6B13D475C81B}"/>
    <cellStyle name="Comma 17 3 2 2 4" xfId="22110" xr:uid="{4C1E68D9-ACF3-41AB-8166-F5D493FA89C6}"/>
    <cellStyle name="Comma 17 3 2 2_ACT_NIBD EQ" xfId="10909" xr:uid="{08AF6A37-819E-42C4-A5B1-23DAF56C1CAD}"/>
    <cellStyle name="Comma 17 3 2 3" xfId="10910" xr:uid="{D4AA884A-4452-4723-8B7E-E21421CA11BF}"/>
    <cellStyle name="Comma 17 3 2 3 2" xfId="40123" xr:uid="{12CD6E65-E3DD-4A6F-B060-4801438E0722}"/>
    <cellStyle name="Comma 17 3 2 3 3" xfId="22111" xr:uid="{09C7E06A-FFAD-498E-8B4C-A3E600D6F12A}"/>
    <cellStyle name="Comma 17 3 2 4" xfId="36506" xr:uid="{9DEF2A34-B81F-4526-B5D4-D38FC21962D2}"/>
    <cellStyle name="Comma 17 3 2 4 2" xfId="42424" xr:uid="{39F9CBD9-E352-4CAD-9924-1ECE5094C8CA}"/>
    <cellStyle name="Comma 17 3 2 5" xfId="39650" xr:uid="{8B737D96-F819-4B14-896E-A3DB36A83485}"/>
    <cellStyle name="Comma 17 3 2 5 2" xfId="43216" xr:uid="{CEB684C6-B1D5-4592-AE71-F4DE5C77401A}"/>
    <cellStyle name="Comma 17 3 2 6" xfId="40121" xr:uid="{B037A529-C9AC-4842-80C2-55857CCA5D9E}"/>
    <cellStyle name="Comma 17 3 2 7" xfId="22109" xr:uid="{A8D9B1F5-20D7-4BC5-A286-EACA30B05551}"/>
    <cellStyle name="Comma 17 3 2_ACT Segment adj EBITDA" xfId="10911" xr:uid="{4900A47C-A604-4656-8B95-0C12A8FF66F5}"/>
    <cellStyle name="Comma 17 3 3" xfId="10912" xr:uid="{848C8439-01C1-4D9B-B81D-74F957C4CCF4}"/>
    <cellStyle name="Comma 17 3 3 2" xfId="10913" xr:uid="{495BE001-EB9F-4134-A495-66A5AA482C2A}"/>
    <cellStyle name="Comma 17 3 3 2 2" xfId="41602" xr:uid="{3D5FBEE4-03EC-4097-830E-D7C951AE76E0}"/>
    <cellStyle name="Comma 17 3 3 2 3" xfId="32287" xr:uid="{0C2FBBB7-D790-4C80-B842-293127B72496}"/>
    <cellStyle name="Comma 17 3 3 3" xfId="40124" xr:uid="{7A366B6D-C686-4E92-9281-6CF74C8F6816}"/>
    <cellStyle name="Comma 17 3 3 4" xfId="22112" xr:uid="{FE8B4D25-B542-4B8C-9E43-5B6DCCC68CE8}"/>
    <cellStyle name="Comma 17 3 3_ACT_NIBD EQ" xfId="10914" xr:uid="{BC4F6431-8542-4577-9367-C407D6013B85}"/>
    <cellStyle name="Comma 17 3 4" xfId="10915" xr:uid="{D4674CA4-7692-4F98-8B88-F14731B8B4FB}"/>
    <cellStyle name="Comma 17 3 4 2" xfId="40125" xr:uid="{8597E15E-E787-436A-9B11-B083639094E8}"/>
    <cellStyle name="Comma 17 3 4 3" xfId="22113" xr:uid="{84E4C29C-0189-4366-B372-21D75E6F1CA1}"/>
    <cellStyle name="Comma 17 3 5" xfId="10916" xr:uid="{500D3A2E-5366-42ED-80F7-BE0D62C2BAA3}"/>
    <cellStyle name="Comma 17 3 5 2" xfId="41160" xr:uid="{96443F1E-0F9B-4FF9-83CD-00A64BFE9F42}"/>
    <cellStyle name="Comma 17 3 5 3" xfId="31429" xr:uid="{BC3F6D23-C4E9-45ED-A9FA-10DB1BAE73F3}"/>
    <cellStyle name="Comma 17 3 6" xfId="32796" xr:uid="{191D2691-1838-4B46-823F-B52AE5C7995C}"/>
    <cellStyle name="Comma 17 3 6 2" xfId="42077" xr:uid="{BA62A8D7-080E-431A-8082-CDBABCDEDFD7}"/>
    <cellStyle name="Comma 17 3 7" xfId="36659" xr:uid="{8CA9132B-F455-4E63-9911-9751477124A9}"/>
    <cellStyle name="Comma 17 3 7 2" xfId="42539" xr:uid="{F2341C19-914B-4902-8ED4-2A7E4429A1DE}"/>
    <cellStyle name="Comma 17 3 8" xfId="37188" xr:uid="{C09E0E26-2D27-4CA3-88CD-783241815F1F}"/>
    <cellStyle name="Comma 17 3 8 2" xfId="42616" xr:uid="{3C459615-B06A-4BDD-88C4-6303A67C65C5}"/>
    <cellStyle name="Comma 17 3 9" xfId="33182" xr:uid="{F0B1BE26-434C-4B19-A47F-5B6FF305EFB4}"/>
    <cellStyle name="Comma 17 3 9 2" xfId="42286" xr:uid="{58370563-4EBC-4239-96BB-3D21558218F9}"/>
    <cellStyle name="Comma 17 3_ACT Segment adj EBITDA" xfId="10917" xr:uid="{849B0BDE-0960-4FFD-A2D4-B445A824D5BC}"/>
    <cellStyle name="Comma 17 4" xfId="10918" xr:uid="{6D22A851-AF69-4F59-B810-118A6DC02F8D}"/>
    <cellStyle name="Comma 17 4 10" xfId="37667" xr:uid="{A06D7797-89DC-4612-8386-3E6E14D319F2}"/>
    <cellStyle name="Comma 17 4 10 2" xfId="42779" xr:uid="{0D26F982-1929-4A82-9B6C-197549FD1405}"/>
    <cellStyle name="Comma 17 4 11" xfId="39651" xr:uid="{6C56CDDC-67A9-488B-AE29-1C547F677D93}"/>
    <cellStyle name="Comma 17 4 11 2" xfId="43217" xr:uid="{44A10178-02B7-4ABE-BF0B-5140FE3778E2}"/>
    <cellStyle name="Comma 17 4 12" xfId="40126" xr:uid="{1CD7F988-DF11-4AC0-866A-0FDA8DE77EFD}"/>
    <cellStyle name="Comma 17 4 13" xfId="22114" xr:uid="{B211DE13-ACBB-4957-81EA-22B867680816}"/>
    <cellStyle name="Comma 17 4 2" xfId="10919" xr:uid="{883A72C5-548C-4CC6-906A-602714FE17DB}"/>
    <cellStyle name="Comma 17 4 2 2" xfId="10920" xr:uid="{764BFE19-088B-4CCB-8178-BC3C99993260}"/>
    <cellStyle name="Comma 17 4 2 2 2" xfId="10921" xr:uid="{6D1A28E6-A2F9-4C46-A922-810E0289525C}"/>
    <cellStyle name="Comma 17 4 2 2 2 2" xfId="41603" xr:uid="{23BA6767-A5C4-4B7C-B60C-137F72B5C1D1}"/>
    <cellStyle name="Comma 17 4 2 2 2 3" xfId="32288" xr:uid="{1BCC511E-0CC9-439F-9873-CD8439587DD8}"/>
    <cellStyle name="Comma 17 4 2 2 3" xfId="40128" xr:uid="{549C2F3A-F96A-4315-8B1C-45F2D3DC1F7E}"/>
    <cellStyle name="Comma 17 4 2 2 4" xfId="22116" xr:uid="{E2E181E3-46D4-4B17-B765-0D608209CEF5}"/>
    <cellStyle name="Comma 17 4 2 2_ACT_NIBD EQ" xfId="10922" xr:uid="{985A1A59-5BAE-40F6-B4D8-F1E63C541623}"/>
    <cellStyle name="Comma 17 4 2 3" xfId="10923" xr:uid="{58BF4912-EEEB-4933-A000-E3ED11FF546D}"/>
    <cellStyle name="Comma 17 4 2 3 2" xfId="40129" xr:uid="{2DEFB883-93DB-4916-B7C7-FAC9EA3818E2}"/>
    <cellStyle name="Comma 17 4 2 3 3" xfId="22117" xr:uid="{3FF3F8C7-B5A7-4A10-848B-D519F27A8B64}"/>
    <cellStyle name="Comma 17 4 2 4" xfId="40127" xr:uid="{7DC398C8-809D-49C2-A304-4B203428B436}"/>
    <cellStyle name="Comma 17 4 2 5" xfId="22115" xr:uid="{25B9843D-EDE9-479D-A5AD-47A40B6EE1DE}"/>
    <cellStyle name="Comma 17 4 2_ACT_NIBD EQ" xfId="10924" xr:uid="{A6F3A6E2-E3A6-4778-8B53-A4742631DE03}"/>
    <cellStyle name="Comma 17 4 3" xfId="10925" xr:uid="{BF69A1F1-F83C-4266-B220-086ACF584873}"/>
    <cellStyle name="Comma 17 4 3 2" xfId="10926" xr:uid="{34A7881A-128F-4367-AE65-69E830108FDA}"/>
    <cellStyle name="Comma 17 4 3 2 2" xfId="41604" xr:uid="{9DE4A8CB-FCBE-4763-A4EE-1C76D8021F21}"/>
    <cellStyle name="Comma 17 4 3 2 3" xfId="32289" xr:uid="{87264C0D-472A-4AC2-AB36-2120036D9E0C}"/>
    <cellStyle name="Comma 17 4 3 3" xfId="40130" xr:uid="{86928988-D26F-4C99-A06C-37182B79D32F}"/>
    <cellStyle name="Comma 17 4 3 4" xfId="22118" xr:uid="{2969E844-81D4-4800-9AD7-59F5F7B2FEE7}"/>
    <cellStyle name="Comma 17 4 3_ACT_NIBD EQ" xfId="10927" xr:uid="{7307FFCD-6744-480A-A029-55AAEEE4942C}"/>
    <cellStyle name="Comma 17 4 4" xfId="10928" xr:uid="{C1A08802-9932-4BF0-AF51-D4CB99297DB4}"/>
    <cellStyle name="Comma 17 4 4 2" xfId="40131" xr:uid="{87740E85-422C-4CC7-B0B1-7BE8E3926FD9}"/>
    <cellStyle name="Comma 17 4 4 3" xfId="22119" xr:uid="{1C046F65-8AB9-42F7-B231-999C7CCDA9B2}"/>
    <cellStyle name="Comma 17 4 5" xfId="10929" xr:uid="{9CF427D8-46E2-4E71-887C-985069BC8357}"/>
    <cellStyle name="Comma 17 4 5 2" xfId="41255" xr:uid="{6B2E4347-3605-418C-90DD-B82D8517C799}"/>
    <cellStyle name="Comma 17 4 5 3" xfId="31820" xr:uid="{F8E437A6-F32D-451D-B72F-0C92C62D985F}"/>
    <cellStyle name="Comma 17 4 6" xfId="36507" xr:uid="{5D98C6F8-3ADF-4C00-9635-84BBFA454961}"/>
    <cellStyle name="Comma 17 4 6 2" xfId="42425" xr:uid="{C349F6DB-EEBA-416D-BCE2-50A448265263}"/>
    <cellStyle name="Comma 17 4 7" xfId="37623" xr:uid="{D9771EB9-5C09-4FF2-ADA9-5B581D343FE4}"/>
    <cellStyle name="Comma 17 4 7 2" xfId="42737" xr:uid="{1C9F0388-D208-4A18-BABB-9A676BD1D29D}"/>
    <cellStyle name="Comma 17 4 8" xfId="37539" xr:uid="{3F322435-067F-4918-A876-2C010DEE5F9C}"/>
    <cellStyle name="Comma 17 4 8 2" xfId="42701" xr:uid="{1DED3AFC-2981-4323-9E72-611622F28918}"/>
    <cellStyle name="Comma 17 4 9" xfId="37578" xr:uid="{9A433D2C-CB6B-440B-8701-004BF77E0692}"/>
    <cellStyle name="Comma 17 4 9 2" xfId="42720" xr:uid="{2C0648F6-CF52-4F8C-BE0B-D2C2F9421D1A}"/>
    <cellStyle name="Comma 17 4_ACT Segment adj EBITDA" xfId="10930" xr:uid="{2A61BCE7-4F0F-446C-8D55-42D794F3FDE6}"/>
    <cellStyle name="Comma 17 5" xfId="10931" xr:uid="{F59E2F45-996F-4379-8624-8DDBB9149A03}"/>
    <cellStyle name="Comma 17 5 2" xfId="10932" xr:uid="{14ED3044-B320-4A68-AAB6-69503E6B1A39}"/>
    <cellStyle name="Comma 17 5 2 2" xfId="10933" xr:uid="{8F366CB1-21FF-4223-A1A7-C016C7333422}"/>
    <cellStyle name="Comma 17 5 2 2 2" xfId="41605" xr:uid="{2BA4F97A-9302-4DF7-AEE8-147929A9DCF3}"/>
    <cellStyle name="Comma 17 5 2 2 3" xfId="32290" xr:uid="{B76F9011-C66B-4ABE-8606-ACBA185B7395}"/>
    <cellStyle name="Comma 17 5 2 3" xfId="40133" xr:uid="{EE3C46DE-C7EE-4C34-A07E-DB60D0B70BCB}"/>
    <cellStyle name="Comma 17 5 2 4" xfId="22121" xr:uid="{9BB7C9DD-09EF-402C-AF03-0DAF00DED129}"/>
    <cellStyle name="Comma 17 5 2_ACT_NIBD EQ" xfId="10934" xr:uid="{A9021D1C-EF7E-436A-8149-CFF200A1ADF3}"/>
    <cellStyle name="Comma 17 5 3" xfId="10935" xr:uid="{407D1C55-A892-4721-9E75-84ECFE01551F}"/>
    <cellStyle name="Comma 17 5 3 2" xfId="40134" xr:uid="{627A2E44-306E-4CF6-A923-7EAD5BD0ECF1}"/>
    <cellStyle name="Comma 17 5 3 3" xfId="22122" xr:uid="{D0F47616-038A-40F2-A02A-9BD9635E30FE}"/>
    <cellStyle name="Comma 17 5 4" xfId="36444" xr:uid="{0ACABE86-10E1-4D23-B9D6-CB95A8175204}"/>
    <cellStyle name="Comma 17 5 4 2" xfId="42395" xr:uid="{22529479-B457-42C3-B301-BBAA28A4442E}"/>
    <cellStyle name="Comma 17 5 5" xfId="39603" xr:uid="{2784AF4A-C4CB-439F-ACC7-85C7C17751F4}"/>
    <cellStyle name="Comma 17 5 5 2" xfId="43181" xr:uid="{85E5C5FB-11CF-4316-9068-3B83FD4313EC}"/>
    <cellStyle name="Comma 17 5 6" xfId="40132" xr:uid="{A7F40726-D09A-4D33-A57F-FAB64C5ACCDB}"/>
    <cellStyle name="Comma 17 5 7" xfId="22120" xr:uid="{5DDC0037-5B6D-4B4F-91CC-4B38708D086F}"/>
    <cellStyle name="Comma 17 5_ACT Segment adj EBITDA" xfId="10936" xr:uid="{8544FA23-9576-4338-BEAB-6CBB2179C721}"/>
    <cellStyle name="Comma 17 6" xfId="10937" xr:uid="{706C5282-13AE-43DD-99DD-60D6116B8872}"/>
    <cellStyle name="Comma 17 6 2" xfId="10938" xr:uid="{CA68BBA7-75F1-4DC2-91A1-6BA95EE6463C}"/>
    <cellStyle name="Comma 17 6 2 2" xfId="41606" xr:uid="{94F90E4F-F8F1-48A9-927C-1BAD4E97F365}"/>
    <cellStyle name="Comma 17 6 2 3" xfId="32291" xr:uid="{5AB471E6-08E6-421A-BF4F-575FD2501643}"/>
    <cellStyle name="Comma 17 6 3" xfId="37054" xr:uid="{0F5DA18E-8CBF-4F71-9552-E609147FF145}"/>
    <cellStyle name="Comma 17 6 3 2" xfId="42574" xr:uid="{37BAA3AF-E8D9-4AA1-ACE8-7A8321B46BAF}"/>
    <cellStyle name="Comma 17 6 4" xfId="39821" xr:uid="{96E9DF1F-EA52-4B77-86FF-62E4E0DA654C}"/>
    <cellStyle name="Comma 17 6 4 2" xfId="43369" xr:uid="{EE733192-2B24-4F1B-B473-E6EC4FBDA2A6}"/>
    <cellStyle name="Comma 17 6 5" xfId="40135" xr:uid="{4714966C-D202-48B4-8240-2D90AD88D444}"/>
    <cellStyle name="Comma 17 6 6" xfId="22123" xr:uid="{AF150202-B09F-4400-A025-657F209ADD30}"/>
    <cellStyle name="Comma 17 6_ACT Segment adj EBITDA" xfId="10939" xr:uid="{73114D19-0647-4CC7-B7BC-3923AB725EC3}"/>
    <cellStyle name="Comma 17 7" xfId="10940" xr:uid="{3FCE47C7-7735-4B29-A6C4-AAA9F40E50D6}"/>
    <cellStyle name="Comma 17 7 2" xfId="37069" xr:uid="{99D1634E-DEF1-4BA1-A1C1-C3E8930D89E6}"/>
    <cellStyle name="Comma 17 7 2 2" xfId="42587" xr:uid="{FABB260F-D8D8-43A4-BC5B-3ED96F606BCE}"/>
    <cellStyle name="Comma 17 7 3" xfId="39834" xr:uid="{C9503E18-349C-4EB3-BD41-97737AC17D7A}"/>
    <cellStyle name="Comma 17 7 3 2" xfId="43382" xr:uid="{D5A1EF0C-47C4-4C3F-9C67-C6501E524E9C}"/>
    <cellStyle name="Comma 17 7 4" xfId="40136" xr:uid="{6B3C46A5-0E94-488D-B32E-96FDFCCD6D8B}"/>
    <cellStyle name="Comma 17 7 5" xfId="22124" xr:uid="{64D82D30-5DB2-4AA2-B586-2A78D80BC49B}"/>
    <cellStyle name="Comma 17 8" xfId="10941" xr:uid="{C3CF885C-0473-4DB0-BD04-41752F53446E}"/>
    <cellStyle name="Comma 17 8 2" xfId="41110" xr:uid="{E7252C40-A905-4522-9CB9-EF610D4D9813}"/>
    <cellStyle name="Comma 17 8 3" xfId="31032" xr:uid="{DD7354C5-81E1-42DE-8990-9379A96D657B}"/>
    <cellStyle name="Comma 17 9" xfId="10942" xr:uid="{703AD7CB-39DF-4FC7-AF33-03A5E1F74491}"/>
    <cellStyle name="Comma 17 9 2" xfId="41350" xr:uid="{A28A76D3-706A-416E-8BDA-ABAF6BE0F4C5}"/>
    <cellStyle name="Comma 17 9 3" xfId="32025" xr:uid="{6841FB12-DE43-486D-848E-E10CA7BDEA4B}"/>
    <cellStyle name="Comma 17_ACT Segment adj EBITDA" xfId="10943" xr:uid="{39D1424A-18BD-4123-A064-BF5FC03B315F}"/>
    <cellStyle name="Comma 18" xfId="10944" xr:uid="{7A8CD4B5-2D62-46C0-8A9D-658060D0AC96}"/>
    <cellStyle name="Comma 18 10" xfId="36658" xr:uid="{7439BC97-BEA9-4FA8-800D-3DFBC7FB3E9B}"/>
    <cellStyle name="Comma 18 10 2" xfId="42538" xr:uid="{5A433350-C72E-4EC5-A01C-86A92D922C4B}"/>
    <cellStyle name="Comma 18 11" xfId="39168" xr:uid="{C29677EA-C727-43CA-B13F-6F812476496D}"/>
    <cellStyle name="Comma 18 11 2" xfId="42923" xr:uid="{05E7EF9E-92AF-43B7-8ECC-BF91AE007DB3}"/>
    <cellStyle name="Comma 18 12" xfId="40137" xr:uid="{705321B8-BE1A-4F55-A9E6-8087C1EE07FA}"/>
    <cellStyle name="Comma 18 13" xfId="22125" xr:uid="{734196E6-59CF-45BF-BEC8-A72ECDCEA37A}"/>
    <cellStyle name="Comma 18 2" xfId="10945" xr:uid="{9F7E20B4-1D71-4D7F-8FFB-4596C809BA77}"/>
    <cellStyle name="Comma 18 2 10" xfId="37125" xr:uid="{B694FFA3-FFCF-4F18-8AAF-EE90C9AF25E4}"/>
    <cellStyle name="Comma 18 2 10 2" xfId="42607" xr:uid="{A0698EB5-1E7D-469E-8119-99BD9AB8D856}"/>
    <cellStyle name="Comma 18 2 11" xfId="39169" xr:uid="{CED02980-1400-48F2-99C1-6E1CAE5996BA}"/>
    <cellStyle name="Comma 18 2 11 2" xfId="42924" xr:uid="{3BE51EFA-8565-4946-A51E-A96BC7C3FA35}"/>
    <cellStyle name="Comma 18 2 12" xfId="40138" xr:uid="{F2A304CF-F532-4143-9733-5E9B82FA819B}"/>
    <cellStyle name="Comma 18 2 13" xfId="22126" xr:uid="{B5F1DF1D-D988-4F07-9A92-A47C5ADAEDC2}"/>
    <cellStyle name="Comma 18 2 2" xfId="10946" xr:uid="{93606EF7-8F07-4958-A6FC-2FB464677081}"/>
    <cellStyle name="Comma 18 2 2 2" xfId="10947" xr:uid="{980B4915-CA19-4B22-8DD5-67B6BC788330}"/>
    <cellStyle name="Comma 18 2 2 2 2" xfId="10948" xr:uid="{E4C69C7F-2E34-4D6F-AF91-94C5AC7308C3}"/>
    <cellStyle name="Comma 18 2 2 2 2 2" xfId="41607" xr:uid="{96229B30-5AA4-496E-BDFF-09449F1AAC57}"/>
    <cellStyle name="Comma 18 2 2 2 2 3" xfId="32292" xr:uid="{6C478FC8-498D-4051-B1A8-8361332ECF28}"/>
    <cellStyle name="Comma 18 2 2 2 3" xfId="40140" xr:uid="{A003D35E-A826-4612-B97A-C88A8C430A34}"/>
    <cellStyle name="Comma 18 2 2 2 4" xfId="22128" xr:uid="{E62D9BE8-F428-4E2F-B8A3-4E7BDDB5FE1B}"/>
    <cellStyle name="Comma 18 2 2 2_ACT_NIBD EQ" xfId="10949" xr:uid="{F2E7C3B6-68A0-4F56-9520-293FAC66190D}"/>
    <cellStyle name="Comma 18 2 2 3" xfId="10950" xr:uid="{B4240425-7F29-4084-ADE4-CC0A89FFB93D}"/>
    <cellStyle name="Comma 18 2 2 3 2" xfId="40141" xr:uid="{D942EA91-1486-4A3A-BB59-AC03B3F0E195}"/>
    <cellStyle name="Comma 18 2 2 3 3" xfId="22129" xr:uid="{DE92935D-A66D-49E2-B13C-82CB38C8E45F}"/>
    <cellStyle name="Comma 18 2 2 4" xfId="36508" xr:uid="{DFBDF822-0E82-49A8-B7AE-8EBCCFD4B84D}"/>
    <cellStyle name="Comma 18 2 2 4 2" xfId="42426" xr:uid="{758DABAA-5C7A-4573-995D-0B15B87C53B6}"/>
    <cellStyle name="Comma 18 2 2 5" xfId="39652" xr:uid="{1A00467D-544A-49CC-B9F5-5C0004FC0338}"/>
    <cellStyle name="Comma 18 2 2 5 2" xfId="43218" xr:uid="{093879D5-94C3-4CB9-AFFA-66AB11686E45}"/>
    <cellStyle name="Comma 18 2 2 6" xfId="40139" xr:uid="{B615ED9D-A6F6-47A7-90F6-2A52FBE541D8}"/>
    <cellStyle name="Comma 18 2 2 7" xfId="22127" xr:uid="{5FF8913D-E440-4874-B27C-459E2C01F186}"/>
    <cellStyle name="Comma 18 2 2_ACT Segment adj EBITDA" xfId="10951" xr:uid="{ADAE796C-7E93-4B0E-B122-0EF2B1082B6F}"/>
    <cellStyle name="Comma 18 2 3" xfId="10952" xr:uid="{EDA44B09-198C-4076-B31E-2A401C9CB20F}"/>
    <cellStyle name="Comma 18 2 3 2" xfId="10953" xr:uid="{CA8A86EE-851C-4ECA-95B1-404FFAD754BA}"/>
    <cellStyle name="Comma 18 2 3 2 2" xfId="41608" xr:uid="{57E9EC9A-819B-4215-933B-898C63E52522}"/>
    <cellStyle name="Comma 18 2 3 2 3" xfId="32293" xr:uid="{1B92C93F-2E84-4399-BA5F-36B6265DB08A}"/>
    <cellStyle name="Comma 18 2 3 3" xfId="40142" xr:uid="{9C050218-DE85-45E8-800D-341E9AAE78F4}"/>
    <cellStyle name="Comma 18 2 3 4" xfId="22130" xr:uid="{BF7DB44A-3E46-444E-921F-B1E2788D7642}"/>
    <cellStyle name="Comma 18 2 3_ACT_NIBD EQ" xfId="10954" xr:uid="{C69CF3B5-350D-4760-BA1A-CC010D24F9DD}"/>
    <cellStyle name="Comma 18 2 4" xfId="10955" xr:uid="{0294DA0D-5889-4A27-AEB6-21A7931CC2B5}"/>
    <cellStyle name="Comma 18 2 4 2" xfId="40143" xr:uid="{BD686151-E052-4652-B1B0-CFD125684F56}"/>
    <cellStyle name="Comma 18 2 4 3" xfId="22131" xr:uid="{D7470DF4-FD0B-4CA6-AAF5-91EDC1B91B43}"/>
    <cellStyle name="Comma 18 2 5" xfId="10956" xr:uid="{4811F5E2-00DB-4866-B49A-0C5BF443DF33}"/>
    <cellStyle name="Comma 18 2 5 2" xfId="41169" xr:uid="{559FCC3A-6B93-4847-A42F-279AC0AE650B}"/>
    <cellStyle name="Comma 18 2 5 3" xfId="31449" xr:uid="{D120E81A-2186-47EE-B665-D27FE91C5D1B}"/>
    <cellStyle name="Comma 18 2 6" xfId="32798" xr:uid="{904F65E1-4497-4A73-ABA0-8D810CE934D6}"/>
    <cellStyle name="Comma 18 2 6 2" xfId="42079" xr:uid="{E938D85C-47A1-4C88-853B-BEDA47F9C711}"/>
    <cellStyle name="Comma 18 2 7" xfId="36657" xr:uid="{07D756B5-D1F1-492E-8242-EFC29F873A60}"/>
    <cellStyle name="Comma 18 2 7 2" xfId="42537" xr:uid="{5D30592A-2D2A-4BA9-B73C-FA741AE662C1}"/>
    <cellStyle name="Comma 18 2 8" xfId="37187" xr:uid="{2A522366-2881-475A-900C-86E0F475487F}"/>
    <cellStyle name="Comma 18 2 8 2" xfId="42615" xr:uid="{22075814-DAB1-49D0-9AD8-2477C741FA45}"/>
    <cellStyle name="Comma 18 2 9" xfId="33181" xr:uid="{65FF6683-DD52-4E67-9561-9793BD5CE572}"/>
    <cellStyle name="Comma 18 2 9 2" xfId="42285" xr:uid="{F92D5623-9116-4214-868C-48BEE102B625}"/>
    <cellStyle name="Comma 18 2_ACT Segment adj EBITDA" xfId="10957" xr:uid="{E4F5D2BA-4772-4A8C-837A-616C3424827A}"/>
    <cellStyle name="Comma 18 3" xfId="10958" xr:uid="{189597F4-4D54-4E4F-AFD4-0418373C8C2E}"/>
    <cellStyle name="Comma 18 3 10" xfId="37104" xr:uid="{A23B672F-3587-4B30-9CF7-686427E7E9A8}"/>
    <cellStyle name="Comma 18 3 10 2" xfId="42601" xr:uid="{6894653D-2422-4930-BB3D-893A687265A4}"/>
    <cellStyle name="Comma 18 3 11" xfId="39653" xr:uid="{A4BE0E86-85B1-42A5-9FA4-5B5A2FA3CC4F}"/>
    <cellStyle name="Comma 18 3 11 2" xfId="43219" xr:uid="{23F2E68E-B7D6-4C73-8040-35E80537D5EB}"/>
    <cellStyle name="Comma 18 3 12" xfId="40144" xr:uid="{9992BF1B-9397-4D2C-BF5F-6E0798FB70A0}"/>
    <cellStyle name="Comma 18 3 13" xfId="22132" xr:uid="{80087D08-CB97-43E0-A7C2-15597E565222}"/>
    <cellStyle name="Comma 18 3 2" xfId="10959" xr:uid="{72657EF9-E3EE-4230-BD7D-C8AB7FDA67F3}"/>
    <cellStyle name="Comma 18 3 2 2" xfId="10960" xr:uid="{B24121A3-E6B8-49CD-BE71-A142FD7AE05F}"/>
    <cellStyle name="Comma 18 3 2 2 2" xfId="10961" xr:uid="{75FB5C59-C4C6-4837-8AAB-4580748330D6}"/>
    <cellStyle name="Comma 18 3 2 2 2 2" xfId="41609" xr:uid="{C6FEA159-A77E-4841-ABAD-FF122AFF35C9}"/>
    <cellStyle name="Comma 18 3 2 2 2 3" xfId="32294" xr:uid="{3092F2D0-8991-43D2-817B-7B0C97E661DB}"/>
    <cellStyle name="Comma 18 3 2 2 3" xfId="40146" xr:uid="{902A6BDC-24A6-4DDA-84EF-90C1AE949A8B}"/>
    <cellStyle name="Comma 18 3 2 2 4" xfId="22134" xr:uid="{671EA4E9-5EDA-4B0D-84B9-6E2D07C7D1D1}"/>
    <cellStyle name="Comma 18 3 2 2_ACT_NIBD EQ" xfId="10962" xr:uid="{82BF2323-4003-4C51-AA62-BE2F6C9050C8}"/>
    <cellStyle name="Comma 18 3 2 3" xfId="10963" xr:uid="{EAF21813-9389-4B77-B421-8D34B410D661}"/>
    <cellStyle name="Comma 18 3 2 3 2" xfId="40147" xr:uid="{E3FBE9C9-2DA3-4AA5-90E6-F848412354CF}"/>
    <cellStyle name="Comma 18 3 2 3 3" xfId="22135" xr:uid="{0E9F957F-7ECF-4AC4-87A4-F122C01FDD80}"/>
    <cellStyle name="Comma 18 3 2 4" xfId="40145" xr:uid="{E2600258-DB2C-4499-81E9-6E0CD32776CA}"/>
    <cellStyle name="Comma 18 3 2 5" xfId="22133" xr:uid="{DF60AF03-3CE4-4AB0-B1D0-DA7DBD3086AB}"/>
    <cellStyle name="Comma 18 3 2_ACT_NIBD EQ" xfId="10964" xr:uid="{2DCFCD5E-B62E-46A5-9DCA-9E0DF1333C59}"/>
    <cellStyle name="Comma 18 3 3" xfId="10965" xr:uid="{D77D98F1-9DFC-43B4-B562-943A4B714C6C}"/>
    <cellStyle name="Comma 18 3 3 2" xfId="10966" xr:uid="{160A83BA-1B44-4250-BC03-0DBA7122504F}"/>
    <cellStyle name="Comma 18 3 3 2 2" xfId="41610" xr:uid="{55BBB100-F817-48BE-A8AF-DD37843516F1}"/>
    <cellStyle name="Comma 18 3 3 2 3" xfId="32295" xr:uid="{E5F6D33F-1C67-4D5B-8C12-BD1766229512}"/>
    <cellStyle name="Comma 18 3 3 3" xfId="40148" xr:uid="{8EED449E-74CD-4239-89BA-EEC08DD0C919}"/>
    <cellStyle name="Comma 18 3 3 4" xfId="22136" xr:uid="{D5C62CAF-2C6E-4C56-BF31-9A49AA21592E}"/>
    <cellStyle name="Comma 18 3 3_ACT_NIBD EQ" xfId="10967" xr:uid="{3678DC62-7660-4B03-900F-F5F652349E4D}"/>
    <cellStyle name="Comma 18 3 4" xfId="10968" xr:uid="{03E0AC39-BFF8-437E-9B17-49191BF3D39C}"/>
    <cellStyle name="Comma 18 3 4 2" xfId="40149" xr:uid="{F5DC6203-688B-4E29-94A4-0319C730A712}"/>
    <cellStyle name="Comma 18 3 4 3" xfId="22137" xr:uid="{8E5061DB-4F05-4459-8767-A9ED25FE385F}"/>
    <cellStyle name="Comma 18 3 5" xfId="10969" xr:uid="{3475F632-94C5-4F57-9ECE-C422E5587B3A}"/>
    <cellStyle name="Comma 18 3 5 2" xfId="41120" xr:uid="{BDA1A472-5017-460D-BE93-77E7911F110D}"/>
    <cellStyle name="Comma 18 3 5 3" xfId="31069" xr:uid="{B18F2B50-232A-4065-AF45-1DCC2166D94F}"/>
    <cellStyle name="Comma 18 3 6" xfId="36509" xr:uid="{FA80D6B0-4E96-4206-836D-067C3E177820}"/>
    <cellStyle name="Comma 18 3 6 2" xfId="42427" xr:uid="{5C9701C7-DF58-4A0A-95B7-AEF1089D94C3}"/>
    <cellStyle name="Comma 18 3 7" xfId="37624" xr:uid="{0951E63D-209C-4B83-92A0-9608AC17321A}"/>
    <cellStyle name="Comma 18 3 7 2" xfId="42738" xr:uid="{180A01F0-F4B1-4F0B-A22B-8536634DFE1A}"/>
    <cellStyle name="Comma 18 3 8" xfId="37540" xr:uid="{A773AF9E-105A-4EEF-8784-A97A0A415444}"/>
    <cellStyle name="Comma 18 3 8 2" xfId="42702" xr:uid="{5BC1D0C0-4BB9-4A37-A903-F85388523AD9}"/>
    <cellStyle name="Comma 18 3 9" xfId="37580" xr:uid="{7FAB7414-B63B-459D-BB76-BBD60B8A3C96}"/>
    <cellStyle name="Comma 18 3 9 2" xfId="42722" xr:uid="{465B4A7E-D46B-4EF5-B6BA-5326F74B2D11}"/>
    <cellStyle name="Comma 18 3_ACT Segment adj EBITDA" xfId="10970" xr:uid="{CE87B4D6-9848-4F0E-9FC7-69A125FFC5AB}"/>
    <cellStyle name="Comma 18 4" xfId="10971" xr:uid="{F194E6FB-1B4E-45D5-834A-EC046A84FD51}"/>
    <cellStyle name="Comma 18 4 10" xfId="37576" xr:uid="{BA7F05A8-2910-45F5-9EF2-C4E2092C9517}"/>
    <cellStyle name="Comma 18 4 10 2" xfId="42719" xr:uid="{084932AF-A78D-4723-A152-34044693518B}"/>
    <cellStyle name="Comma 18 4 11" xfId="39654" xr:uid="{092711B7-F92D-4412-AC97-87A8B6889C39}"/>
    <cellStyle name="Comma 18 4 11 2" xfId="43220" xr:uid="{25E32891-7B98-4901-BBF8-6E3BCA76A9CF}"/>
    <cellStyle name="Comma 18 4 12" xfId="40150" xr:uid="{7FB41E80-9724-4277-9297-7307D42DFD55}"/>
    <cellStyle name="Comma 18 4 13" xfId="22138" xr:uid="{A527E0AC-F3D2-4C6E-A930-8C6657774117}"/>
    <cellStyle name="Comma 18 4 2" xfId="10972" xr:uid="{C154B7E1-51E2-4991-8AB7-6633F5BB4420}"/>
    <cellStyle name="Comma 18 4 2 2" xfId="10973" xr:uid="{7749BCC3-C4BF-4B25-BCFA-D4D028295657}"/>
    <cellStyle name="Comma 18 4 2 2 2" xfId="10974" xr:uid="{9FB85B31-7E51-40BF-A743-51D219FB5013}"/>
    <cellStyle name="Comma 18 4 2 2 2 2" xfId="41611" xr:uid="{84C9E5F5-3512-48B0-8E1F-3F79276B458A}"/>
    <cellStyle name="Comma 18 4 2 2 2 3" xfId="32296" xr:uid="{129DA969-7C21-4241-A605-70573E9209E8}"/>
    <cellStyle name="Comma 18 4 2 2 3" xfId="40152" xr:uid="{5596EA76-3BA2-47EF-B0E5-41CC8411E28F}"/>
    <cellStyle name="Comma 18 4 2 2 4" xfId="22140" xr:uid="{6E501ECA-597E-40C7-A5FF-D5A13699F1D7}"/>
    <cellStyle name="Comma 18 4 2 2_ACT_NIBD EQ" xfId="10975" xr:uid="{5D37A252-4F71-43B4-948E-F78D99AA2EA3}"/>
    <cellStyle name="Comma 18 4 2 3" xfId="10976" xr:uid="{BF53C336-9E8B-471E-95DF-361E4CC32431}"/>
    <cellStyle name="Comma 18 4 2 3 2" xfId="40153" xr:uid="{DDAC4CEC-A261-42B2-AD29-05F2340979B2}"/>
    <cellStyle name="Comma 18 4 2 3 3" xfId="22141" xr:uid="{C9603589-77A7-44B6-A485-949000D6D134}"/>
    <cellStyle name="Comma 18 4 2 4" xfId="40151" xr:uid="{3F74BC71-80DD-4150-9EB4-EB58806F944C}"/>
    <cellStyle name="Comma 18 4 2 5" xfId="22139" xr:uid="{BBBE3BB7-C0F4-4F21-8FF5-20B362BF604F}"/>
    <cellStyle name="Comma 18 4 2_ACT_NIBD EQ" xfId="10977" xr:uid="{FB219D17-C033-48DE-BF5D-101552530377}"/>
    <cellStyle name="Comma 18 4 3" xfId="10978" xr:uid="{55F2C0FB-7630-4337-BB62-C0752C031502}"/>
    <cellStyle name="Comma 18 4 3 2" xfId="10979" xr:uid="{9C348574-DBBB-4130-A9A3-D9527F750DD3}"/>
    <cellStyle name="Comma 18 4 3 2 2" xfId="41612" xr:uid="{6CC79155-93BE-45D7-83EE-22636B6779C3}"/>
    <cellStyle name="Comma 18 4 3 2 3" xfId="32297" xr:uid="{3190743F-7753-4A0D-8F68-F2A536495192}"/>
    <cellStyle name="Comma 18 4 3 3" xfId="40154" xr:uid="{401C0F63-3783-4B41-96C9-CB048B6F014B}"/>
    <cellStyle name="Comma 18 4 3 4" xfId="22142" xr:uid="{2D46A2F9-1E6F-4733-9605-8922D623A848}"/>
    <cellStyle name="Comma 18 4 3_ACT_NIBD EQ" xfId="10980" xr:uid="{52325ABF-55CE-4B0D-A835-2429F24CF852}"/>
    <cellStyle name="Comma 18 4 4" xfId="10981" xr:uid="{44D0B14A-1B1F-4AB3-9B78-3E2AB240E580}"/>
    <cellStyle name="Comma 18 4 4 2" xfId="40155" xr:uid="{67C96C91-587E-4DE9-8461-EBCFEE876DB1}"/>
    <cellStyle name="Comma 18 4 4 3" xfId="22143" xr:uid="{AA4D4ACC-D880-4522-929A-4432C77CA00E}"/>
    <cellStyle name="Comma 18 4 5" xfId="10982" xr:uid="{2EB42A63-578C-434E-8A46-41FE7CFAD2D1}"/>
    <cellStyle name="Comma 18 4 5 2" xfId="41256" xr:uid="{1C06C17F-5260-447D-A23C-4C7E234F0038}"/>
    <cellStyle name="Comma 18 4 5 3" xfId="31823" xr:uid="{3B6DE8DF-43D8-4E4F-A96A-3CE12B5DE76C}"/>
    <cellStyle name="Comma 18 4 6" xfId="36510" xr:uid="{9F69F3E3-F79B-47D9-8028-285FB79E734E}"/>
    <cellStyle name="Comma 18 4 6 2" xfId="42428" xr:uid="{D2DFFE23-7278-4AF4-BAED-42C251EDE088}"/>
    <cellStyle name="Comma 18 4 7" xfId="37625" xr:uid="{681FDAD1-9E0B-40CB-B3FD-5377C66F4B50}"/>
    <cellStyle name="Comma 18 4 7 2" xfId="42739" xr:uid="{93E4B646-72A7-475F-A705-145E1D9BA9AC}"/>
    <cellStyle name="Comma 18 4 8" xfId="37478" xr:uid="{927F9281-6688-444F-B61A-976A41A8434C}"/>
    <cellStyle name="Comma 18 4 8 2" xfId="42669" xr:uid="{2613A3DF-94F5-4407-A9BB-48BC9DBA124D}"/>
    <cellStyle name="Comma 18 4 9" xfId="37319" xr:uid="{DC372A65-8038-4BEC-9456-E8936C26667E}"/>
    <cellStyle name="Comma 18 4 9 2" xfId="42645" xr:uid="{172927D1-9BCC-4CB4-A015-36236643E6CD}"/>
    <cellStyle name="Comma 18 4_ACT Segment adj EBITDA" xfId="10983" xr:uid="{F282699B-2624-4D75-BD86-8463C4E38E2F}"/>
    <cellStyle name="Comma 18 5" xfId="10984" xr:uid="{7AE8DD5F-A533-4737-9266-DE4E1F99D110}"/>
    <cellStyle name="Comma 18 5 2" xfId="10985" xr:uid="{B608BFD7-80F0-45B3-8AFE-631F7335DC44}"/>
    <cellStyle name="Comma 18 5 2 2" xfId="10986" xr:uid="{5AD46B63-1A24-40FB-8FE5-62161C4DC5F0}"/>
    <cellStyle name="Comma 18 5 2 2 2" xfId="41613" xr:uid="{72AF0FFD-8428-46E7-A3DF-76BF9585102A}"/>
    <cellStyle name="Comma 18 5 2 2 3" xfId="32298" xr:uid="{B1AACCBB-5860-49CF-828D-943DACBD88B1}"/>
    <cellStyle name="Comma 18 5 2 3" xfId="40157" xr:uid="{5DFFD624-C86D-4319-9517-25A2A74F4821}"/>
    <cellStyle name="Comma 18 5 2 4" xfId="22145" xr:uid="{B323FBE8-F728-4C30-979A-483042FF794D}"/>
    <cellStyle name="Comma 18 5 2_ACT_NIBD EQ" xfId="10987" xr:uid="{7FF74127-62CA-43C1-B5DE-5B502430189A}"/>
    <cellStyle name="Comma 18 5 3" xfId="10988" xr:uid="{16877409-B7ED-4623-8403-71775D5D820B}"/>
    <cellStyle name="Comma 18 5 3 2" xfId="40158" xr:uid="{0EFAC4F9-611E-49C2-8B75-DEFBD7B7BFFB}"/>
    <cellStyle name="Comma 18 5 3 3" xfId="22146" xr:uid="{E3581139-A02E-405E-B4A0-3C9950E9517A}"/>
    <cellStyle name="Comma 18 5 4" xfId="36223" xr:uid="{7BA46CAF-EFD2-4BCF-8669-9F7B7F34E0FC}"/>
    <cellStyle name="Comma 18 5 4 2" xfId="42351" xr:uid="{A7FFE688-EF18-4E22-9496-750A8B1AE45E}"/>
    <cellStyle name="Comma 18 5 5" xfId="39548" xr:uid="{D3167D3B-415D-4A13-8CF9-17352AA1F7D2}"/>
    <cellStyle name="Comma 18 5 5 2" xfId="43139" xr:uid="{522BA901-80A0-4EFC-8891-1C9C84483E7C}"/>
    <cellStyle name="Comma 18 5 6" xfId="40156" xr:uid="{DA61E608-03CE-48FC-A9BA-1C61BC43219D}"/>
    <cellStyle name="Comma 18 5 7" xfId="22144" xr:uid="{2FAE7BEC-FE9E-4B5E-A661-3B4EE8C572FE}"/>
    <cellStyle name="Comma 18 5_ACT Segment adj EBITDA" xfId="10989" xr:uid="{8A092839-668A-4F93-B76E-65F1BAD9CACB}"/>
    <cellStyle name="Comma 18 6" xfId="10990" xr:uid="{66A5C7C9-E50F-41ED-AD47-2821A2A8648F}"/>
    <cellStyle name="Comma 18 6 2" xfId="10991" xr:uid="{4AB71278-8A39-4633-A1F6-1B1A97B4E216}"/>
    <cellStyle name="Comma 18 6 2 2" xfId="41614" xr:uid="{30498179-FAAB-44A3-A7AD-B19AB49865EB}"/>
    <cellStyle name="Comma 18 6 2 3" xfId="32299" xr:uid="{ADAC2CBB-54A2-42FC-B3DA-75FEB79D87C9}"/>
    <cellStyle name="Comma 18 6 3" xfId="40159" xr:uid="{19002EE3-BCE4-4646-89B4-970C0B21942C}"/>
    <cellStyle name="Comma 18 6 4" xfId="22147" xr:uid="{EFC2F495-8468-47C8-B743-7DE38EA8DFEE}"/>
    <cellStyle name="Comma 18 6_ACT_NIBD EQ" xfId="10992" xr:uid="{D0070BA7-3534-4C7D-ABA3-4F710BF092D1}"/>
    <cellStyle name="Comma 18 7" xfId="10993" xr:uid="{4ABFEAE3-9012-4AEC-A0AC-FBBE2EDFCE68}"/>
    <cellStyle name="Comma 18 7 2" xfId="40160" xr:uid="{BA8FD044-EB94-4F88-933A-1C850ABBEE28}"/>
    <cellStyle name="Comma 18 7 3" xfId="22148" xr:uid="{F94CA2C7-2B52-4FCD-BF41-BFA74ACF803F}"/>
    <cellStyle name="Comma 18 8" xfId="10994" xr:uid="{94B072D5-1C67-4545-AB55-E2AC6D803DAE}"/>
    <cellStyle name="Comma 18 8 2" xfId="41111" xr:uid="{46EB862F-2400-45C0-BF61-F16218FD98A8}"/>
    <cellStyle name="Comma 18 8 3" xfId="31035" xr:uid="{24201DBA-9EC3-4130-BF6A-284F84360CD0}"/>
    <cellStyle name="Comma 18 9" xfId="32797" xr:uid="{5F4F92C5-0FA0-4EA8-958A-694B5B87184A}"/>
    <cellStyle name="Comma 18 9 2" xfId="42078" xr:uid="{7CB9B50F-135E-4101-B9AB-E1EF4A01C4C3}"/>
    <cellStyle name="Comma 18_ACT Segment adj EBITDA" xfId="10995" xr:uid="{390C4B79-D59D-4FA6-8337-A22582605CDE}"/>
    <cellStyle name="Comma 19" xfId="10996" xr:uid="{E494DF65-262B-4144-A752-F7C9EC968AEE}"/>
    <cellStyle name="Comma 19 10" xfId="36214" xr:uid="{FB6CA3B0-38A4-49D8-913D-410235A6AC14}"/>
    <cellStyle name="Comma 19 10 2" xfId="42348" xr:uid="{97385FEC-0DBD-4A69-AE10-7BAD17892F9B}"/>
    <cellStyle name="Comma 19 11" xfId="39170" xr:uid="{7CCF47C0-5241-4436-B4FE-298A231EEA18}"/>
    <cellStyle name="Comma 19 11 2" xfId="42925" xr:uid="{8CE1A26C-C6AC-4443-BAEE-22AEE7A6BE6F}"/>
    <cellStyle name="Comma 19 12" xfId="40161" xr:uid="{D7A1A763-4310-4885-89C6-EC12EA63DB37}"/>
    <cellStyle name="Comma 19 13" xfId="22149" xr:uid="{D30B47D1-E6CD-4979-8185-BDE8C9B8880F}"/>
    <cellStyle name="Comma 19 2" xfId="10997" xr:uid="{DAB270BD-E953-4C03-8186-F3C80F0CCA84}"/>
    <cellStyle name="Comma 19 2 10" xfId="37101" xr:uid="{F03A194F-4FDC-45A5-80B4-CEFF5F5A53CD}"/>
    <cellStyle name="Comma 19 2 10 2" xfId="42600" xr:uid="{86DED9F2-DDC4-455B-BEA4-BA5F92DC7FC6}"/>
    <cellStyle name="Comma 19 2 11" xfId="39171" xr:uid="{9AE4A300-E12D-4232-A7F7-42E23F251243}"/>
    <cellStyle name="Comma 19 2 11 2" xfId="42926" xr:uid="{51F8DC62-DD9A-445C-A83C-C0B9B372F732}"/>
    <cellStyle name="Comma 19 2 12" xfId="40162" xr:uid="{9B3369AA-DB0B-4212-B985-66F81B718E24}"/>
    <cellStyle name="Comma 19 2 13" xfId="22150" xr:uid="{14065DF6-43B4-4880-AD91-BC3985412626}"/>
    <cellStyle name="Comma 19 2 2" xfId="10998" xr:uid="{72DF2A1E-8EAD-4CB4-BEE6-FA28D7BE1BFF}"/>
    <cellStyle name="Comma 19 2 2 2" xfId="10999" xr:uid="{67E00905-8DEF-4F55-A852-E644F7BE180D}"/>
    <cellStyle name="Comma 19 2 2 2 2" xfId="11000" xr:uid="{025D3467-3E3E-42FD-95A3-DF43177F3DBC}"/>
    <cellStyle name="Comma 19 2 2 2 2 2" xfId="41615" xr:uid="{69E04416-F431-4246-BBBD-1B971CFB3BA7}"/>
    <cellStyle name="Comma 19 2 2 2 2 3" xfId="32300" xr:uid="{3D92A1AD-9388-49BE-A944-03DE4337F4B9}"/>
    <cellStyle name="Comma 19 2 2 2 3" xfId="40164" xr:uid="{52C2AC63-6F33-40E2-A0AD-2255C640D58E}"/>
    <cellStyle name="Comma 19 2 2 2 4" xfId="22152" xr:uid="{B0377B94-D5A0-4EC9-BC0C-8BD690ED1546}"/>
    <cellStyle name="Comma 19 2 2 2_ACT_NIBD EQ" xfId="11001" xr:uid="{903A5454-C838-40D9-92A1-3E73094660BA}"/>
    <cellStyle name="Comma 19 2 2 3" xfId="11002" xr:uid="{73EAF8D8-9F9A-4EB5-A098-59C6C157DE3C}"/>
    <cellStyle name="Comma 19 2 2 3 2" xfId="40165" xr:uid="{12C716A0-2D0E-4A1A-9C40-85ADAAEFABAD}"/>
    <cellStyle name="Comma 19 2 2 3 3" xfId="22153" xr:uid="{48FD1070-85C1-405A-A906-43D6A8BCB4BB}"/>
    <cellStyle name="Comma 19 2 2 4" xfId="36511" xr:uid="{24113305-B41D-4B39-AF9F-FB9C1B312A66}"/>
    <cellStyle name="Comma 19 2 2 4 2" xfId="42429" xr:uid="{FE5BD463-245D-4963-BF28-6D5018983DA4}"/>
    <cellStyle name="Comma 19 2 2 5" xfId="39655" xr:uid="{50E02BF3-9AC0-490B-ACC0-2910E719A700}"/>
    <cellStyle name="Comma 19 2 2 5 2" xfId="43221" xr:uid="{5282EB49-2EDC-4274-B126-A7B97FB41AAD}"/>
    <cellStyle name="Comma 19 2 2 6" xfId="40163" xr:uid="{3C2D5601-5D6D-45B6-9D89-513B3D51C87B}"/>
    <cellStyle name="Comma 19 2 2 7" xfId="22151" xr:uid="{23281E55-8BAA-4DA8-A8A2-5E707AB14DE6}"/>
    <cellStyle name="Comma 19 2 2_ACT Segment adj EBITDA" xfId="11003" xr:uid="{20696CB9-773F-41D6-9EEA-BF907F8F08DC}"/>
    <cellStyle name="Comma 19 2 3" xfId="11004" xr:uid="{F03FC455-749B-428A-8615-4ACB04C372D2}"/>
    <cellStyle name="Comma 19 2 3 2" xfId="11005" xr:uid="{46766FD2-F715-481E-B769-D1E5019748CC}"/>
    <cellStyle name="Comma 19 2 3 2 2" xfId="41616" xr:uid="{ABCF55E5-E826-4549-A25C-87A0A4E2CC68}"/>
    <cellStyle name="Comma 19 2 3 2 3" xfId="32301" xr:uid="{C2C36779-23F9-4F84-9400-7C081ACA4017}"/>
    <cellStyle name="Comma 19 2 3 3" xfId="40166" xr:uid="{AD0077FC-9B92-4D39-B79D-ED77EF175D55}"/>
    <cellStyle name="Comma 19 2 3 4" xfId="22154" xr:uid="{0C7708F8-37BA-4F9B-B7F1-1C4122077CD9}"/>
    <cellStyle name="Comma 19 2 3_ACT_NIBD EQ" xfId="11006" xr:uid="{E7D3E549-E9E6-4C01-90DB-1BB2DB5A18B8}"/>
    <cellStyle name="Comma 19 2 4" xfId="11007" xr:uid="{1601CF84-CB9F-44F5-BB09-246E4A3AE90C}"/>
    <cellStyle name="Comma 19 2 4 2" xfId="40167" xr:uid="{896B44E1-08A8-4310-9D5D-6C314A3C1B46}"/>
    <cellStyle name="Comma 19 2 4 3" xfId="22155" xr:uid="{AC473B1B-F68E-4ECB-BCCE-33C327340CD7}"/>
    <cellStyle name="Comma 19 2 5" xfId="11008" xr:uid="{639FFC58-C639-46A3-AD0A-B9A186D3758F}"/>
    <cellStyle name="Comma 19 2 5 2" xfId="41210" xr:uid="{F75F4115-C0FB-4B92-B7AC-0A559E8156FD}"/>
    <cellStyle name="Comma 19 2 5 3" xfId="31490" xr:uid="{2931B6A3-FC30-48C7-86B0-A95F61C0991C}"/>
    <cellStyle name="Comma 19 2 6" xfId="32800" xr:uid="{59F4588B-BC70-4A6E-A355-9503EA5DD748}"/>
    <cellStyle name="Comma 19 2 6 2" xfId="42081" xr:uid="{E6D4DA9C-9A50-4981-BD45-8E970B2FF018}"/>
    <cellStyle name="Comma 19 2 7" xfId="33019" xr:uid="{2B81017D-2D2F-4F60-B6A4-DC9191B2680F}"/>
    <cellStyle name="Comma 19 2 7 2" xfId="42273" xr:uid="{A5CB560E-97A7-407A-B72C-A7F534866A2C}"/>
    <cellStyle name="Comma 19 2 8" xfId="37186" xr:uid="{800B32E6-093C-46F8-9FC7-006CC389B0EA}"/>
    <cellStyle name="Comma 19 2 8 2" xfId="42614" xr:uid="{669F0B35-BDB8-42A3-A64E-D97D57D4B398}"/>
    <cellStyle name="Comma 19 2 9" xfId="38425" xr:uid="{9DABEF40-0459-48D5-9BAD-414A031FF560}"/>
    <cellStyle name="Comma 19 2 9 2" xfId="42829" xr:uid="{8892BF53-EDC1-4D89-A219-B3F9EA229983}"/>
    <cellStyle name="Comma 19 2_ACT Segment adj EBITDA" xfId="11009" xr:uid="{CB810B48-3942-4B57-8171-3DF812153220}"/>
    <cellStyle name="Comma 19 3" xfId="11010" xr:uid="{E4B9FEA8-307C-4B62-9709-231668D972AB}"/>
    <cellStyle name="Comma 19 3 10" xfId="35972" xr:uid="{B86414E1-CC26-45C5-B67C-6A263991BBE1}"/>
    <cellStyle name="Comma 19 3 10 2" xfId="42292" xr:uid="{A7FAB3F3-34DA-4601-B1E9-91D445B35E4D}"/>
    <cellStyle name="Comma 19 3 11" xfId="39656" xr:uid="{0A7E3436-55E9-4CFA-A7B5-42A75AF6E4DF}"/>
    <cellStyle name="Comma 19 3 11 2" xfId="43222" xr:uid="{E2370C3A-843D-4FF3-9775-023E1E89B19E}"/>
    <cellStyle name="Comma 19 3 12" xfId="40168" xr:uid="{5FCF18AD-F513-4DE3-9014-5A5E521A1465}"/>
    <cellStyle name="Comma 19 3 13" xfId="22156" xr:uid="{D0596595-57A1-46AE-B2FE-350034F5E6CE}"/>
    <cellStyle name="Comma 19 3 2" xfId="11011" xr:uid="{66115D4A-C8F1-4BB2-992C-026C88764E71}"/>
    <cellStyle name="Comma 19 3 2 2" xfId="11012" xr:uid="{8E05D347-D8FA-4C56-80A9-5A08D25A096C}"/>
    <cellStyle name="Comma 19 3 2 2 2" xfId="11013" xr:uid="{A273AE50-F3F4-4FF8-8381-10000E408322}"/>
    <cellStyle name="Comma 19 3 2 2 2 2" xfId="41617" xr:uid="{D34241D3-8634-4AB0-AB35-BBA4F94E69EF}"/>
    <cellStyle name="Comma 19 3 2 2 2 3" xfId="32302" xr:uid="{DD060B9F-D2DC-4503-BF32-E3A224119C16}"/>
    <cellStyle name="Comma 19 3 2 2 3" xfId="40170" xr:uid="{F672861F-807C-42EC-A044-F291784A74DF}"/>
    <cellStyle name="Comma 19 3 2 2 4" xfId="22158" xr:uid="{097A65BE-8DB1-48FA-8595-4B057FAA1A6A}"/>
    <cellStyle name="Comma 19 3 2 2_ACT_NIBD EQ" xfId="11014" xr:uid="{2D9DCDE2-4589-4ECC-9572-2C171092C98E}"/>
    <cellStyle name="Comma 19 3 2 3" xfId="11015" xr:uid="{0BEB6DD1-A474-4759-B9E4-F56BE5284A9B}"/>
    <cellStyle name="Comma 19 3 2 3 2" xfId="40171" xr:uid="{093CB13C-DC76-475C-8554-270021B277CA}"/>
    <cellStyle name="Comma 19 3 2 3 3" xfId="22159" xr:uid="{7C09936E-E80E-4482-BCC1-47509F6B73B9}"/>
    <cellStyle name="Comma 19 3 2 4" xfId="40169" xr:uid="{2FD49571-E5CF-4F12-85BB-FEBF28A844FA}"/>
    <cellStyle name="Comma 19 3 2 5" xfId="22157" xr:uid="{9604A4DD-4621-4751-9E3C-D11C39DD1928}"/>
    <cellStyle name="Comma 19 3 2_ACT_NIBD EQ" xfId="11016" xr:uid="{63B88E9F-DA0B-4741-A721-CBB446196141}"/>
    <cellStyle name="Comma 19 3 3" xfId="11017" xr:uid="{9B2A99D9-39ED-49E1-B331-CB1D8C83EAD7}"/>
    <cellStyle name="Comma 19 3 3 2" xfId="11018" xr:uid="{BEE2B2E3-E854-4494-90C6-5D648AA1A377}"/>
    <cellStyle name="Comma 19 3 3 2 2" xfId="41618" xr:uid="{2E4A63CA-EB13-4E04-8E2D-5B01FCE52DE6}"/>
    <cellStyle name="Comma 19 3 3 2 3" xfId="32303" xr:uid="{FEC7E9F0-85AD-4CB3-B6AF-CA86B135056A}"/>
    <cellStyle name="Comma 19 3 3 3" xfId="40172" xr:uid="{8367B542-C728-417E-AC85-239D31F6AB94}"/>
    <cellStyle name="Comma 19 3 3 4" xfId="22160" xr:uid="{CB0009EB-8C90-4FDB-AF8E-AF5B9E54961D}"/>
    <cellStyle name="Comma 19 3 3_ACT_NIBD EQ" xfId="11019" xr:uid="{13C70236-050E-4195-A580-A04C69F85AD0}"/>
    <cellStyle name="Comma 19 3 4" xfId="11020" xr:uid="{3AE42C17-B1C0-4AA0-937A-6619805CC429}"/>
    <cellStyle name="Comma 19 3 4 2" xfId="40173" xr:uid="{B5343CDB-D4AA-4ACE-84AD-AEF5DE03B4B8}"/>
    <cellStyle name="Comma 19 3 4 3" xfId="22161" xr:uid="{AE772419-8A7D-410F-A37C-53913EA1FEF9}"/>
    <cellStyle name="Comma 19 3 5" xfId="11021" xr:uid="{D8150522-55B7-40C6-8AD5-0490736FB071}"/>
    <cellStyle name="Comma 19 3 5 2" xfId="41161" xr:uid="{B5A704F5-5DA7-4074-86A6-9DABA10A38BD}"/>
    <cellStyle name="Comma 19 3 5 3" xfId="31434" xr:uid="{A19833EB-C9CB-4C40-A452-0851BA2BE3FA}"/>
    <cellStyle name="Comma 19 3 6" xfId="36512" xr:uid="{292D180B-E903-48F5-B530-94C2F1A9AABD}"/>
    <cellStyle name="Comma 19 3 6 2" xfId="42430" xr:uid="{01ADF7E4-F9F3-46BA-9AB9-78D54E8E63C2}"/>
    <cellStyle name="Comma 19 3 7" xfId="37626" xr:uid="{D9D1C551-47E9-421F-8EE1-B0474606398D}"/>
    <cellStyle name="Comma 19 3 7 2" xfId="42740" xr:uid="{D1E323B3-E56D-4CB9-BF75-7AF3ED926D49}"/>
    <cellStyle name="Comma 19 3 8" xfId="37535" xr:uid="{5ED41B08-EC5C-4B60-A06A-1967DF52FCC8}"/>
    <cellStyle name="Comma 19 3 8 2" xfId="42697" xr:uid="{801939AB-9EA6-412C-8D23-9A6CD8690138}"/>
    <cellStyle name="Comma 19 3 9" xfId="37579" xr:uid="{BC6C71E2-4E46-4CC8-996D-BEE80F903124}"/>
    <cellStyle name="Comma 19 3 9 2" xfId="42721" xr:uid="{3319EDC3-C8AA-4C97-B2BB-45BDC25BFEF2}"/>
    <cellStyle name="Comma 19 3_ACT Segment adj EBITDA" xfId="11022" xr:uid="{D009D698-0981-49C1-8683-3AE2D48857C6}"/>
    <cellStyle name="Comma 19 4" xfId="11023" xr:uid="{91B69599-22C0-407D-9FCD-E4CD1280CACA}"/>
    <cellStyle name="Comma 19 4 10" xfId="37288" xr:uid="{12EC8A67-A53B-47A8-BB76-4415A5403EA9}"/>
    <cellStyle name="Comma 19 4 10 2" xfId="42636" xr:uid="{8519AF8B-3C4E-43C3-BBF4-28E6BF1297A9}"/>
    <cellStyle name="Comma 19 4 11" xfId="39657" xr:uid="{E20F43E1-C3AE-437E-99D9-570FB74191A5}"/>
    <cellStyle name="Comma 19 4 11 2" xfId="43223" xr:uid="{B630C9BF-C9BA-43AC-9CB7-FBF4423AA74C}"/>
    <cellStyle name="Comma 19 4 12" xfId="40174" xr:uid="{0A5A47F8-3B7C-4C54-8E3A-E67831C7A67E}"/>
    <cellStyle name="Comma 19 4 13" xfId="22162" xr:uid="{30B5E8EB-B78A-41DB-8BA5-7A5E20F2668F}"/>
    <cellStyle name="Comma 19 4 2" xfId="11024" xr:uid="{4F1365F6-635B-4BA8-92AB-198A488E2EE3}"/>
    <cellStyle name="Comma 19 4 2 2" xfId="11025" xr:uid="{D54650E6-98DD-4636-BF75-C0F04B0F269A}"/>
    <cellStyle name="Comma 19 4 2 2 2" xfId="11026" xr:uid="{3B9B0A62-F6EF-4ABA-AD40-B6E33DF85BD1}"/>
    <cellStyle name="Comma 19 4 2 2 2 2" xfId="41619" xr:uid="{2B2C03F7-61FB-4D75-803D-C288BD16837F}"/>
    <cellStyle name="Comma 19 4 2 2 2 3" xfId="32304" xr:uid="{6D53EDA9-4E1E-4FD0-81E3-297B80256885}"/>
    <cellStyle name="Comma 19 4 2 2 3" xfId="40176" xr:uid="{1080C702-A63A-4DB7-9893-1B24F444A8B6}"/>
    <cellStyle name="Comma 19 4 2 2 4" xfId="22164" xr:uid="{7DBCE5AC-406E-4A1B-930B-3C4714F0ADB9}"/>
    <cellStyle name="Comma 19 4 2 2_ACT_NIBD EQ" xfId="11027" xr:uid="{ECDA3004-DBA6-4A88-A89D-77889604830C}"/>
    <cellStyle name="Comma 19 4 2 3" xfId="11028" xr:uid="{FDDAE4C8-59F0-4DAA-A2C1-2B7BACE1DD44}"/>
    <cellStyle name="Comma 19 4 2 3 2" xfId="40177" xr:uid="{EA656ED8-47A9-43D6-9013-84C7538D4F7C}"/>
    <cellStyle name="Comma 19 4 2 3 3" xfId="22165" xr:uid="{0004C724-9E5E-4A67-8695-A39BC22CA87C}"/>
    <cellStyle name="Comma 19 4 2 4" xfId="40175" xr:uid="{06227793-BD64-4D6A-9725-C9BB92EE7522}"/>
    <cellStyle name="Comma 19 4 2 5" xfId="22163" xr:uid="{16B67638-22C7-4124-BED2-C49478550BE5}"/>
    <cellStyle name="Comma 19 4 2_ACT_NIBD EQ" xfId="11029" xr:uid="{01328CF5-C5F1-4FE6-9967-B3AE53941EA1}"/>
    <cellStyle name="Comma 19 4 3" xfId="11030" xr:uid="{B9C8AEC5-DC83-4552-8F0D-1390756B6A6F}"/>
    <cellStyle name="Comma 19 4 3 2" xfId="11031" xr:uid="{0EE4DB2E-D5C9-41DC-967C-10DE5D9381AC}"/>
    <cellStyle name="Comma 19 4 3 2 2" xfId="41620" xr:uid="{ADEEFFE5-9FE5-4EAC-BD6D-3708C302D981}"/>
    <cellStyle name="Comma 19 4 3 2 3" xfId="32305" xr:uid="{ADFF4360-4A1C-4D6A-BEC4-AF794AE8FE2E}"/>
    <cellStyle name="Comma 19 4 3 3" xfId="40178" xr:uid="{7696A5E3-638A-4C1D-A210-7929E9E18FDB}"/>
    <cellStyle name="Comma 19 4 3 4" xfId="22166" xr:uid="{36283488-FD9E-4AEB-AB22-EADBC6575E9C}"/>
    <cellStyle name="Comma 19 4 3_ACT_NIBD EQ" xfId="11032" xr:uid="{6A319D0E-D0B0-44D2-A83F-222C32E40459}"/>
    <cellStyle name="Comma 19 4 4" xfId="11033" xr:uid="{1BA3C22E-FBFF-4AA8-80AA-DD322102DA8B}"/>
    <cellStyle name="Comma 19 4 4 2" xfId="40179" xr:uid="{76804C36-32EC-46C7-80CF-D58C56CBEF8D}"/>
    <cellStyle name="Comma 19 4 4 3" xfId="22167" xr:uid="{F77F51FF-50E8-45ED-93C9-6294181113A4}"/>
    <cellStyle name="Comma 19 4 5" xfId="11034" xr:uid="{BDF75D11-5B07-414A-9CD9-BEDD4E13AD90}"/>
    <cellStyle name="Comma 19 4 5 2" xfId="41257" xr:uid="{83B5B106-B465-465B-B923-945BC2F355F8}"/>
    <cellStyle name="Comma 19 4 5 3" xfId="31828" xr:uid="{CA76F319-4E11-41C4-90EE-2D6285D17B2B}"/>
    <cellStyle name="Comma 19 4 6" xfId="36513" xr:uid="{EBC0829A-7732-409E-A39A-74206371623E}"/>
    <cellStyle name="Comma 19 4 6 2" xfId="42431" xr:uid="{64198275-D6F7-46D7-B8D9-8688B8DFFDE0}"/>
    <cellStyle name="Comma 19 4 7" xfId="37627" xr:uid="{C0E8306F-2587-469C-B2BB-7A1E3261160A}"/>
    <cellStyle name="Comma 19 4 7 2" xfId="42741" xr:uid="{5A0F8AC4-5249-42A7-B009-032AD2431413}"/>
    <cellStyle name="Comma 19 4 8" xfId="37538" xr:uid="{97713FB4-CB42-4793-8A30-80AAC56FE98E}"/>
    <cellStyle name="Comma 19 4 8 2" xfId="42700" xr:uid="{4D563AB5-1FF0-422C-9196-3B68E7542030}"/>
    <cellStyle name="Comma 19 4 9" xfId="36057" xr:uid="{AAC69AB7-0E13-4DB4-85EB-C0DEC02F3C9A}"/>
    <cellStyle name="Comma 19 4 9 2" xfId="42308" xr:uid="{88252D40-37A8-4227-874A-D90F36D184A7}"/>
    <cellStyle name="Comma 19 4_ACT Segment adj EBITDA" xfId="11035" xr:uid="{692FF54D-372D-46F4-A379-E2DF99CD22CA}"/>
    <cellStyle name="Comma 19 5" xfId="11036" xr:uid="{3FCC00C6-6FDE-40A8-854F-84CE975F5DC7}"/>
    <cellStyle name="Comma 19 5 2" xfId="11037" xr:uid="{57CF89C9-1504-4C34-B629-4F003F120CC0}"/>
    <cellStyle name="Comma 19 5 2 2" xfId="11038" xr:uid="{3445E1CE-A2ED-476C-8B98-C416B93B9D22}"/>
    <cellStyle name="Comma 19 5 2 2 2" xfId="41621" xr:uid="{64ACCB9E-634C-4B14-9EA2-BB3733C7FF37}"/>
    <cellStyle name="Comma 19 5 2 2 3" xfId="32306" xr:uid="{F04E7038-894F-4993-BE71-87151E5E2ABA}"/>
    <cellStyle name="Comma 19 5 2 3" xfId="40181" xr:uid="{0D0ABA8D-F85A-47FE-A4A7-12FC52658B05}"/>
    <cellStyle name="Comma 19 5 2 4" xfId="22169" xr:uid="{7104C516-A519-4970-B8EC-1E4F903D7853}"/>
    <cellStyle name="Comma 19 5 2_ACT_NIBD EQ" xfId="11039" xr:uid="{DF6F9682-A993-4FFC-BCE2-1B062E834BDB}"/>
    <cellStyle name="Comma 19 5 3" xfId="11040" xr:uid="{2AA2F960-0A34-44A5-9B2E-D22A9AFDB69B}"/>
    <cellStyle name="Comma 19 5 3 2" xfId="40182" xr:uid="{591F9501-A107-41C6-96A1-D63ED1A7241E}"/>
    <cellStyle name="Comma 19 5 3 3" xfId="22170" xr:uid="{6A6A7EB0-E991-4204-A8A5-4A7700655672}"/>
    <cellStyle name="Comma 19 5 4" xfId="36449" xr:uid="{E0AAE77B-8846-4A22-AA4C-1CCA76786374}"/>
    <cellStyle name="Comma 19 5 4 2" xfId="42396" xr:uid="{7D8B24A7-D79C-4952-AF87-CC0A30A7E7DE}"/>
    <cellStyle name="Comma 19 5 5" xfId="39605" xr:uid="{81C85350-8E00-40DF-8326-83C7295EF849}"/>
    <cellStyle name="Comma 19 5 5 2" xfId="43183" xr:uid="{217FF36F-4346-4F37-A011-D930EED23C90}"/>
    <cellStyle name="Comma 19 5 6" xfId="40180" xr:uid="{CEF8267C-C38A-4738-AA24-7CE93D569B4D}"/>
    <cellStyle name="Comma 19 5 7" xfId="22168" xr:uid="{5B0A5FE6-7C36-45F0-AAB5-A015BBD08BCD}"/>
    <cellStyle name="Comma 19 5_ACT Segment adj EBITDA" xfId="11041" xr:uid="{CD3EA939-3693-453B-8500-0EF19B9D0F9A}"/>
    <cellStyle name="Comma 19 6" xfId="11042" xr:uid="{91FE7CCF-7629-4A7C-9A62-9A3795067DD9}"/>
    <cellStyle name="Comma 19 6 2" xfId="11043" xr:uid="{C9AF34F1-F12C-41C3-BFE9-12608687859D}"/>
    <cellStyle name="Comma 19 6 2 2" xfId="41622" xr:uid="{813CF762-9A65-4D53-BA4F-F21A2A2BB91E}"/>
    <cellStyle name="Comma 19 6 2 3" xfId="32307" xr:uid="{39CDC79D-FEC0-4C9E-ACDF-73D7568D08EE}"/>
    <cellStyle name="Comma 19 6 3" xfId="40183" xr:uid="{00A0197D-2902-4B84-905F-1EC013FC1299}"/>
    <cellStyle name="Comma 19 6 4" xfId="22171" xr:uid="{7A109502-2CC4-4C55-BA76-0D944C105E04}"/>
    <cellStyle name="Comma 19 6_ACT_NIBD EQ" xfId="11044" xr:uid="{F6EBDDF3-7BE0-456F-B856-8D774D97492E}"/>
    <cellStyle name="Comma 19 7" xfId="11045" xr:uid="{9057F608-8343-4C02-9DD0-B5D51071BDC2}"/>
    <cellStyle name="Comma 19 7 2" xfId="40184" xr:uid="{7E295F2B-B962-4CDF-ACDC-A51C4D8776BE}"/>
    <cellStyle name="Comma 19 7 3" xfId="22172" xr:uid="{8F57CED1-0CFA-4ACC-B02A-CA48B47B92D3}"/>
    <cellStyle name="Comma 19 8" xfId="11046" xr:uid="{640D9704-9EA0-4F8D-A58A-C2F8AFD2A54E}"/>
    <cellStyle name="Comma 19 8 2" xfId="41112" xr:uid="{26B82C8B-96C9-4C6C-9091-3F6954950486}"/>
    <cellStyle name="Comma 19 8 3" xfId="31041" xr:uid="{DD720EBD-B18D-4D8E-8266-E3F896C94B25}"/>
    <cellStyle name="Comma 19 9" xfId="32799" xr:uid="{E0DBE70B-8790-4617-AEF9-0BEFC74D5A20}"/>
    <cellStyle name="Comma 19 9 2" xfId="42080" xr:uid="{F575FBFF-419F-4CD7-B05D-03B94CAEC7DC}"/>
    <cellStyle name="Comma 19_ACT Segment adj EBITDA" xfId="11047" xr:uid="{1CDFA2F2-751E-4A2E-8D15-48C1CAD7FD1E}"/>
    <cellStyle name="Comma 2" xfId="11048" xr:uid="{44BBF3AB-BED1-4533-AEDD-05E32A83653C}"/>
    <cellStyle name="Comma 2 10" xfId="11049" xr:uid="{03CA556D-289B-4721-ADBE-D1778BCE8B28}"/>
    <cellStyle name="Comma 2 10 10" xfId="37327" xr:uid="{15C511F3-4A7A-44D7-8239-7B14A4BAFBCF}"/>
    <cellStyle name="Comma 2 10 10 2" xfId="42647" xr:uid="{39715FA9-1250-4CCE-94D3-388236CE3D21}"/>
    <cellStyle name="Comma 2 10 11" xfId="39658" xr:uid="{956F20D6-F243-4CEC-B7A2-6A213502E1DC}"/>
    <cellStyle name="Comma 2 10 11 2" xfId="43224" xr:uid="{B4E4DAC5-6C67-43E0-B17E-0379305F2E0D}"/>
    <cellStyle name="Comma 2 10 12" xfId="40185" xr:uid="{19CF7998-DD70-48E8-A148-1D29F21B5FD4}"/>
    <cellStyle name="Comma 2 10 13" xfId="22173" xr:uid="{1936B92F-5A9F-41C7-8BA6-C965D5E3BA89}"/>
    <cellStyle name="Comma 2 10 2" xfId="11050" xr:uid="{20E34DBC-DEFE-4262-98EA-D4CEF895B0AC}"/>
    <cellStyle name="Comma 2 10 2 2" xfId="11051" xr:uid="{A457CBAE-9B38-4D73-8B8B-2149B06442F4}"/>
    <cellStyle name="Comma 2 10 2 2 2" xfId="11052" xr:uid="{7EA022A6-190E-47EB-BAB1-E218C1E2220F}"/>
    <cellStyle name="Comma 2 10 2 2 2 2" xfId="41623" xr:uid="{5BA083C8-62F6-463E-8C32-D74AD4D7BDEF}"/>
    <cellStyle name="Comma 2 10 2 2 2 3" xfId="32308" xr:uid="{52FDAECA-FBE5-4303-89F8-FC86508A800C}"/>
    <cellStyle name="Comma 2 10 2 2 3" xfId="40187" xr:uid="{D362A81B-1A0A-48F4-B367-F2BC3974BBEB}"/>
    <cellStyle name="Comma 2 10 2 2 4" xfId="22175" xr:uid="{3D4F0B6A-8692-449E-8490-4F07A9F40FCA}"/>
    <cellStyle name="Comma 2 10 2 2_ACT_NIBD EQ" xfId="11053" xr:uid="{86F93C70-4279-495E-BC4F-770E20AFC18A}"/>
    <cellStyle name="Comma 2 10 2 3" xfId="11054" xr:uid="{432BE5EB-E86A-4766-8CC2-A6AFC9435F16}"/>
    <cellStyle name="Comma 2 10 2 3 2" xfId="40188" xr:uid="{71B9EEB5-25B1-4F54-A041-A11C115079C0}"/>
    <cellStyle name="Comma 2 10 2 3 3" xfId="22176" xr:uid="{C37DB474-74EE-4BC6-8726-98C306496983}"/>
    <cellStyle name="Comma 2 10 2 4" xfId="40186" xr:uid="{140A987F-37A2-454A-95BC-52664B756249}"/>
    <cellStyle name="Comma 2 10 2 5" xfId="22174" xr:uid="{E8E5F4F3-D277-4BA8-A821-85A1E5A3E3BC}"/>
    <cellStyle name="Comma 2 10 2_ACT_NIBD EQ" xfId="11055" xr:uid="{AA16ED33-ADC2-4C0D-99BF-885DBDD355DD}"/>
    <cellStyle name="Comma 2 10 3" xfId="11056" xr:uid="{C4A1C86D-3F78-4682-8C43-7D2E3993E7E7}"/>
    <cellStyle name="Comma 2 10 3 2" xfId="11057" xr:uid="{314C8071-4C89-479E-917A-156AA9C9F5E2}"/>
    <cellStyle name="Comma 2 10 3 2 2" xfId="41624" xr:uid="{1912CA9A-5051-45A7-9CD4-5E22A34CF65C}"/>
    <cellStyle name="Comma 2 10 3 2 3" xfId="32309" xr:uid="{08EFB45B-38D7-46A7-9F18-FCCB59D4FAE5}"/>
    <cellStyle name="Comma 2 10 3 3" xfId="40189" xr:uid="{BFFF18E1-92B6-45D5-85AC-A504AB1225A5}"/>
    <cellStyle name="Comma 2 10 3 4" xfId="22177" xr:uid="{8D521656-5E14-408B-9704-4F75BC6A9BC6}"/>
    <cellStyle name="Comma 2 10 3_ACT_NIBD EQ" xfId="11058" xr:uid="{CE656688-5106-4BF0-AEB6-4109B32546C2}"/>
    <cellStyle name="Comma 2 10 4" xfId="11059" xr:uid="{B0FE3FA4-9E26-4257-8B0F-19320E4DCF70}"/>
    <cellStyle name="Comma 2 10 4 2" xfId="40190" xr:uid="{F1DDE89E-C04A-4FA4-9982-A407EA480D1C}"/>
    <cellStyle name="Comma 2 10 4 3" xfId="22178" xr:uid="{5171C01B-CDC2-45EC-9C8E-F2FC76873E59}"/>
    <cellStyle name="Comma 2 10 5" xfId="11060" xr:uid="{084EA1BA-38EE-4075-ADDE-602735AB8242}"/>
    <cellStyle name="Comma 2 10 5 2" xfId="41263" xr:uid="{21A00719-167A-4C67-A67F-08E8899955CE}"/>
    <cellStyle name="Comma 2 10 5 3" xfId="31868" xr:uid="{98DA78B9-47A4-4A11-8D8F-532FBE1B06CE}"/>
    <cellStyle name="Comma 2 10 6" xfId="36514" xr:uid="{97726798-D65D-45EB-9ADA-C4B5401974B1}"/>
    <cellStyle name="Comma 2 10 6 2" xfId="42432" xr:uid="{6C2DE6A4-441B-455F-9366-BCA352AD1758}"/>
    <cellStyle name="Comma 2 10 7" xfId="37628" xr:uid="{3D348760-C95D-4814-9080-0F450597AF75}"/>
    <cellStyle name="Comma 2 10 7 2" xfId="42742" xr:uid="{4C9E1C10-2DBE-483F-AE53-CF87E925DAC6}"/>
    <cellStyle name="Comma 2 10 8" xfId="37537" xr:uid="{B3F4FDF1-145F-4A7A-B452-F09BFDC94DA4}"/>
    <cellStyle name="Comma 2 10 8 2" xfId="42699" xr:uid="{D84A8D28-324B-4B8A-8B55-22C11B38080D}"/>
    <cellStyle name="Comma 2 10 9" xfId="37267" xr:uid="{F33922A8-1F98-4144-B9B2-F701E3EE1DC3}"/>
    <cellStyle name="Comma 2 10 9 2" xfId="42629" xr:uid="{8CA84C21-252E-4194-8C63-13C1637569C5}"/>
    <cellStyle name="Comma 2 10_ACT Segment adj EBITDA" xfId="11061" xr:uid="{319F69B4-AAC5-4D96-9C37-5430A26C8AA1}"/>
    <cellStyle name="Comma 2 11" xfId="11062" xr:uid="{FEE9FDA0-6F61-4AE7-9680-B5C1441F640E}"/>
    <cellStyle name="Comma 2 11 10" xfId="37409" xr:uid="{8BB75C21-576E-4DEA-BDAF-B2629D93BDA7}"/>
    <cellStyle name="Comma 2 11 10 2" xfId="42655" xr:uid="{7F7067B5-AEA6-4B78-9A39-3F5475A214C7}"/>
    <cellStyle name="Comma 2 11 11" xfId="39659" xr:uid="{A057B5B4-94D5-4E2C-8CFF-AB2988BF6F40}"/>
    <cellStyle name="Comma 2 11 11 2" xfId="43225" xr:uid="{FF4B5112-3032-4814-8BF9-E79CE526E335}"/>
    <cellStyle name="Comma 2 11 12" xfId="40191" xr:uid="{D7A93223-0208-4623-99C6-D4CA44AB1013}"/>
    <cellStyle name="Comma 2 11 13" xfId="22179" xr:uid="{52556E6E-1648-4F87-B97D-6AA05B193969}"/>
    <cellStyle name="Comma 2 11 2" xfId="11063" xr:uid="{764B1927-8005-4496-8793-112E8C4C9617}"/>
    <cellStyle name="Comma 2 11 2 2" xfId="11064" xr:uid="{D77C5C04-984A-4CEE-9062-3BAAD36CC9DB}"/>
    <cellStyle name="Comma 2 11 2 2 2" xfId="11065" xr:uid="{EC7D28CA-5A4C-4234-9025-DB746260ABF1}"/>
    <cellStyle name="Comma 2 11 2 2 2 2" xfId="41625" xr:uid="{EF4BC545-B3C9-4ED9-8470-A2439C1F3CF9}"/>
    <cellStyle name="Comma 2 11 2 2 2 3" xfId="32310" xr:uid="{CAAE6668-350E-4AED-95EC-ED922725375E}"/>
    <cellStyle name="Comma 2 11 2 2 3" xfId="40193" xr:uid="{1D474AB1-2CF0-4CE2-BD9A-73A64E46822D}"/>
    <cellStyle name="Comma 2 11 2 2 4" xfId="22181" xr:uid="{650D8BCE-4F66-4879-AF87-6A699E614E94}"/>
    <cellStyle name="Comma 2 11 2 2_ACT_NIBD EQ" xfId="11066" xr:uid="{75AD175A-59A5-41D4-B526-CB43E6941FA5}"/>
    <cellStyle name="Comma 2 11 2 3" xfId="11067" xr:uid="{7FDE2C64-05A1-4848-8A4D-867DA7525DE6}"/>
    <cellStyle name="Comma 2 11 2 3 2" xfId="40194" xr:uid="{9E6C7ECC-29A7-4C4B-9609-DBAED14BC059}"/>
    <cellStyle name="Comma 2 11 2 3 3" xfId="22182" xr:uid="{0A98A214-4CAE-46B3-A78B-B03BD9F15537}"/>
    <cellStyle name="Comma 2 11 2 4" xfId="40192" xr:uid="{5C115EE7-4F61-4491-BE8D-DBAD5ECA63C7}"/>
    <cellStyle name="Comma 2 11 2 5" xfId="22180" xr:uid="{0116E18D-2541-4281-994E-D077647E1D6B}"/>
    <cellStyle name="Comma 2 11 2_ACT_NIBD EQ" xfId="11068" xr:uid="{E40B9F91-2EC4-4EBE-8D3C-0B00EAC6A171}"/>
    <cellStyle name="Comma 2 11 3" xfId="11069" xr:uid="{740B7C87-96B3-42A2-8F51-59AD20D299AE}"/>
    <cellStyle name="Comma 2 11 3 2" xfId="11070" xr:uid="{2B84B00C-9C89-43F0-B48E-9ADF06632A17}"/>
    <cellStyle name="Comma 2 11 3 2 2" xfId="41626" xr:uid="{60C2C612-F799-43CA-AC71-256583A2F7E4}"/>
    <cellStyle name="Comma 2 11 3 2 3" xfId="32311" xr:uid="{8C7A89C6-7D18-495F-8ED0-507B5CDF2C74}"/>
    <cellStyle name="Comma 2 11 3 3" xfId="40195" xr:uid="{09903AD1-B4AB-412F-8F76-BAADA99CAB57}"/>
    <cellStyle name="Comma 2 11 3 4" xfId="22183" xr:uid="{D57349FD-3376-4A6F-B831-1A4B5ED4CA7B}"/>
    <cellStyle name="Comma 2 11 3_ACT_NIBD EQ" xfId="11071" xr:uid="{D1E63697-D1D6-4B0A-9C66-0B18B7BA822E}"/>
    <cellStyle name="Comma 2 11 4" xfId="11072" xr:uid="{9C823C41-F986-4D93-94CD-EB9042A84BA7}"/>
    <cellStyle name="Comma 2 11 4 2" xfId="40196" xr:uid="{D74A94D1-B468-469F-9361-18FCCC76F5A3}"/>
    <cellStyle name="Comma 2 11 4 3" xfId="22184" xr:uid="{A994E206-8BBB-430E-B558-7C7721181493}"/>
    <cellStyle name="Comma 2 11 5" xfId="11073" xr:uid="{1F7D2123-1EF3-4D8D-AB2E-A7C1A8EA1A35}"/>
    <cellStyle name="Comma 2 11 5 2" xfId="41265" xr:uid="{958332C7-1F7C-4F09-946C-DECB007C487C}"/>
    <cellStyle name="Comma 2 11 5 3" xfId="31926" xr:uid="{C8435C09-CE30-4723-8419-5BDD2CBE65BF}"/>
    <cellStyle name="Comma 2 11 6" xfId="36515" xr:uid="{4DF7D4A8-71A1-4E4D-A0FF-BE4BB642B9BB}"/>
    <cellStyle name="Comma 2 11 6 2" xfId="42433" xr:uid="{15E3ECD5-3BCC-464F-B3E8-D1A3538AC46D}"/>
    <cellStyle name="Comma 2 11 7" xfId="37629" xr:uid="{17A975AA-253A-42B5-9C3D-706624AB98A3}"/>
    <cellStyle name="Comma 2 11 7 2" xfId="42743" xr:uid="{49339ED1-8FAB-4309-B68E-D0D5FC34FA40}"/>
    <cellStyle name="Comma 2 11 8" xfId="37536" xr:uid="{47473145-DDDC-48E5-BE01-B48715ADF541}"/>
    <cellStyle name="Comma 2 11 8 2" xfId="42698" xr:uid="{79850531-DC5E-4E51-ACEC-451CBF421983}"/>
    <cellStyle name="Comma 2 11 9" xfId="37581" xr:uid="{B69D2911-A26B-4E1D-962C-5436C8495CC4}"/>
    <cellStyle name="Comma 2 11 9 2" xfId="42723" xr:uid="{0DB93E0F-F1DF-495D-A471-8B837D454622}"/>
    <cellStyle name="Comma 2 11_ACT Segment adj EBITDA" xfId="11074" xr:uid="{AC53BF92-34CB-41A6-A27D-576D88D03354}"/>
    <cellStyle name="Comma 2 12" xfId="11075" xr:uid="{7C141C6B-ECAB-4295-8DD5-172ED41B4AA9}"/>
    <cellStyle name="Comma 2 12 2" xfId="11076" xr:uid="{D6DE7D4E-7CCF-4C65-9B27-C3BF7EFCFCBD}"/>
    <cellStyle name="Comma 2 12 2 2" xfId="40198" xr:uid="{C566038F-A4B4-43B3-BB25-1EC981938716}"/>
    <cellStyle name="Comma 2 12 2 3" xfId="22186" xr:uid="{A1FA23E5-76C6-4F0D-A537-904992002254}"/>
    <cellStyle name="Comma 2 12 3" xfId="11077" xr:uid="{EF534C18-9869-492C-9CA8-F0FFC0839EA8}"/>
    <cellStyle name="Comma 2 12 3 2" xfId="40199" xr:uid="{7B4B822D-7784-436A-A33F-218F5CA4D0A0}"/>
    <cellStyle name="Comma 2 12 3 3" xfId="22187" xr:uid="{8F342C8F-4A66-4E0B-ABA6-895B8AF3E071}"/>
    <cellStyle name="Comma 2 12 4" xfId="36157" xr:uid="{4BFDEE8A-3FC9-4F32-A362-347DD5356540}"/>
    <cellStyle name="Comma 2 12 4 2" xfId="42343" xr:uid="{886817FA-EF43-465F-AF74-16FF7E2136DF}"/>
    <cellStyle name="Comma 2 12 5" xfId="39537" xr:uid="{FCE42DB9-863A-4B4B-BA75-B1BD878132C1}"/>
    <cellStyle name="Comma 2 12 5 2" xfId="43132" xr:uid="{960384E5-EE8E-4C2A-ACBC-726786D0AC7B}"/>
    <cellStyle name="Comma 2 12 6" xfId="40197" xr:uid="{E5EFD853-0AF4-4348-A51E-E06E576147F0}"/>
    <cellStyle name="Comma 2 12 7" xfId="22185" xr:uid="{E029A92A-0A68-4665-BA4C-998BF8C3DC32}"/>
    <cellStyle name="Comma 2 12_ACT Segment adj EBITDA" xfId="11078" xr:uid="{257D7A1E-85E2-42DB-B556-B9E38356A679}"/>
    <cellStyle name="Comma 2 13" xfId="11079" xr:uid="{A5B5CB8F-4C5D-4F54-8B7B-559E81F81D6C}"/>
    <cellStyle name="Comma 2 13 2" xfId="40200" xr:uid="{0496979B-FE12-4B40-A433-5A05B3EB5FB2}"/>
    <cellStyle name="Comma 2 13 3" xfId="22188" xr:uid="{DD52CDD3-3F1E-4AE2-9ED8-EB6A89823420}"/>
    <cellStyle name="Comma 2 14" xfId="11080" xr:uid="{3881B4D3-38EF-4999-8628-57B438F006FA}"/>
    <cellStyle name="Comma 2 14 2" xfId="11081" xr:uid="{C3C7EFF7-A686-4D2E-A586-4427D681737D}"/>
    <cellStyle name="Comma 2 14 2 2" xfId="11082" xr:uid="{027170A9-942B-4EDA-A7EB-48DA96B825B1}"/>
    <cellStyle name="Comma 2 14 2 2 2" xfId="41628" xr:uid="{1FFED9BC-567E-4642-83E1-5835189E65FD}"/>
    <cellStyle name="Comma 2 14 2 2 3" xfId="32313" xr:uid="{53B6590C-5F84-4494-B98C-5462F9D21FEB}"/>
    <cellStyle name="Comma 2 14 2 3" xfId="41627" xr:uid="{AF8FE746-FC22-49B7-8EB1-EA7C9194B147}"/>
    <cellStyle name="Comma 2 14 2 4" xfId="32312" xr:uid="{959F3EEB-9F64-4B0F-89EC-1EAD65262F7B}"/>
    <cellStyle name="Comma 2 14 2_ACT_NIBD EQ" xfId="11083" xr:uid="{54D6E85A-B24E-45A8-BCED-239B1E6735CA}"/>
    <cellStyle name="Comma 2 14 3" xfId="11084" xr:uid="{6EE7EF0E-E914-4780-BF1F-C61B34CCE34E}"/>
    <cellStyle name="Comma 2 14 3 2" xfId="41629" xr:uid="{8DBD94FE-BEC5-4E92-AFA2-9F64A6BFE61F}"/>
    <cellStyle name="Comma 2 14 3 3" xfId="32314" xr:uid="{53CB8AC5-97FC-4287-8979-DB7641D43AFE}"/>
    <cellStyle name="Comma 2 14 4" xfId="40201" xr:uid="{5099A062-B242-43DC-AF46-0360463225C7}"/>
    <cellStyle name="Comma 2 14 5" xfId="22189" xr:uid="{B2A5B004-1079-4C1B-8149-8BFC9E454A47}"/>
    <cellStyle name="Comma 2 14_ACT_NIBD EQ" xfId="11085" xr:uid="{B9C1F4B5-8A1F-4CF9-9F51-B11C78C71027}"/>
    <cellStyle name="Comma 2 15" xfId="11086" xr:uid="{E9565A17-8E92-49B7-BEF9-7137CB26A7EF}"/>
    <cellStyle name="Comma 2 15 2" xfId="11087" xr:uid="{FEE1ABD4-193E-4935-AD95-503486BA60FE}"/>
    <cellStyle name="Comma 2 15 2 2" xfId="41630" xr:uid="{56B8C118-D398-4D78-9A2E-3378E6A19332}"/>
    <cellStyle name="Comma 2 15 2 3" xfId="32315" xr:uid="{B00A83B0-3E51-4B91-80AC-1755756CD18D}"/>
    <cellStyle name="Comma 2 15 3" xfId="41067" xr:uid="{24468FE9-8F08-4A93-8974-CE5F32C4B15F}"/>
    <cellStyle name="Comma 2 15 4" xfId="30550" xr:uid="{19F0EE7B-B4BA-4E8B-8F04-F336758F3F81}"/>
    <cellStyle name="Comma 2 15_ACT_NIBD EQ" xfId="11088" xr:uid="{80316FBA-EC14-4C1B-A103-2D582F59C322}"/>
    <cellStyle name="Comma 2 16" xfId="11089" xr:uid="{8D659563-39EB-480D-B04A-5FBDFC1E4EF6}"/>
    <cellStyle name="Comma 2 16 2" xfId="41631" xr:uid="{F798AD98-2AD7-4470-B5DB-8137BF0307D2}"/>
    <cellStyle name="Comma 2 16 3" xfId="32316" xr:uid="{B2C28EBD-0C47-48C8-A3C0-DDC5335BAA73}"/>
    <cellStyle name="Comma 2 17" xfId="32801" xr:uid="{2DC513C6-ABB5-4BC3-9C90-C820764CC184}"/>
    <cellStyle name="Comma 2 18" xfId="36326" xr:uid="{72CD4AB0-1F93-41A1-B9C3-8CEC106727A6}"/>
    <cellStyle name="Comma 2 19" xfId="37185" xr:uid="{5811C0E9-FC70-4223-951C-E3CEDCEE70ED}"/>
    <cellStyle name="Comma 2 2" xfId="11090" xr:uid="{6ADF8600-521C-4722-8255-D96689CF2772}"/>
    <cellStyle name="Comma 2 2 10" xfId="11091" xr:uid="{4FBF1F7B-6255-4235-BFCA-0741D983A99C}"/>
    <cellStyle name="Comma 2 2 10 2" xfId="41311" xr:uid="{515E6711-BC55-4454-AFDA-DFBCF581C4D9}"/>
    <cellStyle name="Comma 2 2 10 3" xfId="31984" xr:uid="{10206CDC-BB08-4BD8-B7AA-9AEEDD860158}"/>
    <cellStyle name="Comma 2 2 11" xfId="32802" xr:uid="{D8536524-36B5-42D6-ABB1-4CD205D25EF5}"/>
    <cellStyle name="Comma 2 2 11 2" xfId="42082" xr:uid="{A9196A3E-7C2D-498F-AC1D-34B1FEB912BB}"/>
    <cellStyle name="Comma 2 2 12" xfId="39173" xr:uid="{457712AF-31ED-4DDF-92B2-70EBB871CECF}"/>
    <cellStyle name="Comma 2 2 12 2" xfId="42927" xr:uid="{A17BA35B-1887-47AB-A9BA-4BF943591732}"/>
    <cellStyle name="Comma 2 2 13" xfId="39881" xr:uid="{2A48EDDA-6ED4-4060-B08E-0A4DF808C206}"/>
    <cellStyle name="Comma 2 2 14" xfId="40202" xr:uid="{65C876D7-DC39-43CA-9167-B110BDA62108}"/>
    <cellStyle name="Comma 2 2 15" xfId="22190" xr:uid="{F3645BB1-7404-4DAF-8577-B997611D0A28}"/>
    <cellStyle name="Comma 2 2 2" xfId="11092" xr:uid="{AFCBBBAB-2C17-45B0-AC67-EE5AC9793549}"/>
    <cellStyle name="Comma 2 2 2 10" xfId="11093" xr:uid="{2B00C2BD-6C2E-40FE-B745-9DB4A8CC9E93}"/>
    <cellStyle name="Comma 2 2 2 10 2" xfId="41513" xr:uid="{22BFB1A8-A934-4EED-A873-C67818763791}"/>
    <cellStyle name="Comma 2 2 2 10 3" xfId="32195" xr:uid="{141D6B54-825C-419F-AA8D-CEA32659BE58}"/>
    <cellStyle name="Comma 2 2 2 11" xfId="32803" xr:uid="{990C3857-37C4-45D7-A304-4D068E24A305}"/>
    <cellStyle name="Comma 2 2 2 11 2" xfId="42083" xr:uid="{D0952FD9-3E6C-463F-8886-CF6FF75EA928}"/>
    <cellStyle name="Comma 2 2 2 12" xfId="39174" xr:uid="{A2E99973-1C6F-488F-9227-4265568EDFFD}"/>
    <cellStyle name="Comma 2 2 2 12 2" xfId="42928" xr:uid="{A5755BDA-4D9E-45A9-9942-F82700BA699D}"/>
    <cellStyle name="Comma 2 2 2 13" xfId="40203" xr:uid="{9A41B7F9-BC9A-4159-B0A6-96B5E0E1C1EF}"/>
    <cellStyle name="Comma 2 2 2 14" xfId="22191" xr:uid="{8BC8B410-6BB0-4BAF-A944-CF182FA05F81}"/>
    <cellStyle name="Comma 2 2 2 2" xfId="11094" xr:uid="{18B3A596-94A6-4B8D-90D5-EFCCB6D1EB50}"/>
    <cellStyle name="Comma 2 2 2 2 10" xfId="11095" xr:uid="{0255F15D-1C67-4CC4-959A-CFAF8F44BD86}"/>
    <cellStyle name="Comma 2 2 2 2 10 2" xfId="41482" xr:uid="{98678F6C-D69C-4A8F-BBC1-3D94252A681E}"/>
    <cellStyle name="Comma 2 2 2 2 10 3" xfId="32163" xr:uid="{F6ECF709-1452-4F49-B001-34DD6C1E06B0}"/>
    <cellStyle name="Comma 2 2 2 2 11" xfId="32804" xr:uid="{F9225920-1A14-478F-AB7E-9A92C0BDA6BE}"/>
    <cellStyle name="Comma 2 2 2 2 11 2" xfId="42084" xr:uid="{FEEC11BE-D36E-4F7E-B555-5D6EBDB317CE}"/>
    <cellStyle name="Comma 2 2 2 2 12" xfId="39175" xr:uid="{015B3D31-4101-470D-A613-E4A0A8ECF50F}"/>
    <cellStyle name="Comma 2 2 2 2 12 2" xfId="42929" xr:uid="{D8258189-A403-4875-875B-38D0234E8769}"/>
    <cellStyle name="Comma 2 2 2 2 13" xfId="40204" xr:uid="{5BE45276-7840-406F-9286-8A7DFC136FB5}"/>
    <cellStyle name="Comma 2 2 2 2 14" xfId="22192" xr:uid="{C14CF97B-37A6-4D39-9ADB-6453465F596C}"/>
    <cellStyle name="Comma 2 2 2 2 2" xfId="11096" xr:uid="{00E88CE1-DD0C-409E-AD92-8F31B5D4DC8D}"/>
    <cellStyle name="Comma 2 2 2 2 2 2" xfId="11097" xr:uid="{6E02DFC7-0796-42EA-8DB3-05E4BF9563E7}"/>
    <cellStyle name="Comma 2 2 2 2 2 2 2" xfId="11098" xr:uid="{C54F5677-1232-4F03-B2C9-F729B7FAE9F0}"/>
    <cellStyle name="Comma 2 2 2 2 2 2 2 2" xfId="41632" xr:uid="{0BFBA1A5-1B33-46D8-B21C-0536324AF0A3}"/>
    <cellStyle name="Comma 2 2 2 2 2 2 2 3" xfId="32317" xr:uid="{724C15D7-3D77-48CC-9557-164A8BABB545}"/>
    <cellStyle name="Comma 2 2 2 2 2 2 3" xfId="32806" xr:uid="{B2C2FC23-649C-46E7-BD0A-BC01573B0757}"/>
    <cellStyle name="Comma 2 2 2 2 2 2 3 2" xfId="42086" xr:uid="{326E885F-6E51-40EA-9CBA-A66552624E8E}"/>
    <cellStyle name="Comma 2 2 2 2 2 2 4" xfId="39177" xr:uid="{B41E2B3F-4E59-4155-BAD8-509A32B3DC62}"/>
    <cellStyle name="Comma 2 2 2 2 2 2 4 2" xfId="42931" xr:uid="{B08739C2-19F6-4EC8-BD98-7B7989FAC400}"/>
    <cellStyle name="Comma 2 2 2 2 2 2 5" xfId="40206" xr:uid="{A6022704-9450-4DA8-8E7E-598A611DAF30}"/>
    <cellStyle name="Comma 2 2 2 2 2 2 6" xfId="22194" xr:uid="{3E294DA4-181F-4BB4-838C-8A600B768837}"/>
    <cellStyle name="Comma 2 2 2 2 2 2_ACT Segment adj EBITDA" xfId="11099" xr:uid="{BE3CA3B1-AA8D-4117-B354-4EA4AEB579A8}"/>
    <cellStyle name="Comma 2 2 2 2 2 3" xfId="11100" xr:uid="{016D6158-21B1-4137-8E78-4FE6EB0BADEA}"/>
    <cellStyle name="Comma 2 2 2 2 2 3 2" xfId="40207" xr:uid="{A6EC6492-4377-4588-BC4E-A8D1B5B3A0B9}"/>
    <cellStyle name="Comma 2 2 2 2 2 3 3" xfId="22195" xr:uid="{E2A49FBA-D1B2-42DA-A349-A60FF4CF3E9D}"/>
    <cellStyle name="Comma 2 2 2 2 2 4" xfId="32805" xr:uid="{DA706104-A471-44DA-A109-610561F7524A}"/>
    <cellStyle name="Comma 2 2 2 2 2 4 2" xfId="42085" xr:uid="{2CC88F00-E2CE-445F-BABF-0EA5321BDBBD}"/>
    <cellStyle name="Comma 2 2 2 2 2 5" xfId="39176" xr:uid="{8EBABE5E-7712-41FD-94DD-FC2ECE9FA744}"/>
    <cellStyle name="Comma 2 2 2 2 2 5 2" xfId="42930" xr:uid="{B467E101-1834-456B-9BB8-E370A3488CC6}"/>
    <cellStyle name="Comma 2 2 2 2 2 6" xfId="40205" xr:uid="{4C45AD32-A273-4EB7-B9C3-98DB2F590415}"/>
    <cellStyle name="Comma 2 2 2 2 2 7" xfId="22193" xr:uid="{788888AB-ABFF-438A-B512-41AA92C1C5DB}"/>
    <cellStyle name="Comma 2 2 2 2 2_ACT Segment adj EBITDA" xfId="11101" xr:uid="{94B7EC62-AC27-4E60-8346-FF20C3AC2FAC}"/>
    <cellStyle name="Comma 2 2 2 2 3" xfId="11102" xr:uid="{15169CB0-D1F6-4ED3-83CD-F9C6B888C126}"/>
    <cellStyle name="Comma 2 2 2 2 3 2" xfId="11103" xr:uid="{19807CD4-A44A-486B-853D-EFFCE9616613}"/>
    <cellStyle name="Comma 2 2 2 2 3 2 2" xfId="32808" xr:uid="{3D1D911F-63F1-4620-8AD9-E99BAEE07FA0}"/>
    <cellStyle name="Comma 2 2 2 2 3 2 2 2" xfId="42088" xr:uid="{1C038B01-A374-4816-B9AA-9295F78736A0}"/>
    <cellStyle name="Comma 2 2 2 2 3 2 3" xfId="39179" xr:uid="{5985CFEE-E72D-4E74-A388-BF3654903764}"/>
    <cellStyle name="Comma 2 2 2 2 3 2 3 2" xfId="42933" xr:uid="{4A829D65-20A9-417A-9CA8-BACBDC460793}"/>
    <cellStyle name="Comma 2 2 2 2 3 3" xfId="32807" xr:uid="{CC4A95B2-94A2-4B69-AF2A-F1633BB69ADA}"/>
    <cellStyle name="Comma 2 2 2 2 3 3 2" xfId="42087" xr:uid="{75BC90A9-FAB8-4C33-958E-A65D876221A7}"/>
    <cellStyle name="Comma 2 2 2 2 3 4" xfId="39178" xr:uid="{6ACD9DF5-ABBA-4507-B128-670469B72D6A}"/>
    <cellStyle name="Comma 2 2 2 2 3 4 2" xfId="42932" xr:uid="{C5716210-8A97-4D93-9B73-3B9487458FCA}"/>
    <cellStyle name="Comma 2 2 2 2 3 5" xfId="40208" xr:uid="{AF353BC1-7F07-410D-91C6-22D4C81A70FD}"/>
    <cellStyle name="Comma 2 2 2 2 3 6" xfId="22196" xr:uid="{FEE8C806-6C6F-4460-B89E-2FA7DB72AB63}"/>
    <cellStyle name="Comma 2 2 2 2 3_ACT Segment adj EBITDA" xfId="11104" xr:uid="{3EDB6D65-EC1B-4C5F-995B-C8ED400BECF7}"/>
    <cellStyle name="Comma 2 2 2 2 4" xfId="11105" xr:uid="{E2FC4E12-D835-42B9-8A5A-96461A01044B}"/>
    <cellStyle name="Comma 2 2 2 2 4 2" xfId="32809" xr:uid="{9741AA07-7B12-4014-8051-DCBCA1D5C37C}"/>
    <cellStyle name="Comma 2 2 2 2 4 2 2" xfId="42089" xr:uid="{C5955DE0-65B5-4456-A5C4-C8C80E98F28D}"/>
    <cellStyle name="Comma 2 2 2 2 4 3" xfId="39180" xr:uid="{7DC52622-CA1C-4DFD-B7EF-F01EEE49F5D9}"/>
    <cellStyle name="Comma 2 2 2 2 4 3 2" xfId="42934" xr:uid="{A53A8041-DC5A-423E-8B88-95AE5955E95C}"/>
    <cellStyle name="Comma 2 2 2 2 4 4" xfId="40209" xr:uid="{4AF81A42-CC03-44D4-B7D7-92413CE16D91}"/>
    <cellStyle name="Comma 2 2 2 2 4 5" xfId="22197" xr:uid="{7FFAC6F3-837D-4485-A384-6DC632ACE4DB}"/>
    <cellStyle name="Comma 2 2 2 2 5" xfId="11106" xr:uid="{98BCBCA9-EDAB-41E9-8327-FF1972FAD07E}"/>
    <cellStyle name="Comma 2 2 2 2 5 2" xfId="36516" xr:uid="{29313EE6-F8FF-4626-9DA1-362341ACF42D}"/>
    <cellStyle name="Comma 2 2 2 2 5 2 2" xfId="42434" xr:uid="{7F72492D-6C5D-448D-B036-DA03C0F8E6FC}"/>
    <cellStyle name="Comma 2 2 2 2 5 3" xfId="39660" xr:uid="{2D9C3C6C-C3D2-4DB3-AFB7-D63E526E40B2}"/>
    <cellStyle name="Comma 2 2 2 2 5 3 2" xfId="43226" xr:uid="{13223756-648D-4AF9-B4BB-871390A05751}"/>
    <cellStyle name="Comma 2 2 2 2 5 4" xfId="41213" xr:uid="{453380E9-1E58-40E2-9B0A-6ACAC3B818CF}"/>
    <cellStyle name="Comma 2 2 2 2 5 5" xfId="31493" xr:uid="{A3822265-CA3E-454B-830A-7227CE22280C}"/>
    <cellStyle name="Comma 2 2 2 2 6" xfId="11107" xr:uid="{07284CF5-3911-4147-845F-FE468A298103}"/>
    <cellStyle name="Comma 2 2 2 2 6 2" xfId="37058" xr:uid="{8B32BA8F-81DE-4FA8-870F-2653D02A958B}"/>
    <cellStyle name="Comma 2 2 2 2 6 2 2" xfId="42577" xr:uid="{A463D489-1857-4A42-AB46-708D7BEAB16B}"/>
    <cellStyle name="Comma 2 2 2 2 6 3" xfId="39824" xr:uid="{8239FB66-0D69-4508-94E6-63033D094580}"/>
    <cellStyle name="Comma 2 2 2 2 6 3 2" xfId="43372" xr:uid="{820CD882-80DC-47F9-AD3D-17739B992C33}"/>
    <cellStyle name="Comma 2 2 2 2 6 4" xfId="41469" xr:uid="{6CE183AF-2648-4E72-9BF2-92449EAC3EC2}"/>
    <cellStyle name="Comma 2 2 2 2 6 5" xfId="32149" xr:uid="{0AAA0B73-E312-433F-A1E0-CDB36834B27A}"/>
    <cellStyle name="Comma 2 2 2 2 7" xfId="11108" xr:uid="{5491DA47-1DB8-4FFC-87C6-7AC5BA06B1D1}"/>
    <cellStyle name="Comma 2 2 2 2 7 2" xfId="37061" xr:uid="{AF2FBEAF-7002-4FB4-B1A7-A934FC56FF5A}"/>
    <cellStyle name="Comma 2 2 2 2 7 2 2" xfId="42580" xr:uid="{2D49755D-8C8B-45FD-9939-7314D51C6D5B}"/>
    <cellStyle name="Comma 2 2 2 2 7 3" xfId="39827" xr:uid="{1C81C697-044D-4691-B43E-1C1BDD3E2B30}"/>
    <cellStyle name="Comma 2 2 2 2 7 3 2" xfId="43375" xr:uid="{8183A991-00E9-42F9-895A-C16518D35BE9}"/>
    <cellStyle name="Comma 2 2 2 2 7 4" xfId="41365" xr:uid="{E6CAB6FB-6852-4BE0-856B-DEC51B412CF4}"/>
    <cellStyle name="Comma 2 2 2 2 7 5" xfId="32040" xr:uid="{8F067088-3E3E-470D-944F-685D91621ECB}"/>
    <cellStyle name="Comma 2 2 2 2 8" xfId="11109" xr:uid="{37E1B63C-A30F-4159-A55E-6BED27202C8D}"/>
    <cellStyle name="Comma 2 2 2 2 8 2" xfId="41525" xr:uid="{15054331-DA69-491B-9DCF-DF0995EBB654}"/>
    <cellStyle name="Comma 2 2 2 2 8 3" xfId="32208" xr:uid="{9A4C1EEC-F413-44D1-BD97-2011CD86EB38}"/>
    <cellStyle name="Comma 2 2 2 2 9" xfId="11110" xr:uid="{828C8230-9F2A-46FA-A572-D17274B92E97}"/>
    <cellStyle name="Comma 2 2 2 2 9 2" xfId="41342" xr:uid="{A59B67F4-360B-4BB2-8714-38DA717B9079}"/>
    <cellStyle name="Comma 2 2 2 2 9 3" xfId="32016" xr:uid="{7660784F-14B4-42D9-8051-D6397AF794AE}"/>
    <cellStyle name="Comma 2 2 2 2_ACT Segment adj EBITDA" xfId="11111" xr:uid="{4627EB67-D8EF-42B4-9D3C-B382B5E93C52}"/>
    <cellStyle name="Comma 2 2 2 3" xfId="11112" xr:uid="{4CDEFC65-9D65-4C6D-82BA-79AE3E75CF78}"/>
    <cellStyle name="Comma 2 2 2 3 10" xfId="11113" xr:uid="{FECDEC36-CAA6-4251-8E8E-B4278D899065}"/>
    <cellStyle name="Comma 2 2 2 3 10 2" xfId="41501" xr:uid="{CAF0D53A-A7C5-476D-8355-4C7CB96A0B6F}"/>
    <cellStyle name="Comma 2 2 2 3 10 3" xfId="32183" xr:uid="{6871C090-8CD2-426B-8E93-41A3DF0CA4E5}"/>
    <cellStyle name="Comma 2 2 2 3 11" xfId="32810" xr:uid="{A8634F2D-5F90-475F-A446-559B4CD7CBBD}"/>
    <cellStyle name="Comma 2 2 2 3 11 2" xfId="42090" xr:uid="{18DA9F34-40BC-469C-A356-5B982493EB81}"/>
    <cellStyle name="Comma 2 2 2 3 12" xfId="39181" xr:uid="{D31CB14C-2D82-43A7-BCC8-0FE22F4722AE}"/>
    <cellStyle name="Comma 2 2 2 3 12 2" xfId="42935" xr:uid="{7CFC62A2-80E3-425B-A628-F7C1A4A822D4}"/>
    <cellStyle name="Comma 2 2 2 3 13" xfId="40210" xr:uid="{BF7EB74D-5836-48B4-934F-CC33AB0216A3}"/>
    <cellStyle name="Comma 2 2 2 3 14" xfId="22198" xr:uid="{163EC2D2-2DED-448A-B0F2-61F0163AC103}"/>
    <cellStyle name="Comma 2 2 2 3 2" xfId="11114" xr:uid="{EEC0A375-996B-4AFF-8B7D-5F63C4563622}"/>
    <cellStyle name="Comma 2 2 2 3 2 2" xfId="11115" xr:uid="{A6E73C27-6AB7-438C-BE63-6C5B92FFE765}"/>
    <cellStyle name="Comma 2 2 2 3 2 2 2" xfId="11116" xr:uid="{4479C2FE-4D4E-4594-9FE7-BA01C589E595}"/>
    <cellStyle name="Comma 2 2 2 3 2 2 2 2" xfId="41633" xr:uid="{6713F179-B6B8-4085-B4A2-3ACF73A7EDE4}"/>
    <cellStyle name="Comma 2 2 2 3 2 2 2 3" xfId="32318" xr:uid="{675B2DFF-6605-449E-BD50-2B7FE834D50E}"/>
    <cellStyle name="Comma 2 2 2 3 2 2 3" xfId="40212" xr:uid="{C802E874-D319-48E1-84EB-8E222176A250}"/>
    <cellStyle name="Comma 2 2 2 3 2 2 4" xfId="22200" xr:uid="{1F399CB1-B2F2-4C05-AC86-D54DC2E1530A}"/>
    <cellStyle name="Comma 2 2 2 3 2 2_ACT_NIBD EQ" xfId="11117" xr:uid="{F47D1B36-6FBE-49CB-8D52-E06E9168B743}"/>
    <cellStyle name="Comma 2 2 2 3 2 3" xfId="11118" xr:uid="{A3AB3984-B39B-4337-A028-116BF7C75389}"/>
    <cellStyle name="Comma 2 2 2 3 2 3 2" xfId="40213" xr:uid="{F58FDA21-24DA-40A4-9F18-5853624358FB}"/>
    <cellStyle name="Comma 2 2 2 3 2 3 3" xfId="22201" xr:uid="{98D7EE28-A3C2-40AF-B17E-CA6118CD1684}"/>
    <cellStyle name="Comma 2 2 2 3 2 4" xfId="32811" xr:uid="{F592AC43-5476-4324-BF61-0E0D75607619}"/>
    <cellStyle name="Comma 2 2 2 3 2 4 2" xfId="42091" xr:uid="{C490DEAD-B125-4B74-BF7B-0A3A57BE8369}"/>
    <cellStyle name="Comma 2 2 2 3 2 5" xfId="39182" xr:uid="{138D23FC-1C07-4E03-836E-4EBCE58E13B6}"/>
    <cellStyle name="Comma 2 2 2 3 2 5 2" xfId="42936" xr:uid="{84F18C3F-5653-4E29-B49A-EB43687CAF39}"/>
    <cellStyle name="Comma 2 2 2 3 2 6" xfId="40211" xr:uid="{4C2E2A8D-B87E-40BA-B1F8-52D64208A68A}"/>
    <cellStyle name="Comma 2 2 2 3 2 7" xfId="22199" xr:uid="{A3367C82-3485-498F-8255-110029F3E968}"/>
    <cellStyle name="Comma 2 2 2 3 2_ACT Segment adj EBITDA" xfId="11119" xr:uid="{A0B811FF-A8BE-4940-A96E-4EA5C22D781B}"/>
    <cellStyle name="Comma 2 2 2 3 3" xfId="11120" xr:uid="{98EC1E8F-2607-4EB6-A943-8B3AC843FB2C}"/>
    <cellStyle name="Comma 2 2 2 3 3 2" xfId="11121" xr:uid="{AF50074E-16B9-49CC-B43E-0BEC1A7410EA}"/>
    <cellStyle name="Comma 2 2 2 3 3 2 2" xfId="41634" xr:uid="{FC3BF7FA-F92D-4C39-83F8-4E67B953AFE1}"/>
    <cellStyle name="Comma 2 2 2 3 3 2 3" xfId="32319" xr:uid="{C3DEB044-8E7E-4DDB-8304-68ADF3AEDA24}"/>
    <cellStyle name="Comma 2 2 2 3 3 3" xfId="36517" xr:uid="{60811EF6-9EB8-45CE-A0E1-608F98975276}"/>
    <cellStyle name="Comma 2 2 2 3 3 3 2" xfId="42435" xr:uid="{E32C6F2B-DF95-41D7-A36A-F95DFC82C9B8}"/>
    <cellStyle name="Comma 2 2 2 3 3 4" xfId="39661" xr:uid="{B9398306-E3DD-4A1C-A334-EC486625C482}"/>
    <cellStyle name="Comma 2 2 2 3 3 4 2" xfId="43227" xr:uid="{3C36D630-EE58-45F6-B2EA-E7C61370BCA1}"/>
    <cellStyle name="Comma 2 2 2 3 3 5" xfId="40214" xr:uid="{E412A4F9-2E6C-4E1D-A7C8-52586D8322C5}"/>
    <cellStyle name="Comma 2 2 2 3 3 6" xfId="22202" xr:uid="{673118B8-4A52-42A6-93C8-C99B81B36C19}"/>
    <cellStyle name="Comma 2 2 2 3 3_ACT Segment adj EBITDA" xfId="11122" xr:uid="{5A220E5B-3D2A-4390-9464-E94E4EABAD5B}"/>
    <cellStyle name="Comma 2 2 2 3 4" xfId="11123" xr:uid="{69F5ED9C-1D19-4C1E-8A79-D5EFAF2A8927}"/>
    <cellStyle name="Comma 2 2 2 3 4 2" xfId="40215" xr:uid="{D9C862CF-3532-4158-A210-3743932FD650}"/>
    <cellStyle name="Comma 2 2 2 3 4 3" xfId="22203" xr:uid="{F2D682FD-124B-4B9A-A908-2646AECB37E1}"/>
    <cellStyle name="Comma 2 2 2 3 5" xfId="11124" xr:uid="{F4C313A0-6E60-46B5-AA43-C3CCD39573AA}"/>
    <cellStyle name="Comma 2 2 2 3 5 2" xfId="41164" xr:uid="{DBB7E5DC-CFE4-4589-85A7-651A69BD5A99}"/>
    <cellStyle name="Comma 2 2 2 3 5 3" xfId="31437" xr:uid="{5B09566C-B105-47BB-B5DE-97391631E797}"/>
    <cellStyle name="Comma 2 2 2 3 6" xfId="11125" xr:uid="{AFC22B9A-7354-4344-8241-E470F5003C68}"/>
    <cellStyle name="Comma 2 2 2 3 6 2" xfId="41436" xr:uid="{52E0C307-C47C-4196-B874-DF39B925D346}"/>
    <cellStyle name="Comma 2 2 2 3 6 3" xfId="32115" xr:uid="{88482D23-842D-41F4-9505-1648420A162F}"/>
    <cellStyle name="Comma 2 2 2 3 7" xfId="11126" xr:uid="{C21838B9-39F2-4640-ACDE-2EE68EC9C4CD}"/>
    <cellStyle name="Comma 2 2 2 3 7 2" xfId="41510" xr:uid="{2162E668-E040-4FD0-AFC1-91293996954B}"/>
    <cellStyle name="Comma 2 2 2 3 7 3" xfId="32192" xr:uid="{E99EA612-1227-4333-8F71-A7539852CFA1}"/>
    <cellStyle name="Comma 2 2 2 3 8" xfId="11127" xr:uid="{31FD0178-B570-450D-9B07-E80028239D9B}"/>
    <cellStyle name="Comma 2 2 2 3 8 2" xfId="41500" xr:uid="{19174A58-8E80-4F89-948E-AFF426A11FCE}"/>
    <cellStyle name="Comma 2 2 2 3 8 3" xfId="32182" xr:uid="{1E2C1E38-EE47-4011-AE56-6650001FA2FB}"/>
    <cellStyle name="Comma 2 2 2 3 9" xfId="11128" xr:uid="{BEC559D5-58DB-484F-91CE-B5F86962A536}"/>
    <cellStyle name="Comma 2 2 2 3 9 2" xfId="41399" xr:uid="{557D296C-3CDB-4684-ACB9-24DC072323AB}"/>
    <cellStyle name="Comma 2 2 2 3 9 3" xfId="32076" xr:uid="{246B3B06-91DE-4D17-9AE9-8E06DC81345C}"/>
    <cellStyle name="Comma 2 2 2 3_ACT Segment adj EBITDA" xfId="11129" xr:uid="{C1734044-FC13-4CB5-AAEB-A91956900EA2}"/>
    <cellStyle name="Comma 2 2 2 4" xfId="11130" xr:uid="{C9AD91BB-1E8D-492C-A7AE-2D2EC17294DF}"/>
    <cellStyle name="Comma 2 2 2 4 10" xfId="11131" xr:uid="{7B0E4F0F-611F-4576-8DA1-4F3878BABBF4}"/>
    <cellStyle name="Comma 2 2 2 4 10 2" xfId="41476" xr:uid="{86AF01FC-E243-44B7-9D3D-65971DB518D0}"/>
    <cellStyle name="Comma 2 2 2 4 10 3" xfId="32156" xr:uid="{0D2156AA-F982-4366-9097-A7653BFF9AFE}"/>
    <cellStyle name="Comma 2 2 2 4 11" xfId="32812" xr:uid="{BC7D05C8-A9BA-4B48-80EC-3E3F2E92C3ED}"/>
    <cellStyle name="Comma 2 2 2 4 11 2" xfId="42092" xr:uid="{8B15413D-6C5E-4409-8F31-F08767826D04}"/>
    <cellStyle name="Comma 2 2 2 4 12" xfId="39183" xr:uid="{5EE93F7B-552A-43B8-9A62-81CFC5978EBB}"/>
    <cellStyle name="Comma 2 2 2 4 12 2" xfId="42937" xr:uid="{3D9526F2-F303-4F63-8E6F-B9481D5A5549}"/>
    <cellStyle name="Comma 2 2 2 4 13" xfId="40216" xr:uid="{705E115A-F33A-486E-9E4C-D5B543F179AB}"/>
    <cellStyle name="Comma 2 2 2 4 14" xfId="22204" xr:uid="{B4AE3D98-7CD6-44AD-A3F0-EFD66CA1EF60}"/>
    <cellStyle name="Comma 2 2 2 4 2" xfId="11132" xr:uid="{1FA8188B-41E9-4EAF-9FBB-F35E7061C4A6}"/>
    <cellStyle name="Comma 2 2 2 4 2 2" xfId="11133" xr:uid="{CBBFE4BC-BE93-4F8F-8B8B-BEE74AB0FC00}"/>
    <cellStyle name="Comma 2 2 2 4 2 2 2" xfId="11134" xr:uid="{26106E9B-F307-418E-836A-B103E045E844}"/>
    <cellStyle name="Comma 2 2 2 4 2 2 2 2" xfId="41635" xr:uid="{03113999-1D04-40C7-8685-7E869BFDAEA7}"/>
    <cellStyle name="Comma 2 2 2 4 2 2 2 3" xfId="32320" xr:uid="{61527B77-FFE6-4182-AD9B-B96012FAB902}"/>
    <cellStyle name="Comma 2 2 2 4 2 2 3" xfId="40218" xr:uid="{B8740C5A-0041-4406-BF5F-97C955067FE4}"/>
    <cellStyle name="Comma 2 2 2 4 2 2 4" xfId="22206" xr:uid="{8DEEF21A-0B8A-4B51-A2A1-C053CCA09985}"/>
    <cellStyle name="Comma 2 2 2 4 2 2_ACT_NIBD EQ" xfId="11135" xr:uid="{0526C83A-F4DF-4647-87AE-B71F2220A5BD}"/>
    <cellStyle name="Comma 2 2 2 4 2 3" xfId="11136" xr:uid="{DC886F2C-B513-480D-A090-71C6552DF9DB}"/>
    <cellStyle name="Comma 2 2 2 4 2 3 2" xfId="40219" xr:uid="{1F456775-988D-484E-8BE1-4660234B2AD6}"/>
    <cellStyle name="Comma 2 2 2 4 2 3 3" xfId="22207" xr:uid="{C97F0E53-2C02-428F-8D92-FD66C07DD00A}"/>
    <cellStyle name="Comma 2 2 2 4 2 4" xfId="32813" xr:uid="{25E2B02A-5063-4FD4-94F5-01CB2C156C91}"/>
    <cellStyle name="Comma 2 2 2 4 2 4 2" xfId="42093" xr:uid="{7565AB13-4F0C-4668-9D6A-4FE57470E877}"/>
    <cellStyle name="Comma 2 2 2 4 2 5" xfId="39184" xr:uid="{8480B403-F8FC-4684-9EEC-EA84E3681872}"/>
    <cellStyle name="Comma 2 2 2 4 2 5 2" xfId="42938" xr:uid="{A480F0AC-75E2-4FD4-A1B8-369FAD2CBA86}"/>
    <cellStyle name="Comma 2 2 2 4 2 6" xfId="40217" xr:uid="{01AC210D-4E4B-40CC-B587-B19306AC8509}"/>
    <cellStyle name="Comma 2 2 2 4 2 7" xfId="22205" xr:uid="{7AC88929-2DA5-474F-A376-B6454A62F196}"/>
    <cellStyle name="Comma 2 2 2 4 2_ACT Segment adj EBITDA" xfId="11137" xr:uid="{DB6C8572-93EE-4744-B334-F81DA59C9667}"/>
    <cellStyle name="Comma 2 2 2 4 3" xfId="11138" xr:uid="{2D07D4CF-F6DA-43F8-8D72-1428515218B0}"/>
    <cellStyle name="Comma 2 2 2 4 3 2" xfId="11139" xr:uid="{FF057489-99B8-4435-93C9-F6446F0B3215}"/>
    <cellStyle name="Comma 2 2 2 4 3 2 2" xfId="41636" xr:uid="{5E660BE3-EEFD-494C-9369-1AFFDE733AA2}"/>
    <cellStyle name="Comma 2 2 2 4 3 2 3" xfId="32321" xr:uid="{9CC72037-A657-4FD3-A76B-DC3B58FBEEAC}"/>
    <cellStyle name="Comma 2 2 2 4 3 3" xfId="36518" xr:uid="{F1C6900A-D076-4103-9A7B-B7BDE4A7235E}"/>
    <cellStyle name="Comma 2 2 2 4 3 3 2" xfId="42436" xr:uid="{AE43E67F-3D52-46FA-B241-E60390D96A36}"/>
    <cellStyle name="Comma 2 2 2 4 3 4" xfId="39662" xr:uid="{6F091BF4-61C2-4B25-920B-BEC7C9467BE1}"/>
    <cellStyle name="Comma 2 2 2 4 3 4 2" xfId="43228" xr:uid="{4315355E-1F3C-4E4A-9DD7-38D63CEBB817}"/>
    <cellStyle name="Comma 2 2 2 4 3 5" xfId="40220" xr:uid="{28C1BC72-E138-4C80-909C-50E088C22452}"/>
    <cellStyle name="Comma 2 2 2 4 3 6" xfId="22208" xr:uid="{702FF521-C9A2-4222-BC6C-0FDC696347EC}"/>
    <cellStyle name="Comma 2 2 2 4 3_ACT Segment adj EBITDA" xfId="11140" xr:uid="{95044462-C93D-47E2-864A-9F4EF36DFCA8}"/>
    <cellStyle name="Comma 2 2 2 4 4" xfId="11141" xr:uid="{2D7AC278-8D06-471B-808E-4C64B1A0ABC7}"/>
    <cellStyle name="Comma 2 2 2 4 4 2" xfId="40221" xr:uid="{9DEF55CB-2ACF-45B3-AE38-81F580AC5B68}"/>
    <cellStyle name="Comma 2 2 2 4 4 3" xfId="22209" xr:uid="{4434FAD1-32C9-46FE-9705-1BCC373C6D70}"/>
    <cellStyle name="Comma 2 2 2 4 5" xfId="11142" xr:uid="{AB1341A6-7D1B-4A49-BAB5-8A15149599AB}"/>
    <cellStyle name="Comma 2 2 2 4 5 2" xfId="41260" xr:uid="{FEDF7497-6ECB-47EF-8830-1D7BF890B379}"/>
    <cellStyle name="Comma 2 2 2 4 5 3" xfId="31831" xr:uid="{2289FBC7-8C6B-4C15-8596-217C63DE7FCD}"/>
    <cellStyle name="Comma 2 2 2 4 6" xfId="11143" xr:uid="{B7D3A7B4-566D-4B48-92D2-776F860F91AE}"/>
    <cellStyle name="Comma 2 2 2 4 6 2" xfId="41520" xr:uid="{6CC984E0-6FDE-4F60-ACC3-E9316D7C8B24}"/>
    <cellStyle name="Comma 2 2 2 4 6 3" xfId="32202" xr:uid="{BCB7A25F-790A-42B8-89BA-5577630697B1}"/>
    <cellStyle name="Comma 2 2 2 4 7" xfId="11144" xr:uid="{8F8692EB-CD10-4CFA-8EAD-98EB81FDB6B8}"/>
    <cellStyle name="Comma 2 2 2 4 7 2" xfId="41536" xr:uid="{30590F7C-10BE-46F4-B0B1-7EB96F03F5F4}"/>
    <cellStyle name="Comma 2 2 2 4 7 3" xfId="32219" xr:uid="{B152811E-C907-4AA2-B74D-13E78E60D394}"/>
    <cellStyle name="Comma 2 2 2 4 8" xfId="11145" xr:uid="{E1EBBACF-4A93-493F-A019-BA4F624B5A7E}"/>
    <cellStyle name="Comma 2 2 2 4 8 2" xfId="41491" xr:uid="{5BEC88CE-7235-4B5B-A9D4-1E1C8927494E}"/>
    <cellStyle name="Comma 2 2 2 4 8 3" xfId="32173" xr:uid="{EDCF545A-0849-46FD-A0EC-1251947092E4}"/>
    <cellStyle name="Comma 2 2 2 4 9" xfId="11146" xr:uid="{F2A2373C-34ED-41C8-B080-5F6A8C3E4682}"/>
    <cellStyle name="Comma 2 2 2 4 9 2" xfId="41291" xr:uid="{34245371-B007-4EA0-9C3B-05006DAA10FB}"/>
    <cellStyle name="Comma 2 2 2 4 9 3" xfId="31964" xr:uid="{DB147A00-83C0-41FE-8A31-6FA36623BAB8}"/>
    <cellStyle name="Comma 2 2 2 4_ACT Segment adj EBITDA" xfId="11147" xr:uid="{0A3DAEE8-9C39-4D29-83CE-7EF36A3B5FA4}"/>
    <cellStyle name="Comma 2 2 2 5" xfId="11148" xr:uid="{60E90752-C3FA-450D-8147-CB473936F087}"/>
    <cellStyle name="Comma 2 2 2 5 2" xfId="11149" xr:uid="{08A046AA-1870-47C8-B2DA-B0B44F6E818D}"/>
    <cellStyle name="Comma 2 2 2 5 2 2" xfId="11150" xr:uid="{9E08F7B2-E7CC-4560-8E07-CCACCDB446BD}"/>
    <cellStyle name="Comma 2 2 2 5 2 2 2" xfId="41637" xr:uid="{6074F7D2-AA4F-4964-8207-B5F5DEF24D9D}"/>
    <cellStyle name="Comma 2 2 2 5 2 2 3" xfId="32322" xr:uid="{BA1EAC53-1FE4-46E6-9B10-07F77C498D29}"/>
    <cellStyle name="Comma 2 2 2 5 2 3" xfId="40223" xr:uid="{1BF23CE9-19C6-4816-83A0-AFB4CC1A8A1E}"/>
    <cellStyle name="Comma 2 2 2 5 2 4" xfId="22211" xr:uid="{A4B5CB1D-E000-459A-8390-A24B8AA6B0A8}"/>
    <cellStyle name="Comma 2 2 2 5 2_ACT_NIBD EQ" xfId="11151" xr:uid="{1908C4BE-2043-48F8-BC19-42259DF197FD}"/>
    <cellStyle name="Comma 2 2 2 5 3" xfId="11152" xr:uid="{F1BC47B4-5484-41AD-B07F-CC7FF76003FE}"/>
    <cellStyle name="Comma 2 2 2 5 3 2" xfId="40224" xr:uid="{0F63E7BB-1371-4EC2-8F4D-B27847A81422}"/>
    <cellStyle name="Comma 2 2 2 5 3 3" xfId="22212" xr:uid="{CF76CBB9-C9A3-4556-A0AF-F2665557CE39}"/>
    <cellStyle name="Comma 2 2 2 5 4" xfId="32814" xr:uid="{C76B5707-F75B-48A0-AC92-1FD40FB57088}"/>
    <cellStyle name="Comma 2 2 2 5 4 2" xfId="42094" xr:uid="{61094DC4-65BD-415B-8F65-D2B7768D588C}"/>
    <cellStyle name="Comma 2 2 2 5 5" xfId="39185" xr:uid="{3A5593AB-5C80-4B4C-A6F7-3E3D8615E135}"/>
    <cellStyle name="Comma 2 2 2 5 5 2" xfId="42939" xr:uid="{C68D42D0-655F-4294-82FA-4A228367748F}"/>
    <cellStyle name="Comma 2 2 2 5 6" xfId="40222" xr:uid="{D6A15669-C9F2-4913-B843-D22B0CEC96E5}"/>
    <cellStyle name="Comma 2 2 2 5 7" xfId="22210" xr:uid="{D6E4BAFF-B93D-4EAC-AA9B-B75BDE4B795E}"/>
    <cellStyle name="Comma 2 2 2 5_ACT Segment adj EBITDA" xfId="11153" xr:uid="{C9CE2A34-0DD4-4085-89EE-ED13B0D8191E}"/>
    <cellStyle name="Comma 2 2 2 6" xfId="11154" xr:uid="{39D81C6D-3FDD-47E7-AF79-99E2F096F096}"/>
    <cellStyle name="Comma 2 2 2 6 2" xfId="11155" xr:uid="{B8D43422-A8E6-4154-B3AF-75A506EAA184}"/>
    <cellStyle name="Comma 2 2 2 6 2 2" xfId="41638" xr:uid="{7417B9CE-8EA0-4970-A593-6E3DF47C569E}"/>
    <cellStyle name="Comma 2 2 2 6 2 3" xfId="32323" xr:uid="{0EBF77F5-DEFF-4903-BE3B-5D2803950C42}"/>
    <cellStyle name="Comma 2 2 2 6 3" xfId="36452" xr:uid="{25FCBD17-89C9-488E-ACA9-6204F4BC0D07}"/>
    <cellStyle name="Comma 2 2 2 6 3 2" xfId="42399" xr:uid="{0C407745-77C5-4758-BCC3-7EE84A16A6F5}"/>
    <cellStyle name="Comma 2 2 2 6 4" xfId="39608" xr:uid="{6CF95F12-187A-4996-BBF6-4F01C8B6050F}"/>
    <cellStyle name="Comma 2 2 2 6 4 2" xfId="43186" xr:uid="{AD5DB95B-C181-4DED-9F45-5B5259A5E790}"/>
    <cellStyle name="Comma 2 2 2 6 5" xfId="40225" xr:uid="{2B80F71E-0C26-45C0-9B31-D16D2E0CB20D}"/>
    <cellStyle name="Comma 2 2 2 6 6" xfId="22213" xr:uid="{41A8503D-41D3-47D1-9FEB-978898EFC8C8}"/>
    <cellStyle name="Comma 2 2 2 6_ACT Segment adj EBITDA" xfId="11156" xr:uid="{2F2E9EB4-BC21-4B9F-8B54-164049870E93}"/>
    <cellStyle name="Comma 2 2 2 7" xfId="11157" xr:uid="{43A34A68-D3B2-4599-8AA7-B26423B4972D}"/>
    <cellStyle name="Comma 2 2 2 7 2" xfId="37057" xr:uid="{BAA094DD-D868-4839-9BDC-204AE7AC9564}"/>
    <cellStyle name="Comma 2 2 2 7 2 2" xfId="42576" xr:uid="{C131DC18-6C8B-45F3-B2C2-97665151A354}"/>
    <cellStyle name="Comma 2 2 2 7 3" xfId="39823" xr:uid="{C1E6B1C6-641C-429F-9732-874241CAF4E5}"/>
    <cellStyle name="Comma 2 2 2 7 3 2" xfId="43371" xr:uid="{807D8470-4C64-4460-AA50-502F47979219}"/>
    <cellStyle name="Comma 2 2 2 7 4" xfId="40226" xr:uid="{8AF13A07-6FCD-4568-B99C-E0674B5A20DC}"/>
    <cellStyle name="Comma 2 2 2 7 5" xfId="22214" xr:uid="{198CAAD3-FC5D-47CE-8CCA-1FBEDD999F61}"/>
    <cellStyle name="Comma 2 2 2 8" xfId="11158" xr:uid="{09EB959F-D852-4002-92A0-F1286A78986F}"/>
    <cellStyle name="Comma 2 2 2 8 2" xfId="37067" xr:uid="{41B01A54-F8E3-49A2-AD0B-0360D90A7D47}"/>
    <cellStyle name="Comma 2 2 2 8 2 2" xfId="42586" xr:uid="{B864326C-699C-47D2-A839-083141895765}"/>
    <cellStyle name="Comma 2 2 2 8 3" xfId="39833" xr:uid="{69A209F8-A489-4537-805A-9FA7E5545C04}"/>
    <cellStyle name="Comma 2 2 2 8 3 2" xfId="43381" xr:uid="{676122C7-D091-448C-B866-61B0F52D9C9E}"/>
    <cellStyle name="Comma 2 2 2 8 4" xfId="41115" xr:uid="{91251826-37DD-41B4-81AB-5C66FDC7E80B}"/>
    <cellStyle name="Comma 2 2 2 8 5" xfId="31046" xr:uid="{5D92EBCD-D211-4815-94F5-EC8802F72A25}"/>
    <cellStyle name="Comma 2 2 2 9" xfId="11159" xr:uid="{64323792-D449-42D8-B106-F762B8D5F4A9}"/>
    <cellStyle name="Comma 2 2 2 9 2" xfId="41358" xr:uid="{853565A6-66CA-4E50-8756-4F81D6E22762}"/>
    <cellStyle name="Comma 2 2 2 9 3" xfId="32033" xr:uid="{0B08D4D4-2888-41A7-A64B-87E814D2842F}"/>
    <cellStyle name="Comma 2 2 2_ACT Segment adj EBITDA" xfId="11160" xr:uid="{C8DC4B63-9F5A-4DFD-BF35-C504DADB53A9}"/>
    <cellStyle name="Comma 2 2 3" xfId="11161" xr:uid="{8A135DAD-0E0B-47C2-8AE3-93B794CFB26E}"/>
    <cellStyle name="Comma 2 2 3 10" xfId="11162" xr:uid="{6C73382C-78B4-411E-AC59-8DCB0CF86E58}"/>
    <cellStyle name="Comma 2 2 3 10 2" xfId="41559" xr:uid="{0AF1019E-E480-4063-967B-987F01703F1D}"/>
    <cellStyle name="Comma 2 2 3 10 3" xfId="32242" xr:uid="{A6241BE8-B8E8-4338-86DF-9783A6E16431}"/>
    <cellStyle name="Comma 2 2 3 11" xfId="32815" xr:uid="{CEB3DB14-338D-4B02-9EA3-C0A8F7B112B7}"/>
    <cellStyle name="Comma 2 2 3 11 2" xfId="42095" xr:uid="{FE25507E-ADDC-4D68-88B3-0FA6FB742C80}"/>
    <cellStyle name="Comma 2 2 3 12" xfId="39186" xr:uid="{66467985-E805-474E-873E-794C45A25261}"/>
    <cellStyle name="Comma 2 2 3 12 2" xfId="42940" xr:uid="{28CF95AC-A79A-45C3-AFB8-7AE990EE1435}"/>
    <cellStyle name="Comma 2 2 3 13" xfId="40227" xr:uid="{FC65F545-B8EE-4303-A379-B118BF43E117}"/>
    <cellStyle name="Comma 2 2 3 14" xfId="22215" xr:uid="{2D3C32D8-170E-41CD-9785-CAD9C498B212}"/>
    <cellStyle name="Comma 2 2 3 2" xfId="11163" xr:uid="{E7ABCA24-4FCB-4D75-90FE-1AF7E0B70155}"/>
    <cellStyle name="Comma 2 2 3 2 2" xfId="11164" xr:uid="{C87340E9-F96E-4C7D-98AA-6B289E48E6C8}"/>
    <cellStyle name="Comma 2 2 3 2 2 2" xfId="11165" xr:uid="{F4444B09-D04D-4189-9A78-4492BABC31F1}"/>
    <cellStyle name="Comma 2 2 3 2 2 2 2" xfId="41639" xr:uid="{F40286F6-0842-43E8-8054-7DFEF7F941FC}"/>
    <cellStyle name="Comma 2 2 3 2 2 2 3" xfId="32324" xr:uid="{0E95753E-B90D-4999-BA99-1C98354D9543}"/>
    <cellStyle name="Comma 2 2 3 2 2 3" xfId="32817" xr:uid="{0DF4C019-C954-4923-973F-119067250596}"/>
    <cellStyle name="Comma 2 2 3 2 2 3 2" xfId="42097" xr:uid="{61C59A77-35D2-49D2-A037-37F32DC3B8F7}"/>
    <cellStyle name="Comma 2 2 3 2 2 4" xfId="39188" xr:uid="{98F028AA-F4DD-4F54-811E-FFD428AF90D9}"/>
    <cellStyle name="Comma 2 2 3 2 2 4 2" xfId="42942" xr:uid="{B990EC03-DF2C-469D-B45E-48CEE7634780}"/>
    <cellStyle name="Comma 2 2 3 2 2 5" xfId="40229" xr:uid="{75F5E063-7397-4D3B-9A7E-B0A7520ED3CF}"/>
    <cellStyle name="Comma 2 2 3 2 2 6" xfId="22217" xr:uid="{C9EE90E7-68EA-4F00-B19D-F33774DE587A}"/>
    <cellStyle name="Comma 2 2 3 2 2_ACT Segment adj EBITDA" xfId="11166" xr:uid="{FF763AC5-7E5A-4446-90FE-BD4ECF2AF973}"/>
    <cellStyle name="Comma 2 2 3 2 3" xfId="11167" xr:uid="{E85CB501-665D-44BC-8814-949494C6024C}"/>
    <cellStyle name="Comma 2 2 3 2 3 2" xfId="40230" xr:uid="{96BD675E-5E49-4A44-B834-EA8085158E0A}"/>
    <cellStyle name="Comma 2 2 3 2 3 3" xfId="22218" xr:uid="{9D93A6B1-50A9-4D95-8EA1-D050F5F8FB53}"/>
    <cellStyle name="Comma 2 2 3 2 4" xfId="32816" xr:uid="{95B08765-654D-4C38-BBA6-85F7DDFDC21E}"/>
    <cellStyle name="Comma 2 2 3 2 4 2" xfId="42096" xr:uid="{84F96178-E6D4-407B-B900-24ED81D1B63B}"/>
    <cellStyle name="Comma 2 2 3 2 5" xfId="39187" xr:uid="{31E2F75E-02E9-468B-A0F5-BEA703BB00F8}"/>
    <cellStyle name="Comma 2 2 3 2 5 2" xfId="42941" xr:uid="{51F41037-A403-46C2-80D9-329AF3BEB801}"/>
    <cellStyle name="Comma 2 2 3 2 6" xfId="40228" xr:uid="{7C7F3879-A276-4552-8F83-BE36CC79F07C}"/>
    <cellStyle name="Comma 2 2 3 2 7" xfId="22216" xr:uid="{234030A4-9471-4D1D-8739-6D21FFE06523}"/>
    <cellStyle name="Comma 2 2 3 2_ACT Segment adj EBITDA" xfId="11168" xr:uid="{FD5304E1-38AF-4105-B155-4516F971655C}"/>
    <cellStyle name="Comma 2 2 3 3" xfId="11169" xr:uid="{BE0C2B3C-5221-4574-AA91-82E6B36FF2DB}"/>
    <cellStyle name="Comma 2 2 3 3 2" xfId="11170" xr:uid="{35AF6F0A-AC28-487A-B3F7-009902487AC2}"/>
    <cellStyle name="Comma 2 2 3 3 2 2" xfId="32819" xr:uid="{99326157-33D3-4FE5-879E-916921DE454B}"/>
    <cellStyle name="Comma 2 2 3 3 2 2 2" xfId="42099" xr:uid="{531262CA-1B04-4836-880D-36430F927699}"/>
    <cellStyle name="Comma 2 2 3 3 2 3" xfId="39190" xr:uid="{93F65543-7443-4EFD-BCC3-0343A367CB3D}"/>
    <cellStyle name="Comma 2 2 3 3 2 3 2" xfId="42944" xr:uid="{289139EB-1999-48E1-A806-F56521950BE1}"/>
    <cellStyle name="Comma 2 2 3 3 3" xfId="32818" xr:uid="{3402D04D-88C2-45D3-9F9E-6B76F75F95F5}"/>
    <cellStyle name="Comma 2 2 3 3 3 2" xfId="42098" xr:uid="{F4E5F30B-1DD6-4517-9504-6746478E0098}"/>
    <cellStyle name="Comma 2 2 3 3 4" xfId="39189" xr:uid="{CD96661E-428E-4920-A454-ACD512CB8CE6}"/>
    <cellStyle name="Comma 2 2 3 3 4 2" xfId="42943" xr:uid="{1FBE4A3A-6E8A-4F06-98B7-713977DC8FC2}"/>
    <cellStyle name="Comma 2 2 3 3 5" xfId="40231" xr:uid="{1705DBFF-8FD7-4116-AB72-1F98156AFE41}"/>
    <cellStyle name="Comma 2 2 3 3 6" xfId="22219" xr:uid="{4F693E6A-1F6B-4E0C-9ADD-B2ADAF23CEF6}"/>
    <cellStyle name="Comma 2 2 3 3_ACT Segment adj EBITDA" xfId="11171" xr:uid="{9A09CE46-F98F-4CC3-9AAC-515CCB9868AE}"/>
    <cellStyle name="Comma 2 2 3 4" xfId="11172" xr:uid="{EDE5CCFD-E348-4E11-AD60-9EA446979901}"/>
    <cellStyle name="Comma 2 2 3 4 2" xfId="32820" xr:uid="{B80E528B-9BB9-40D4-87E6-AFC1CE100553}"/>
    <cellStyle name="Comma 2 2 3 4 2 2" xfId="42100" xr:uid="{0CDE035E-DE04-4990-88B3-DE09FAFAFD5A}"/>
    <cellStyle name="Comma 2 2 3 4 3" xfId="39191" xr:uid="{9E2C2081-D2EA-4233-9A6F-D99607EE079C}"/>
    <cellStyle name="Comma 2 2 3 4 3 2" xfId="42945" xr:uid="{97FB2D3B-2598-4F2E-AAF0-0973FE4579C1}"/>
    <cellStyle name="Comma 2 2 3 4 4" xfId="40232" xr:uid="{8F363D5F-78A8-469C-8886-C1924138BA0C}"/>
    <cellStyle name="Comma 2 2 3 4 5" xfId="22220" xr:uid="{19F8480E-2AD0-4A6B-BE95-1ECA46DE29E1}"/>
    <cellStyle name="Comma 2 2 3 5" xfId="11173" xr:uid="{0BDC820F-27B5-4BAF-87C2-61CB899D8762}"/>
    <cellStyle name="Comma 2 2 3 5 2" xfId="36519" xr:uid="{1C3F8C16-5FA0-4AF9-9A2D-468718C20A4E}"/>
    <cellStyle name="Comma 2 2 3 5 2 2" xfId="42437" xr:uid="{E41043A3-AE35-418E-ABD7-3DB98F44BF11}"/>
    <cellStyle name="Comma 2 2 3 5 3" xfId="39663" xr:uid="{E3D2A050-D030-4B23-80F0-90DC9A45E63A}"/>
    <cellStyle name="Comma 2 2 3 5 3 2" xfId="43229" xr:uid="{7A24C584-314E-484A-A350-8F727E5C6027}"/>
    <cellStyle name="Comma 2 2 3 5 4" xfId="41185" xr:uid="{39FD4664-40A3-4481-92D0-9B705321338A}"/>
    <cellStyle name="Comma 2 2 3 5 5" xfId="31465" xr:uid="{012F19AC-6980-4964-B092-0618545929B3}"/>
    <cellStyle name="Comma 2 2 3 6" xfId="11174" xr:uid="{9D487559-C3F4-4D96-B1FC-E0F2D4081547}"/>
    <cellStyle name="Comma 2 2 3 6 2" xfId="37060" xr:uid="{C4E82CAC-5534-4172-8B3D-85912323CAA6}"/>
    <cellStyle name="Comma 2 2 3 6 2 2" xfId="42579" xr:uid="{F2C5D657-5D8A-43FC-9508-9722F76125AA}"/>
    <cellStyle name="Comma 2 2 3 6 3" xfId="39826" xr:uid="{303B0683-3D72-4A23-AD53-5762F095A677}"/>
    <cellStyle name="Comma 2 2 3 6 3 2" xfId="43374" xr:uid="{F8A6BD5F-D75F-4237-B4EE-D432F652B874}"/>
    <cellStyle name="Comma 2 2 3 6 4" xfId="41449" xr:uid="{5DBD984B-00A4-4AAE-A6B6-310630A03553}"/>
    <cellStyle name="Comma 2 2 3 6 5" xfId="32128" xr:uid="{3A3DCD53-AB9A-4731-A71F-300FF3E153FB}"/>
    <cellStyle name="Comma 2 2 3 7" xfId="11175" xr:uid="{17A088A4-BF8F-440F-9E3C-980BE0235A80}"/>
    <cellStyle name="Comma 2 2 3 7 2" xfId="37059" xr:uid="{6811DB7A-214B-458E-8AC3-FC7B6AD50D79}"/>
    <cellStyle name="Comma 2 2 3 7 2 2" xfId="42578" xr:uid="{FB3B115E-FA4D-4A47-AB10-5CD4CD453240}"/>
    <cellStyle name="Comma 2 2 3 7 3" xfId="39825" xr:uid="{E892DE95-CBA0-4174-B514-1634AEE68769}"/>
    <cellStyle name="Comma 2 2 3 7 3 2" xfId="43373" xr:uid="{FEA4694F-F213-4FCB-BB50-A1D625514856}"/>
    <cellStyle name="Comma 2 2 3 7 4" xfId="41363" xr:uid="{D5377E54-77B5-4DBD-B45E-9F8A10D16CDB}"/>
    <cellStyle name="Comma 2 2 3 7 5" xfId="32038" xr:uid="{F1DFCA57-0B13-4E96-9854-7D49554916F3}"/>
    <cellStyle name="Comma 2 2 3 8" xfId="11176" xr:uid="{4FBA2835-CA87-436E-9448-281DE2C6B0F0}"/>
    <cellStyle name="Comma 2 2 3 8 2" xfId="41478" xr:uid="{7BDBC210-C525-4D8D-9886-F0ED52808DD5}"/>
    <cellStyle name="Comma 2 2 3 8 3" xfId="32158" xr:uid="{D8FA6813-0630-42B5-AFE4-71D30D0ED0E1}"/>
    <cellStyle name="Comma 2 2 3 9" xfId="11177" xr:uid="{C778821A-8FD9-49E7-AED5-3A0394F1F452}"/>
    <cellStyle name="Comma 2 2 3 9 2" xfId="41506" xr:uid="{BCA8E2E4-140F-481C-8882-51D8A78A583E}"/>
    <cellStyle name="Comma 2 2 3 9 3" xfId="32188" xr:uid="{0AEE8599-51A3-417E-8D2F-700EFDCFFFBB}"/>
    <cellStyle name="Comma 2 2 3_ACT Segment adj EBITDA" xfId="11178" xr:uid="{49FCB6F3-2A31-4857-A9FB-144B8023A868}"/>
    <cellStyle name="Comma 2 2 4" xfId="11179" xr:uid="{B7727D59-1289-4810-A9FD-5C2389A43040}"/>
    <cellStyle name="Comma 2 2 4 10" xfId="11180" xr:uid="{2E736CF1-54A4-4E36-88E4-5A4FF0DE2DEF}"/>
    <cellStyle name="Comma 2 2 4 10 2" xfId="41567" xr:uid="{C445E48B-8FE0-4ABC-9FD0-53E6FB27D2A5}"/>
    <cellStyle name="Comma 2 2 4 10 3" xfId="32250" xr:uid="{E993049F-61E8-46D9-A51A-2FF7F29176F6}"/>
    <cellStyle name="Comma 2 2 4 11" xfId="32821" xr:uid="{D192740C-0501-49A0-BC9E-0C76DD061809}"/>
    <cellStyle name="Comma 2 2 4 11 2" xfId="42101" xr:uid="{F06D567A-E016-42BC-82D3-ED8BAE90A1A6}"/>
    <cellStyle name="Comma 2 2 4 12" xfId="39192" xr:uid="{D38B76C2-6144-4828-BD4E-916841A7DC15}"/>
    <cellStyle name="Comma 2 2 4 12 2" xfId="42946" xr:uid="{DE8FDCCE-51F3-49E2-B311-A13678436CAC}"/>
    <cellStyle name="Comma 2 2 4 13" xfId="40233" xr:uid="{7851FF41-95B1-4B3C-8D7E-B88FFDC7611C}"/>
    <cellStyle name="Comma 2 2 4 14" xfId="22221" xr:uid="{2504EEF9-CF0C-42AA-A8DB-F9A53CEFCB9D}"/>
    <cellStyle name="Comma 2 2 4 2" xfId="11181" xr:uid="{6AE70AFA-15DD-40E0-93B6-AD897D22E486}"/>
    <cellStyle name="Comma 2 2 4 2 2" xfId="11182" xr:uid="{EBBBC9E7-1EC8-4FDE-9231-8D00A5C496E0}"/>
    <cellStyle name="Comma 2 2 4 2 2 2" xfId="11183" xr:uid="{352FA4F2-1128-487E-8226-D1E708E4254D}"/>
    <cellStyle name="Comma 2 2 4 2 2 2 2" xfId="41640" xr:uid="{4E387AD2-F840-4DA7-98B7-1C7A2FEAADE3}"/>
    <cellStyle name="Comma 2 2 4 2 2 2 3" xfId="32325" xr:uid="{6CEA5048-2808-4374-9D0F-114C29068751}"/>
    <cellStyle name="Comma 2 2 4 2 2 3" xfId="40235" xr:uid="{A39804B8-5149-4D0B-8783-6FEA93D93F88}"/>
    <cellStyle name="Comma 2 2 4 2 2 4" xfId="22223" xr:uid="{74D279F0-F839-47FF-A36E-B5E09E7F650B}"/>
    <cellStyle name="Comma 2 2 4 2 2_ACT_NIBD EQ" xfId="11184" xr:uid="{7277D60D-B70E-40CB-9D44-586FD38CD2A3}"/>
    <cellStyle name="Comma 2 2 4 2 3" xfId="11185" xr:uid="{0A123878-8066-4943-A2BB-807E4C4604ED}"/>
    <cellStyle name="Comma 2 2 4 2 3 2" xfId="40236" xr:uid="{26AFDD25-77AE-4FDB-A09A-4CD96DF60C8B}"/>
    <cellStyle name="Comma 2 2 4 2 3 3" xfId="22224" xr:uid="{0172391D-EF6B-44ED-8D55-FDE6EFFC6422}"/>
    <cellStyle name="Comma 2 2 4 2 4" xfId="32822" xr:uid="{C2F77331-7567-4AC7-9454-008A0E5FBA2C}"/>
    <cellStyle name="Comma 2 2 4 2 4 2" xfId="42102" xr:uid="{6125BD5B-E438-4A48-BEF1-8ECD5EAF94ED}"/>
    <cellStyle name="Comma 2 2 4 2 5" xfId="39193" xr:uid="{BDF478EA-2AAC-4AA3-B47D-5E4DE8815ED8}"/>
    <cellStyle name="Comma 2 2 4 2 5 2" xfId="42947" xr:uid="{22A350EB-15F6-40DB-8461-A349260DA8CD}"/>
    <cellStyle name="Comma 2 2 4 2 6" xfId="40234" xr:uid="{32A8BE8C-C9E3-4092-A2AF-9224987B11A8}"/>
    <cellStyle name="Comma 2 2 4 2 7" xfId="22222" xr:uid="{10519FAA-3177-472F-B3B2-10A34BBAC152}"/>
    <cellStyle name="Comma 2 2 4 2_ACT Segment adj EBITDA" xfId="11186" xr:uid="{CB7614B5-F4CE-44D0-AFE8-D9A99D5903CA}"/>
    <cellStyle name="Comma 2 2 4 3" xfId="11187" xr:uid="{8C8D8659-B128-42AD-9298-DE5B393784CF}"/>
    <cellStyle name="Comma 2 2 4 3 2" xfId="11188" xr:uid="{3BDB446F-B4FA-415D-90F0-5B92264C2A90}"/>
    <cellStyle name="Comma 2 2 4 3 2 2" xfId="41641" xr:uid="{9073A3C3-5806-4D60-B884-14B5D19EC05C}"/>
    <cellStyle name="Comma 2 2 4 3 2 3" xfId="32326" xr:uid="{95C0846E-ADCB-4D28-9BBC-AEDF6AC25311}"/>
    <cellStyle name="Comma 2 2 4 3 3" xfId="36520" xr:uid="{307695AF-B407-47B8-B8DE-C04F045F60E3}"/>
    <cellStyle name="Comma 2 2 4 3 3 2" xfId="42438" xr:uid="{9081F11C-A766-4D28-8B19-A35FFB5A3493}"/>
    <cellStyle name="Comma 2 2 4 3 4" xfId="39664" xr:uid="{FDE9B647-1935-43A3-88D0-E3961777A90E}"/>
    <cellStyle name="Comma 2 2 4 3 4 2" xfId="43230" xr:uid="{7C375ACD-0142-4F2C-AA7F-B9188AD0413F}"/>
    <cellStyle name="Comma 2 2 4 3 5" xfId="40237" xr:uid="{4F6721CF-2625-4D41-AFC8-601FACF0EABC}"/>
    <cellStyle name="Comma 2 2 4 3 6" xfId="22225" xr:uid="{7E31F39A-59DC-4FF5-964F-B4D955A88B60}"/>
    <cellStyle name="Comma 2 2 4 3_ACT Segment adj EBITDA" xfId="11189" xr:uid="{AE3A6100-0201-4709-810E-7E876AC5E4A8}"/>
    <cellStyle name="Comma 2 2 4 4" xfId="11190" xr:uid="{B09F676B-495A-483C-AF16-59182DE9ED1D}"/>
    <cellStyle name="Comma 2 2 4 4 2" xfId="40238" xr:uid="{88830210-F28E-4D78-A3FA-A79C97E7DDFD}"/>
    <cellStyle name="Comma 2 2 4 4 3" xfId="22226" xr:uid="{16978CA5-8504-44B0-94BF-5BBA5FB41F62}"/>
    <cellStyle name="Comma 2 2 4 5" xfId="11191" xr:uid="{325185EA-3AE8-4599-B8F2-151001E42687}"/>
    <cellStyle name="Comma 2 2 4 5 2" xfId="41136" xr:uid="{D3A0FA41-4A5B-439A-8295-4B9E1BB86BF0}"/>
    <cellStyle name="Comma 2 2 4 5 3" xfId="31253" xr:uid="{DB1E7949-EDF8-42AA-BAC3-EF2099842479}"/>
    <cellStyle name="Comma 2 2 4 6" xfId="11192" xr:uid="{4FB5F1D5-06C0-47A2-9220-AA36C43187B4}"/>
    <cellStyle name="Comma 2 2 4 6 2" xfId="41396" xr:uid="{23878D56-C68D-4B56-B2C2-765D71D97E93}"/>
    <cellStyle name="Comma 2 2 4 6 3" xfId="32073" xr:uid="{A69EB0DF-4174-4425-8B3D-3ACBEEC41F0F}"/>
    <cellStyle name="Comma 2 2 4 7" xfId="11193" xr:uid="{EE810434-35E0-4BE0-9C4C-C34F0F560E3B}"/>
    <cellStyle name="Comma 2 2 4 7 2" xfId="41425" xr:uid="{DE00B4D7-8C23-43B4-8087-99F3E08A3267}"/>
    <cellStyle name="Comma 2 2 4 7 3" xfId="32102" xr:uid="{4CE92D32-2C0A-41E0-93D7-7E5B5EBE0C8F}"/>
    <cellStyle name="Comma 2 2 4 8" xfId="11194" xr:uid="{B6C84429-74A0-4DF8-9395-A459CCAD7220}"/>
    <cellStyle name="Comma 2 2 4 8 2" xfId="41284" xr:uid="{EA5F9608-A422-4493-BFB1-998DF47EEA6D}"/>
    <cellStyle name="Comma 2 2 4 8 3" xfId="31957" xr:uid="{CD96EF68-24D1-4EF7-A63A-0EE500FBDFBA}"/>
    <cellStyle name="Comma 2 2 4 9" xfId="11195" xr:uid="{F46DA664-EA94-4981-A16C-3EFC91553FD2}"/>
    <cellStyle name="Comma 2 2 4 9 2" xfId="41541" xr:uid="{A6AFCD3D-E81B-4748-9A31-0ADADD1E7E15}"/>
    <cellStyle name="Comma 2 2 4 9 3" xfId="32224" xr:uid="{AAC0872D-D887-491E-83B1-A5304E7DDF03}"/>
    <cellStyle name="Comma 2 2 4_ACT Segment adj EBITDA" xfId="11196" xr:uid="{1D7EFB01-0E2E-45F6-A35C-957E866F2651}"/>
    <cellStyle name="Comma 2 2 5" xfId="11197" xr:uid="{FCD83D5F-37AD-410E-801D-3674A6B0F04C}"/>
    <cellStyle name="Comma 2 2 5 10" xfId="11198" xr:uid="{F3B32147-6DC2-41AD-9E56-596350E83185}"/>
    <cellStyle name="Comma 2 2 5 10 2" xfId="41319" xr:uid="{B919621A-505C-4613-8840-78163D4F496C}"/>
    <cellStyle name="Comma 2 2 5 10 3" xfId="31992" xr:uid="{A7A83720-3E93-435E-AC32-D5AC74044236}"/>
    <cellStyle name="Comma 2 2 5 11" xfId="32823" xr:uid="{BE4E5463-F18D-4FF2-9508-5DBB20FE3C72}"/>
    <cellStyle name="Comma 2 2 5 11 2" xfId="42103" xr:uid="{8918EAB7-8BB4-41A0-BBCF-6B1600D6697B}"/>
    <cellStyle name="Comma 2 2 5 12" xfId="39194" xr:uid="{B2C2290A-3EA7-4C20-8592-C61F14FF365E}"/>
    <cellStyle name="Comma 2 2 5 12 2" xfId="42948" xr:uid="{1C0409C4-EC4F-4745-8781-43AFB7C74FD9}"/>
    <cellStyle name="Comma 2 2 5 13" xfId="40239" xr:uid="{59568E17-0470-446C-B0DD-E4F08E1ED01C}"/>
    <cellStyle name="Comma 2 2 5 14" xfId="22227" xr:uid="{0DD21ADC-D828-491D-8C90-9BAE3E9E30C3}"/>
    <cellStyle name="Comma 2 2 5 2" xfId="11199" xr:uid="{7A84ED96-A392-441A-95FC-FF67C9A1F9A1}"/>
    <cellStyle name="Comma 2 2 5 2 2" xfId="11200" xr:uid="{6F367EFA-A82B-4E80-96A1-0950657166B4}"/>
    <cellStyle name="Comma 2 2 5 2 2 2" xfId="11201" xr:uid="{9135A977-8DF6-4159-95A5-6451CDC9964C}"/>
    <cellStyle name="Comma 2 2 5 2 2 2 2" xfId="41642" xr:uid="{8EC64D41-F08E-4B87-9387-4E0393BD2533}"/>
    <cellStyle name="Comma 2 2 5 2 2 2 3" xfId="32327" xr:uid="{C2F1FB32-E7AD-4E8A-865D-3E7D4FD35561}"/>
    <cellStyle name="Comma 2 2 5 2 2 3" xfId="40241" xr:uid="{E21986AC-9B0A-4486-8BE6-257863A00D8D}"/>
    <cellStyle name="Comma 2 2 5 2 2 4" xfId="22229" xr:uid="{344030A5-3DC2-4481-832C-32A4722CBD15}"/>
    <cellStyle name="Comma 2 2 5 2 2_ACT_NIBD EQ" xfId="11202" xr:uid="{DB9578CD-72F5-4B13-8F09-0E24493D8CA5}"/>
    <cellStyle name="Comma 2 2 5 2 3" xfId="11203" xr:uid="{4B9B1774-D045-4633-9E56-A1573E53B3F4}"/>
    <cellStyle name="Comma 2 2 5 2 3 2" xfId="40242" xr:uid="{72250093-1C5B-4F60-BB11-E7FA6351719A}"/>
    <cellStyle name="Comma 2 2 5 2 3 3" xfId="22230" xr:uid="{755D00B6-7C93-4C7A-9487-0139DFC8DA5A}"/>
    <cellStyle name="Comma 2 2 5 2 4" xfId="32824" xr:uid="{43826BE0-2A0B-4C65-ACC2-B884C8D14BB7}"/>
    <cellStyle name="Comma 2 2 5 2 4 2" xfId="42104" xr:uid="{19365B9B-841E-4546-A40D-5C3A804F0344}"/>
    <cellStyle name="Comma 2 2 5 2 5" xfId="39195" xr:uid="{D79B1B81-6D9F-4897-B8B4-F83B5840A509}"/>
    <cellStyle name="Comma 2 2 5 2 5 2" xfId="42949" xr:uid="{E8B13B16-F4D7-41E1-8302-1D3384CF336D}"/>
    <cellStyle name="Comma 2 2 5 2 6" xfId="40240" xr:uid="{957CEAB3-A5B5-496E-A969-812F062A9A57}"/>
    <cellStyle name="Comma 2 2 5 2 7" xfId="22228" xr:uid="{EE29819B-9582-4309-862D-9A75E2DD8DB4}"/>
    <cellStyle name="Comma 2 2 5 2_ACT Segment adj EBITDA" xfId="11204" xr:uid="{028CD96D-D779-46E4-A359-FFCA98C47484}"/>
    <cellStyle name="Comma 2 2 5 3" xfId="11205" xr:uid="{6F4795B9-BD95-4E60-B6FD-ECBCB8C6CD16}"/>
    <cellStyle name="Comma 2 2 5 3 2" xfId="11206" xr:uid="{3D8DEEEA-3CF8-4B94-9D5B-D652E533DA1A}"/>
    <cellStyle name="Comma 2 2 5 3 2 2" xfId="41643" xr:uid="{1A74CF46-4CA4-48A1-870A-656C1F444A65}"/>
    <cellStyle name="Comma 2 2 5 3 2 3" xfId="32328" xr:uid="{3399D971-9A79-4DEA-95D6-22C9D9EE5B31}"/>
    <cellStyle name="Comma 2 2 5 3 3" xfId="36521" xr:uid="{6E0D7046-A6EA-42B0-9089-A8C681AD3A52}"/>
    <cellStyle name="Comma 2 2 5 3 3 2" xfId="42439" xr:uid="{B943F98A-186C-49EA-BF08-DAC23CE824B8}"/>
    <cellStyle name="Comma 2 2 5 3 4" xfId="39665" xr:uid="{BDF463D7-D94B-4028-80F8-45B3A29416C9}"/>
    <cellStyle name="Comma 2 2 5 3 4 2" xfId="43231" xr:uid="{97D866C9-1E1D-45A9-B361-A9E6F094251D}"/>
    <cellStyle name="Comma 2 2 5 3 5" xfId="40243" xr:uid="{F2B6D40F-85C7-4680-A51B-2502E2BE31D9}"/>
    <cellStyle name="Comma 2 2 5 3 6" xfId="22231" xr:uid="{502E42F0-DD77-4CF1-9D87-5A01C9201FC6}"/>
    <cellStyle name="Comma 2 2 5 3_ACT Segment adj EBITDA" xfId="11207" xr:uid="{E8C62BE4-C67E-4091-9E6D-3C42FB397CA4}"/>
    <cellStyle name="Comma 2 2 5 4" xfId="11208" xr:uid="{254CBFBF-64F5-4D64-9F1D-648A951467CC}"/>
    <cellStyle name="Comma 2 2 5 4 2" xfId="40244" xr:uid="{8F148B8A-40F6-471B-B096-5A14FBE2D159}"/>
    <cellStyle name="Comma 2 2 5 4 3" xfId="22232" xr:uid="{8251A12B-8169-4FDF-94B0-BBE405F4BD55}"/>
    <cellStyle name="Comma 2 2 5 5" xfId="11209" xr:uid="{EE8FC26B-F48A-4610-A885-F0252E9A8ECB}"/>
    <cellStyle name="Comma 2 2 5 5 2" xfId="41231" xr:uid="{523FE84A-7579-4D69-BE8A-E1DCE99BE4D0}"/>
    <cellStyle name="Comma 2 2 5 5 3" xfId="31646" xr:uid="{63E00828-199D-4E1A-9C39-634BD117A188}"/>
    <cellStyle name="Comma 2 2 5 6" xfId="11210" xr:uid="{ECDB43F0-C6CA-4999-9696-BFE1FC456AC0}"/>
    <cellStyle name="Comma 2 2 5 6 2" xfId="41495" xr:uid="{81B867EE-3D3C-4222-917F-E8EFDF6C0A68}"/>
    <cellStyle name="Comma 2 2 5 6 3" xfId="32177" xr:uid="{96075707-324A-4417-95AF-99A5EC8B419F}"/>
    <cellStyle name="Comma 2 2 5 7" xfId="11211" xr:uid="{73FAA7A8-CB08-44AA-B51C-A76CF3C444F1}"/>
    <cellStyle name="Comma 2 2 5 7 2" xfId="41290" xr:uid="{320076C4-32E8-45D4-88B4-C087BA63FDC0}"/>
    <cellStyle name="Comma 2 2 5 7 3" xfId="31963" xr:uid="{4739AA27-90EC-45C3-B8EE-1745A1C85F0F}"/>
    <cellStyle name="Comma 2 2 5 8" xfId="11212" xr:uid="{C0D8F31D-20E1-4AE9-BDD9-6FE8C1227783}"/>
    <cellStyle name="Comma 2 2 5 8 2" xfId="41403" xr:uid="{5B68DE85-B43D-4199-99E0-CEC1FAFC310E}"/>
    <cellStyle name="Comma 2 2 5 8 3" xfId="32080" xr:uid="{0F7940B1-13AF-4FD0-97A8-4D1FB74FEB6C}"/>
    <cellStyle name="Comma 2 2 5 9" xfId="11213" xr:uid="{4700B0F6-F33E-45CF-86E0-FF98F5EC5239}"/>
    <cellStyle name="Comma 2 2 5 9 2" xfId="41333" xr:uid="{E0AD5D2F-1066-4120-825D-779AA2298008}"/>
    <cellStyle name="Comma 2 2 5 9 3" xfId="32007" xr:uid="{FD2EE062-39A6-4D74-A0DF-6A370BC0784B}"/>
    <cellStyle name="Comma 2 2 5_ACT Segment adj EBITDA" xfId="11214" xr:uid="{5587676D-6A91-4D44-9905-BCB31F71FBE3}"/>
    <cellStyle name="Comma 2 2 6" xfId="11215" xr:uid="{72F58FE8-1BC6-412F-A0A4-5C36B35115CF}"/>
    <cellStyle name="Comma 2 2 6 2" xfId="11216" xr:uid="{355EE2CF-0357-44A4-B175-7B8F54CD4016}"/>
    <cellStyle name="Comma 2 2 6 2 2" xfId="40246" xr:uid="{8814A0F1-2C51-4A65-AB61-2C6F9D094CF7}"/>
    <cellStyle name="Comma 2 2 6 2 3" xfId="22234" xr:uid="{28578FC0-8B67-4A82-A337-E06892C41AF3}"/>
    <cellStyle name="Comma 2 2 6 3" xfId="11217" xr:uid="{37A21F27-BE01-481B-BD6E-87524BC4E3CB}"/>
    <cellStyle name="Comma 2 2 6 3 2" xfId="40247" xr:uid="{11B4514B-87F5-4DFB-BC2D-BFFB761796C8}"/>
    <cellStyle name="Comma 2 2 6 3 3" xfId="22235" xr:uid="{387BE68A-A854-4B5E-A3CD-80E0D3485296}"/>
    <cellStyle name="Comma 2 2 6 4" xfId="32825" xr:uid="{469C2976-91E0-45B8-8AC1-7EB2F35B49C3}"/>
    <cellStyle name="Comma 2 2 6 4 2" xfId="42105" xr:uid="{CA89E556-CE9A-427B-8823-6CD66863602F}"/>
    <cellStyle name="Comma 2 2 6 5" xfId="39196" xr:uid="{67CFB704-4FAC-421C-9A58-DADBDA0CED71}"/>
    <cellStyle name="Comma 2 2 6 5 2" xfId="42950" xr:uid="{6E11FCB3-43B4-4075-A485-A746DCC30F67}"/>
    <cellStyle name="Comma 2 2 6 6" xfId="40245" xr:uid="{97713700-310C-40E3-9F1F-7F648E253016}"/>
    <cellStyle name="Comma 2 2 6 7" xfId="22233" xr:uid="{779A981F-501C-42DD-BE83-4DA1E92AE77F}"/>
    <cellStyle name="Comma 2 2 6_ACT Segment adj EBITDA" xfId="11218" xr:uid="{95902DB0-1C7C-4CDB-9C1F-A057A891ABD7}"/>
    <cellStyle name="Comma 2 2 7" xfId="11219" xr:uid="{130840A3-20CF-413F-9448-A37AC1A31D2F}"/>
    <cellStyle name="Comma 2 2 7 2" xfId="11220" xr:uid="{F95CC133-C122-47B7-A9DE-E8CA44A019CE}"/>
    <cellStyle name="Comma 2 2 7 2 2" xfId="11221" xr:uid="{4DBA0EC2-1CC8-4FB9-B6C1-4A1350EA9CE3}"/>
    <cellStyle name="Comma 2 2 7 2 2 2" xfId="41645" xr:uid="{B3E2025F-50AD-4B4D-B866-C6165999119A}"/>
    <cellStyle name="Comma 2 2 7 2 2 3" xfId="32330" xr:uid="{7594C791-AE27-41AF-8B32-DF900728EEB5}"/>
    <cellStyle name="Comma 2 2 7 2 3" xfId="41644" xr:uid="{2577384E-A951-4B58-BDFD-70E63FA7930F}"/>
    <cellStyle name="Comma 2 2 7 2 4" xfId="32329" xr:uid="{AC02F63B-FCE8-46F6-B0B5-867FB9792498}"/>
    <cellStyle name="Comma 2 2 7 2_ACT_NIBD EQ" xfId="11222" xr:uid="{C5964BAF-237C-4F5B-A17B-4E29DFC6732D}"/>
    <cellStyle name="Comma 2 2 7 3" xfId="11223" xr:uid="{8787B8F5-FAE7-491B-9AF8-D6910C10A57E}"/>
    <cellStyle name="Comma 2 2 7 3 2" xfId="41646" xr:uid="{8B3E5184-2FBA-4CC4-BDDA-8CB01FE4B9E1}"/>
    <cellStyle name="Comma 2 2 7 3 3" xfId="32331" xr:uid="{167993AC-CB06-4AB8-8E0B-6718B2C7E960}"/>
    <cellStyle name="Comma 2 2 7 4" xfId="36329" xr:uid="{98B10200-454B-416A-A86C-64B36EC44015}"/>
    <cellStyle name="Comma 2 2 7 4 2" xfId="42370" xr:uid="{5F06E531-7844-4B87-B780-FCE5BE808E73}"/>
    <cellStyle name="Comma 2 2 7 5" xfId="39572" xr:uid="{94B8A1DF-F521-4756-81FF-9D5796E41DA5}"/>
    <cellStyle name="Comma 2 2 7 5 2" xfId="43156" xr:uid="{1C9D00E9-AC7C-40F3-93FF-027B75432947}"/>
    <cellStyle name="Comma 2 2 7 6" xfId="40248" xr:uid="{17B91946-F930-4A5D-83A7-B827D3CCB186}"/>
    <cellStyle name="Comma 2 2 7 7" xfId="22236" xr:uid="{1A634A46-76FF-4341-BFDB-829ADB1AAF47}"/>
    <cellStyle name="Comma 2 2 7_ACT Segment adj EBITDA" xfId="11224" xr:uid="{88D3E3F5-4AFC-4621-9E6F-70CD2A96FAE8}"/>
    <cellStyle name="Comma 2 2 8" xfId="11225" xr:uid="{78AA6452-C4E9-4351-AD55-91FD5ED7FC64}"/>
    <cellStyle name="Comma 2 2 8 2" xfId="11226" xr:uid="{3BAB9D46-231D-4401-B9A0-584E37BEB8A6}"/>
    <cellStyle name="Comma 2 2 8 2 2" xfId="41647" xr:uid="{BF596B63-0625-4F01-A200-A32ADE0856AB}"/>
    <cellStyle name="Comma 2 2 8 2 3" xfId="32332" xr:uid="{D5AEB253-F6C2-4AE0-86AD-FAFC811C1E96}"/>
    <cellStyle name="Comma 2 2 8 3" xfId="37041" xr:uid="{8BDA0222-C35E-486B-9CD8-E0AD1D3AEB63}"/>
    <cellStyle name="Comma 2 2 8 3 2" xfId="42561" xr:uid="{63A784D7-0611-49FD-BC46-8FEF47F0C176}"/>
    <cellStyle name="Comma 2 2 8 4" xfId="39808" xr:uid="{F9ED91B0-610F-4B03-A56B-92F9E06F7A54}"/>
    <cellStyle name="Comma 2 2 8 4 2" xfId="43356" xr:uid="{BBAEFC37-4C3B-42A9-A83B-0683CD71DAFB}"/>
    <cellStyle name="Comma 2 2 8 5" xfId="40249" xr:uid="{2068EC56-7B4F-4DB4-A53A-8A9935D9846E}"/>
    <cellStyle name="Comma 2 2 8 6" xfId="22237" xr:uid="{324C3C5E-E239-4F7A-AAE1-1C1882443D74}"/>
    <cellStyle name="Comma 2 2 8_ACT Segment adj EBITDA" xfId="11227" xr:uid="{3B28FC90-CDCD-4EF9-A37B-1DD3DFF801D8}"/>
    <cellStyle name="Comma 2 2 9" xfId="11228" xr:uid="{7DC9637C-631B-4E79-9781-ABDBEF559F9D}"/>
    <cellStyle name="Comma 2 2 9 2" xfId="37026" xr:uid="{3E8957B5-11FF-4B43-A499-4A2616F052BF}"/>
    <cellStyle name="Comma 2 2 9 2 2" xfId="42549" xr:uid="{C7FAFDB0-799E-4257-9DDF-F27F864B1CA2}"/>
    <cellStyle name="Comma 2 2 9 3" xfId="39795" xr:uid="{6EAE34F6-D394-4523-B701-815F6459D266}"/>
    <cellStyle name="Comma 2 2 9 3 2" xfId="43344" xr:uid="{AD7AE8A4-EDDE-40F9-A70A-109F8D056623}"/>
    <cellStyle name="Comma 2 2 9 4" xfId="41086" xr:uid="{FA97C75F-C35E-4FAE-8002-21AF54592EA0}"/>
    <cellStyle name="Comma 2 2 9 5" xfId="30825" xr:uid="{D8EE0E7C-42A0-4010-9AAA-7856DFC582ED}"/>
    <cellStyle name="Comma 2 2_ACT Segment adj EBITDA" xfId="11229" xr:uid="{EDF720E1-28F3-442D-977C-9E234139A86E}"/>
    <cellStyle name="Comma 2 20" xfId="38420" xr:uid="{6E686855-60D8-47F3-94F3-18ABCD6D8619}"/>
    <cellStyle name="Comma 2 21" xfId="37220" xr:uid="{D32D0148-6B72-4930-B601-9B296C5727A4}"/>
    <cellStyle name="Comma 2 22" xfId="33112" xr:uid="{1A6541EC-7115-4F91-8638-F3575D040486}"/>
    <cellStyle name="Comma 2 23" xfId="39108" xr:uid="{97D60FFD-FA2C-4A55-81D7-5551243C7E2D}"/>
    <cellStyle name="Comma 2 24" xfId="37146" xr:uid="{A21BC7AE-8A15-4C03-AE35-DA348D62963B}"/>
    <cellStyle name="Comma 2 25" xfId="37106" xr:uid="{495EE9B6-3934-46BF-AFEE-06CB0CE94AA2}"/>
    <cellStyle name="Comma 2 26" xfId="39102" xr:uid="{63CD1E40-A5EB-40FD-A9A4-FA88935113B0}"/>
    <cellStyle name="Comma 2 27" xfId="35946" xr:uid="{6A9276B0-8837-450C-A7D9-22CA2B026120}"/>
    <cellStyle name="Comma 2 28" xfId="33067" xr:uid="{CD772BC7-64E1-44A7-9745-E78969930BE2}"/>
    <cellStyle name="Comma 2 29" xfId="37133" xr:uid="{3E177AFA-786F-4C51-BDC6-D8F6247C3825}"/>
    <cellStyle name="Comma 2 3" xfId="11230" xr:uid="{AD75570A-4ED8-47F6-91B8-B0E13F55224A}"/>
    <cellStyle name="Comma 2 3 10" xfId="11231" xr:uid="{F9ED7B37-813C-4F4F-9D66-F0B4AE6240DD}"/>
    <cellStyle name="Comma 2 3 10 2" xfId="41346" xr:uid="{F04F471B-972E-4B61-ABEE-D6460F8DF3F4}"/>
    <cellStyle name="Comma 2 3 10 3" xfId="32021" xr:uid="{E4060052-B1FF-4441-B628-C2E635E90CC9}"/>
    <cellStyle name="Comma 2 3 11" xfId="32826" xr:uid="{C0093F60-177E-45AF-AD88-EFE2B7EB027A}"/>
    <cellStyle name="Comma 2 3 11 2" xfId="42106" xr:uid="{9D4C70BB-2E04-4878-8B26-A15C0A6363EB}"/>
    <cellStyle name="Comma 2 3 12" xfId="39197" xr:uid="{E364A364-F6F5-48C1-9D05-813ECC7E9A43}"/>
    <cellStyle name="Comma 2 3 12 2" xfId="42951" xr:uid="{227910A6-604E-4D2A-B6BC-D1DA3EA695B0}"/>
    <cellStyle name="Comma 2 3 13" xfId="39882" xr:uid="{C8FCF6EC-C315-4643-AC6C-F1DEBED92833}"/>
    <cellStyle name="Comma 2 3 14" xfId="40250" xr:uid="{D9B9121C-0E20-44D4-99CD-A7CEF6587127}"/>
    <cellStyle name="Comma 2 3 15" xfId="22238" xr:uid="{322CD5C2-16F7-4141-8635-588C1D3981F6}"/>
    <cellStyle name="Comma 2 3 2" xfId="11232" xr:uid="{BEE9EDAF-86A9-48C9-BB5A-BFAED034A827}"/>
    <cellStyle name="Comma 2 3 2 10" xfId="11233" xr:uid="{EEB8181B-15CF-4BB6-B29B-1D46A6C0EAE8}"/>
    <cellStyle name="Comma 2 3 2 10 2" xfId="41528" xr:uid="{4227D159-4247-4D24-9908-2EFC71721CC4}"/>
    <cellStyle name="Comma 2 3 2 10 3" xfId="32211" xr:uid="{A09747D4-6860-422D-A3CA-1FF97D826964}"/>
    <cellStyle name="Comma 2 3 2 11" xfId="32827" xr:uid="{09275898-0089-45DA-ABE9-D1A86F26C6A6}"/>
    <cellStyle name="Comma 2 3 2 11 2" xfId="42107" xr:uid="{C6F68907-00C3-4B7F-95CC-B2A2518919D2}"/>
    <cellStyle name="Comma 2 3 2 12" xfId="39198" xr:uid="{1CC5C6F1-C00B-409C-B829-513BC7590C18}"/>
    <cellStyle name="Comma 2 3 2 12 2" xfId="42952" xr:uid="{A8E2AD6C-38A9-4F38-BA0D-009A7A153DAF}"/>
    <cellStyle name="Comma 2 3 2 13" xfId="40251" xr:uid="{526F0392-108E-4A7E-8290-6DBACB3C29E2}"/>
    <cellStyle name="Comma 2 3 2 14" xfId="22239" xr:uid="{35227DC5-67D4-4376-A41B-72EE0303BAD5}"/>
    <cellStyle name="Comma 2 3 2 2" xfId="11234" xr:uid="{D9771536-51C0-44F6-8587-8695FFD77799}"/>
    <cellStyle name="Comma 2 3 2 2 2" xfId="11235" xr:uid="{C39F6539-14C0-4D63-A615-C6A1336071F2}"/>
    <cellStyle name="Comma 2 3 2 2 2 2" xfId="11236" xr:uid="{1A13A905-E0E4-4AE2-A8DB-C0E3BA9E59A0}"/>
    <cellStyle name="Comma 2 3 2 2 2 2 2" xfId="41648" xr:uid="{8E3CEE0E-A58E-4577-A793-D526C2C1DDE2}"/>
    <cellStyle name="Comma 2 3 2 2 2 2 3" xfId="32333" xr:uid="{9FB0A54A-5E53-48D6-BCAE-9A55DB2F1B64}"/>
    <cellStyle name="Comma 2 3 2 2 2 3" xfId="32829" xr:uid="{5FD249E3-E306-4287-A0EA-C6E66AC3451F}"/>
    <cellStyle name="Comma 2 3 2 2 2 3 2" xfId="42109" xr:uid="{FF052896-2B4D-41A5-A6EF-8A1F181A7794}"/>
    <cellStyle name="Comma 2 3 2 2 2 4" xfId="39200" xr:uid="{73B91645-69CC-4385-81CF-B52488E57A6D}"/>
    <cellStyle name="Comma 2 3 2 2 2 4 2" xfId="42954" xr:uid="{0747B25B-81D3-4FF6-9910-3EC83F6AB840}"/>
    <cellStyle name="Comma 2 3 2 2 2 5" xfId="40253" xr:uid="{1ED4D79D-8B7A-4C20-886C-95E07BF06F86}"/>
    <cellStyle name="Comma 2 3 2 2 2 6" xfId="22241" xr:uid="{7CB3D66A-6857-4374-8A90-457B153B9FEF}"/>
    <cellStyle name="Comma 2 3 2 2 2_ACT Segment adj EBITDA" xfId="11237" xr:uid="{B851CB66-BF5B-4D49-9C4E-C377C24DCC53}"/>
    <cellStyle name="Comma 2 3 2 2 3" xfId="11238" xr:uid="{A6AED746-AF02-4C4D-87DE-49107E12165F}"/>
    <cellStyle name="Comma 2 3 2 2 3 2" xfId="40254" xr:uid="{3096BEB1-A4E0-4F34-AD71-A19C9021E43A}"/>
    <cellStyle name="Comma 2 3 2 2 3 3" xfId="22242" xr:uid="{01D6D772-54CB-432C-98E9-BC5DC43D6C5D}"/>
    <cellStyle name="Comma 2 3 2 2 4" xfId="32828" xr:uid="{E6AD475F-B711-4900-B883-6761751E8C75}"/>
    <cellStyle name="Comma 2 3 2 2 4 2" xfId="42108" xr:uid="{ED1643BE-B625-4B85-8307-DA714D50397D}"/>
    <cellStyle name="Comma 2 3 2 2 5" xfId="39199" xr:uid="{42F6012A-1C07-477A-A936-D973D062E4C3}"/>
    <cellStyle name="Comma 2 3 2 2 5 2" xfId="42953" xr:uid="{94D98924-D4AE-47BE-97F7-5156AAF1FD8C}"/>
    <cellStyle name="Comma 2 3 2 2 6" xfId="40252" xr:uid="{87B02C23-C084-4BD3-A019-751863589C79}"/>
    <cellStyle name="Comma 2 3 2 2 7" xfId="22240" xr:uid="{C5AE6AE7-783A-46B6-9EC6-63D7938EB111}"/>
    <cellStyle name="Comma 2 3 2 2_ACT Segment adj EBITDA" xfId="11239" xr:uid="{E7C80647-D0DF-4EE2-94A9-4B93D981C48A}"/>
    <cellStyle name="Comma 2 3 2 3" xfId="11240" xr:uid="{08FA6516-91BA-46F7-8E49-7104CA7D47EC}"/>
    <cellStyle name="Comma 2 3 2 3 2" xfId="11241" xr:uid="{E1897C02-E2F3-4F4A-AAA6-597E420DD023}"/>
    <cellStyle name="Comma 2 3 2 3 2 2" xfId="32831" xr:uid="{BDF682DB-1869-4CDD-A25D-C4E527327E4E}"/>
    <cellStyle name="Comma 2 3 2 3 2 2 2" xfId="42111" xr:uid="{1F6CBB50-CDC4-4B53-8150-11AEACD90BA1}"/>
    <cellStyle name="Comma 2 3 2 3 2 3" xfId="39202" xr:uid="{4E89C813-1770-40BD-8870-057B4CA800F3}"/>
    <cellStyle name="Comma 2 3 2 3 2 3 2" xfId="42956" xr:uid="{F0B02CCF-DF4A-4E55-95E3-D6C5E613B733}"/>
    <cellStyle name="Comma 2 3 2 3 3" xfId="32830" xr:uid="{F4AED34E-E563-4367-BA43-6E07006EDAA7}"/>
    <cellStyle name="Comma 2 3 2 3 3 2" xfId="42110" xr:uid="{C93DFC4F-B9EB-4EDB-93E4-DD06BF0F8591}"/>
    <cellStyle name="Comma 2 3 2 3 4" xfId="39201" xr:uid="{521D8AAC-C5C0-47AD-BD20-570C2CB6F935}"/>
    <cellStyle name="Comma 2 3 2 3 4 2" xfId="42955" xr:uid="{E61B106A-1917-4EF8-AAA6-EBC669D7B900}"/>
    <cellStyle name="Comma 2 3 2 3 5" xfId="40255" xr:uid="{A4668B0C-5D8B-4C4F-9837-816853E7DE61}"/>
    <cellStyle name="Comma 2 3 2 3 6" xfId="22243" xr:uid="{0D98B7D2-3BB3-4521-A75D-A18765D89A30}"/>
    <cellStyle name="Comma 2 3 2 3_ACT Segment adj EBITDA" xfId="11242" xr:uid="{F90C4814-D494-418E-9EE8-86255F3D8E22}"/>
    <cellStyle name="Comma 2 3 2 4" xfId="11243" xr:uid="{F87121F3-FA86-4048-848B-FE86F6BAD326}"/>
    <cellStyle name="Comma 2 3 2 4 2" xfId="32832" xr:uid="{EB4D7C64-295F-481F-BA5D-3EEFD58DA6D5}"/>
    <cellStyle name="Comma 2 3 2 4 2 2" xfId="42112" xr:uid="{A43BB46C-F511-4D35-9183-8F27A2C5FC8B}"/>
    <cellStyle name="Comma 2 3 2 4 3" xfId="39203" xr:uid="{6C73EF14-C34C-4DEA-84FF-28274E19F6B9}"/>
    <cellStyle name="Comma 2 3 2 4 3 2" xfId="42957" xr:uid="{ED213BA2-DCE7-428A-8615-258F7CE8DB78}"/>
    <cellStyle name="Comma 2 3 2 4 4" xfId="40256" xr:uid="{30A2A2B4-018B-4505-8C73-347B5A07F079}"/>
    <cellStyle name="Comma 2 3 2 4 5" xfId="22244" xr:uid="{2FF5B5CD-BC2B-4D49-A964-CCC11474A4C7}"/>
    <cellStyle name="Comma 2 3 2 5" xfId="11244" xr:uid="{34BE2164-2231-4298-941E-8A03EE6D009C}"/>
    <cellStyle name="Comma 2 3 2 5 2" xfId="36522" xr:uid="{81975ABD-30BA-4D85-B0EC-77DA31FE22BE}"/>
    <cellStyle name="Comma 2 3 2 5 2 2" xfId="42440" xr:uid="{8025B95C-FDC8-48CC-971F-2B1B0C68166C}"/>
    <cellStyle name="Comma 2 3 2 5 3" xfId="39666" xr:uid="{5C1CC49E-7D26-45C6-9ACF-E5012A55E483}"/>
    <cellStyle name="Comma 2 3 2 5 3 2" xfId="43232" xr:uid="{D2159DBC-B124-47D3-BE86-1DFCE60D7CA6}"/>
    <cellStyle name="Comma 2 3 2 5 4" xfId="41186" xr:uid="{E9F90B8A-BEE7-4D65-8DEF-469049ADC86C}"/>
    <cellStyle name="Comma 2 3 2 5 5" xfId="31466" xr:uid="{41E5B07F-B3D5-46A6-9C8A-73D7269EBF7B}"/>
    <cellStyle name="Comma 2 3 2 6" xfId="11245" xr:uid="{4C99BB51-D6E5-4013-85DE-403778D8307A}"/>
    <cellStyle name="Comma 2 3 2 6 2" xfId="37062" xr:uid="{FEB757D6-0355-4B74-949F-17A79AF07FFD}"/>
    <cellStyle name="Comma 2 3 2 6 2 2" xfId="42581" xr:uid="{73C300AC-31D9-425D-B242-D69FA8E53213}"/>
    <cellStyle name="Comma 2 3 2 6 3" xfId="39828" xr:uid="{64E28AF7-5F6A-4415-9CB5-1A8A61E226E1}"/>
    <cellStyle name="Comma 2 3 2 6 3 2" xfId="43376" xr:uid="{14B37D74-FBF3-4588-8FE0-DD2827089A80}"/>
    <cellStyle name="Comma 2 3 2 6 4" xfId="41450" xr:uid="{7D72381C-0D96-43DB-9A53-CBC993D67849}"/>
    <cellStyle name="Comma 2 3 2 6 5" xfId="32129" xr:uid="{11D24EBC-C19E-4D59-81DB-118C9E88359E}"/>
    <cellStyle name="Comma 2 3 2 7" xfId="11246" xr:uid="{ACA53D51-059A-41B1-97BA-6195A170653C}"/>
    <cellStyle name="Comma 2 3 2 7 2" xfId="36311" xr:uid="{AF9BFA47-6BAB-4D10-BCC3-E9445B5B4B99}"/>
    <cellStyle name="Comma 2 3 2 7 2 2" xfId="42363" xr:uid="{006677F0-7312-4E15-897F-C94355BB4A86}"/>
    <cellStyle name="Comma 2 3 2 7 3" xfId="39566" xr:uid="{7ECE4A30-D21C-4A5D-A881-D231FB0DDA37}"/>
    <cellStyle name="Comma 2 3 2 7 3 2" xfId="43150" xr:uid="{8CD0B147-7650-41CA-A7CA-8E6528FF4C15}"/>
    <cellStyle name="Comma 2 3 2 7 4" xfId="41083" xr:uid="{447B4931-866E-48C5-BC11-A6D6EEEF6903}"/>
    <cellStyle name="Comma 2 3 2 7 5" xfId="30807" xr:uid="{5CDF5F5D-A149-4968-9C4B-DD5E53599837}"/>
    <cellStyle name="Comma 2 3 2 8" xfId="11247" xr:uid="{30E56A56-1087-41AB-91CC-3E86F319D8FD}"/>
    <cellStyle name="Comma 2 3 2 8 2" xfId="41485" xr:uid="{EF0B1E63-FC29-456E-B60D-6B93B0808650}"/>
    <cellStyle name="Comma 2 3 2 8 3" xfId="32166" xr:uid="{8CE14FF4-9FC3-43AB-9881-BAC3A78EA8C3}"/>
    <cellStyle name="Comma 2 3 2 9" xfId="11248" xr:uid="{8B45722D-D197-466D-9AE7-35AE0A263415}"/>
    <cellStyle name="Comma 2 3 2 9 2" xfId="41543" xr:uid="{9EA8F9E9-F852-4EEB-B543-A229BF518E91}"/>
    <cellStyle name="Comma 2 3 2 9 3" xfId="32226" xr:uid="{59F80014-DDA5-49E1-B0F1-D64D7C73456D}"/>
    <cellStyle name="Comma 2 3 2_ACT Segment adj EBITDA" xfId="11249" xr:uid="{BDCB0E62-4272-4067-B8B4-0A31CE54F232}"/>
    <cellStyle name="Comma 2 3 3" xfId="11250" xr:uid="{0CE72DE1-3BDC-4DFA-8FFA-4D48ECBF0B20}"/>
    <cellStyle name="Comma 2 3 3 10" xfId="11251" xr:uid="{E08B0F58-3D04-428C-AA0B-E5921FD747DD}"/>
    <cellStyle name="Comma 2 3 3 10 2" xfId="41419" xr:uid="{35FCF212-DC4C-4C76-8E33-14D895BD556D}"/>
    <cellStyle name="Comma 2 3 3 10 3" xfId="32096" xr:uid="{ECEAB736-06BB-4FD0-806C-F2D53D83530C}"/>
    <cellStyle name="Comma 2 3 3 11" xfId="32833" xr:uid="{A1E6A007-C4B6-4188-91EB-8352BC64B28E}"/>
    <cellStyle name="Comma 2 3 3 11 2" xfId="42113" xr:uid="{26B69606-54F4-4E64-9316-3CB0CBC732DE}"/>
    <cellStyle name="Comma 2 3 3 12" xfId="39204" xr:uid="{EE52F77B-6F32-431E-9B08-587420CE02D3}"/>
    <cellStyle name="Comma 2 3 3 12 2" xfId="42958" xr:uid="{DDA64233-9FCD-423D-87AB-9C373AE6F04B}"/>
    <cellStyle name="Comma 2 3 3 13" xfId="40257" xr:uid="{DBE03AC8-6382-4730-B0A7-9534F3F5A145}"/>
    <cellStyle name="Comma 2 3 3 14" xfId="22245" xr:uid="{9A914D2C-1F2C-47D4-863D-2F548C83E842}"/>
    <cellStyle name="Comma 2 3 3 2" xfId="11252" xr:uid="{471BB14B-E50E-4DDF-BFC4-1C2EA3372944}"/>
    <cellStyle name="Comma 2 3 3 2 2" xfId="11253" xr:uid="{99D4E349-3EFF-40B6-9300-7C80C71B48DC}"/>
    <cellStyle name="Comma 2 3 3 2 2 2" xfId="11254" xr:uid="{4FAF1D2D-D09E-4D45-ADE8-77B1911D2B6B}"/>
    <cellStyle name="Comma 2 3 3 2 2 2 2" xfId="41649" xr:uid="{EC877BF0-1968-4C71-9389-2657388B2FE0}"/>
    <cellStyle name="Comma 2 3 3 2 2 2 3" xfId="32334" xr:uid="{104EF7A7-EF8D-455B-B6DA-885C073D9405}"/>
    <cellStyle name="Comma 2 3 3 2 2 3" xfId="40259" xr:uid="{6F8A0BD6-24CA-43DE-99F9-4B44CB49E5CE}"/>
    <cellStyle name="Comma 2 3 3 2 2 4" xfId="22247" xr:uid="{77BE5C7C-1F8F-47EE-AFEB-6644F5E52795}"/>
    <cellStyle name="Comma 2 3 3 2 2_ACT_NIBD EQ" xfId="11255" xr:uid="{5130F505-6F0A-4FCF-BD82-6FC84CAEE662}"/>
    <cellStyle name="Comma 2 3 3 2 3" xfId="11256" xr:uid="{613B0BBF-67A7-429E-A7DE-364A92AF9A8D}"/>
    <cellStyle name="Comma 2 3 3 2 3 2" xfId="40260" xr:uid="{C3196385-5EBD-4676-BC3A-3225EF412EE3}"/>
    <cellStyle name="Comma 2 3 3 2 3 3" xfId="22248" xr:uid="{7E779750-716F-4B2C-AB19-85A071B4269E}"/>
    <cellStyle name="Comma 2 3 3 2 4" xfId="32834" xr:uid="{077370A4-938B-4236-B055-5E572D264E4F}"/>
    <cellStyle name="Comma 2 3 3 2 4 2" xfId="42114" xr:uid="{24AADEE3-33F7-401A-8C6A-3885E17D2395}"/>
    <cellStyle name="Comma 2 3 3 2 5" xfId="39205" xr:uid="{CC3557AD-B2C5-494B-98E0-B0F831A019BD}"/>
    <cellStyle name="Comma 2 3 3 2 5 2" xfId="42959" xr:uid="{959A03BF-455B-40A1-B9C9-53150AB3C41C}"/>
    <cellStyle name="Comma 2 3 3 2 6" xfId="40258" xr:uid="{D15FCD4D-C366-4ABF-874D-268E3C20144C}"/>
    <cellStyle name="Comma 2 3 3 2 7" xfId="22246" xr:uid="{428B5E72-A358-4108-8057-2DC575BDF5D5}"/>
    <cellStyle name="Comma 2 3 3 2_ACT Segment adj EBITDA" xfId="11257" xr:uid="{A5E436F4-33D7-487F-9D36-E2625B73927E}"/>
    <cellStyle name="Comma 2 3 3 3" xfId="11258" xr:uid="{30FD52BF-12B6-4093-BA85-FDF8C6D644E1}"/>
    <cellStyle name="Comma 2 3 3 3 2" xfId="11259" xr:uid="{2D9C31B8-D709-4B9A-B3A6-55CEAD6B53B2}"/>
    <cellStyle name="Comma 2 3 3 3 2 2" xfId="41650" xr:uid="{166134FA-4D6B-44A7-91A8-28F323365C35}"/>
    <cellStyle name="Comma 2 3 3 3 2 3" xfId="32335" xr:uid="{A2705ADB-C42F-4E90-BF9F-E87C37963124}"/>
    <cellStyle name="Comma 2 3 3 3 3" xfId="36523" xr:uid="{41C3D31D-9CB6-45CF-80F4-BC2E928F43B4}"/>
    <cellStyle name="Comma 2 3 3 3 3 2" xfId="42441" xr:uid="{C106DDEC-CB1F-4223-A590-3AA307BBA3D3}"/>
    <cellStyle name="Comma 2 3 3 3 4" xfId="39667" xr:uid="{2BB4ACAB-50AB-49B1-91BC-41DF3E0EEDCA}"/>
    <cellStyle name="Comma 2 3 3 3 4 2" xfId="43233" xr:uid="{840ADEE5-FC36-44B8-9F68-EFE4E0155E32}"/>
    <cellStyle name="Comma 2 3 3 3 5" xfId="40261" xr:uid="{C5361F8C-40F4-4D70-83C7-64BB5BFB3B5B}"/>
    <cellStyle name="Comma 2 3 3 3 6" xfId="22249" xr:uid="{D4197D43-3AF9-45CA-914B-8BE56F0EA959}"/>
    <cellStyle name="Comma 2 3 3 3_ACT Segment adj EBITDA" xfId="11260" xr:uid="{596B1094-A061-4DAB-BC51-A028BFF9CA5D}"/>
    <cellStyle name="Comma 2 3 3 4" xfId="11261" xr:uid="{66E87125-60EE-4232-AD97-C4883B77871E}"/>
    <cellStyle name="Comma 2 3 3 4 2" xfId="40262" xr:uid="{486281AD-9CD5-4CDF-A9B8-8C919BE5496D}"/>
    <cellStyle name="Comma 2 3 3 4 3" xfId="22250" xr:uid="{B00180CD-B7F5-4697-B614-EBEBC46C3BA7}"/>
    <cellStyle name="Comma 2 3 3 5" xfId="11262" xr:uid="{56155C07-F984-4A3D-9078-5D0125E36BD7}"/>
    <cellStyle name="Comma 2 3 3 5 2" xfId="41137" xr:uid="{F554AFB5-CA68-4EAA-8727-019576656ACE}"/>
    <cellStyle name="Comma 2 3 3 5 3" xfId="31254" xr:uid="{C571EEC5-6CA3-407B-8D67-A3E29D17BE9C}"/>
    <cellStyle name="Comma 2 3 3 6" xfId="11263" xr:uid="{FCFEAA19-79DE-4D24-B744-6F3A37F3C557}"/>
    <cellStyle name="Comma 2 3 3 6 2" xfId="41397" xr:uid="{44588C8E-42BF-42D3-AFD6-F4D58A15AC76}"/>
    <cellStyle name="Comma 2 3 3 6 3" xfId="32074" xr:uid="{A576F9FA-6878-41AD-ABD7-4DDCF97B2D99}"/>
    <cellStyle name="Comma 2 3 3 7" xfId="11264" xr:uid="{030498C3-A5E0-4DD8-A44E-8CF38DFF6BA6}"/>
    <cellStyle name="Comma 2 3 3 7 2" xfId="41338" xr:uid="{44BD75DE-7642-4808-BEBA-901FBDBAC314}"/>
    <cellStyle name="Comma 2 3 3 7 3" xfId="32012" xr:uid="{8DB7D377-1411-4118-82EC-6462BE7F673E}"/>
    <cellStyle name="Comma 2 3 3 8" xfId="11265" xr:uid="{00952E3D-63BC-44C0-B2A5-08A1B9F6D818}"/>
    <cellStyle name="Comma 2 3 3 8 2" xfId="41309" xr:uid="{D0423054-F4BE-4769-9134-8CA4B7EE5A67}"/>
    <cellStyle name="Comma 2 3 3 8 3" xfId="31982" xr:uid="{3D1815AF-D67C-468F-A4CF-DB587D661B86}"/>
    <cellStyle name="Comma 2 3 3 9" xfId="11266" xr:uid="{0D3DB26B-BA13-448F-BD98-769283B29126}"/>
    <cellStyle name="Comma 2 3 3 9 2" xfId="41564" xr:uid="{1DBBDB82-19FD-4B39-AE52-D97503B818D3}"/>
    <cellStyle name="Comma 2 3 3 9 3" xfId="32247" xr:uid="{E235C610-E36B-4AC9-9075-C8352B12F633}"/>
    <cellStyle name="Comma 2 3 3_ACT Segment adj EBITDA" xfId="11267" xr:uid="{F36E4C15-B429-4A43-ACC9-9D48B0061856}"/>
    <cellStyle name="Comma 2 3 4" xfId="11268" xr:uid="{077C76FF-2D13-4BAF-9BCF-33D5F197E515}"/>
    <cellStyle name="Comma 2 3 4 10" xfId="11269" xr:uid="{49F39C9F-C974-430F-BC09-FE052D072BEA}"/>
    <cellStyle name="Comma 2 3 4 10 2" xfId="41479" xr:uid="{4C6D5618-7A88-4784-8FA7-94C00AC7328F}"/>
    <cellStyle name="Comma 2 3 4 10 3" xfId="32159" xr:uid="{783622B3-FBA2-42E9-AC12-54DF7932AB6D}"/>
    <cellStyle name="Comma 2 3 4 11" xfId="32835" xr:uid="{D36363E1-DAC3-4946-A0F1-44E3B3766B33}"/>
    <cellStyle name="Comma 2 3 4 11 2" xfId="42115" xr:uid="{1BFAEA60-18CF-4158-AD12-0D3C966BCC87}"/>
    <cellStyle name="Comma 2 3 4 12" xfId="39206" xr:uid="{141800D9-0380-4DAD-9B7E-DA44019DCFCD}"/>
    <cellStyle name="Comma 2 3 4 12 2" xfId="42960" xr:uid="{83D326F4-D712-4A6E-A451-B3E7E3B48379}"/>
    <cellStyle name="Comma 2 3 4 13" xfId="40263" xr:uid="{6E81A64B-1CB3-4FD0-AFCA-A0FE0EAB0816}"/>
    <cellStyle name="Comma 2 3 4 14" xfId="22251" xr:uid="{77432F74-4756-4A95-8503-FA2A5278E4E3}"/>
    <cellStyle name="Comma 2 3 4 2" xfId="11270" xr:uid="{19EBA6A7-1A9F-4A3D-B902-CF47BE972C33}"/>
    <cellStyle name="Comma 2 3 4 2 2" xfId="11271" xr:uid="{B24EA122-324A-4F28-B90F-1186C09B9BE5}"/>
    <cellStyle name="Comma 2 3 4 2 2 2" xfId="11272" xr:uid="{6227264A-D87E-4A87-9649-86644A79A167}"/>
    <cellStyle name="Comma 2 3 4 2 2 2 2" xfId="41651" xr:uid="{E67C090A-D074-44FE-8C1D-BCBE904F69D2}"/>
    <cellStyle name="Comma 2 3 4 2 2 2 3" xfId="32336" xr:uid="{E3E87469-08FE-4021-B419-881E01006DC3}"/>
    <cellStyle name="Comma 2 3 4 2 2 3" xfId="40265" xr:uid="{76B26DF2-23C6-4D1F-8351-8728D8379DA6}"/>
    <cellStyle name="Comma 2 3 4 2 2 4" xfId="22253" xr:uid="{2A98B6B3-A144-4C92-8F66-940303859CBF}"/>
    <cellStyle name="Comma 2 3 4 2 2_ACT_NIBD EQ" xfId="11273" xr:uid="{30AE906D-A558-42A2-B84E-40F257CD029E}"/>
    <cellStyle name="Comma 2 3 4 2 3" xfId="11274" xr:uid="{C5ED78FF-58AE-45A2-AD1D-5A8C38A6D5BC}"/>
    <cellStyle name="Comma 2 3 4 2 3 2" xfId="40266" xr:uid="{C01A5EA4-B3D3-4F52-8D48-4E98FE8BDC7D}"/>
    <cellStyle name="Comma 2 3 4 2 3 3" xfId="22254" xr:uid="{D5A10266-19B9-41CF-8CD4-64B0EE115730}"/>
    <cellStyle name="Comma 2 3 4 2 4" xfId="32836" xr:uid="{0B85DEEC-382C-4393-812F-233BC717CF84}"/>
    <cellStyle name="Comma 2 3 4 2 4 2" xfId="42116" xr:uid="{25A9D402-5000-4AFA-BDA1-42084B6B7B61}"/>
    <cellStyle name="Comma 2 3 4 2 5" xfId="39207" xr:uid="{D7486616-6760-4F22-9FA8-EE87748F3127}"/>
    <cellStyle name="Comma 2 3 4 2 5 2" xfId="42961" xr:uid="{699349AA-D5DE-48F3-BEF2-019AA8306177}"/>
    <cellStyle name="Comma 2 3 4 2 6" xfId="40264" xr:uid="{5AC73066-2517-4EB4-B8C0-8FBFD826170B}"/>
    <cellStyle name="Comma 2 3 4 2 7" xfId="22252" xr:uid="{5085BE52-2626-4AED-906F-094F097C67C4}"/>
    <cellStyle name="Comma 2 3 4 2_ACT Segment adj EBITDA" xfId="11275" xr:uid="{B6AB6BAD-E910-47A1-820C-7658757CD417}"/>
    <cellStyle name="Comma 2 3 4 3" xfId="11276" xr:uid="{2526FCE2-D6F2-44D7-976B-BEF84A6738EB}"/>
    <cellStyle name="Comma 2 3 4 3 2" xfId="11277" xr:uid="{B73DABA6-EF7E-4ABC-BDDC-874ABFE01129}"/>
    <cellStyle name="Comma 2 3 4 3 2 2" xfId="41652" xr:uid="{1619CBA6-8B20-4CDE-97F8-C690085B6C53}"/>
    <cellStyle name="Comma 2 3 4 3 2 3" xfId="32337" xr:uid="{1590BDF2-D43A-4C99-AC47-072A23680F00}"/>
    <cellStyle name="Comma 2 3 4 3 3" xfId="36524" xr:uid="{9F0D66B9-0070-453F-A70E-7BF63E05310D}"/>
    <cellStyle name="Comma 2 3 4 3 3 2" xfId="42442" xr:uid="{620F1039-1123-401A-8BB6-BF85DDEFC6E4}"/>
    <cellStyle name="Comma 2 3 4 3 4" xfId="39668" xr:uid="{6F059282-2BE8-443C-9DF1-510967D67B17}"/>
    <cellStyle name="Comma 2 3 4 3 4 2" xfId="43234" xr:uid="{19AE7358-6D72-47FD-B9D6-CE7FAA52C251}"/>
    <cellStyle name="Comma 2 3 4 3 5" xfId="40267" xr:uid="{FD6352B3-0010-4E92-8576-328642199158}"/>
    <cellStyle name="Comma 2 3 4 3 6" xfId="22255" xr:uid="{7FD696E2-421C-4755-A7C5-32108D8BC637}"/>
    <cellStyle name="Comma 2 3 4 3_ACT Segment adj EBITDA" xfId="11278" xr:uid="{C36B25B8-7FDB-4D4F-B97D-EAF2EC04FFED}"/>
    <cellStyle name="Comma 2 3 4 4" xfId="11279" xr:uid="{5E659201-8358-4750-9DB8-CD4B4616F457}"/>
    <cellStyle name="Comma 2 3 4 4 2" xfId="40268" xr:uid="{5AD568D5-DF8A-4521-A447-0C8B491F0A32}"/>
    <cellStyle name="Comma 2 3 4 4 3" xfId="22256" xr:uid="{B8F9D1D8-ED6C-4FE6-B69A-A89DF1A1D388}"/>
    <cellStyle name="Comma 2 3 4 5" xfId="11280" xr:uid="{AC1D21AB-FAD1-4CD7-844F-9BB26197896E}"/>
    <cellStyle name="Comma 2 3 4 5 2" xfId="41232" xr:uid="{AFB087D7-8C90-4EE5-9519-78264658260A}"/>
    <cellStyle name="Comma 2 3 4 5 3" xfId="31647" xr:uid="{00E9B545-4523-4ACB-9EB6-4EF68E774BA9}"/>
    <cellStyle name="Comma 2 3 4 6" xfId="11281" xr:uid="{038ABEB4-B353-43B9-B8B5-EA31924D7114}"/>
    <cellStyle name="Comma 2 3 4 6 2" xfId="41496" xr:uid="{B1B907C3-9303-4665-81A3-7A1D7FBB207B}"/>
    <cellStyle name="Comma 2 3 4 6 3" xfId="32178" xr:uid="{6F145A5E-7499-4C04-8848-476C5D9A3121}"/>
    <cellStyle name="Comma 2 3 4 7" xfId="11282" xr:uid="{FC12B69D-4CED-4CA6-8F17-81300C274F17}"/>
    <cellStyle name="Comma 2 3 4 7 2" xfId="41277" xr:uid="{4BED0277-71B8-4B04-B85D-916FD3F42C4B}"/>
    <cellStyle name="Comma 2 3 4 7 3" xfId="31948" xr:uid="{B1A45131-6DF2-4F47-851A-DDA550322BBA}"/>
    <cellStyle name="Comma 2 3 4 8" xfId="11283" xr:uid="{DE117D64-DCBB-4624-AEAD-A60CEFCD8178}"/>
    <cellStyle name="Comma 2 3 4 8 2" xfId="41487" xr:uid="{56BEE715-BBAA-4AB4-AD37-0154FAC1260D}"/>
    <cellStyle name="Comma 2 3 4 8 3" xfId="32168" xr:uid="{ADD1DAB3-B1EA-41B0-8807-1D220510A90C}"/>
    <cellStyle name="Comma 2 3 4 9" xfId="11284" xr:uid="{CD76B852-CE2C-4B78-AB97-28F464B08F52}"/>
    <cellStyle name="Comma 2 3 4 9 2" xfId="41521" xr:uid="{BE668A46-6C40-4DE8-B35B-12ADD06710C1}"/>
    <cellStyle name="Comma 2 3 4 9 3" xfId="32204" xr:uid="{176587EA-4741-4A3B-B686-7CE4C022CA93}"/>
    <cellStyle name="Comma 2 3 4_ACT Segment adj EBITDA" xfId="11285" xr:uid="{FD46A424-B1EE-4C66-AC95-0F971FEA0450}"/>
    <cellStyle name="Comma 2 3 5" xfId="11286" xr:uid="{A6672EBE-2277-4381-803F-3F922DA2D569}"/>
    <cellStyle name="Comma 2 3 5 2" xfId="11287" xr:uid="{39473071-6CA8-401D-AC99-9166A1F07ED0}"/>
    <cellStyle name="Comma 2 3 5 2 2" xfId="11288" xr:uid="{F432AC75-2FDE-446D-A0CA-F8CD533FABC3}"/>
    <cellStyle name="Comma 2 3 5 2 2 2" xfId="41653" xr:uid="{8BF85F9A-4A45-4E51-BACF-C1437D170B13}"/>
    <cellStyle name="Comma 2 3 5 2 2 3" xfId="32338" xr:uid="{1DF945A1-B5D9-4192-92F9-21CE80243AB3}"/>
    <cellStyle name="Comma 2 3 5 2 3" xfId="40270" xr:uid="{B738EB7E-6517-40D9-A90A-5F9015621211}"/>
    <cellStyle name="Comma 2 3 5 2 4" xfId="22258" xr:uid="{6059C8E6-8B81-40DF-A7C8-69FDA7F4E913}"/>
    <cellStyle name="Comma 2 3 5 2_ACT_NIBD EQ" xfId="11289" xr:uid="{F027625A-4E98-4040-BA99-2C1280C8C732}"/>
    <cellStyle name="Comma 2 3 5 3" xfId="11290" xr:uid="{ED389EBD-3D81-4961-B46A-36539563C0CA}"/>
    <cellStyle name="Comma 2 3 5 3 2" xfId="40271" xr:uid="{462DE35B-F9F5-47B8-8D1D-9883E280EC59}"/>
    <cellStyle name="Comma 2 3 5 3 3" xfId="22259" xr:uid="{3F20403F-9730-4BA5-8768-EC1AAF4B8E82}"/>
    <cellStyle name="Comma 2 3 5 4" xfId="32837" xr:uid="{EB62ED67-8A4B-417D-B3B4-06A9C9CCD99B}"/>
    <cellStyle name="Comma 2 3 5 4 2" xfId="42117" xr:uid="{5DA57258-BA2C-41B3-97E4-5AC72F0115D9}"/>
    <cellStyle name="Comma 2 3 5 5" xfId="39208" xr:uid="{B69A4A87-E6B1-4687-ACC8-A0299A983A29}"/>
    <cellStyle name="Comma 2 3 5 5 2" xfId="42962" xr:uid="{4DE60F04-7810-440E-B5BD-1D1E371EBC43}"/>
    <cellStyle name="Comma 2 3 5 6" xfId="40269" xr:uid="{E9357510-E6A9-4CE3-B1D1-327ACE51D0E2}"/>
    <cellStyle name="Comma 2 3 5 7" xfId="22257" xr:uid="{4344B0ED-3473-47CF-8EDF-D60DBF4FB3D4}"/>
    <cellStyle name="Comma 2 3 5_ACT Segment adj EBITDA" xfId="11291" xr:uid="{AF1BACB5-C846-4F10-8133-79B3DDDC2B56}"/>
    <cellStyle name="Comma 2 3 6" xfId="11292" xr:uid="{8BCEA57C-48FC-4003-8C1B-C1947D47F3D1}"/>
    <cellStyle name="Comma 2 3 6 2" xfId="11293" xr:uid="{F6A3765E-08CF-4192-BA2A-099694E3836D}"/>
    <cellStyle name="Comma 2 3 6 2 2" xfId="41654" xr:uid="{174A7196-5287-4DA6-9EE3-5043E75774B3}"/>
    <cellStyle name="Comma 2 3 6 2 3" xfId="32339" xr:uid="{F543C278-93B6-4284-AAF2-9FA6991ABF9C}"/>
    <cellStyle name="Comma 2 3 6 3" xfId="36330" xr:uid="{01CD81C2-9E2F-46F9-A5F7-B2E26067B965}"/>
    <cellStyle name="Comma 2 3 6 3 2" xfId="42371" xr:uid="{E48FAE5E-03E0-4D58-A744-E4FA2BBDDA87}"/>
    <cellStyle name="Comma 2 3 6 4" xfId="39573" xr:uid="{FC91E537-BF71-4FC9-9D9A-D294A52B9C94}"/>
    <cellStyle name="Comma 2 3 6 4 2" xfId="43157" xr:uid="{86B91934-C829-40DA-945A-B08A19E7E72C}"/>
    <cellStyle name="Comma 2 3 6 5" xfId="40272" xr:uid="{F3D8276D-A5D4-4548-8963-0D246374217F}"/>
    <cellStyle name="Comma 2 3 6 6" xfId="22260" xr:uid="{87B00082-5F88-4CB4-912B-E5B6E73D5BC1}"/>
    <cellStyle name="Comma 2 3 6_ACT Segment adj EBITDA" xfId="11294" xr:uid="{E2B9AD39-C1CD-4F0F-9043-D4E960F74CB9}"/>
    <cellStyle name="Comma 2 3 7" xfId="11295" xr:uid="{CC064594-CD24-41B9-A7BA-E64A70EC2C5C}"/>
    <cellStyle name="Comma 2 3 7 2" xfId="37042" xr:uid="{E4B13B29-4BE8-4C6D-BB33-EB8111D06ECC}"/>
    <cellStyle name="Comma 2 3 7 2 2" xfId="42562" xr:uid="{513045C8-8136-458D-B9AF-EDF7B2D27FDE}"/>
    <cellStyle name="Comma 2 3 7 3" xfId="39809" xr:uid="{15767DB3-FFE2-4C39-A78B-3B742AC7B4EB}"/>
    <cellStyle name="Comma 2 3 7 3 2" xfId="43357" xr:uid="{1A768E5C-3635-4696-93A0-F60E9F5CDA78}"/>
    <cellStyle name="Comma 2 3 7 4" xfId="40273" xr:uid="{6CF24C33-1026-43E1-BC5C-B884AFD0B69C}"/>
    <cellStyle name="Comma 2 3 7 5" xfId="22261" xr:uid="{89DD33A8-3B2E-4CDD-9B5F-9C46EDC908EF}"/>
    <cellStyle name="Comma 2 3 8" xfId="11296" xr:uid="{4960ED12-1FF0-40F1-AD5E-02CE1AA681C7}"/>
    <cellStyle name="Comma 2 3 8 2" xfId="37075" xr:uid="{94118689-F6AE-462E-8833-A4A4A8998975}"/>
    <cellStyle name="Comma 2 3 8 2 2" xfId="42593" xr:uid="{999B8F64-A7AE-439B-A570-7270782B1EF7}"/>
    <cellStyle name="Comma 2 3 8 3" xfId="39840" xr:uid="{207FB55B-DEBE-4F62-83CD-C8A50A7DE522}"/>
    <cellStyle name="Comma 2 3 8 3 2" xfId="43388" xr:uid="{239A5540-F8A9-4243-890A-DB3F90917BA0}"/>
    <cellStyle name="Comma 2 3 8 4" xfId="41087" xr:uid="{52F93DAB-7EA3-497A-B474-1CD39579EACF}"/>
    <cellStyle name="Comma 2 3 8 5" xfId="30827" xr:uid="{A792196E-71D4-4575-9D0A-C401312DB975}"/>
    <cellStyle name="Comma 2 3 9" xfId="11297" xr:uid="{A100FB6F-EB9A-4AEF-82F1-82FCF662A5CC}"/>
    <cellStyle name="Comma 2 3 9 2" xfId="41312" xr:uid="{D4118126-51AB-40AD-92BC-B55D9085D0EF}"/>
    <cellStyle name="Comma 2 3 9 3" xfId="31985" xr:uid="{794B20F7-FE00-40CA-BAD6-2758EED82805}"/>
    <cellStyle name="Comma 2 3_ACT Segment adj EBITDA" xfId="11298" xr:uid="{C8BC03C4-2BF3-4722-AE62-0C02909B7C1D}"/>
    <cellStyle name="Comma 2 30" xfId="37193" xr:uid="{583FC75B-A83F-43AC-9DD9-D784775F20D8}"/>
    <cellStyle name="Comma 2 31" xfId="37921" xr:uid="{74833306-D273-4664-B851-1408958A3F90}"/>
    <cellStyle name="Comma 2 32" xfId="37087" xr:uid="{2445F8AE-51F5-4CED-828E-44D57992A36A}"/>
    <cellStyle name="Comma 2 33" xfId="33186" xr:uid="{FF28FEDB-98B1-48D0-AAEA-D5B277F36E7A}"/>
    <cellStyle name="Comma 2 34" xfId="36153" xr:uid="{41B2928B-E03E-4750-AF55-DA8B0F2AE7BF}"/>
    <cellStyle name="Comma 2 35" xfId="39172" xr:uid="{57AB1BF2-F9F2-44F5-876E-24948C813268}"/>
    <cellStyle name="Comma 2 36" xfId="39541" xr:uid="{95ECB8B8-03C5-4370-A268-F744FE8E6B65}"/>
    <cellStyle name="Comma 2 37" xfId="39588" xr:uid="{94164F46-D707-42F5-B59F-8C2D3B589CAE}"/>
    <cellStyle name="Comma 2 38" xfId="39532" xr:uid="{A586C853-926E-4D45-81CF-FC77B60BD16E}"/>
    <cellStyle name="Comma 2 39" xfId="39854" xr:uid="{83ABE844-0C48-413E-96E9-A70F61BA35C6}"/>
    <cellStyle name="Comma 2 4" xfId="11299" xr:uid="{E7DF5901-CF33-4F8D-A756-917A2E4E7189}"/>
    <cellStyle name="Comma 2 4 10" xfId="36135" xr:uid="{239031F4-EE53-4F97-8071-1A445316634E}"/>
    <cellStyle name="Comma 2 4 11" xfId="40274" xr:uid="{CE20E7C9-F682-4F55-9D74-15F9675B15C5}"/>
    <cellStyle name="Comma 2 4 12" xfId="22262" xr:uid="{D9E6F883-982F-4D69-87E9-FA15CB4C0265}"/>
    <cellStyle name="Comma 2 4 2" xfId="11300" xr:uid="{F38EF2AE-C680-478A-B032-D34EF3A0A2EF}"/>
    <cellStyle name="Comma 2 4 2 10" xfId="37262" xr:uid="{CE631178-0AE7-4F7A-9E2F-14EBA3739A3F}"/>
    <cellStyle name="Comma 2 4 2 10 2" xfId="42628" xr:uid="{4069BAB6-F3EF-499F-8E2B-12A390CAAD3F}"/>
    <cellStyle name="Comma 2 4 2 11" xfId="39669" xr:uid="{495F71D3-1182-4793-BD4C-48D541184DCC}"/>
    <cellStyle name="Comma 2 4 2 11 2" xfId="43235" xr:uid="{319DE55C-9B42-474C-88CB-94E71ECD60C7}"/>
    <cellStyle name="Comma 2 4 2 12" xfId="40275" xr:uid="{D35D4245-A2E8-4EA7-983F-A6F7F325F542}"/>
    <cellStyle name="Comma 2 4 2 13" xfId="22263" xr:uid="{FEA30F9D-C665-45D1-9D77-730939C0C831}"/>
    <cellStyle name="Comma 2 4 2 2" xfId="11301" xr:uid="{32FEC131-CEEC-4166-88DA-796C8E47906E}"/>
    <cellStyle name="Comma 2 4 2 2 2" xfId="11302" xr:uid="{332A1798-CDFA-4B3C-B039-3064BF91F49E}"/>
    <cellStyle name="Comma 2 4 2 2 2 2" xfId="11303" xr:uid="{1EDF5225-C5F9-4544-A72E-185B5BDB8A2A}"/>
    <cellStyle name="Comma 2 4 2 2 2 2 2" xfId="41655" xr:uid="{18871DB4-DBDA-4763-A1BA-127AD3409794}"/>
    <cellStyle name="Comma 2 4 2 2 2 2 3" xfId="32340" xr:uid="{68ACA853-2986-422A-AB76-59F1D4F0ADC2}"/>
    <cellStyle name="Comma 2 4 2 2 2 3" xfId="40277" xr:uid="{E94B68BA-ACED-4E33-AE5A-8BB696421D11}"/>
    <cellStyle name="Comma 2 4 2 2 2 4" xfId="22265" xr:uid="{6480AD58-4D5D-4897-9131-5F0610638BC9}"/>
    <cellStyle name="Comma 2 4 2 2 2_ACT_NIBD EQ" xfId="11304" xr:uid="{95C6F57A-88AC-459C-9C8C-ACCFAA146272}"/>
    <cellStyle name="Comma 2 4 2 2 3" xfId="11305" xr:uid="{6EB71D00-84CF-4A7B-9277-D781B136FC2E}"/>
    <cellStyle name="Comma 2 4 2 2 3 2" xfId="40278" xr:uid="{7366DC0A-7753-4ECF-91F3-6F4C52A8BD83}"/>
    <cellStyle name="Comma 2 4 2 2 3 3" xfId="22266" xr:uid="{8C0F936C-9C4A-4DA0-8365-1F2856B25084}"/>
    <cellStyle name="Comma 2 4 2 2 4" xfId="40276" xr:uid="{B683502A-15B7-487C-85FC-D7D3CF43AC39}"/>
    <cellStyle name="Comma 2 4 2 2 5" xfId="22264" xr:uid="{BA25D728-6227-457F-AFCA-DBA7F8055555}"/>
    <cellStyle name="Comma 2 4 2 2_ACT_NIBD EQ" xfId="11306" xr:uid="{BAAAE602-7F30-40A5-801D-2AF47B2B2DC6}"/>
    <cellStyle name="Comma 2 4 2 3" xfId="11307" xr:uid="{77ADD1F7-828D-4E26-AC8D-75ACFAA2BBF3}"/>
    <cellStyle name="Comma 2 4 2 3 2" xfId="11308" xr:uid="{0DE70C53-6279-4BED-B7A9-EBA3B20E2D95}"/>
    <cellStyle name="Comma 2 4 2 3 2 2" xfId="41656" xr:uid="{8B5F7E01-956D-4823-BB93-91B02351F1AE}"/>
    <cellStyle name="Comma 2 4 2 3 2 3" xfId="32341" xr:uid="{67416B93-437B-4D62-9E9F-F428C234CC8D}"/>
    <cellStyle name="Comma 2 4 2 3 3" xfId="40279" xr:uid="{CDE70628-2A35-46FD-B846-FFC55C419F7C}"/>
    <cellStyle name="Comma 2 4 2 3 4" xfId="22267" xr:uid="{6C43F9FF-E2F9-402C-B8EA-3543ADB0E08A}"/>
    <cellStyle name="Comma 2 4 2 3_ACT_NIBD EQ" xfId="11309" xr:uid="{182C68C5-AB62-4D11-86C7-EEB1E3AEE330}"/>
    <cellStyle name="Comma 2 4 2 4" xfId="11310" xr:uid="{C69586AF-BC1A-4171-BF23-7BDEA67E659D}"/>
    <cellStyle name="Comma 2 4 2 4 2" xfId="40280" xr:uid="{464BF58B-8FA0-4EFF-A97A-67DF93C4EC2D}"/>
    <cellStyle name="Comma 2 4 2 4 3" xfId="22268" xr:uid="{2D78F6F0-7FF6-45BE-8886-343E9D214298}"/>
    <cellStyle name="Comma 2 4 2 5" xfId="11311" xr:uid="{F0049365-6106-4FE4-B2D8-59CED02F87D7}"/>
    <cellStyle name="Comma 2 4 2 5 2" xfId="41207" xr:uid="{B512B3FB-2283-4096-8033-B4EC78BB30B6}"/>
    <cellStyle name="Comma 2 4 2 5 3" xfId="31487" xr:uid="{D3475FDA-465A-4BE6-A7E4-44D515A0B4E0}"/>
    <cellStyle name="Comma 2 4 2 6" xfId="36525" xr:uid="{8FFC3C91-6C2D-4D71-A3BB-51496EA504C5}"/>
    <cellStyle name="Comma 2 4 2 6 2" xfId="42443" xr:uid="{1B6142BB-7757-4366-BC04-6AA1114E521D}"/>
    <cellStyle name="Comma 2 4 2 7" xfId="37631" xr:uid="{5452330E-2C9A-4A0A-81A2-88866823B926}"/>
    <cellStyle name="Comma 2 4 2 7 2" xfId="42744" xr:uid="{1EC633AF-6AF0-4997-8618-7B7A94002B4E}"/>
    <cellStyle name="Comma 2 4 2 8" xfId="37317" xr:uid="{B70CA90B-BD93-4D0E-BD68-18E8B05E73B2}"/>
    <cellStyle name="Comma 2 4 2 8 2" xfId="42644" xr:uid="{29D53FAD-ACB7-4D0A-9E75-8B1744316BC7}"/>
    <cellStyle name="Comma 2 4 2 9" xfId="35973" xr:uid="{5319FA1D-F227-4B07-9B07-484FAA072EC0}"/>
    <cellStyle name="Comma 2 4 2 9 2" xfId="42293" xr:uid="{5AA9CD2B-DC51-404B-9A1F-DD537D26F81D}"/>
    <cellStyle name="Comma 2 4 2_ACT Segment adj EBITDA" xfId="11312" xr:uid="{7CCFDBDA-1E69-4E44-85EB-3CB730DF56E2}"/>
    <cellStyle name="Comma 2 4 3" xfId="11313" xr:uid="{BA2AF78F-DB70-4282-962A-D4A63F81D1D2}"/>
    <cellStyle name="Comma 2 4 3 10" xfId="37425" xr:uid="{42F6CC1D-528A-4D94-B05C-CC6511D86D5F}"/>
    <cellStyle name="Comma 2 4 3 10 2" xfId="42662" xr:uid="{01F79800-88F9-4B95-9270-AD81E7491614}"/>
    <cellStyle name="Comma 2 4 3 11" xfId="39670" xr:uid="{6BDB6779-DC0D-4EC3-B65E-11F408355875}"/>
    <cellStyle name="Comma 2 4 3 11 2" xfId="43236" xr:uid="{B4FF50CE-3CC4-40F2-985F-1983677312E9}"/>
    <cellStyle name="Comma 2 4 3 12" xfId="40281" xr:uid="{8A2CE735-81FA-4A09-BE3A-C826FE72B290}"/>
    <cellStyle name="Comma 2 4 3 13" xfId="22269" xr:uid="{F8F0E144-D687-43B6-894A-CAA81C74F46E}"/>
    <cellStyle name="Comma 2 4 3 2" xfId="11314" xr:uid="{728944C9-D195-4775-B031-A16B9741406F}"/>
    <cellStyle name="Comma 2 4 3 2 2" xfId="11315" xr:uid="{7EA1650B-3E4A-4433-A5A1-8412C0D37F20}"/>
    <cellStyle name="Comma 2 4 3 2 2 2" xfId="11316" xr:uid="{F2817899-C9F8-43E5-ACC9-8204F1ECB01B}"/>
    <cellStyle name="Comma 2 4 3 2 2 2 2" xfId="41657" xr:uid="{3BE242B4-F04D-41BD-A556-A9B64786D452}"/>
    <cellStyle name="Comma 2 4 3 2 2 2 3" xfId="32342" xr:uid="{22331DE4-2B2B-4000-9DD5-6CC878A62E4E}"/>
    <cellStyle name="Comma 2 4 3 2 2 3" xfId="40283" xr:uid="{E0E79EFA-74F0-461C-84C6-9B2C75BB4D25}"/>
    <cellStyle name="Comma 2 4 3 2 2 4" xfId="22271" xr:uid="{6ADC9356-B7A4-44C7-BA68-BB3F91DFCAB2}"/>
    <cellStyle name="Comma 2 4 3 2 2_ACT_NIBD EQ" xfId="11317" xr:uid="{212A9302-16AC-48C6-AEEA-EFC9F007A70D}"/>
    <cellStyle name="Comma 2 4 3 2 3" xfId="11318" xr:uid="{CBB772F4-2493-477B-991C-3E47CE293248}"/>
    <cellStyle name="Comma 2 4 3 2 3 2" xfId="40284" xr:uid="{8B05FEFD-781E-4909-A699-5AEB39008E7D}"/>
    <cellStyle name="Comma 2 4 3 2 3 3" xfId="22272" xr:uid="{A2BE7423-9130-43A7-BA74-6E5FE9F57F4B}"/>
    <cellStyle name="Comma 2 4 3 2 4" xfId="40282" xr:uid="{CF145CF3-8D9F-44BE-ACAA-1C88A2E69447}"/>
    <cellStyle name="Comma 2 4 3 2 5" xfId="22270" xr:uid="{0201D61C-4AE7-4CE6-A479-38A3040BFDC8}"/>
    <cellStyle name="Comma 2 4 3 2_ACT_NIBD EQ" xfId="11319" xr:uid="{4FEB4192-2F8D-444B-9828-389B7D22AF8E}"/>
    <cellStyle name="Comma 2 4 3 3" xfId="11320" xr:uid="{B6468EA3-3504-4FE2-892E-1E7627FA56ED}"/>
    <cellStyle name="Comma 2 4 3 3 2" xfId="11321" xr:uid="{4AF61C94-81C5-4A06-A6B5-311F294A64B3}"/>
    <cellStyle name="Comma 2 4 3 3 2 2" xfId="41658" xr:uid="{5373AF3C-F416-446E-906F-7EA0AB936DA8}"/>
    <cellStyle name="Comma 2 4 3 3 2 3" xfId="32343" xr:uid="{523EEDF8-3910-4461-9DAF-DF73CFADE587}"/>
    <cellStyle name="Comma 2 4 3 3 3" xfId="40285" xr:uid="{261BBAD6-052A-4FC1-A5F7-0025F773BA56}"/>
    <cellStyle name="Comma 2 4 3 3 4" xfId="22273" xr:uid="{B27F528F-A686-4FD2-9473-DAE132FD5381}"/>
    <cellStyle name="Comma 2 4 3 3_ACT_NIBD EQ" xfId="11322" xr:uid="{EC00DE2B-FA38-4AC9-B0FF-F72BEE7E40D5}"/>
    <cellStyle name="Comma 2 4 3 4" xfId="11323" xr:uid="{C2C5889F-D596-48B5-9E83-DF7F2B6BBCCF}"/>
    <cellStyle name="Comma 2 4 3 4 2" xfId="40286" xr:uid="{6EEF55B9-DA12-434C-AE2B-BE3522BB6EE2}"/>
    <cellStyle name="Comma 2 4 3 4 3" xfId="22274" xr:uid="{C7AB9581-4B5B-4572-BA6E-DE18654FC0F0}"/>
    <cellStyle name="Comma 2 4 3 5" xfId="11324" xr:uid="{8F92DD58-6EF1-4EE9-96AE-5C8EF3DD8B9D}"/>
    <cellStyle name="Comma 2 4 3 5 2" xfId="41158" xr:uid="{8B98BEE7-957C-4E35-84C0-7F6DB93C0DD4}"/>
    <cellStyle name="Comma 2 4 3 5 3" xfId="31421" xr:uid="{3F6EC0F8-F2AF-4124-A9FB-2C5D98F4C63E}"/>
    <cellStyle name="Comma 2 4 3 6" xfId="36526" xr:uid="{BCFC35FC-4EBF-4EEA-B67B-16420A0FA1DA}"/>
    <cellStyle name="Comma 2 4 3 6 2" xfId="42444" xr:uid="{3F7293EE-6631-4785-9702-4D6232DA3E4C}"/>
    <cellStyle name="Comma 2 4 3 7" xfId="37632" xr:uid="{C91338E7-4787-4744-B82B-BA0FB2B32E23}"/>
    <cellStyle name="Comma 2 4 3 7 2" xfId="42745" xr:uid="{C6F9E841-E4E4-4A96-ADFF-679507363D1A}"/>
    <cellStyle name="Comma 2 4 3 8" xfId="37533" xr:uid="{5B208D17-597D-488A-9741-AA079F443916}"/>
    <cellStyle name="Comma 2 4 3 8 2" xfId="42695" xr:uid="{9799C704-D00F-4BF1-A627-061ECBE44F10}"/>
    <cellStyle name="Comma 2 4 3 9" xfId="35977" xr:uid="{481833C8-5B02-4B38-9FB9-D234A00F8397}"/>
    <cellStyle name="Comma 2 4 3 9 2" xfId="42295" xr:uid="{7F685379-15FB-4494-BE69-19A02EFF3720}"/>
    <cellStyle name="Comma 2 4 3_ACT Segment adj EBITDA" xfId="11325" xr:uid="{DE44D4B8-5427-4C03-A4FD-C2D9ACE47459}"/>
    <cellStyle name="Comma 2 4 4" xfId="11326" xr:uid="{3BAE2848-7CE5-4018-BCB4-FC6FFA746D4A}"/>
    <cellStyle name="Comma 2 4 4 10" xfId="37242" xr:uid="{5C5788BE-83CD-4149-A2E7-A6DAF2BFD14B}"/>
    <cellStyle name="Comma 2 4 4 10 2" xfId="42621" xr:uid="{601A0139-C9C0-4887-890B-9B971872A0F8}"/>
    <cellStyle name="Comma 2 4 4 11" xfId="39671" xr:uid="{18FD3AAA-FD21-4C70-85AA-2755F72C8273}"/>
    <cellStyle name="Comma 2 4 4 11 2" xfId="43237" xr:uid="{BBC681E0-C14F-40D1-80B6-41F740245665}"/>
    <cellStyle name="Comma 2 4 4 12" xfId="40287" xr:uid="{B187F273-8BA2-4F94-A9CD-D99E3E7ADA8F}"/>
    <cellStyle name="Comma 2 4 4 13" xfId="22275" xr:uid="{CCAAEA94-674A-4320-8AA6-0A6575E68E7E}"/>
    <cellStyle name="Comma 2 4 4 2" xfId="11327" xr:uid="{16DAB7CE-DA23-4B4F-996D-89942B99138C}"/>
    <cellStyle name="Comma 2 4 4 2 2" xfId="11328" xr:uid="{FE3ECADB-679C-433C-B93A-645689A1E8CB}"/>
    <cellStyle name="Comma 2 4 4 2 2 2" xfId="11329" xr:uid="{78345717-DDFC-4C1E-82AB-FDD4AD6F1C1C}"/>
    <cellStyle name="Comma 2 4 4 2 2 2 2" xfId="41659" xr:uid="{29CD6257-E738-4094-B817-C052AA844460}"/>
    <cellStyle name="Comma 2 4 4 2 2 2 3" xfId="32344" xr:uid="{CFC55D84-535A-489E-8D6E-135F71A972F1}"/>
    <cellStyle name="Comma 2 4 4 2 2 3" xfId="40289" xr:uid="{6D7A6CF1-753C-47D7-8E8E-827E9CAF1F68}"/>
    <cellStyle name="Comma 2 4 4 2 2 4" xfId="22277" xr:uid="{66A3CD3C-2197-4BF5-9BA9-D19B44A5618E}"/>
    <cellStyle name="Comma 2 4 4 2 2_ACT_NIBD EQ" xfId="11330" xr:uid="{59D56A94-0745-4B2D-8505-6058A0AB7C7E}"/>
    <cellStyle name="Comma 2 4 4 2 3" xfId="11331" xr:uid="{672CC11E-C178-4CA2-B266-7BD5104E1BD2}"/>
    <cellStyle name="Comma 2 4 4 2 3 2" xfId="40290" xr:uid="{4A811EB0-F085-4F5F-90C6-3E6E852BFB8D}"/>
    <cellStyle name="Comma 2 4 4 2 3 3" xfId="22278" xr:uid="{D77EF422-1C77-481C-B7D1-3329B6A030C1}"/>
    <cellStyle name="Comma 2 4 4 2 4" xfId="40288" xr:uid="{5C56A6C7-F82A-4299-A882-4F83121CEEBE}"/>
    <cellStyle name="Comma 2 4 4 2 5" xfId="22276" xr:uid="{42428F13-CAE8-463E-8793-698D6D549CA8}"/>
    <cellStyle name="Comma 2 4 4 2_ACT_NIBD EQ" xfId="11332" xr:uid="{C718ACD1-5706-47D5-8748-71AC04989C7F}"/>
    <cellStyle name="Comma 2 4 4 3" xfId="11333" xr:uid="{5CA1813B-74D2-4BE9-B4A9-D8AA26C5F22B}"/>
    <cellStyle name="Comma 2 4 4 3 2" xfId="11334" xr:uid="{884EDCE4-FEE9-41C0-BC09-DB1A55284C8F}"/>
    <cellStyle name="Comma 2 4 4 3 2 2" xfId="41660" xr:uid="{EE0AC699-33AB-45DA-B9DC-61656CF09AE3}"/>
    <cellStyle name="Comma 2 4 4 3 2 3" xfId="32345" xr:uid="{71BFFC24-CD30-4E2F-B575-C894D7076C0C}"/>
    <cellStyle name="Comma 2 4 4 3 3" xfId="40291" xr:uid="{C10BCDDB-5780-414B-957A-55724520E22C}"/>
    <cellStyle name="Comma 2 4 4 3 4" xfId="22279" xr:uid="{C595551A-E8F0-42AC-B4C0-3BFCB010988F}"/>
    <cellStyle name="Comma 2 4 4 3_ACT_NIBD EQ" xfId="11335" xr:uid="{28B7B0AA-8777-433B-BA1C-A64C1CFEE39D}"/>
    <cellStyle name="Comma 2 4 4 4" xfId="11336" xr:uid="{745FBA77-07B6-40A0-B764-242A5268396E}"/>
    <cellStyle name="Comma 2 4 4 4 2" xfId="40292" xr:uid="{7946BBDC-9DD5-43E2-92A8-194E3AE6A473}"/>
    <cellStyle name="Comma 2 4 4 4 3" xfId="22280" xr:uid="{A5BB2D8D-2016-4E69-A1E5-1D9E11BA577D}"/>
    <cellStyle name="Comma 2 4 4 5" xfId="11337" xr:uid="{F41DC6BF-E09B-425B-83CE-2DB5BF85766A}"/>
    <cellStyle name="Comma 2 4 4 5 2" xfId="41253" xr:uid="{52AE7096-C13B-46F0-9D74-1813CE0ED46F}"/>
    <cellStyle name="Comma 2 4 4 5 3" xfId="31812" xr:uid="{50BE7F47-B6CD-4C44-A882-45030CFDD5CD}"/>
    <cellStyle name="Comma 2 4 4 6" xfId="36527" xr:uid="{0C15AAB7-5612-46DF-A8BE-C46D761E010F}"/>
    <cellStyle name="Comma 2 4 4 6 2" xfId="42445" xr:uid="{949FBC04-1781-48A1-8B4E-6925AF9F249A}"/>
    <cellStyle name="Comma 2 4 4 7" xfId="37633" xr:uid="{96DA2AC4-E7A4-4760-87D6-12BDF864494E}"/>
    <cellStyle name="Comma 2 4 4 7 2" xfId="42746" xr:uid="{5B7E80E8-3406-43BF-A92E-7E47C4895B62}"/>
    <cellStyle name="Comma 2 4 4 8" xfId="37534" xr:uid="{2B7DB3AE-A8BE-4D27-A34F-C5A3245CB670}"/>
    <cellStyle name="Comma 2 4 4 8 2" xfId="42696" xr:uid="{F282F9CA-3FD8-4B7D-884D-F2D3B7B8DBA0}"/>
    <cellStyle name="Comma 2 4 4 9" xfId="35976" xr:uid="{D03ECD86-F5DB-4816-A5F7-CAB5C70269C3}"/>
    <cellStyle name="Comma 2 4 4 9 2" xfId="42294" xr:uid="{AC986241-184E-413A-A765-67688A09853F}"/>
    <cellStyle name="Comma 2 4 4_ACT Segment adj EBITDA" xfId="11338" xr:uid="{966BEDF0-BF1E-4099-B3D8-81237568E40A}"/>
    <cellStyle name="Comma 2 4 5" xfId="11339" xr:uid="{DF4E7D26-7C1A-4F67-B4CD-855FE25067E8}"/>
    <cellStyle name="Comma 2 4 5 2" xfId="11340" xr:uid="{6CD3F232-A848-4F3B-8E94-7609A58F27ED}"/>
    <cellStyle name="Comma 2 4 5 2 2" xfId="11341" xr:uid="{E1498C42-47E4-4D2C-96D1-1658FA0D25F9}"/>
    <cellStyle name="Comma 2 4 5 2 2 2" xfId="41661" xr:uid="{C30012E8-BC78-42FB-8532-C35FB02E600B}"/>
    <cellStyle name="Comma 2 4 5 2 2 3" xfId="32346" xr:uid="{90A426A7-7AEC-46A1-B9B5-E62C5FC2215A}"/>
    <cellStyle name="Comma 2 4 5 2 3" xfId="40294" xr:uid="{03297EEB-0176-4AE6-8A4E-2D1CE70603E2}"/>
    <cellStyle name="Comma 2 4 5 2 4" xfId="22282" xr:uid="{A1B0B2C0-4DB7-4D8F-B490-F138D594D5BA}"/>
    <cellStyle name="Comma 2 4 5 2_ACT_NIBD EQ" xfId="11342" xr:uid="{823A5089-F4CD-4C41-86B2-9E6597D8DB03}"/>
    <cellStyle name="Comma 2 4 5 3" xfId="11343" xr:uid="{6FF9098B-9C85-4AE1-9668-F4602712A401}"/>
    <cellStyle name="Comma 2 4 5 3 2" xfId="40295" xr:uid="{3C5EB7B2-6A0E-4AF7-B7E6-8E6DC3837748}"/>
    <cellStyle name="Comma 2 4 5 3 3" xfId="22283" xr:uid="{B733827B-D66D-4360-95C7-D0813079AE2D}"/>
    <cellStyle name="Comma 2 4 5 4" xfId="36436" xr:uid="{3475886B-7764-4347-970A-5112DD2B1C8B}"/>
    <cellStyle name="Comma 2 4 5 4 2" xfId="42393" xr:uid="{B0687EF3-38EF-4881-B8A4-CE22E178C61D}"/>
    <cellStyle name="Comma 2 4 5 5" xfId="39601" xr:uid="{52698BAB-6348-44D0-BC44-E3F2D146586F}"/>
    <cellStyle name="Comma 2 4 5 5 2" xfId="43179" xr:uid="{55A8DFF7-6964-4B27-831F-230C0B95A411}"/>
    <cellStyle name="Comma 2 4 5 6" xfId="40293" xr:uid="{30A536AD-034C-4D44-9457-73D85473E3A5}"/>
    <cellStyle name="Comma 2 4 5 7" xfId="22281" xr:uid="{BC804341-F5E8-48DC-9B6C-7D83FA6447C3}"/>
    <cellStyle name="Comma 2 4 5_ACT Segment adj EBITDA" xfId="11344" xr:uid="{4C4387C4-2E36-48C5-B364-408F238B0ED0}"/>
    <cellStyle name="Comma 2 4 6" xfId="11345" xr:uid="{1B02495C-F8A4-4034-B6A0-8867EEF4304E}"/>
    <cellStyle name="Comma 2 4 6 2" xfId="11346" xr:uid="{73755433-476E-4426-9F28-48EAEA4ACD3A}"/>
    <cellStyle name="Comma 2 4 6 2 2" xfId="41662" xr:uid="{F3EBA0C1-047E-420B-867F-B23BAE5791DD}"/>
    <cellStyle name="Comma 2 4 6 2 3" xfId="32347" xr:uid="{013DE0BC-B98A-4FF0-91E8-7BE250363F04}"/>
    <cellStyle name="Comma 2 4 6 3" xfId="40296" xr:uid="{5D96E8D0-7528-4158-B4C4-45F123A0CABE}"/>
    <cellStyle name="Comma 2 4 6 4" xfId="22284" xr:uid="{C75CD80E-6D7D-465F-BAD7-DEC246EBFFF6}"/>
    <cellStyle name="Comma 2 4 6_ACT_NIBD EQ" xfId="11347" xr:uid="{E3D7919E-7785-4DA7-AEE7-EDE5267068B2}"/>
    <cellStyle name="Comma 2 4 7" xfId="11348" xr:uid="{EF43FD3D-BF80-4453-B98B-A541140449DC}"/>
    <cellStyle name="Comma 2 4 7 2" xfId="40297" xr:uid="{DBEFF68B-8BFD-411E-8879-B060D9917F6F}"/>
    <cellStyle name="Comma 2 4 7 3" xfId="22285" xr:uid="{24F13ECA-4B80-4341-9CBC-F5AE8A470D10}"/>
    <cellStyle name="Comma 2 4 8" xfId="11349" xr:uid="{3D6E6E36-9E9F-437F-9E38-54E04C3F9B85}"/>
    <cellStyle name="Comma 2 4 8 2" xfId="41108" xr:uid="{D1148B1C-07DF-4344-AEF1-8F2496682360}"/>
    <cellStyle name="Comma 2 4 8 3" xfId="31024" xr:uid="{05216260-E275-4A52-9861-22B3077C9613}"/>
    <cellStyle name="Comma 2 4 9" xfId="32838" xr:uid="{9C59DAD9-B486-4018-B812-0820A863A54A}"/>
    <cellStyle name="Comma 2 4_ACT Segment adj EBITDA" xfId="11350" xr:uid="{D34F9B3B-C85E-4C4F-B26F-982EF5B87B9B}"/>
    <cellStyle name="Comma 2 40" xfId="39379" xr:uid="{6BF0BD83-B915-4FF5-8B44-651B6BE612D5}"/>
    <cellStyle name="Comma 2 41" xfId="39526" xr:uid="{02ED2DFA-15F9-4A76-9A42-EB3BF683C007}"/>
    <cellStyle name="Comma 2 42" xfId="39386" xr:uid="{DDE52202-AFDA-4863-BC82-ED873E41A952}"/>
    <cellStyle name="Comma 2 43" xfId="39489" xr:uid="{201B6B75-0D9B-4CD5-9541-91B27C1605AF}"/>
    <cellStyle name="Comma 2 44" xfId="39388" xr:uid="{73BC11FB-32FD-4E02-9618-99EDED5AAE27}"/>
    <cellStyle name="Comma 2 45" xfId="39488" xr:uid="{1CFD3328-0F49-4419-9431-95181A7AF7A2}"/>
    <cellStyle name="Comma 2 46" xfId="39389" xr:uid="{60F59532-04AD-4BE7-BA5F-39F525746C04}"/>
    <cellStyle name="Comma 2 47" xfId="39487" xr:uid="{85372C10-5C50-45A5-908D-1AFDCDB4554A}"/>
    <cellStyle name="Comma 2 48" xfId="39428" xr:uid="{ADEA6B31-782C-4EE9-82B3-2E31DD666047}"/>
    <cellStyle name="Comma 2 49" xfId="39517" xr:uid="{C7738A74-EA94-444B-894A-0B804BF8CAF6}"/>
    <cellStyle name="Comma 2 5" xfId="11351" xr:uid="{A900D9A1-E8EC-4A8A-8D7B-2EB7AC3FA006}"/>
    <cellStyle name="Comma 2 5 10" xfId="36139" xr:uid="{34E7297C-B943-43B2-99CE-BDD4D84F31B7}"/>
    <cellStyle name="Comma 2 5 10 2" xfId="42339" xr:uid="{5EE9F3F2-CACC-4E8E-B880-266327F28244}"/>
    <cellStyle name="Comma 2 5 11" xfId="39209" xr:uid="{F46274D8-48B9-4B7C-A79E-9ACC63805F07}"/>
    <cellStyle name="Comma 2 5 11 2" xfId="42963" xr:uid="{DBBB71A1-7BA5-44BC-AC1A-19D39DB59171}"/>
    <cellStyle name="Comma 2 5 12" xfId="40298" xr:uid="{ED8AE7FD-6C3A-4136-ABBE-0C0C3429923D}"/>
    <cellStyle name="Comma 2 5 13" xfId="22286" xr:uid="{7C91859E-A74C-46A7-A60D-0CD019317E22}"/>
    <cellStyle name="Comma 2 5 2" xfId="11352" xr:uid="{F11C1A2D-CD82-4C27-9136-4CE8811063D7}"/>
    <cellStyle name="Comma 2 5 2 10" xfId="38754" xr:uid="{CD8FFFBB-91FB-4368-B95B-1FA74246C7BA}"/>
    <cellStyle name="Comma 2 5 2 10 2" xfId="42853" xr:uid="{9BC61E7A-143E-4D53-9C6A-5D6D5DEC09F9}"/>
    <cellStyle name="Comma 2 5 2 11" xfId="39210" xr:uid="{4C5C0BBD-A762-4F10-B2B7-BFBD07AD34FD}"/>
    <cellStyle name="Comma 2 5 2 11 2" xfId="42964" xr:uid="{DFF62D83-ABAE-4F25-AFFE-14FC99E97D11}"/>
    <cellStyle name="Comma 2 5 2 12" xfId="40299" xr:uid="{70CA7587-BEA9-4154-A4D0-7B3559BC4696}"/>
    <cellStyle name="Comma 2 5 2 13" xfId="22287" xr:uid="{1E2CDFF6-9E52-470F-9AF0-C121E8C69A27}"/>
    <cellStyle name="Comma 2 5 2 2" xfId="11353" xr:uid="{A5DB0DAC-5675-43C1-AC2D-DB52EBDA3299}"/>
    <cellStyle name="Comma 2 5 2 2 2" xfId="11354" xr:uid="{2A1C3B5E-E77C-4CA1-8E76-2BDAD6ED1272}"/>
    <cellStyle name="Comma 2 5 2 2 2 2" xfId="11355" xr:uid="{4E0FC232-E498-440F-B2B0-FA013BBE6366}"/>
    <cellStyle name="Comma 2 5 2 2 2 2 2" xfId="41663" xr:uid="{52374F45-3B08-436F-A875-CADF2D1F0F7D}"/>
    <cellStyle name="Comma 2 5 2 2 2 2 3" xfId="32348" xr:uid="{1C929890-0B73-40B3-83D3-039C848BAFC9}"/>
    <cellStyle name="Comma 2 5 2 2 2 3" xfId="40301" xr:uid="{B68EBB79-D66B-42E8-8D4D-B2598C1751AC}"/>
    <cellStyle name="Comma 2 5 2 2 2 4" xfId="22289" xr:uid="{BC0250F7-61AE-4EF1-97BE-E16887368A33}"/>
    <cellStyle name="Comma 2 5 2 2 2_ACT_NIBD EQ" xfId="11356" xr:uid="{8C7CF60D-C79A-411E-A782-47D9FF59469D}"/>
    <cellStyle name="Comma 2 5 2 2 3" xfId="11357" xr:uid="{1E32E910-A76F-499E-9898-B8E35E67062F}"/>
    <cellStyle name="Comma 2 5 2 2 3 2" xfId="40302" xr:uid="{A18E7E1D-60B6-4DE1-B5B6-BAC3739367F1}"/>
    <cellStyle name="Comma 2 5 2 2 3 3" xfId="22290" xr:uid="{D57CCA10-AFE3-4C17-9E04-67405C70E68B}"/>
    <cellStyle name="Comma 2 5 2 2 4" xfId="36528" xr:uid="{67599645-5BB6-4888-91EE-F751C5D93F5C}"/>
    <cellStyle name="Comma 2 5 2 2 4 2" xfId="42446" xr:uid="{2E91B38E-5A84-405B-947B-B07D908AF8DE}"/>
    <cellStyle name="Comma 2 5 2 2 5" xfId="39672" xr:uid="{6E434F72-2093-41D5-ACD4-C68CF7F8570D}"/>
    <cellStyle name="Comma 2 5 2 2 5 2" xfId="43238" xr:uid="{D5C87218-0C42-4274-A9A3-E6CC3F181BC4}"/>
    <cellStyle name="Comma 2 5 2 2 6" xfId="40300" xr:uid="{F4E0AE9B-F7A1-46D6-96D3-59B68248C2FE}"/>
    <cellStyle name="Comma 2 5 2 2 7" xfId="22288" xr:uid="{FD2814F6-A0C0-4714-8097-CE9243C88472}"/>
    <cellStyle name="Comma 2 5 2 2_ACT Segment adj EBITDA" xfId="11358" xr:uid="{5CAF704C-3F29-458A-98C0-D22F4F893D93}"/>
    <cellStyle name="Comma 2 5 2 3" xfId="11359" xr:uid="{FCFEBB8D-C5CD-4337-B5A4-6F74906DC68C}"/>
    <cellStyle name="Comma 2 5 2 3 2" xfId="11360" xr:uid="{18D88CC2-EDB8-47E9-BFC8-2AF0CC810221}"/>
    <cellStyle name="Comma 2 5 2 3 2 2" xfId="41664" xr:uid="{81756C85-115D-4BA1-8E3E-8A27A0D47AD2}"/>
    <cellStyle name="Comma 2 5 2 3 2 3" xfId="32349" xr:uid="{55D8A4D9-DCD1-4381-B6B2-4F26B5B009C4}"/>
    <cellStyle name="Comma 2 5 2 3 3" xfId="40303" xr:uid="{02959426-052B-496D-A6FD-2E989C053B31}"/>
    <cellStyle name="Comma 2 5 2 3 4" xfId="22291" xr:uid="{8CFCEE52-F346-4C30-A7C7-9F297ED7AB82}"/>
    <cellStyle name="Comma 2 5 2 3_ACT_NIBD EQ" xfId="11361" xr:uid="{1713D4E3-5BD9-4CDA-98CF-37D4D532479C}"/>
    <cellStyle name="Comma 2 5 2 4" xfId="11362" xr:uid="{E10C10A2-ED3A-43FC-8019-AEC067759E17}"/>
    <cellStyle name="Comma 2 5 2 4 2" xfId="40304" xr:uid="{0C2369A8-E3DF-423E-AFF6-C3360109E95E}"/>
    <cellStyle name="Comma 2 5 2 4 3" xfId="22292" xr:uid="{459DA110-D4FB-49B1-A2E4-424CD5DC4176}"/>
    <cellStyle name="Comma 2 5 2 5" xfId="11363" xr:uid="{2146023E-ACF7-42CA-B044-C5474072E15A}"/>
    <cellStyle name="Comma 2 5 2 5 2" xfId="41211" xr:uid="{BAFCF68B-283E-4617-9910-B1377F15DC2F}"/>
    <cellStyle name="Comma 2 5 2 5 3" xfId="31491" xr:uid="{694777D3-22A3-44F6-8F21-32AF026EC350}"/>
    <cellStyle name="Comma 2 5 2 6" xfId="32840" xr:uid="{5B9994A1-51EC-478A-B3CD-81F625C032C9}"/>
    <cellStyle name="Comma 2 5 2 6 2" xfId="42119" xr:uid="{85F4D27E-56BC-424B-AA43-F6767DE9A47B}"/>
    <cellStyle name="Comma 2 5 2 7" xfId="36138" xr:uid="{446B2F53-FA79-4C3A-A85E-8AB2F7257CF7}"/>
    <cellStyle name="Comma 2 5 2 7 2" xfId="42338" xr:uid="{534219F5-59B5-4856-8DC7-E7C8F17C19EF}"/>
    <cellStyle name="Comma 2 5 2 8" xfId="37982" xr:uid="{9FB4675B-C615-42FE-81D9-5779721AD6AE}"/>
    <cellStyle name="Comma 2 5 2 8 2" xfId="42799" xr:uid="{D08B545C-65BA-4784-98B8-DECAA33990DD}"/>
    <cellStyle name="Comma 2 5 2 9" xfId="38401" xr:uid="{CF79E093-4B74-4E39-98BD-D00F34DA104A}"/>
    <cellStyle name="Comma 2 5 2 9 2" xfId="42826" xr:uid="{BFE93749-E3A5-4FB9-97CD-D882D04D7C79}"/>
    <cellStyle name="Comma 2 5 2_ACT Segment adj EBITDA" xfId="11364" xr:uid="{5F899534-CA32-400D-845A-6FAE9FA47CA1}"/>
    <cellStyle name="Comma 2 5 3" xfId="11365" xr:uid="{E6CF8082-8DFA-4386-A590-710F4F0D501F}"/>
    <cellStyle name="Comma 2 5 3 10" xfId="35979" xr:uid="{403F7581-4B4C-4A19-92CF-4E9AD9F246BC}"/>
    <cellStyle name="Comma 2 5 3 10 2" xfId="42297" xr:uid="{473B8C4C-CC33-4037-9802-575A424B1A1F}"/>
    <cellStyle name="Comma 2 5 3 11" xfId="39673" xr:uid="{B972DE4B-BC03-41AA-8907-ABD45C0EB99D}"/>
    <cellStyle name="Comma 2 5 3 11 2" xfId="43239" xr:uid="{336CCDD8-F624-4FE2-862B-795A955000B6}"/>
    <cellStyle name="Comma 2 5 3 12" xfId="40305" xr:uid="{99A02CF7-8028-4700-B872-D853BFC9FFAC}"/>
    <cellStyle name="Comma 2 5 3 13" xfId="22293" xr:uid="{742DE2C5-026B-4420-874C-71748BDCE76A}"/>
    <cellStyle name="Comma 2 5 3 2" xfId="11366" xr:uid="{FFC0B20D-B35B-48CD-A0AA-48759410AAC0}"/>
    <cellStyle name="Comma 2 5 3 2 2" xfId="11367" xr:uid="{B6B4DF3F-C4CA-4BE8-B049-D1D9EDF72299}"/>
    <cellStyle name="Comma 2 5 3 2 2 2" xfId="11368" xr:uid="{0E20BDD9-6FC6-4855-A224-6B8E20955345}"/>
    <cellStyle name="Comma 2 5 3 2 2 2 2" xfId="41665" xr:uid="{B312F187-3478-4849-A151-FA6075735383}"/>
    <cellStyle name="Comma 2 5 3 2 2 2 3" xfId="32350" xr:uid="{59A3F9D3-7283-4E21-8BD3-63A402A07957}"/>
    <cellStyle name="Comma 2 5 3 2 2 3" xfId="40307" xr:uid="{AEC226E6-2B9C-4D7C-BAF3-36FD7084A892}"/>
    <cellStyle name="Comma 2 5 3 2 2 4" xfId="22295" xr:uid="{79E74962-F9D4-4EB8-865C-303DC1CDAB90}"/>
    <cellStyle name="Comma 2 5 3 2 2_ACT_NIBD EQ" xfId="11369" xr:uid="{6188B5C5-5273-479C-AFD9-0DED66B52DE5}"/>
    <cellStyle name="Comma 2 5 3 2 3" xfId="11370" xr:uid="{7A25474F-53FF-416B-B2BC-5FEFA8BFDD66}"/>
    <cellStyle name="Comma 2 5 3 2 3 2" xfId="40308" xr:uid="{ECDB309A-9B23-4EB0-9A15-44A7578452F3}"/>
    <cellStyle name="Comma 2 5 3 2 3 3" xfId="22296" xr:uid="{5F0BAE7C-4FC8-4FED-8BCC-44391559AB8B}"/>
    <cellStyle name="Comma 2 5 3 2 4" xfId="40306" xr:uid="{7CC9353F-9EE4-4916-945A-0D68F3EE3245}"/>
    <cellStyle name="Comma 2 5 3 2 5" xfId="22294" xr:uid="{CB9707EE-6FE5-4765-B1AD-4790D3E917F3}"/>
    <cellStyle name="Comma 2 5 3 2_ACT_NIBD EQ" xfId="11371" xr:uid="{348238D5-B456-4E9A-9901-9147C9CB781A}"/>
    <cellStyle name="Comma 2 5 3 3" xfId="11372" xr:uid="{FF8AC35A-887D-4FEF-AD9D-AF9A6B12CC97}"/>
    <cellStyle name="Comma 2 5 3 3 2" xfId="11373" xr:uid="{BAFD059E-3070-4F38-B964-16B88D24A78C}"/>
    <cellStyle name="Comma 2 5 3 3 2 2" xfId="41666" xr:uid="{82881931-57FD-47AD-9FF9-E6EFD70E9902}"/>
    <cellStyle name="Comma 2 5 3 3 2 3" xfId="32351" xr:uid="{55699582-CD4F-4787-B9B2-EC5A0CF19EC9}"/>
    <cellStyle name="Comma 2 5 3 3 3" xfId="40309" xr:uid="{E68FA32C-0DA9-43A1-9655-76C1C35DBE0D}"/>
    <cellStyle name="Comma 2 5 3 3 4" xfId="22297" xr:uid="{3B0465DC-D771-42E8-BB3F-F064060A2C71}"/>
    <cellStyle name="Comma 2 5 3 3_ACT_NIBD EQ" xfId="11374" xr:uid="{19D67A9B-150C-479B-8D16-6A03E462981E}"/>
    <cellStyle name="Comma 2 5 3 4" xfId="11375" xr:uid="{78713EF8-9BF1-4660-AD6D-0E2B59207815}"/>
    <cellStyle name="Comma 2 5 3 4 2" xfId="40310" xr:uid="{68294C7C-2FB0-4F1A-B0D2-853F2D577F70}"/>
    <cellStyle name="Comma 2 5 3 4 3" xfId="22298" xr:uid="{8F64E229-BB35-458A-ABC2-7DB9C3B115EC}"/>
    <cellStyle name="Comma 2 5 3 5" xfId="11376" xr:uid="{90EE1132-3E74-4C8A-88A4-03150C015AD4}"/>
    <cellStyle name="Comma 2 5 3 5 2" xfId="41162" xr:uid="{C7D6D269-35F9-4316-8A4E-3B7AA1E05D7D}"/>
    <cellStyle name="Comma 2 5 3 5 3" xfId="31435" xr:uid="{DE0B60B7-6F7F-4EE8-BE78-5E4336EC5CFF}"/>
    <cellStyle name="Comma 2 5 3 6" xfId="36529" xr:uid="{38CDBE93-583B-4B61-8487-CDCB18C7EDD1}"/>
    <cellStyle name="Comma 2 5 3 6 2" xfId="42447" xr:uid="{49377A46-E539-461E-A39E-7B9CFE857273}"/>
    <cellStyle name="Comma 2 5 3 7" xfId="37634" xr:uid="{18854823-9FDB-4ECC-A34B-20612F5FBDAF}"/>
    <cellStyle name="Comma 2 5 3 7 2" xfId="42747" xr:uid="{1461EAD0-4AA2-43B0-A9BF-2DB261B5FDC4}"/>
    <cellStyle name="Comma 2 5 3 8" xfId="37416" xr:uid="{4FB40261-011B-4E7F-8106-D87DD19D5609}"/>
    <cellStyle name="Comma 2 5 3 8 2" xfId="42661" xr:uid="{8C8AC23A-DB06-4F75-9F97-589B28F72E1D}"/>
    <cellStyle name="Comma 2 5 3 9" xfId="37268" xr:uid="{ADF00BE3-DFE4-49B0-8A11-202D30518BF6}"/>
    <cellStyle name="Comma 2 5 3 9 2" xfId="42630" xr:uid="{85170476-E76E-4EF1-B8F7-6D14572696E0}"/>
    <cellStyle name="Comma 2 5 3_ACT Segment adj EBITDA" xfId="11377" xr:uid="{B27D960D-D25D-445E-A2A1-D13CAE7B862F}"/>
    <cellStyle name="Comma 2 5 4" xfId="11378" xr:uid="{C57DEFC3-D8E7-4CC1-81EF-9E616744E5AD}"/>
    <cellStyle name="Comma 2 5 4 10" xfId="37354" xr:uid="{3F1CA218-DE96-4123-B717-6728822CABCA}"/>
    <cellStyle name="Comma 2 5 4 10 2" xfId="42648" xr:uid="{CFF6E1F8-EAF5-41BC-8D32-EECC47225B17}"/>
    <cellStyle name="Comma 2 5 4 11" xfId="39674" xr:uid="{7500CECD-53D8-4EE5-8115-3BDFBF058A16}"/>
    <cellStyle name="Comma 2 5 4 11 2" xfId="43240" xr:uid="{BE1E36A2-432E-4E4E-B1FC-4D22F980D465}"/>
    <cellStyle name="Comma 2 5 4 12" xfId="40311" xr:uid="{0F804D49-479E-4FCD-9A05-0F83594156CF}"/>
    <cellStyle name="Comma 2 5 4 13" xfId="22299" xr:uid="{6FCF1AB8-1A8A-42CE-99B2-6FDAD7A49443}"/>
    <cellStyle name="Comma 2 5 4 2" xfId="11379" xr:uid="{3A7FFE31-061A-45D1-A779-2D08E506ECF2}"/>
    <cellStyle name="Comma 2 5 4 2 2" xfId="11380" xr:uid="{503F36F2-F98D-43C7-BECA-8D82B6C4CE8B}"/>
    <cellStyle name="Comma 2 5 4 2 2 2" xfId="11381" xr:uid="{E8067C06-871C-4742-818E-6684D3554036}"/>
    <cellStyle name="Comma 2 5 4 2 2 2 2" xfId="41667" xr:uid="{E6CA93C9-1635-40E0-9EB7-8EDBC67AAF2F}"/>
    <cellStyle name="Comma 2 5 4 2 2 2 3" xfId="32352" xr:uid="{5CF45658-E94E-4A7A-A2B5-B40B7832FC9D}"/>
    <cellStyle name="Comma 2 5 4 2 2 3" xfId="40313" xr:uid="{09256DFE-F7C9-4606-B7FC-787DCD5076EF}"/>
    <cellStyle name="Comma 2 5 4 2 2 4" xfId="22301" xr:uid="{02A568BD-58FC-411B-BECC-27B7B66D0D03}"/>
    <cellStyle name="Comma 2 5 4 2 2_ACT_NIBD EQ" xfId="11382" xr:uid="{0D641FD0-5594-48CA-9FE6-1617475A3CD2}"/>
    <cellStyle name="Comma 2 5 4 2 3" xfId="11383" xr:uid="{D6F80C6E-4D44-4832-BBE5-17EBA00443F2}"/>
    <cellStyle name="Comma 2 5 4 2 3 2" xfId="40314" xr:uid="{E4076519-1F92-4F91-9665-1B576AA6BBBE}"/>
    <cellStyle name="Comma 2 5 4 2 3 3" xfId="22302" xr:uid="{455F235D-8FF2-4C17-A333-1E582426F1D9}"/>
    <cellStyle name="Comma 2 5 4 2 4" xfId="40312" xr:uid="{FB8D0B86-EA11-457B-9F29-FA15BA652FC2}"/>
    <cellStyle name="Comma 2 5 4 2 5" xfId="22300" xr:uid="{A2AE964A-7889-4583-8AB1-7741D57D87BC}"/>
    <cellStyle name="Comma 2 5 4 2_ACT_NIBD EQ" xfId="11384" xr:uid="{20B078C3-31A7-4A8F-BAA2-3CD4BA0BC2DB}"/>
    <cellStyle name="Comma 2 5 4 3" xfId="11385" xr:uid="{00E88B9A-0AA4-4482-9523-0E8219EB2DFE}"/>
    <cellStyle name="Comma 2 5 4 3 2" xfId="11386" xr:uid="{D57E1709-EB99-4F3B-A80E-42EEEFCD3965}"/>
    <cellStyle name="Comma 2 5 4 3 2 2" xfId="41668" xr:uid="{6E5434E7-1143-471C-ADB7-3DA50C78BEE4}"/>
    <cellStyle name="Comma 2 5 4 3 2 3" xfId="32353" xr:uid="{95DA062D-3739-4CEE-BB62-2D0516369FC2}"/>
    <cellStyle name="Comma 2 5 4 3 3" xfId="40315" xr:uid="{60E2F491-D441-4A2E-AF2D-08BFD97F3837}"/>
    <cellStyle name="Comma 2 5 4 3 4" xfId="22303" xr:uid="{81C3B01C-6B8E-457D-8444-C97E1D5A1FCE}"/>
    <cellStyle name="Comma 2 5 4 3_ACT_NIBD EQ" xfId="11387" xr:uid="{5D6D3432-8BB2-4FF3-A02E-F58F459181F4}"/>
    <cellStyle name="Comma 2 5 4 4" xfId="11388" xr:uid="{01945C7F-AA41-46FC-BEF9-7E2182A64DCB}"/>
    <cellStyle name="Comma 2 5 4 4 2" xfId="40316" xr:uid="{7ACE693F-7152-4728-89EB-138B2A61CEE6}"/>
    <cellStyle name="Comma 2 5 4 4 3" xfId="22304" xr:uid="{EFEC0E37-97D8-4392-97B7-FB404B26CDD8}"/>
    <cellStyle name="Comma 2 5 4 5" xfId="11389" xr:uid="{95DA0585-05F6-418F-9549-CE36C0E817CD}"/>
    <cellStyle name="Comma 2 5 4 5 2" xfId="41258" xr:uid="{BC5BA748-3E9B-4A29-82D8-7E0A99E95329}"/>
    <cellStyle name="Comma 2 5 4 5 3" xfId="31829" xr:uid="{028717F0-1CF7-48F5-8CE2-DE91C2C20DE9}"/>
    <cellStyle name="Comma 2 5 4 6" xfId="36530" xr:uid="{7D227E63-EE4B-4497-B092-62AF397EEB6D}"/>
    <cellStyle name="Comma 2 5 4 6 2" xfId="42448" xr:uid="{0DCF2E58-062A-45A5-8100-2CF46026C777}"/>
    <cellStyle name="Comma 2 5 4 7" xfId="37635" xr:uid="{FB6B2D88-7700-4E7D-A365-43CC2A7FC315}"/>
    <cellStyle name="Comma 2 5 4 7 2" xfId="42748" xr:uid="{4E28E0F4-2CD8-48A0-B2E1-9D79B5B059FE}"/>
    <cellStyle name="Comma 2 5 4 8" xfId="37528" xr:uid="{3FB7DABD-59D7-43C4-9019-519AF0C33BB4}"/>
    <cellStyle name="Comma 2 5 4 8 2" xfId="42690" xr:uid="{92E6603F-43AE-4E37-89B7-B321DDA163BC}"/>
    <cellStyle name="Comma 2 5 4 9" xfId="37269" xr:uid="{50DF153B-CD0C-449E-84A7-8D9533ADEB4D}"/>
    <cellStyle name="Comma 2 5 4 9 2" xfId="42631" xr:uid="{60259229-8A20-479D-9D68-0F1F98F47DEC}"/>
    <cellStyle name="Comma 2 5 4_ACT Segment adj EBITDA" xfId="11390" xr:uid="{3EC08B2D-F335-4FE5-B206-5216204B9685}"/>
    <cellStyle name="Comma 2 5 5" xfId="11391" xr:uid="{66B55FE4-96B0-4F8D-94E3-447DEEBD0CF9}"/>
    <cellStyle name="Comma 2 5 5 2" xfId="11392" xr:uid="{62941453-1A4E-4DEA-9393-3DD1CB47B734}"/>
    <cellStyle name="Comma 2 5 5 2 2" xfId="11393" xr:uid="{7CCC9E70-DA11-4A84-A2F3-2C8E3F82FFD8}"/>
    <cellStyle name="Comma 2 5 5 2 2 2" xfId="41669" xr:uid="{1FD1662B-967A-4C1C-A7DD-CD7AAD63B702}"/>
    <cellStyle name="Comma 2 5 5 2 2 3" xfId="32354" xr:uid="{52C3C271-0FD5-443A-A312-F86EE6DCED81}"/>
    <cellStyle name="Comma 2 5 5 2 3" xfId="40318" xr:uid="{D6ACE328-D0A8-4FB9-BCB6-D656FD95DBA1}"/>
    <cellStyle name="Comma 2 5 5 2 4" xfId="22306" xr:uid="{70931A5E-7EA9-43CF-B3BC-EA346C953921}"/>
    <cellStyle name="Comma 2 5 5 2_ACT_NIBD EQ" xfId="11394" xr:uid="{86125338-DDB8-415E-9602-D11F091809C7}"/>
    <cellStyle name="Comma 2 5 5 3" xfId="11395" xr:uid="{BF71DA43-84E6-4622-B7F9-FE0DB4B3CAA0}"/>
    <cellStyle name="Comma 2 5 5 3 2" xfId="40319" xr:uid="{9850CCBC-21DA-4B24-B839-003B8FF012EC}"/>
    <cellStyle name="Comma 2 5 5 3 3" xfId="22307" xr:uid="{AA66989F-F4CA-4E38-9079-1A092F0845B4}"/>
    <cellStyle name="Comma 2 5 5 4" xfId="36450" xr:uid="{57C58321-3217-48D5-BE8C-C547EAEAD137}"/>
    <cellStyle name="Comma 2 5 5 4 2" xfId="42397" xr:uid="{669FE9BD-78EC-499C-8230-EE96D0190E60}"/>
    <cellStyle name="Comma 2 5 5 5" xfId="39606" xr:uid="{C3D1D8CD-A6CC-4C5A-BAC6-285DD1768722}"/>
    <cellStyle name="Comma 2 5 5 5 2" xfId="43184" xr:uid="{2D0125A5-F0CC-403E-B641-50DD309C3B2D}"/>
    <cellStyle name="Comma 2 5 5 6" xfId="40317" xr:uid="{14A8EAC6-D960-470D-B1CA-BF025D241411}"/>
    <cellStyle name="Comma 2 5 5 7" xfId="22305" xr:uid="{696B9ADD-81A9-4849-AB56-7252DD56FBB8}"/>
    <cellStyle name="Comma 2 5 5_ACT Segment adj EBITDA" xfId="11396" xr:uid="{0289CDC4-E01A-46EF-B0C3-F51356F5049E}"/>
    <cellStyle name="Comma 2 5 6" xfId="11397" xr:uid="{229D6FDB-FA0D-4100-B436-475543BD99CE}"/>
    <cellStyle name="Comma 2 5 6 2" xfId="11398" xr:uid="{CB612043-FC73-4DD7-BEC5-F0A84A427A82}"/>
    <cellStyle name="Comma 2 5 6 2 2" xfId="41670" xr:uid="{A6FE84CB-A50F-4DCF-BAD8-9B886C92704F}"/>
    <cellStyle name="Comma 2 5 6 2 3" xfId="32355" xr:uid="{B1F8097C-E5B5-494D-B7CD-F61A81FFCD99}"/>
    <cellStyle name="Comma 2 5 6 3" xfId="40320" xr:uid="{AED0D1DF-2B0D-4BF5-8BD5-C4B4AC5DED59}"/>
    <cellStyle name="Comma 2 5 6 4" xfId="22308" xr:uid="{B24FDF2E-E6E5-4674-A30A-7A99F233C6CA}"/>
    <cellStyle name="Comma 2 5 6_ACT_NIBD EQ" xfId="11399" xr:uid="{061D8BBC-6A31-44AA-AEDB-9D4232202E87}"/>
    <cellStyle name="Comma 2 5 7" xfId="11400" xr:uid="{F1A23FDA-BDF9-4FF8-B7C9-86623F349351}"/>
    <cellStyle name="Comma 2 5 7 2" xfId="40321" xr:uid="{8D6C1AA6-9330-485B-A66F-CBED4B428808}"/>
    <cellStyle name="Comma 2 5 7 3" xfId="22309" xr:uid="{997B1E93-E051-4840-848D-1F9127E6BCBF}"/>
    <cellStyle name="Comma 2 5 8" xfId="11401" xr:uid="{147EE2BC-9E6E-4E01-B539-29E3BD32E526}"/>
    <cellStyle name="Comma 2 5 8 2" xfId="41113" xr:uid="{C7402880-EC11-465B-BE46-215E5C1A11AE}"/>
    <cellStyle name="Comma 2 5 8 3" xfId="31042" xr:uid="{DB66B621-CE9D-47F6-8CDA-736DB6C99D15}"/>
    <cellStyle name="Comma 2 5 9" xfId="32839" xr:uid="{5C2CE64D-D6E2-48D3-8FC6-94BDB7DCCACC}"/>
    <cellStyle name="Comma 2 5 9 2" xfId="42118" xr:uid="{E0E96442-AFB4-4BA6-8989-C50E679B79C4}"/>
    <cellStyle name="Comma 2 5_ACT Segment adj EBITDA" xfId="11402" xr:uid="{E4DB7202-5F6D-4CB2-8076-C6CFE920F22C}"/>
    <cellStyle name="Comma 2 50" xfId="39448" xr:uid="{83D44C7E-1A57-4100-B919-E1BA1E31BDBA}"/>
    <cellStyle name="Comma 2 51" xfId="39408" xr:uid="{31D4FE4C-6A5F-499F-A126-42A144F13F4A}"/>
    <cellStyle name="Comma 2 52" xfId="39473" xr:uid="{D074BAA6-75FB-4220-856F-87D2C4B78978}"/>
    <cellStyle name="Comma 2 53" xfId="39878" xr:uid="{97BFC378-09B7-4A80-9966-60DC21BF1132}"/>
    <cellStyle name="Comma 2 53 2" xfId="43402" xr:uid="{8BA0F3B8-7997-461C-9604-E4D5D1AFA500}"/>
    <cellStyle name="Comma 2 54" xfId="21915" xr:uid="{B50835B4-9E70-4702-9BB1-A450F6B914B7}"/>
    <cellStyle name="Comma 2 54 2" xfId="21917" xr:uid="{27E4BF09-8D85-41AB-9B26-5F05D64EEA6F}"/>
    <cellStyle name="Comma 2 54 2 2" xfId="43411" xr:uid="{4F62D307-0C12-4170-8B86-A683644F41A1}"/>
    <cellStyle name="Comma 2 54 3" xfId="39944" xr:uid="{B4E12719-1B72-487A-8D15-1FF40D213E9C}"/>
    <cellStyle name="Comma 2 55" xfId="21926" xr:uid="{E2D7C849-0108-4D76-AB89-18F0AF3E509E}"/>
    <cellStyle name="Comma 2 56" xfId="21911" xr:uid="{8633D667-E34E-40A5-9C09-1D4851004398}"/>
    <cellStyle name="Comma 2 6" xfId="11403" xr:uid="{A61CD0DE-7310-48F6-832A-EBA3C6C41775}"/>
    <cellStyle name="Comma 2 6 10" xfId="37113" xr:uid="{F2C9D834-666F-4D1D-96F8-F04A65C5722B}"/>
    <cellStyle name="Comma 2 6 10 2" xfId="42604" xr:uid="{250F4FB8-F35B-479A-B6E9-7E3A7C5FDCB9}"/>
    <cellStyle name="Comma 2 6 11" xfId="39549" xr:uid="{43C2210D-B2E0-4D10-B94A-FCB74EFF02DC}"/>
    <cellStyle name="Comma 2 6 11 2" xfId="43140" xr:uid="{6DDA2D39-5EC2-4F76-974B-07C0ED2D12E1}"/>
    <cellStyle name="Comma 2 6 12" xfId="40322" xr:uid="{AF3F4893-0DC0-4B32-BCD0-013D55A9BBE7}"/>
    <cellStyle name="Comma 2 6 13" xfId="22310" xr:uid="{CA16746D-5E23-4B70-BFF7-47144434FF6A}"/>
    <cellStyle name="Comma 2 6 2" xfId="11404" xr:uid="{8C41D73F-33FC-4426-BFBE-A6CE55166F42}"/>
    <cellStyle name="Comma 2 6 2 10" xfId="37277" xr:uid="{ACAB74AF-F799-48D3-8DAC-96BEA8EB2BF9}"/>
    <cellStyle name="Comma 2 6 2 10 2" xfId="42633" xr:uid="{43C69EC5-7C3D-461E-82B5-FD6CE5D4DDF9}"/>
    <cellStyle name="Comma 2 6 2 11" xfId="39675" xr:uid="{C395C510-CD99-4966-AE9B-957B1768ABC9}"/>
    <cellStyle name="Comma 2 6 2 11 2" xfId="43241" xr:uid="{9D485A2D-7DBA-4DE7-A3DC-2982A878D1D8}"/>
    <cellStyle name="Comma 2 6 2 12" xfId="40323" xr:uid="{AC2D6623-1FA8-4C4D-A981-9E3700B32770}"/>
    <cellStyle name="Comma 2 6 2 13" xfId="22311" xr:uid="{A2A5357A-E368-49BF-A974-11C65354B335}"/>
    <cellStyle name="Comma 2 6 2 2" xfId="11405" xr:uid="{06A3B13F-FD5C-4CEC-BBAC-E67CD61DA407}"/>
    <cellStyle name="Comma 2 6 2 2 2" xfId="11406" xr:uid="{0BDCAFEE-3E4E-4431-979D-6DC5F18F3384}"/>
    <cellStyle name="Comma 2 6 2 2 2 2" xfId="11407" xr:uid="{EDA6F091-AEEE-4541-AED8-5AAF97A54213}"/>
    <cellStyle name="Comma 2 6 2 2 2 2 2" xfId="41671" xr:uid="{0E4456FA-1737-4ACE-AA3F-E81993A05CD9}"/>
    <cellStyle name="Comma 2 6 2 2 2 2 3" xfId="32356" xr:uid="{4706CF2B-1110-46A0-A844-4FE520DA3902}"/>
    <cellStyle name="Comma 2 6 2 2 2 3" xfId="40325" xr:uid="{D934BA6D-1F6B-4FF2-A472-A8F9ED6115D5}"/>
    <cellStyle name="Comma 2 6 2 2 2 4" xfId="22313" xr:uid="{F90F920D-6020-44B7-B90E-B278D3568E0B}"/>
    <cellStyle name="Comma 2 6 2 2 2_ACT_NIBD EQ" xfId="11408" xr:uid="{6EBB6DD7-7578-4E66-885A-79E8AE04771D}"/>
    <cellStyle name="Comma 2 6 2 2 3" xfId="11409" xr:uid="{0F641756-EBCA-4F8A-82CF-31CFDB25BC84}"/>
    <cellStyle name="Comma 2 6 2 2 3 2" xfId="40326" xr:uid="{4A634B93-72DC-4598-B659-37427FB15D31}"/>
    <cellStyle name="Comma 2 6 2 2 3 3" xfId="22314" xr:uid="{717D5265-4469-4FD4-B65F-789B60270905}"/>
    <cellStyle name="Comma 2 6 2 2 4" xfId="40324" xr:uid="{364D79FC-AB55-40BE-B29F-09CACC8888EF}"/>
    <cellStyle name="Comma 2 6 2 2 5" xfId="22312" xr:uid="{B0CC6FC6-011A-4E65-A78D-CF485443A5C8}"/>
    <cellStyle name="Comma 2 6 2 2_ACT_NIBD EQ" xfId="11410" xr:uid="{F0E1FFE4-696B-44F6-A798-80DD85FC08AE}"/>
    <cellStyle name="Comma 2 6 2 3" xfId="11411" xr:uid="{61770A7B-774C-42CC-9B30-EBAF3745C98F}"/>
    <cellStyle name="Comma 2 6 2 3 2" xfId="11412" xr:uid="{37B78948-21F4-4D62-BFEB-50542242332B}"/>
    <cellStyle name="Comma 2 6 2 3 2 2" xfId="41672" xr:uid="{788312BD-7554-48A3-88FA-3AF5AECD18F7}"/>
    <cellStyle name="Comma 2 6 2 3 2 3" xfId="32357" xr:uid="{D8D7D230-AFC2-4DE3-A2D4-4E75AB531552}"/>
    <cellStyle name="Comma 2 6 2 3 3" xfId="40327" xr:uid="{E69841DE-6210-4DD4-A837-0982C1F6468F}"/>
    <cellStyle name="Comma 2 6 2 3 4" xfId="22315" xr:uid="{94AC7E7A-3BF2-498C-B670-BBBB59ABC7A8}"/>
    <cellStyle name="Comma 2 6 2 3_ACT_NIBD EQ" xfId="11413" xr:uid="{7AAEA4A0-B1CE-45A9-90EB-671DC72E24A1}"/>
    <cellStyle name="Comma 2 6 2 4" xfId="11414" xr:uid="{107E3F33-ACA2-4251-A50E-9562EEC5B016}"/>
    <cellStyle name="Comma 2 6 2 4 2" xfId="40328" xr:uid="{E6D741B6-C1CD-41C1-8B96-D3E5BAB6EA81}"/>
    <cellStyle name="Comma 2 6 2 4 3" xfId="22316" xr:uid="{565441E0-869A-4D77-A5DC-AD0776BE6242}"/>
    <cellStyle name="Comma 2 6 2 5" xfId="11415" xr:uid="{774D38A4-2176-4CC2-9657-1BB3B31EF4E0}"/>
    <cellStyle name="Comma 2 6 2 5 2" xfId="41170" xr:uid="{7A5B3174-E5E1-4A48-9F70-2B31FD8DB6CA}"/>
    <cellStyle name="Comma 2 6 2 5 3" xfId="31450" xr:uid="{14F397A1-C2DD-4196-8E93-DF25EA5CF899}"/>
    <cellStyle name="Comma 2 6 2 6" xfId="36531" xr:uid="{E5E84216-1456-46EF-A0DC-985D94FC05C4}"/>
    <cellStyle name="Comma 2 6 2 6 2" xfId="42449" xr:uid="{FE7F1859-5CC5-4215-A5A0-400DB49D307D}"/>
    <cellStyle name="Comma 2 6 2 7" xfId="37636" xr:uid="{C195846B-04D1-4698-BC3F-CA176F6DFD95}"/>
    <cellStyle name="Comma 2 6 2 7 2" xfId="42749" xr:uid="{9F560065-6BEF-446F-9D42-4F6BCF6FC0D1}"/>
    <cellStyle name="Comma 2 6 2 8" xfId="37532" xr:uid="{5101EDE5-0FCB-467B-AA31-5B9A457EF2FA}"/>
    <cellStyle name="Comma 2 6 2 8 2" xfId="42694" xr:uid="{7B46F572-B116-4174-8CDA-B0D2D774DA3F}"/>
    <cellStyle name="Comma 2 6 2 9" xfId="37270" xr:uid="{A867220F-DF09-4D56-93A3-C21BA2350201}"/>
    <cellStyle name="Comma 2 6 2 9 2" xfId="42632" xr:uid="{59019948-8AE2-4CF7-8757-1958CCD3C62C}"/>
    <cellStyle name="Comma 2 6 2_ACT Segment adj EBITDA" xfId="11416" xr:uid="{9715F0CA-8D32-46B6-98F7-01A58ADCB68C}"/>
    <cellStyle name="Comma 2 6 3" xfId="11417" xr:uid="{55CA9E3D-170D-4A44-A898-F5520C23C425}"/>
    <cellStyle name="Comma 2 6 3 2" xfId="11418" xr:uid="{12A333F1-EBCD-4B6C-90D4-1C92D675E0B2}"/>
    <cellStyle name="Comma 2 6 3 2 2" xfId="11419" xr:uid="{21B749D2-83D5-4D52-A432-F3B790B617A8}"/>
    <cellStyle name="Comma 2 6 3 2 2 2" xfId="41673" xr:uid="{92F19BC8-6DED-42E9-AD7D-DA2B441193B8}"/>
    <cellStyle name="Comma 2 6 3 2 2 3" xfId="32358" xr:uid="{89D21716-B677-4959-A08F-69D55C29C6CE}"/>
    <cellStyle name="Comma 2 6 3 2 3" xfId="40330" xr:uid="{311DC4FC-C32D-4BB5-BC31-2E6E9EBBC2D5}"/>
    <cellStyle name="Comma 2 6 3 2 4" xfId="22318" xr:uid="{45F91288-D996-4038-830B-EEE01D0835E0}"/>
    <cellStyle name="Comma 2 6 3 2_ACT_NIBD EQ" xfId="11420" xr:uid="{AA12AE45-31D8-411F-9C65-295C07356C1E}"/>
    <cellStyle name="Comma 2 6 3 3" xfId="11421" xr:uid="{91EE4C83-57F8-4313-B416-F1A799B9E2BA}"/>
    <cellStyle name="Comma 2 6 3 3 2" xfId="40331" xr:uid="{219FC329-246C-41D3-9804-FBF8B261E261}"/>
    <cellStyle name="Comma 2 6 3 3 3" xfId="22319" xr:uid="{FF2689B6-43F2-48B2-978A-4AA8F346240C}"/>
    <cellStyle name="Comma 2 6 3 4" xfId="40329" xr:uid="{43506DB6-8F26-48A6-8450-8617C605362D}"/>
    <cellStyle name="Comma 2 6 3 5" xfId="22317" xr:uid="{2EF322A2-E340-4790-BCC1-BAF620BEEC00}"/>
    <cellStyle name="Comma 2 6 3_ACT_NIBD EQ" xfId="11422" xr:uid="{5C21C190-89FB-4FFD-B578-A0453C9E40A4}"/>
    <cellStyle name="Comma 2 6 4" xfId="11423" xr:uid="{0AE68826-4CEF-41C8-BF39-DE72B7F7E5CA}"/>
    <cellStyle name="Comma 2 6 4 2" xfId="11424" xr:uid="{4E419D6F-17F8-45C1-8D17-8FF5BAB640EB}"/>
    <cellStyle name="Comma 2 6 4 2 2" xfId="41674" xr:uid="{4B30C6DF-6FBD-4990-B217-4EAA778FA3BB}"/>
    <cellStyle name="Comma 2 6 4 2 3" xfId="32359" xr:uid="{621C51E2-B82B-475B-BEAE-12FB930BFED8}"/>
    <cellStyle name="Comma 2 6 4 3" xfId="40332" xr:uid="{A5298D88-EA4B-404C-A9A3-FA237B823697}"/>
    <cellStyle name="Comma 2 6 4 4" xfId="22320" xr:uid="{7BCA96AF-9119-4289-A556-E12E2EAE81DD}"/>
    <cellStyle name="Comma 2 6 4_ACT_NIBD EQ" xfId="11425" xr:uid="{080C4E75-2E2C-4D48-8B96-82D2AEEEAB6E}"/>
    <cellStyle name="Comma 2 6 5" xfId="11426" xr:uid="{B653415A-7CE6-4206-B9B7-C3BFFDF57A85}"/>
    <cellStyle name="Comma 2 6 5 2" xfId="40333" xr:uid="{CA1C9FEA-6018-4364-A9F5-13E7C6929B85}"/>
    <cellStyle name="Comma 2 6 5 3" xfId="22321" xr:uid="{3A15D23A-4949-423A-9A0E-3D6FAFB1A78E}"/>
    <cellStyle name="Comma 2 6 6" xfId="11427" xr:uid="{1ACFB89D-F15F-4EBB-9857-137C90E67B53}"/>
    <cellStyle name="Comma 2 6 6 2" xfId="41121" xr:uid="{51428477-C957-4EF5-8AF5-E411A2F849A4}"/>
    <cellStyle name="Comma 2 6 6 3" xfId="31071" xr:uid="{FEFEC16B-71C0-40FB-8849-C8E4E501AFE7}"/>
    <cellStyle name="Comma 2 6 7" xfId="36224" xr:uid="{4DA7B0C6-E136-4A9F-9B14-0C254601C533}"/>
    <cellStyle name="Comma 2 6 7 2" xfId="42352" xr:uid="{33F6D52A-342B-4074-B5C1-108044CE5B5C}"/>
    <cellStyle name="Comma 2 6 8" xfId="37300" xr:uid="{C5E43C26-E9DB-41D4-99FA-5900429936D2}"/>
    <cellStyle name="Comma 2 6 8 2" xfId="42642" xr:uid="{1E7EA936-88F1-4BE0-8C52-25A29780F3FF}"/>
    <cellStyle name="Comma 2 6 9" xfId="36003" xr:uid="{D70D919D-FE7F-4186-BB5F-028242D336B4}"/>
    <cellStyle name="Comma 2 6 9 2" xfId="42303" xr:uid="{B3A4076A-8FA4-46CA-B93A-F6CAC109A7BC}"/>
    <cellStyle name="Comma 2 6_ACT Segment adj EBITDA" xfId="11428" xr:uid="{E24F4FC6-AB78-4B73-BAF8-79AFAEA7BEE1}"/>
    <cellStyle name="Comma 2 7" xfId="11429" xr:uid="{6306EAB2-F427-40EF-B653-67BC65E763AF}"/>
    <cellStyle name="Comma 2 7 10" xfId="33132" xr:uid="{4B0AAC48-FEE0-4E54-B169-6A1528AA04ED}"/>
    <cellStyle name="Comma 2 7 10 2" xfId="42282" xr:uid="{8C740EBD-0F58-4515-9E14-9342D0ACA08D}"/>
    <cellStyle name="Comma 2 7 11" xfId="39545" xr:uid="{0AD64BD8-A3AF-4FD6-8A9B-90E8B2FD9B2F}"/>
    <cellStyle name="Comma 2 7 11 2" xfId="43137" xr:uid="{8B19F7D0-5E0D-412C-9E8A-4342D28668CB}"/>
    <cellStyle name="Comma 2 7 12" xfId="40334" xr:uid="{3A6249F5-5E0C-436B-BB6F-696C99A4BED1}"/>
    <cellStyle name="Comma 2 7 13" xfId="22322" xr:uid="{9E7B457B-7C3A-44FD-8221-58158A5416B4}"/>
    <cellStyle name="Comma 2 7 2" xfId="11430" xr:uid="{60CCE7BB-0A4A-4F92-9731-DBCE9BEB48FD}"/>
    <cellStyle name="Comma 2 7 2 2" xfId="11431" xr:uid="{1588742F-6EF7-4506-A3DE-814D85F67C76}"/>
    <cellStyle name="Comma 2 7 2 2 2" xfId="11432" xr:uid="{C68A03FE-D14B-47B1-A0CA-69D8AEF6FCA5}"/>
    <cellStyle name="Comma 2 7 2 2 2 2" xfId="41675" xr:uid="{4BC46031-7F11-4CF7-B38A-ACFE4242EDD0}"/>
    <cellStyle name="Comma 2 7 2 2 2 3" xfId="32360" xr:uid="{5E176C06-DE7D-4BA6-9778-CD7AA45EAEC0}"/>
    <cellStyle name="Comma 2 7 2 2 3" xfId="40336" xr:uid="{738DDA5C-E400-412A-9A69-34EE19D6F0BF}"/>
    <cellStyle name="Comma 2 7 2 2 4" xfId="22324" xr:uid="{782D37BF-8A24-4862-951F-D91840E92B74}"/>
    <cellStyle name="Comma 2 7 2 2_ACT_NIBD EQ" xfId="11433" xr:uid="{9D21EDC4-6A55-4093-8648-4B0163C19A62}"/>
    <cellStyle name="Comma 2 7 2 3" xfId="11434" xr:uid="{83EABC37-41AC-4C00-8ABC-70AF4B160FE5}"/>
    <cellStyle name="Comma 2 7 2 3 2" xfId="40337" xr:uid="{43BCD372-78F3-4931-BB9E-9543297B5CA8}"/>
    <cellStyle name="Comma 2 7 2 3 3" xfId="22325" xr:uid="{238C8E38-4D52-4CF0-86B9-C722EB7AA4C3}"/>
    <cellStyle name="Comma 2 7 2 4" xfId="40335" xr:uid="{83B2EAEC-1B4A-4D9F-8FFE-68789240CED8}"/>
    <cellStyle name="Comma 2 7 2 5" xfId="22323" xr:uid="{7438851F-5013-443F-9BDB-48FE9241E7B1}"/>
    <cellStyle name="Comma 2 7 2_ACT_NIBD EQ" xfId="11435" xr:uid="{C5FEC1B6-476B-477C-9D54-937F919DED6E}"/>
    <cellStyle name="Comma 2 7 3" xfId="11436" xr:uid="{5EC99388-7C3D-4A69-8F3D-4FB8CC8E122C}"/>
    <cellStyle name="Comma 2 7 3 2" xfId="11437" xr:uid="{ADA0BA4B-7C19-4747-B538-C391CA8A4B90}"/>
    <cellStyle name="Comma 2 7 3 2 2" xfId="41676" xr:uid="{0ED3130B-796A-43EF-89AD-E8AB793BFF0B}"/>
    <cellStyle name="Comma 2 7 3 2 3" xfId="32361" xr:uid="{7A721F01-E24D-42F8-9C2E-1F0F7AE4310A}"/>
    <cellStyle name="Comma 2 7 3 3" xfId="40338" xr:uid="{4D0AABFF-1DBE-4AA5-BFB4-56A5E45DB993}"/>
    <cellStyle name="Comma 2 7 3 4" xfId="22326" xr:uid="{1BC659FC-1663-4AD1-B22B-C388BD1A492A}"/>
    <cellStyle name="Comma 2 7 3_ACT_NIBD EQ" xfId="11438" xr:uid="{B6690B72-AA4F-401D-9802-39E8934950D2}"/>
    <cellStyle name="Comma 2 7 4" xfId="11439" xr:uid="{B0894C33-14AE-4ED9-88E8-2D85C5FAA968}"/>
    <cellStyle name="Comma 2 7 4 2" xfId="40339" xr:uid="{969104C2-6A60-4BC6-BBAA-19193FEB6066}"/>
    <cellStyle name="Comma 2 7 4 3" xfId="22327" xr:uid="{6A705149-C749-47F8-9D24-09B887657A5C}"/>
    <cellStyle name="Comma 2 7 5" xfId="11440" xr:uid="{12D9B5BC-B91B-49D2-8393-C177636D2076}"/>
    <cellStyle name="Comma 2 7 5 2" xfId="41167" xr:uid="{27B4A1F3-6E3F-45EF-A1B5-15904EA0ECC8}"/>
    <cellStyle name="Comma 2 7 5 3" xfId="31445" xr:uid="{4E81CE73-7A9F-4541-A517-B3361D804EFC}"/>
    <cellStyle name="Comma 2 7 6" xfId="36215" xr:uid="{1787E2AE-4352-4B18-A5D2-037A7C5E5312}"/>
    <cellStyle name="Comma 2 7 6 2" xfId="42349" xr:uid="{9DC8069A-0947-42C8-8FEC-58F43E497E58}"/>
    <cellStyle name="Comma 2 7 7" xfId="37293" xr:uid="{8D3C9E37-24A4-4254-A8F5-4887046E00C8}"/>
    <cellStyle name="Comma 2 7 7 2" xfId="42638" xr:uid="{299D66BE-41BD-43B7-8EA5-A6BA54FEC267}"/>
    <cellStyle name="Comma 2 7 8" xfId="36001" xr:uid="{F7FBF488-788F-49CB-89CD-3B0943887525}"/>
    <cellStyle name="Comma 2 7 8 2" xfId="42302" xr:uid="{58CFD428-EABE-48C9-B6C0-1DCCF91938B7}"/>
    <cellStyle name="Comma 2 7 9" xfId="37110" xr:uid="{6B4CD823-8688-41EC-9950-EFC8A027F696}"/>
    <cellStyle name="Comma 2 7 9 2" xfId="42603" xr:uid="{DEEC0F50-1CA8-40F3-8F75-6FDFAC525864}"/>
    <cellStyle name="Comma 2 7_ACT Segment adj EBITDA" xfId="11441" xr:uid="{A781A4D1-8770-4744-B727-24C0C6F21ABF}"/>
    <cellStyle name="Comma 2 8" xfId="11442" xr:uid="{945D51DB-E9E5-4983-9F45-57079D1F51A4}"/>
    <cellStyle name="Comma 2 8 10" xfId="35953" xr:uid="{50E667AC-E0D1-45B6-9AA1-CB918000B794}"/>
    <cellStyle name="Comma 2 8 10 2" xfId="42289" xr:uid="{B97E8059-615E-40DC-A562-1740863CC356}"/>
    <cellStyle name="Comma 2 8 11" xfId="39543" xr:uid="{065543C1-317F-456C-A859-30CE6A97AED7}"/>
    <cellStyle name="Comma 2 8 11 2" xfId="43135" xr:uid="{ECFFED80-8935-4D2F-9106-06A13FD9F0FB}"/>
    <cellStyle name="Comma 2 8 12" xfId="40340" xr:uid="{9AEE9D02-B7A3-4FA0-A5A5-2A646EE60682}"/>
    <cellStyle name="Comma 2 8 13" xfId="22328" xr:uid="{AEE22384-4E8E-49AB-9A94-C06920E01C93}"/>
    <cellStyle name="Comma 2 8 2" xfId="11443" xr:uid="{E886D0EA-0BBC-477B-B716-10B657C8946C}"/>
    <cellStyle name="Comma 2 8 2 2" xfId="11444" xr:uid="{857AA069-C8D9-4100-AE89-AD2570211E4B}"/>
    <cellStyle name="Comma 2 8 2 2 2" xfId="11445" xr:uid="{377CAFB1-747C-4C1E-A5C8-593CB8F0624A}"/>
    <cellStyle name="Comma 2 8 2 2 2 2" xfId="41677" xr:uid="{D0602D6D-4CD3-42DC-AB7C-DBAB77B035F2}"/>
    <cellStyle name="Comma 2 8 2 2 2 3" xfId="32362" xr:uid="{C8A95168-F377-432F-BF88-BE6E37C43CE9}"/>
    <cellStyle name="Comma 2 8 2 2 3" xfId="40342" xr:uid="{66B61BBA-3E2A-461B-A1EC-341BF98BA431}"/>
    <cellStyle name="Comma 2 8 2 2 4" xfId="22330" xr:uid="{2D824D59-5475-4501-91EA-7E22C5055D76}"/>
    <cellStyle name="Comma 2 8 2 2_ACT_NIBD EQ" xfId="11446" xr:uid="{364AA434-2076-46E3-B3D6-2694D2BA8190}"/>
    <cellStyle name="Comma 2 8 2 3" xfId="11447" xr:uid="{378CAC06-E735-4AED-BCA7-11E5864AE2C3}"/>
    <cellStyle name="Comma 2 8 2 3 2" xfId="40343" xr:uid="{D9165A15-3C7F-4C68-AB91-126C62553358}"/>
    <cellStyle name="Comma 2 8 2 3 3" xfId="22331" xr:uid="{BBDB0348-3441-4E73-B5DA-2E2F3AB34F6D}"/>
    <cellStyle name="Comma 2 8 2 4" xfId="40341" xr:uid="{9A38E5BB-7D02-46B9-BEDF-4359265B0A61}"/>
    <cellStyle name="Comma 2 8 2 5" xfId="22329" xr:uid="{4799184A-1AC9-41CC-8D12-83A634DA667C}"/>
    <cellStyle name="Comma 2 8 2_ACT_NIBD EQ" xfId="11448" xr:uid="{ECCD57A3-B795-4433-9ABE-2FA234614230}"/>
    <cellStyle name="Comma 2 8 3" xfId="11449" xr:uid="{FC949A2A-43E8-4917-88CC-E6F48A1D9E4E}"/>
    <cellStyle name="Comma 2 8 3 2" xfId="11450" xr:uid="{DDFA4318-983C-49FE-B55B-A56FE001A100}"/>
    <cellStyle name="Comma 2 8 3 2 2" xfId="41678" xr:uid="{E4BE8EF2-3972-48F6-B581-66ABB0D41CE4}"/>
    <cellStyle name="Comma 2 8 3 2 3" xfId="32363" xr:uid="{D6E5AB1C-FD45-47EF-B9E1-F9A21FDCC7ED}"/>
    <cellStyle name="Comma 2 8 3 3" xfId="40344" xr:uid="{7F08AFAA-9951-4102-8747-37EDD5E9D674}"/>
    <cellStyle name="Comma 2 8 3 4" xfId="22332" xr:uid="{368E3E7D-0442-4FDA-B752-BEE8C2EA0367}"/>
    <cellStyle name="Comma 2 8 3_ACT_NIBD EQ" xfId="11451" xr:uid="{19AD07C0-4EDC-410D-A121-C71B0FDC6457}"/>
    <cellStyle name="Comma 2 8 4" xfId="11452" xr:uid="{BEDA1DE5-29A8-4C0E-ADD0-367490DDAF6A}"/>
    <cellStyle name="Comma 2 8 4 2" xfId="40345" xr:uid="{38E2E6AF-C281-477C-BB38-4DD79FAB3CD3}"/>
    <cellStyle name="Comma 2 8 4 3" xfId="22333" xr:uid="{CE5C3A34-D68A-4736-9F45-986090AF078A}"/>
    <cellStyle name="Comma 2 8 5" xfId="11453" xr:uid="{EA4CFA13-24C9-4AD2-8596-AEA1067CBE03}"/>
    <cellStyle name="Comma 2 8 5 2" xfId="41118" xr:uid="{1B27A84F-AB83-4A04-A30F-F5DF4A7191CF}"/>
    <cellStyle name="Comma 2 8 5 3" xfId="31060" xr:uid="{6459DED4-0118-4696-8EAB-61EB2994D4AE}"/>
    <cellStyle name="Comma 2 8 6" xfId="36208" xr:uid="{AEFB4FBA-7690-46C9-8081-181D6093A794}"/>
    <cellStyle name="Comma 2 8 6 2" xfId="42346" xr:uid="{1E0FCB20-5DEE-49D8-866A-918301217A9C}"/>
    <cellStyle name="Comma 2 8 7" xfId="37290" xr:uid="{E19E2D3F-F3E7-416C-9A81-96C8F4CA3406}"/>
    <cellStyle name="Comma 2 8 7 2" xfId="42637" xr:uid="{4B955703-4A31-46D9-B741-2C3EAE9BA36F}"/>
    <cellStyle name="Comma 2 8 8" xfId="35998" xr:uid="{CBC185E2-920D-406B-92AF-B6BC872BECE6}"/>
    <cellStyle name="Comma 2 8 8 2" xfId="42299" xr:uid="{C3D24912-1B49-48A5-86A3-47D064B03DF3}"/>
    <cellStyle name="Comma 2 8 9" xfId="37233" xr:uid="{70B528B0-3ADD-4BC7-89C7-F7463815DC4C}"/>
    <cellStyle name="Comma 2 8 9 2" xfId="42619" xr:uid="{0B3D451A-0CD5-49CF-B46E-BD09871802BA}"/>
    <cellStyle name="Comma 2 8_ACT Segment adj EBITDA" xfId="11454" xr:uid="{8E98BE23-F4DA-439D-AA79-A8DDE94EDCE7}"/>
    <cellStyle name="Comma 2 9" xfId="11455" xr:uid="{BB8BF7BC-B84C-4768-A835-3F40FA9F42D3}"/>
    <cellStyle name="Comma 2 9 10" xfId="37575" xr:uid="{BA82A351-01BB-4E12-B643-7215C8ED246B}"/>
    <cellStyle name="Comma 2 9 10 2" xfId="42718" xr:uid="{5A85155B-B842-4ED8-95C9-04DC768206A9}"/>
    <cellStyle name="Comma 2 9 11" xfId="39676" xr:uid="{DACEE791-4E83-4A38-A90E-B7A13A17734A}"/>
    <cellStyle name="Comma 2 9 11 2" xfId="43242" xr:uid="{E3B4D433-A799-4FF7-9D49-571F4A30980F}"/>
    <cellStyle name="Comma 2 9 12" xfId="40346" xr:uid="{0AA2C4F0-1345-4BBC-BB1F-404673CD93C5}"/>
    <cellStyle name="Comma 2 9 13" xfId="22334" xr:uid="{83379DD0-C877-40D4-A8A3-67C6C89E0A16}"/>
    <cellStyle name="Comma 2 9 2" xfId="11456" xr:uid="{BAD7B8C2-4E79-40A0-A3A0-B5B73E702487}"/>
    <cellStyle name="Comma 2 9 2 2" xfId="11457" xr:uid="{10CF36C8-4711-4259-A71E-08F83BD86607}"/>
    <cellStyle name="Comma 2 9 2 2 2" xfId="11458" xr:uid="{73951A0F-4C2A-471C-9C2C-C70FBABA866A}"/>
    <cellStyle name="Comma 2 9 2 2 2 2" xfId="41679" xr:uid="{BF894D53-8504-4602-9C5A-D25C4DED04BA}"/>
    <cellStyle name="Comma 2 9 2 2 2 3" xfId="32364" xr:uid="{348984EC-ACA1-4F96-8F74-543B0473CC75}"/>
    <cellStyle name="Comma 2 9 2 2 3" xfId="40348" xr:uid="{DBD8557A-6459-4118-B2B1-412BCB6C897C}"/>
    <cellStyle name="Comma 2 9 2 2 4" xfId="22336" xr:uid="{874B2B05-A97E-47B7-B229-7469BB18ED21}"/>
    <cellStyle name="Comma 2 9 2 2_ACT_NIBD EQ" xfId="11459" xr:uid="{A2E918FA-6F66-4769-9E9C-335750A66F4F}"/>
    <cellStyle name="Comma 2 9 2 3" xfId="11460" xr:uid="{D739496C-5867-4849-BFE0-8505D71D61A4}"/>
    <cellStyle name="Comma 2 9 2 3 2" xfId="40349" xr:uid="{8E966717-1781-456E-9666-6120BEC57440}"/>
    <cellStyle name="Comma 2 9 2 3 3" xfId="22337" xr:uid="{404D584F-01BD-4108-B46A-01B38D5DCF24}"/>
    <cellStyle name="Comma 2 9 2 4" xfId="40347" xr:uid="{A25073AB-8337-4E5C-8DF6-F3023E0AAC9F}"/>
    <cellStyle name="Comma 2 9 2 5" xfId="22335" xr:uid="{473F796B-8C3E-49C8-A865-FA32AD4A6F3F}"/>
    <cellStyle name="Comma 2 9 2_ACT_NIBD EQ" xfId="11461" xr:uid="{2DC20560-35DD-4CB6-A1EF-2E83F6F8B3BD}"/>
    <cellStyle name="Comma 2 9 3" xfId="11462" xr:uid="{04621BB7-9C9A-40F1-BE43-C29EAA09BDBB}"/>
    <cellStyle name="Comma 2 9 3 2" xfId="11463" xr:uid="{B9641905-9334-4543-B2FC-36F85FAFF7C5}"/>
    <cellStyle name="Comma 2 9 3 2 2" xfId="41680" xr:uid="{1B1EEB78-C744-418D-AFFD-1E52C11DE806}"/>
    <cellStyle name="Comma 2 9 3 2 3" xfId="32365" xr:uid="{C9DD6F14-D0BF-496D-81F1-A473F3A7B7EA}"/>
    <cellStyle name="Comma 2 9 3 3" xfId="40350" xr:uid="{8905430C-B5C4-4B35-AFB8-3D1CB59A3719}"/>
    <cellStyle name="Comma 2 9 3 4" xfId="22338" xr:uid="{B31E593F-1568-4EE6-8B83-B76EC294D84C}"/>
    <cellStyle name="Comma 2 9 3_ACT_NIBD EQ" xfId="11464" xr:uid="{690AAFB8-F83C-4D58-A9FB-72635027DA4B}"/>
    <cellStyle name="Comma 2 9 4" xfId="11465" xr:uid="{013A188B-F065-4C01-B693-455E18176B9C}"/>
    <cellStyle name="Comma 2 9 4 2" xfId="40351" xr:uid="{B4704B84-D722-400F-AC42-A96032C47CFB}"/>
    <cellStyle name="Comma 2 9 4 3" xfId="22339" xr:uid="{C207D849-F75F-4935-8F44-A2F535CB409E}"/>
    <cellStyle name="Comma 2 9 5" xfId="11466" xr:uid="{70D8F297-408C-4CF0-A32D-D886C78E0526}"/>
    <cellStyle name="Comma 2 9 5 2" xfId="41215" xr:uid="{D3BC6004-EAB9-4213-9C2D-2813A35DC252}"/>
    <cellStyle name="Comma 2 9 5 3" xfId="31497" xr:uid="{DE44776E-5BF1-46F8-B78F-131B1E32EFB2}"/>
    <cellStyle name="Comma 2 9 6" xfId="36532" xr:uid="{76740D0D-7096-4C53-B208-E1C51585D1DD}"/>
    <cellStyle name="Comma 2 9 6 2" xfId="42450" xr:uid="{AD2E4E85-FF5A-4892-8529-720AAA45C15C}"/>
    <cellStyle name="Comma 2 9 7" xfId="37637" xr:uid="{34F807F7-26E1-49E0-8651-00EC5DDB78F9}"/>
    <cellStyle name="Comma 2 9 7 2" xfId="42750" xr:uid="{C6EA6469-611A-4D01-84FB-876BAFBC0046}"/>
    <cellStyle name="Comma 2 9 8" xfId="37531" xr:uid="{B22FE3CB-CC7C-43C2-ABC9-743ABBE5A0FB}"/>
    <cellStyle name="Comma 2 9 8 2" xfId="42693" xr:uid="{19AD026F-225D-4A13-AFC2-16FDD94FF8B8}"/>
    <cellStyle name="Comma 2 9 9" xfId="37278" xr:uid="{1604B547-CF6C-4379-83EE-0184EFCF4887}"/>
    <cellStyle name="Comma 2 9 9 2" xfId="42634" xr:uid="{004BDCE6-3C4B-4CD9-8400-601A2132CA12}"/>
    <cellStyle name="Comma 2 9_ACT Segment adj EBITDA" xfId="11467" xr:uid="{9202E72E-7392-4C42-91DF-6FD0A6A2D2FF}"/>
    <cellStyle name="Comma 2_ACT Segment adj EBITDA" xfId="11468" xr:uid="{FA845390-17B3-41DB-B8CC-8EDD20B09320}"/>
    <cellStyle name="Comma 20" xfId="11469" xr:uid="{E61F25FD-D915-4381-B028-D6283C8C986D}"/>
    <cellStyle name="Comma 20 10" xfId="11470" xr:uid="{C64A25C0-2F8F-4944-98B2-17B9175DD97E}"/>
    <cellStyle name="Comma 20 10 2" xfId="36158" xr:uid="{EA30DBA7-E817-40C3-9BBE-E89BFE42612D}"/>
    <cellStyle name="Comma 20 10 2 2" xfId="42344" xr:uid="{09026EC9-7B8D-4C28-BED6-BF698E745245}"/>
    <cellStyle name="Comma 20 10 3" xfId="39538" xr:uid="{19ECF421-7A43-4BA3-A81C-AB0941ABDF42}"/>
    <cellStyle name="Comma 20 10 3 2" xfId="43133" xr:uid="{002C2F46-EA2E-4BFB-9554-20F011E3F951}"/>
    <cellStyle name="Comma 20 10 4" xfId="41166" xr:uid="{A45BC522-9206-44F8-8AB2-15B024183596}"/>
    <cellStyle name="Comma 20 10 5" xfId="31444" xr:uid="{65B94785-1B02-4A87-ADF9-DB7D422DB3E3}"/>
    <cellStyle name="Comma 20 11" xfId="32841" xr:uid="{64BEDC74-BA48-4B4B-A81C-61243FE0DD6C}"/>
    <cellStyle name="Comma 20 12" xfId="40352" xr:uid="{6B556C5C-CC61-4707-81AA-133B956AD7DD}"/>
    <cellStyle name="Comma 20 13" xfId="22340" xr:uid="{B0C4900E-B2C8-46AF-94BD-63D5E92855F3}"/>
    <cellStyle name="Comma 20 2" xfId="11471" xr:uid="{77A9277D-F77D-4D3F-9751-87F8278EDE66}"/>
    <cellStyle name="Comma 20 2 10" xfId="40353" xr:uid="{ED43266E-7DAD-41D6-85A4-F117D0336568}"/>
    <cellStyle name="Comma 20 2 11" xfId="22341" xr:uid="{B272653B-9350-40F6-89BF-5F8EDE4BADA9}"/>
    <cellStyle name="Comma 20 2 2" xfId="11472" xr:uid="{C7ACD1E6-876D-44D9-B7F2-83645ADFC37A}"/>
    <cellStyle name="Comma 20 2 2 2" xfId="11473" xr:uid="{D3C5F945-305E-42F2-A93B-E5DA202B1C71}"/>
    <cellStyle name="Comma 20 2 2 2 2" xfId="11474" xr:uid="{D843D0A1-8DE6-4AA9-9973-194686F8DDCD}"/>
    <cellStyle name="Comma 20 2 2 2 2 2" xfId="11475" xr:uid="{92FD832D-4323-4E6B-AE66-A995A988FDB1}"/>
    <cellStyle name="Comma 20 2 2 2 2 2 2" xfId="11476" xr:uid="{85F9E63A-AD2B-42F3-A0CF-98167DEAFD02}"/>
    <cellStyle name="Comma 20 2 2 2 2 2 2 2" xfId="11477" xr:uid="{E348E29C-6104-473A-A4A2-3F78F7F727F7}"/>
    <cellStyle name="Comma 20 2 2 2 2 2 2 2 2" xfId="34060" xr:uid="{60510EC0-2682-40E6-81B0-E53434BDAA96}"/>
    <cellStyle name="Comma 20 2 2 2 2 2 2 3" xfId="34059" xr:uid="{DE68CD18-885A-45A8-8F45-A13CE5DC8CC0}"/>
    <cellStyle name="Comma 20 2 2 2 2 2 2_DataSet" xfId="11478" xr:uid="{1A22BD52-71FB-4704-B996-C1AD9B6BA965}"/>
    <cellStyle name="Comma 20 2 2 2 2 2 3" xfId="11479" xr:uid="{236B64CB-B5EA-447B-9E46-2FF8219FBD6A}"/>
    <cellStyle name="Comma 20 2 2 2 2 2 3 2" xfId="34061" xr:uid="{C0E36E18-00BE-469F-9311-9262FDE7AFAC}"/>
    <cellStyle name="Comma 20 2 2 2 2 2 4" xfId="34058" xr:uid="{AD268778-64A7-49EF-B69E-5A979BD906DF}"/>
    <cellStyle name="Comma 20 2 2 2 2 2_DataSet" xfId="11480" xr:uid="{6AD311FE-35D9-40C1-BF8E-F707D46F2585}"/>
    <cellStyle name="Comma 20 2 2 2 2 3" xfId="11481" xr:uid="{1A8E22C2-A826-4410-BBCA-96CB0CF11E7E}"/>
    <cellStyle name="Comma 20 2 2 2 2 3 2" xfId="11482" xr:uid="{FBED908F-1F3E-4681-9AC9-008AAFB1C050}"/>
    <cellStyle name="Comma 20 2 2 2 2 3 2 2" xfId="34063" xr:uid="{FC91D0D3-2FBE-41C6-A616-E2AE4E70B7BC}"/>
    <cellStyle name="Comma 20 2 2 2 2 3 3" xfId="34062" xr:uid="{4FAEE68D-0C47-407A-B128-D56F5BC89AF5}"/>
    <cellStyle name="Comma 20 2 2 2 2 3_DataSet" xfId="11483" xr:uid="{F915C233-E187-4220-97DE-BD85AB5D55A2}"/>
    <cellStyle name="Comma 20 2 2 2 2 4" xfId="11484" xr:uid="{EB0E01D0-94BF-4ED2-AD9F-7BA539F409BC}"/>
    <cellStyle name="Comma 20 2 2 2 2 4 2" xfId="34064" xr:uid="{D9F7D602-D646-4752-B027-C961FBBA46DF}"/>
    <cellStyle name="Comma 20 2 2 2 2 5" xfId="34057" xr:uid="{C708CFF6-9E19-4072-931B-BFF974156CB6}"/>
    <cellStyle name="Comma 20 2 2 2 2_DataSet" xfId="11485" xr:uid="{AC139264-ED2A-4418-A1C0-EF3D05512605}"/>
    <cellStyle name="Comma 20 2 2 2 3" xfId="11486" xr:uid="{D60BCF0F-2A77-4694-9265-D490AD91B72F}"/>
    <cellStyle name="Comma 20 2 2 2 3 2" xfId="11487" xr:uid="{F27B3B57-2EC3-4C51-92DE-701719D76C73}"/>
    <cellStyle name="Comma 20 2 2 2 3 2 2" xfId="11488" xr:uid="{FEB451E9-3997-476A-8A40-8E77B5B93BEF}"/>
    <cellStyle name="Comma 20 2 2 2 3 2 2 2" xfId="34067" xr:uid="{80DC783B-1820-4480-BAFD-46618F7CA56F}"/>
    <cellStyle name="Comma 20 2 2 2 3 2 3" xfId="34066" xr:uid="{6BE26C4F-57F9-4E08-916A-E5C841A8F63D}"/>
    <cellStyle name="Comma 20 2 2 2 3 2_DataSet" xfId="11489" xr:uid="{6CD8659D-5EE8-4EE9-B2F7-E024393DC8C3}"/>
    <cellStyle name="Comma 20 2 2 2 3 3" xfId="11490" xr:uid="{F6F2D15D-ECF2-499F-94C6-F491E98604EB}"/>
    <cellStyle name="Comma 20 2 2 2 3 3 2" xfId="34068" xr:uid="{FE55471D-E435-49F8-9FCE-4360E3E3E3E5}"/>
    <cellStyle name="Comma 20 2 2 2 3 4" xfId="34065" xr:uid="{47A40CDE-D597-4C3B-BFD3-A14C4E9F4B18}"/>
    <cellStyle name="Comma 20 2 2 2 3_DataSet" xfId="11491" xr:uid="{3B6E237F-C7B4-4397-9800-D836FF747B20}"/>
    <cellStyle name="Comma 20 2 2 2 4" xfId="11492" xr:uid="{0F290A75-9DA1-4AD4-8F71-E163A60481A6}"/>
    <cellStyle name="Comma 20 2 2 2 4 2" xfId="11493" xr:uid="{FBBF68D4-35F4-4907-8C86-6CA4641D7FC6}"/>
    <cellStyle name="Comma 20 2 2 2 4 2 2" xfId="34070" xr:uid="{73BDDDA2-2812-4948-B04E-CF74E5A73D55}"/>
    <cellStyle name="Comma 20 2 2 2 4 3" xfId="34069" xr:uid="{D572BDEF-F2B4-4220-AA0F-07444D974AF5}"/>
    <cellStyle name="Comma 20 2 2 2 4_DataSet" xfId="11494" xr:uid="{0672181F-B982-4F0A-A65A-3DEACF294EEC}"/>
    <cellStyle name="Comma 20 2 2 2 5" xfId="11495" xr:uid="{98E30B12-59AE-4B49-A6B7-DF286D6C30C2}"/>
    <cellStyle name="Comma 20 2 2 2 5 2" xfId="34071" xr:uid="{F376FA6E-361B-4A37-B512-059C9730F3F4}"/>
    <cellStyle name="Comma 20 2 2 2 6" xfId="34056" xr:uid="{37FB172A-D9AE-4D7C-911B-8CA0E179A7D7}"/>
    <cellStyle name="Comma 20 2 2 2_DataSet" xfId="11496" xr:uid="{D515B8A2-4409-4CBD-98DC-897BB275D699}"/>
    <cellStyle name="Comma 20 2 2 3" xfId="11497" xr:uid="{B82E2B0B-6521-475E-9DED-54B3B023D4B9}"/>
    <cellStyle name="Comma 20 2 2 3 2" xfId="11498" xr:uid="{AF56EB62-4948-4F0C-8EDA-23A5836A68B0}"/>
    <cellStyle name="Comma 20 2 2 3 2 2" xfId="11499" xr:uid="{95BEB811-A6E8-4672-B815-22B86D259E09}"/>
    <cellStyle name="Comma 20 2 2 3 2 2 2" xfId="11500" xr:uid="{C9AE7BB2-ECCA-42E5-A65F-002472EFFBE8}"/>
    <cellStyle name="Comma 20 2 2 3 2 2 2 2" xfId="34075" xr:uid="{CDD62E7A-EE71-4649-8AEA-B3FF3ED9B872}"/>
    <cellStyle name="Comma 20 2 2 3 2 2 3" xfId="34074" xr:uid="{470F4599-4657-4989-9529-D7521289EAF9}"/>
    <cellStyle name="Comma 20 2 2 3 2 2_DataSet" xfId="11501" xr:uid="{CA8A9282-F6F2-4BC0-9C96-B7D6AD96AB15}"/>
    <cellStyle name="Comma 20 2 2 3 2 3" xfId="11502" xr:uid="{6F331B75-16DF-4B93-B60C-271BC73C1F5A}"/>
    <cellStyle name="Comma 20 2 2 3 2 3 2" xfId="34076" xr:uid="{29C73E22-4802-49CF-A2D4-E996F13335C9}"/>
    <cellStyle name="Comma 20 2 2 3 2 4" xfId="34073" xr:uid="{89BEF8AB-1306-4643-968E-D6B6B7903630}"/>
    <cellStyle name="Comma 20 2 2 3 2_DataSet" xfId="11503" xr:uid="{B2FBFE7A-CC21-4E25-A984-A040373E8CF0}"/>
    <cellStyle name="Comma 20 2 2 3 3" xfId="11504" xr:uid="{74267B14-3B2D-432D-B8A4-AEBE5B23B39B}"/>
    <cellStyle name="Comma 20 2 2 3 3 2" xfId="11505" xr:uid="{957224DC-2E74-4D1F-A6DF-A327AE4B7868}"/>
    <cellStyle name="Comma 20 2 2 3 3 2 2" xfId="34078" xr:uid="{B1240ADB-1847-4E4C-A4E3-AE93C7B1A7FC}"/>
    <cellStyle name="Comma 20 2 2 3 3 3" xfId="34077" xr:uid="{BED537A2-21BE-4F60-8E55-2BE5E31CBD6E}"/>
    <cellStyle name="Comma 20 2 2 3 3_DataSet" xfId="11506" xr:uid="{DBC5BC7F-F802-4BB4-B67E-C5E8BC3CA574}"/>
    <cellStyle name="Comma 20 2 2 3 4" xfId="11507" xr:uid="{099FB604-A255-4674-851A-2BFAED853AFB}"/>
    <cellStyle name="Comma 20 2 2 3 4 2" xfId="34079" xr:uid="{CF884F37-B8B7-4A8D-B177-0655B074BDE0}"/>
    <cellStyle name="Comma 20 2 2 3 5" xfId="34072" xr:uid="{DC8EEBFA-D4D8-484F-A4BC-1D76925CD9E3}"/>
    <cellStyle name="Comma 20 2 2 3_DataSet" xfId="11508" xr:uid="{8DAB4811-CD2A-4B54-A412-64C31BE71975}"/>
    <cellStyle name="Comma 20 2 2 4" xfId="11509" xr:uid="{8216C09C-7AF8-43B4-8F76-C955B73AFA99}"/>
    <cellStyle name="Comma 20 2 2 4 2" xfId="11510" xr:uid="{5DD921B9-8D85-49DD-A3F5-6848B580ACD9}"/>
    <cellStyle name="Comma 20 2 2 4 2 2" xfId="11511" xr:uid="{DCD1F9D6-1343-418D-B5ED-DD36929B3890}"/>
    <cellStyle name="Comma 20 2 2 4 2 2 2" xfId="34082" xr:uid="{554C4507-B1BE-4B58-8A68-4411D1E2048C}"/>
    <cellStyle name="Comma 20 2 2 4 2 3" xfId="34081" xr:uid="{C743E726-E6CE-4230-ABAB-16C9D717E6A7}"/>
    <cellStyle name="Comma 20 2 2 4 2_DataSet" xfId="11512" xr:uid="{A8E3D2B8-F811-4B8E-B7A1-C9E2FA681B52}"/>
    <cellStyle name="Comma 20 2 2 4 3" xfId="11513" xr:uid="{F5C3594B-9745-45F7-B16F-DB822913948A}"/>
    <cellStyle name="Comma 20 2 2 4 3 2" xfId="34083" xr:uid="{3628F5EA-1D00-4BA4-9474-D719C6C5E315}"/>
    <cellStyle name="Comma 20 2 2 4 4" xfId="34080" xr:uid="{2B6C6841-4D16-42BC-A1E0-9417AE64CCC2}"/>
    <cellStyle name="Comma 20 2 2 4_DataSet" xfId="11514" xr:uid="{9D30129D-C07E-4E4E-B9C2-482351166079}"/>
    <cellStyle name="Comma 20 2 2 5" xfId="11515" xr:uid="{55CB90B8-DC74-4E4D-8508-60C374E258AF}"/>
    <cellStyle name="Comma 20 2 2 5 2" xfId="11516" xr:uid="{36F86466-7FF5-4F96-BF8C-E363F5BE041A}"/>
    <cellStyle name="Comma 20 2 2 5 2 2" xfId="34085" xr:uid="{689A4AE7-AEC1-4733-8724-E8C023F1ABDC}"/>
    <cellStyle name="Comma 20 2 2 5 3" xfId="34084" xr:uid="{7BCD5AB3-50FA-465A-9491-2BC9913C6D92}"/>
    <cellStyle name="Comma 20 2 2 5_DataSet" xfId="11517" xr:uid="{CC01BCC1-37A8-4938-BCC0-2E1D3D682532}"/>
    <cellStyle name="Comma 20 2 2 6" xfId="11518" xr:uid="{0AD0DC1A-81DC-4FAA-8D78-0F5CB71A6FBF}"/>
    <cellStyle name="Comma 20 2 2 6 2" xfId="34086" xr:uid="{458E6675-273C-4A0F-9119-259E9F53205F}"/>
    <cellStyle name="Comma 20 2 2 7" xfId="34055" xr:uid="{D5CB791C-550B-4432-86BB-D6439767D504}"/>
    <cellStyle name="Comma 20 2 2 8" xfId="40354" xr:uid="{8AB0117D-3304-44C3-BBB1-0DF2D551529A}"/>
    <cellStyle name="Comma 20 2 2 9" xfId="22342" xr:uid="{B72875AB-44ED-40A2-8EF7-17EE65772C5A}"/>
    <cellStyle name="Comma 20 2 2_ACT Segment adj EBITDA" xfId="11519" xr:uid="{4E2917B8-62F4-4C4F-85CF-ED456F78C9BD}"/>
    <cellStyle name="Comma 20 2 3" xfId="11520" xr:uid="{F13D4E81-C801-4A7A-9F72-D1C6718ACD6D}"/>
    <cellStyle name="Comma 20 2 3 2" xfId="11521" xr:uid="{9313361B-299D-498D-885E-752A34F904B3}"/>
    <cellStyle name="Comma 20 2 3 2 2" xfId="11522" xr:uid="{8C004984-F175-4029-BBC5-7895DD3EE3AD}"/>
    <cellStyle name="Comma 20 2 3 2 2 2" xfId="11523" xr:uid="{32DC81CE-9555-40DA-8F5D-5FB716D36217}"/>
    <cellStyle name="Comma 20 2 3 2 2 2 2" xfId="11524" xr:uid="{F120B4B7-70B1-49AD-B606-E99ECA6E0D60}"/>
    <cellStyle name="Comma 20 2 3 2 2 2 2 2" xfId="11525" xr:uid="{C078FEFB-82AF-49B9-A79E-1A6EB18A12E7}"/>
    <cellStyle name="Comma 20 2 3 2 2 2 2 2 2" xfId="34092" xr:uid="{35564BF2-2BCD-4C76-97D2-F38CBEA58F46}"/>
    <cellStyle name="Comma 20 2 3 2 2 2 2 3" xfId="34091" xr:uid="{19DFB700-7D2A-43C4-BCAC-07AC2CFBC6F1}"/>
    <cellStyle name="Comma 20 2 3 2 2 2 2_DataSet" xfId="11526" xr:uid="{3F4D82BD-129D-410B-8D1A-11C1430E0473}"/>
    <cellStyle name="Comma 20 2 3 2 2 2 3" xfId="11527" xr:uid="{95839324-E666-4A88-9DBF-A2A78D8EB613}"/>
    <cellStyle name="Comma 20 2 3 2 2 2 3 2" xfId="34093" xr:uid="{BBA52FDD-C7AA-4812-B63F-D056201E2B30}"/>
    <cellStyle name="Comma 20 2 3 2 2 2 4" xfId="34090" xr:uid="{6428B576-EFD0-48A2-B279-7B03C0DF3F7C}"/>
    <cellStyle name="Comma 20 2 3 2 2 2_DataSet" xfId="11528" xr:uid="{472A0BBF-E3FE-48F7-BF04-B3A600FDEFC0}"/>
    <cellStyle name="Comma 20 2 3 2 2 3" xfId="11529" xr:uid="{5789FAC0-294C-41D5-ABE6-2CEC08AC2772}"/>
    <cellStyle name="Comma 20 2 3 2 2 3 2" xfId="11530" xr:uid="{5A12D48A-CC0E-4380-A518-7293165FB636}"/>
    <cellStyle name="Comma 20 2 3 2 2 3 2 2" xfId="34095" xr:uid="{D651E3B7-47BF-4DBC-9B2F-C4AFD775B3FC}"/>
    <cellStyle name="Comma 20 2 3 2 2 3 3" xfId="34094" xr:uid="{6747DCB4-E6FB-4F6B-B574-B123CA3D9B3B}"/>
    <cellStyle name="Comma 20 2 3 2 2 3_DataSet" xfId="11531" xr:uid="{63A7A4C1-8DF6-4C21-896B-59AF5728DB55}"/>
    <cellStyle name="Comma 20 2 3 2 2 4" xfId="11532" xr:uid="{4183420A-D6A9-4721-9F7E-34E822BF8FDC}"/>
    <cellStyle name="Comma 20 2 3 2 2 4 2" xfId="34096" xr:uid="{FA798A7B-E445-4E4D-BFCE-0E75F91E2552}"/>
    <cellStyle name="Comma 20 2 3 2 2 5" xfId="34089" xr:uid="{DF447921-EEFB-4438-9606-A89BF16475AB}"/>
    <cellStyle name="Comma 20 2 3 2 2_DataSet" xfId="11533" xr:uid="{7AE4AB45-8DF2-48F1-BACA-5BE64EC7E129}"/>
    <cellStyle name="Comma 20 2 3 2 3" xfId="11534" xr:uid="{9FE94D83-0A7E-4984-B600-C0662C3DECE8}"/>
    <cellStyle name="Comma 20 2 3 2 3 2" xfId="11535" xr:uid="{115E0216-FA31-4809-B0AF-D345E5E491B5}"/>
    <cellStyle name="Comma 20 2 3 2 3 2 2" xfId="11536" xr:uid="{89B3AE46-CE32-4563-A20F-D7EA0996A8E8}"/>
    <cellStyle name="Comma 20 2 3 2 3 2 2 2" xfId="34099" xr:uid="{F8D73EC0-1E5E-46CD-B5E9-2E928F9BA9B5}"/>
    <cellStyle name="Comma 20 2 3 2 3 2 3" xfId="34098" xr:uid="{E5758257-1035-43BB-9AED-E43BC64786F6}"/>
    <cellStyle name="Comma 20 2 3 2 3 2_DataSet" xfId="11537" xr:uid="{0738D9B6-FA48-46FA-BB25-77BA431D0CCD}"/>
    <cellStyle name="Comma 20 2 3 2 3 3" xfId="11538" xr:uid="{EC1E5341-139D-4063-970C-A3EA75CCED54}"/>
    <cellStyle name="Comma 20 2 3 2 3 3 2" xfId="34100" xr:uid="{06883791-EDF2-403B-AC76-706D26FF5589}"/>
    <cellStyle name="Comma 20 2 3 2 3 4" xfId="34097" xr:uid="{AF83E9E5-6A65-45CC-A1E3-6E0CE3573873}"/>
    <cellStyle name="Comma 20 2 3 2 3_DataSet" xfId="11539" xr:uid="{EF8D47CD-A879-4053-8D28-13EF0F58F7EE}"/>
    <cellStyle name="Comma 20 2 3 2 4" xfId="11540" xr:uid="{3DF2A949-1925-44CF-A81E-4DD6B791B434}"/>
    <cellStyle name="Comma 20 2 3 2 4 2" xfId="11541" xr:uid="{2C70D499-6F48-4613-B9C9-E1311B69AFED}"/>
    <cellStyle name="Comma 20 2 3 2 4 2 2" xfId="34102" xr:uid="{01D74561-13F5-4D0E-8190-A46C6F47D8F7}"/>
    <cellStyle name="Comma 20 2 3 2 4 3" xfId="34101" xr:uid="{A42AA9A6-65FF-4FC5-8291-DAF4F2C9449B}"/>
    <cellStyle name="Comma 20 2 3 2 4_DataSet" xfId="11542" xr:uid="{875CAA0A-4229-447F-B2A8-488C03EF3CD2}"/>
    <cellStyle name="Comma 20 2 3 2 5" xfId="11543" xr:uid="{BB565833-04FE-4AF5-8755-56A9F4172F94}"/>
    <cellStyle name="Comma 20 2 3 2 5 2" xfId="34103" xr:uid="{0E24F14B-01A0-45A8-ADBF-23CFDE039591}"/>
    <cellStyle name="Comma 20 2 3 2 6" xfId="34088" xr:uid="{A1EC0D89-D4F5-487F-9810-4509D73B18AD}"/>
    <cellStyle name="Comma 20 2 3 2_DataSet" xfId="11544" xr:uid="{83968856-8179-4715-B01E-FA51970694EF}"/>
    <cellStyle name="Comma 20 2 3 3" xfId="11545" xr:uid="{A79CD2ED-5C1D-4E36-924B-13F99032DE31}"/>
    <cellStyle name="Comma 20 2 3 3 2" xfId="11546" xr:uid="{0DD10C71-A87B-4D5D-8505-7E7581A02602}"/>
    <cellStyle name="Comma 20 2 3 3 2 2" xfId="11547" xr:uid="{81A48456-22E7-4C36-9197-F45904C90ABE}"/>
    <cellStyle name="Comma 20 2 3 3 2 2 2" xfId="11548" xr:uid="{BD9E6D43-183A-4E35-A877-766FF43CDF0C}"/>
    <cellStyle name="Comma 20 2 3 3 2 2 2 2" xfId="34107" xr:uid="{1D0A772E-1875-4C38-AB03-C8CE1C9FB8DA}"/>
    <cellStyle name="Comma 20 2 3 3 2 2 3" xfId="34106" xr:uid="{37E2FAB1-4135-4677-B018-56E74AD0B75C}"/>
    <cellStyle name="Comma 20 2 3 3 2 2_DataSet" xfId="11549" xr:uid="{D909EF6E-5506-486A-8CA1-D660F58DFE5B}"/>
    <cellStyle name="Comma 20 2 3 3 2 3" xfId="11550" xr:uid="{C532A94A-DD20-46DC-A489-C7C5A91D9DDE}"/>
    <cellStyle name="Comma 20 2 3 3 2 3 2" xfId="34108" xr:uid="{AF3E67E8-0ED9-4F2F-99A5-E252651C8B09}"/>
    <cellStyle name="Comma 20 2 3 3 2 4" xfId="34105" xr:uid="{C1005066-A9A4-4128-828C-CC0B1B1AAA29}"/>
    <cellStyle name="Comma 20 2 3 3 2_DataSet" xfId="11551" xr:uid="{2A66726F-12A8-44EA-BB44-1D913F3D26C9}"/>
    <cellStyle name="Comma 20 2 3 3 3" xfId="11552" xr:uid="{1A128C2D-0147-4114-B454-D0DDD551C5C0}"/>
    <cellStyle name="Comma 20 2 3 3 3 2" xfId="11553" xr:uid="{30C3F76D-8F76-4AD8-B325-5774B2A88243}"/>
    <cellStyle name="Comma 20 2 3 3 3 2 2" xfId="34110" xr:uid="{91FAF45A-84A6-4CF3-9C99-11743C72E2A8}"/>
    <cellStyle name="Comma 20 2 3 3 3 3" xfId="34109" xr:uid="{920FD6C3-53BE-4110-ADE1-2ECC5B91E08B}"/>
    <cellStyle name="Comma 20 2 3 3 3_DataSet" xfId="11554" xr:uid="{5B03305C-D9D9-4A64-88EF-486D76D8C677}"/>
    <cellStyle name="Comma 20 2 3 3 4" xfId="11555" xr:uid="{26B039E6-236E-4858-B781-D4DD2363FC2D}"/>
    <cellStyle name="Comma 20 2 3 3 4 2" xfId="34111" xr:uid="{950259FC-DDDD-43EA-A865-27E9380B6ECE}"/>
    <cellStyle name="Comma 20 2 3 3 5" xfId="34104" xr:uid="{58B1A51D-E50A-43B2-BBF8-E9C092191A08}"/>
    <cellStyle name="Comma 20 2 3 3_DataSet" xfId="11556" xr:uid="{33336C07-595B-480B-8423-F475F140462E}"/>
    <cellStyle name="Comma 20 2 3 4" xfId="11557" xr:uid="{7BDC04D6-6E13-43F1-9463-5C0832F351B0}"/>
    <cellStyle name="Comma 20 2 3 4 2" xfId="11558" xr:uid="{37D14188-A9E4-42AA-9F76-88BB733E3B1E}"/>
    <cellStyle name="Comma 20 2 3 4 2 2" xfId="11559" xr:uid="{26E90379-B8B2-4AC3-A1AC-8ABFA0ABC74B}"/>
    <cellStyle name="Comma 20 2 3 4 2 2 2" xfId="34114" xr:uid="{934BDDB4-44E6-4641-8DF4-69BE1B616CBC}"/>
    <cellStyle name="Comma 20 2 3 4 2 3" xfId="34113" xr:uid="{9B05172C-5396-45E4-BB80-0E9C2A1A887E}"/>
    <cellStyle name="Comma 20 2 3 4 2_DataSet" xfId="11560" xr:uid="{5BAFB281-BD5C-400F-8294-057B919C7FCD}"/>
    <cellStyle name="Comma 20 2 3 4 3" xfId="11561" xr:uid="{71B28721-E385-4790-86FC-DB4EF10CD8DA}"/>
    <cellStyle name="Comma 20 2 3 4 3 2" xfId="34115" xr:uid="{C2315A5C-CAFE-42C4-86D3-38D11A83EE61}"/>
    <cellStyle name="Comma 20 2 3 4 4" xfId="34112" xr:uid="{090A4183-7D4F-4F18-AE76-A28F2C71960E}"/>
    <cellStyle name="Comma 20 2 3 4_DataSet" xfId="11562" xr:uid="{0E8276FA-8845-4667-BF10-F42979A9E1C7}"/>
    <cellStyle name="Comma 20 2 3 5" xfId="11563" xr:uid="{310E695B-99AD-4201-9451-8BEB8BD049F8}"/>
    <cellStyle name="Comma 20 2 3 5 2" xfId="11564" xr:uid="{A6A16F2D-92F3-482A-9B01-C778C17F0FA6}"/>
    <cellStyle name="Comma 20 2 3 5 2 2" xfId="34117" xr:uid="{75726741-6879-4890-AF2C-D295C01E417C}"/>
    <cellStyle name="Comma 20 2 3 5 3" xfId="34116" xr:uid="{C47AF04A-5A2C-4857-AA50-2BED02370CE3}"/>
    <cellStyle name="Comma 20 2 3 5_DataSet" xfId="11565" xr:uid="{342E83BC-05C1-46BA-A5A5-99EAA023A422}"/>
    <cellStyle name="Comma 20 2 3 6" xfId="11566" xr:uid="{B906B785-FF1E-47D5-921B-3314639BA7C7}"/>
    <cellStyle name="Comma 20 2 3 6 2" xfId="34118" xr:uid="{9509DCEF-258E-401A-883E-BD8BA6C030F3}"/>
    <cellStyle name="Comma 20 2 3 7" xfId="34087" xr:uid="{0D3B28B3-A538-463D-B69C-D724DE7A9B87}"/>
    <cellStyle name="Comma 20 2 3 8" xfId="40355" xr:uid="{4D63690B-AEA4-4EDB-8CA1-465FCB31E139}"/>
    <cellStyle name="Comma 20 2 3 9" xfId="22343" xr:uid="{1858FFB7-4DDB-4AB1-B6E3-FA8321657E72}"/>
    <cellStyle name="Comma 20 2 3_ACT Segment adj EBITDA" xfId="11567" xr:uid="{B54C026D-DE4B-48A4-A956-1307BE684A8F}"/>
    <cellStyle name="Comma 20 2 4" xfId="11568" xr:uid="{6A6D6121-0B9F-4437-AD58-47A691E44245}"/>
    <cellStyle name="Comma 20 2 4 2" xfId="11569" xr:uid="{DDC5516F-C0C7-4C1E-A7F1-F2584973B302}"/>
    <cellStyle name="Comma 20 2 4 2 2" xfId="11570" xr:uid="{EB531EC4-C42B-4C09-89D7-764E2C72E1AD}"/>
    <cellStyle name="Comma 20 2 4 2 2 2" xfId="11571" xr:uid="{13685464-E4C8-483B-AC80-328FE890DFE8}"/>
    <cellStyle name="Comma 20 2 4 2 2 2 2" xfId="11572" xr:uid="{7A5E67F8-E39A-4AD5-8DA4-DEBCDA771606}"/>
    <cellStyle name="Comma 20 2 4 2 2 2 2 2" xfId="34123" xr:uid="{346F4FC8-020E-4619-95AB-EE7E2B7CB55C}"/>
    <cellStyle name="Comma 20 2 4 2 2 2 3" xfId="34122" xr:uid="{4471498E-AF9E-45D7-9F51-B5036B8871E1}"/>
    <cellStyle name="Comma 20 2 4 2 2 2_DataSet" xfId="11573" xr:uid="{0711A0CE-874D-42E4-AFBE-9487558B4E4B}"/>
    <cellStyle name="Comma 20 2 4 2 2 3" xfId="11574" xr:uid="{59E35072-4297-4F69-88FF-F7D84E1C5FBD}"/>
    <cellStyle name="Comma 20 2 4 2 2 3 2" xfId="34124" xr:uid="{863CD1AB-1963-4116-9B70-D7E362E4FEEE}"/>
    <cellStyle name="Comma 20 2 4 2 2 4" xfId="34121" xr:uid="{A016F18E-4FB6-4322-AAAB-D861FE0969D3}"/>
    <cellStyle name="Comma 20 2 4 2 2_DataSet" xfId="11575" xr:uid="{AA93B045-FC77-4D88-B093-D90F7624C467}"/>
    <cellStyle name="Comma 20 2 4 2 3" xfId="11576" xr:uid="{77805CD6-A6F3-401D-AD87-6E39C614F9D6}"/>
    <cellStyle name="Comma 20 2 4 2 3 2" xfId="11577" xr:uid="{978F23D6-9399-4C6B-BD6B-01C996CF4929}"/>
    <cellStyle name="Comma 20 2 4 2 3 2 2" xfId="34126" xr:uid="{C8955E80-44AE-4224-801F-E58845331C34}"/>
    <cellStyle name="Comma 20 2 4 2 3 3" xfId="34125" xr:uid="{A97B7C79-D470-44C8-A9B9-507A14E7EB73}"/>
    <cellStyle name="Comma 20 2 4 2 3_DataSet" xfId="11578" xr:uid="{A4D9D1E1-C6EF-4185-8BE3-FF6F8561E887}"/>
    <cellStyle name="Comma 20 2 4 2 4" xfId="11579" xr:uid="{25A08832-21E1-4BAE-90F0-BC3D756322B8}"/>
    <cellStyle name="Comma 20 2 4 2 4 2" xfId="34127" xr:uid="{6A5763B4-F2C7-43C6-9C9F-0EECA6C19470}"/>
    <cellStyle name="Comma 20 2 4 2 5" xfId="34120" xr:uid="{6EB0DF03-5390-46D5-ADEF-E70D3ACF08DC}"/>
    <cellStyle name="Comma 20 2 4 2_DataSet" xfId="11580" xr:uid="{F5010482-B171-4B95-B134-CAACBFE4EB37}"/>
    <cellStyle name="Comma 20 2 4 3" xfId="11581" xr:uid="{CCCD82FC-8C01-43E7-B397-C4E7B949B6DF}"/>
    <cellStyle name="Comma 20 2 4 3 2" xfId="11582" xr:uid="{814D6F85-C8EC-4853-A633-9EE847C5251F}"/>
    <cellStyle name="Comma 20 2 4 3 2 2" xfId="11583" xr:uid="{043C3A68-93E6-4F68-8CDB-15FF76CEB58A}"/>
    <cellStyle name="Comma 20 2 4 3 2 2 2" xfId="34130" xr:uid="{EFD99743-8758-448B-A378-DD9755224E24}"/>
    <cellStyle name="Comma 20 2 4 3 2 3" xfId="34129" xr:uid="{CCAB3CE6-DD44-430B-B8A6-732FFA9BBBFF}"/>
    <cellStyle name="Comma 20 2 4 3 2_DataSet" xfId="11584" xr:uid="{32D8E772-C741-4654-B1A6-8EF0E12D2F52}"/>
    <cellStyle name="Comma 20 2 4 3 3" xfId="11585" xr:uid="{93B319C5-0417-4F99-AF16-D060ED0C9030}"/>
    <cellStyle name="Comma 20 2 4 3 3 2" xfId="34131" xr:uid="{A6B618EE-055A-46E5-8E10-CCDD3A951765}"/>
    <cellStyle name="Comma 20 2 4 3 4" xfId="34128" xr:uid="{9F6687E2-5473-4F0B-B6F5-A7333F006E7B}"/>
    <cellStyle name="Comma 20 2 4 3_DataSet" xfId="11586" xr:uid="{B6230556-61A6-4E1E-9FB6-24D8B0B647B6}"/>
    <cellStyle name="Comma 20 2 4 4" xfId="11587" xr:uid="{E9F64A34-3E4F-4F10-BA67-4A5CF62759C5}"/>
    <cellStyle name="Comma 20 2 4 4 2" xfId="11588" xr:uid="{3FBA101E-087C-42CC-8327-6B575670672B}"/>
    <cellStyle name="Comma 20 2 4 4 2 2" xfId="34133" xr:uid="{9B4AD353-7695-408F-935C-0EA906C11DC4}"/>
    <cellStyle name="Comma 20 2 4 4 3" xfId="34132" xr:uid="{683CF15C-1150-4DF2-831D-923069C35C30}"/>
    <cellStyle name="Comma 20 2 4 4_DataSet" xfId="11589" xr:uid="{192780D3-FB12-4615-8887-E0E0520CBB74}"/>
    <cellStyle name="Comma 20 2 4 5" xfId="11590" xr:uid="{D51F420A-B774-40BF-833A-563A886A6DD8}"/>
    <cellStyle name="Comma 20 2 4 5 2" xfId="34134" xr:uid="{65B3121D-D5E0-4D42-8153-8D37E26CF4EE}"/>
    <cellStyle name="Comma 20 2 4 6" xfId="34119" xr:uid="{333FDD55-CEF0-4692-A631-95558375166D}"/>
    <cellStyle name="Comma 20 2 4_DataSet" xfId="11591" xr:uid="{3A1B1F06-53AC-4E47-BDED-383CBDAD7D0D}"/>
    <cellStyle name="Comma 20 2 5" xfId="11592" xr:uid="{3F73705C-3E03-4AAD-BB2B-B0A1309F5C68}"/>
    <cellStyle name="Comma 20 2 5 2" xfId="11593" xr:uid="{2D47671A-3C3C-4C22-ABB4-C912AED3860B}"/>
    <cellStyle name="Comma 20 2 5 2 2" xfId="11594" xr:uid="{6259C5A6-8599-42D6-B0AF-E0C86A8F3C8A}"/>
    <cellStyle name="Comma 20 2 5 2 2 2" xfId="11595" xr:uid="{1011C9E8-5C78-4D2D-8774-0A25F0BB5237}"/>
    <cellStyle name="Comma 20 2 5 2 2 2 2" xfId="34138" xr:uid="{735976B5-7855-4DE1-B036-6BAB91A2DBDF}"/>
    <cellStyle name="Comma 20 2 5 2 2 3" xfId="34137" xr:uid="{21BC9F20-B4B2-419A-8DAD-530C85BBA689}"/>
    <cellStyle name="Comma 20 2 5 2 2_DataSet" xfId="11596" xr:uid="{A27465CF-E601-429F-AC59-BF2A4D3539EB}"/>
    <cellStyle name="Comma 20 2 5 2 3" xfId="11597" xr:uid="{BB4803B0-5BDD-4845-B5EE-B6111D245DDE}"/>
    <cellStyle name="Comma 20 2 5 2 3 2" xfId="34139" xr:uid="{1B6F26E8-8926-48B1-80A9-7FB9A1B186D3}"/>
    <cellStyle name="Comma 20 2 5 2 4" xfId="34136" xr:uid="{ACB8FB64-2D54-409B-89EA-457DA72CAFE7}"/>
    <cellStyle name="Comma 20 2 5 2_DataSet" xfId="11598" xr:uid="{036803B6-92AF-4850-9B6B-AB43CB0F2864}"/>
    <cellStyle name="Comma 20 2 5 3" xfId="11599" xr:uid="{A4D57609-D686-48FA-A5E4-323A0B6D1E53}"/>
    <cellStyle name="Comma 20 2 5 3 2" xfId="11600" xr:uid="{B301BE3D-9968-4033-A317-7EC41AECA732}"/>
    <cellStyle name="Comma 20 2 5 3 2 2" xfId="34141" xr:uid="{29D85ABE-50E3-4A10-882B-344E74B14564}"/>
    <cellStyle name="Comma 20 2 5 3 3" xfId="34140" xr:uid="{E63CEAD1-2580-48CF-9C85-9372231F81DB}"/>
    <cellStyle name="Comma 20 2 5 3_DataSet" xfId="11601" xr:uid="{07635C7A-75D5-478A-8C4E-F5468382560E}"/>
    <cellStyle name="Comma 20 2 5 4" xfId="11602" xr:uid="{775F4176-AFAD-46B8-A404-855667D0205E}"/>
    <cellStyle name="Comma 20 2 5 4 2" xfId="34142" xr:uid="{478AB7BD-801C-4C63-85E7-919FDD733F3C}"/>
    <cellStyle name="Comma 20 2 5 5" xfId="34135" xr:uid="{8B9B72E2-C3F1-49D6-AD04-E38A8E0F74AF}"/>
    <cellStyle name="Comma 20 2 5_DataSet" xfId="11603" xr:uid="{735FD498-934C-4AE3-839E-2ADBBBE2E6E1}"/>
    <cellStyle name="Comma 20 2 6" xfId="11604" xr:uid="{1CD55A76-A2F5-449E-87B0-D2EF4AC0E454}"/>
    <cellStyle name="Comma 20 2 6 2" xfId="11605" xr:uid="{68029DAD-45B5-4E2D-8B7C-62FD5CBCC880}"/>
    <cellStyle name="Comma 20 2 6 2 2" xfId="11606" xr:uid="{DFC21561-F8A9-4E5D-8729-F02523CA67C1}"/>
    <cellStyle name="Comma 20 2 6 2 2 2" xfId="34145" xr:uid="{07581DF0-029A-4101-905F-55FDD88B8063}"/>
    <cellStyle name="Comma 20 2 6 2 3" xfId="34144" xr:uid="{06AF2414-A390-469B-B6D1-30E13212BD95}"/>
    <cellStyle name="Comma 20 2 6 2_DataSet" xfId="11607" xr:uid="{503B55BD-1740-42FB-B6CE-B5DC09613D0F}"/>
    <cellStyle name="Comma 20 2 6 3" xfId="11608" xr:uid="{21553C6F-5CA1-4100-A5BC-4749331DD19D}"/>
    <cellStyle name="Comma 20 2 6 3 2" xfId="34146" xr:uid="{DFDEC9CC-35DC-4EBE-8978-E04B6673E4BA}"/>
    <cellStyle name="Comma 20 2 6 4" xfId="34143" xr:uid="{3885A0BB-C98E-4AC7-B457-F98299AEB6E1}"/>
    <cellStyle name="Comma 20 2 6_DataSet" xfId="11609" xr:uid="{FAB47EF9-BCAC-4BB0-B97C-B3D4BBB1E35F}"/>
    <cellStyle name="Comma 20 2 7" xfId="11610" xr:uid="{3CBE8DF3-DFEC-4A47-BBE1-39B792F58FFB}"/>
    <cellStyle name="Comma 20 2 7 2" xfId="11611" xr:uid="{69FAE683-16C9-4939-8F3B-C4D375915C7C}"/>
    <cellStyle name="Comma 20 2 7 2 2" xfId="34148" xr:uid="{F79B061B-5BEC-4436-A7A5-BF6A29FA55C9}"/>
    <cellStyle name="Comma 20 2 7 3" xfId="34147" xr:uid="{2359BAB1-8475-4950-BF61-EF37A66F3BCC}"/>
    <cellStyle name="Comma 20 2 7_DataSet" xfId="11612" xr:uid="{4A24E4F8-422D-4917-9C82-10DF67A950D4}"/>
    <cellStyle name="Comma 20 2 8" xfId="11613" xr:uid="{D9B65320-197E-4E6B-8D00-1FA6B6D33C66}"/>
    <cellStyle name="Comma 20 2 8 2" xfId="34149" xr:uid="{D53A9A4F-80AC-492D-8360-2A9EE5C8AF44}"/>
    <cellStyle name="Comma 20 2 9" xfId="34054" xr:uid="{1A66B708-19E8-491F-BB85-944811E6213A}"/>
    <cellStyle name="Comma 20 2_ACT Segment adj EBITDA" xfId="11614" xr:uid="{4C5BA2E3-52F9-40C3-9AE5-2FB8AEECBD2E}"/>
    <cellStyle name="Comma 20 3" xfId="11615" xr:uid="{9E1DAE84-9722-4CB6-A724-91FCB22285A5}"/>
    <cellStyle name="Comma 20 3 2" xfId="11616" xr:uid="{2C866315-B16D-4A6F-A907-1B8F0BC3F64A}"/>
    <cellStyle name="Comma 20 3 2 2" xfId="11617" xr:uid="{3C895DF6-D0C9-419A-8184-0FD28CAF6BF3}"/>
    <cellStyle name="Comma 20 3 2 2 2" xfId="11618" xr:uid="{377FC3C3-C405-4201-BB29-7CD9717BE1EB}"/>
    <cellStyle name="Comma 20 3 2 2 2 2" xfId="11619" xr:uid="{9B84CAFF-55A5-4FF6-9634-14894E3AA45B}"/>
    <cellStyle name="Comma 20 3 2 2 2 2 2" xfId="11620" xr:uid="{098D80BD-37C4-4E79-A1E0-24FDA714AC26}"/>
    <cellStyle name="Comma 20 3 2 2 2 2 2 2" xfId="34155" xr:uid="{984C5C8A-C7EE-4C79-9CB2-4D4D2E6501F6}"/>
    <cellStyle name="Comma 20 3 2 2 2 2 3" xfId="34154" xr:uid="{71D1B191-E7DD-4193-A4D5-589E783CA672}"/>
    <cellStyle name="Comma 20 3 2 2 2 2_DataSet" xfId="11621" xr:uid="{FC135DDB-53C0-4B29-963B-AF5EA189FE23}"/>
    <cellStyle name="Comma 20 3 2 2 2 3" xfId="11622" xr:uid="{FD6D1E09-3953-4E43-8B05-BA648C64A7A4}"/>
    <cellStyle name="Comma 20 3 2 2 2 3 2" xfId="34156" xr:uid="{F99E8861-BFCB-4C73-A727-B4918F36F1DA}"/>
    <cellStyle name="Comma 20 3 2 2 2 4" xfId="34153" xr:uid="{3BD90F39-430C-49D2-86B9-323F6E3CC29A}"/>
    <cellStyle name="Comma 20 3 2 2 2_DataSet" xfId="11623" xr:uid="{ED169134-E0D7-4ABD-AC53-6D8E20AB48F0}"/>
    <cellStyle name="Comma 20 3 2 2 3" xfId="11624" xr:uid="{496C1AB6-3A0A-45AE-B9F8-4CB588FA3F60}"/>
    <cellStyle name="Comma 20 3 2 2 3 2" xfId="11625" xr:uid="{3F55AD3C-18A5-45EA-BA7A-9579D6C4780A}"/>
    <cellStyle name="Comma 20 3 2 2 3 2 2" xfId="34158" xr:uid="{A0825538-7371-4F67-A894-11D6E8C0BD44}"/>
    <cellStyle name="Comma 20 3 2 2 3 3" xfId="34157" xr:uid="{C07BEE7F-1957-4EA3-82E7-A6FF8D7165C4}"/>
    <cellStyle name="Comma 20 3 2 2 3_DataSet" xfId="11626" xr:uid="{08B55CF0-600E-4122-ABF2-93C66257E36D}"/>
    <cellStyle name="Comma 20 3 2 2 4" xfId="11627" xr:uid="{2D9D96CE-0C80-4335-A9B8-A1337788BCF2}"/>
    <cellStyle name="Comma 20 3 2 2 4 2" xfId="34159" xr:uid="{CA9892F8-F923-4885-B4EC-A0BEB3F2364D}"/>
    <cellStyle name="Comma 20 3 2 2 5" xfId="34152" xr:uid="{8F571AF4-8691-4B9C-9C66-85CA75C15D48}"/>
    <cellStyle name="Comma 20 3 2 2_DataSet" xfId="11628" xr:uid="{54E5C1C3-DEB1-474D-86EE-0C65386F5BEC}"/>
    <cellStyle name="Comma 20 3 2 3" xfId="11629" xr:uid="{4AF02053-8A98-4C86-A941-11A5DF6CE186}"/>
    <cellStyle name="Comma 20 3 2 3 2" xfId="11630" xr:uid="{2F382507-2FA5-457D-BB78-D64524489B6C}"/>
    <cellStyle name="Comma 20 3 2 3 2 2" xfId="11631" xr:uid="{D715159B-3C64-47F4-8B1F-D74C6513183A}"/>
    <cellStyle name="Comma 20 3 2 3 2 2 2" xfId="34162" xr:uid="{636E63C7-C18B-4372-8338-E3FAA0F61D82}"/>
    <cellStyle name="Comma 20 3 2 3 2 3" xfId="34161" xr:uid="{C08A5A3C-C55B-4FA7-AC5B-B554208E3C08}"/>
    <cellStyle name="Comma 20 3 2 3 2_DataSet" xfId="11632" xr:uid="{06CB6489-D9E9-4566-BC5D-0FEF43EEC8F6}"/>
    <cellStyle name="Comma 20 3 2 3 3" xfId="11633" xr:uid="{102F8569-29E7-47F3-A2AD-D4DB8410A236}"/>
    <cellStyle name="Comma 20 3 2 3 3 2" xfId="34163" xr:uid="{22B78F8F-D605-4AF0-B0B9-70CC7783370A}"/>
    <cellStyle name="Comma 20 3 2 3 4" xfId="34160" xr:uid="{161BCA5E-E166-4D79-A984-92F95BE94CF8}"/>
    <cellStyle name="Comma 20 3 2 3_DataSet" xfId="11634" xr:uid="{4E5F440F-8E74-46EE-838E-5A731AF4BD98}"/>
    <cellStyle name="Comma 20 3 2 4" xfId="11635" xr:uid="{5AD84FCE-B43D-4B84-8A6D-7006E968B82F}"/>
    <cellStyle name="Comma 20 3 2 4 2" xfId="11636" xr:uid="{D225B871-B185-4098-9FCC-7FCBC347D8F3}"/>
    <cellStyle name="Comma 20 3 2 4 2 2" xfId="34165" xr:uid="{4A7F5D62-F553-47A5-A6F9-763E085B24BA}"/>
    <cellStyle name="Comma 20 3 2 4 3" xfId="34164" xr:uid="{D9E3EB65-E0AB-4E64-8430-F2607772A723}"/>
    <cellStyle name="Comma 20 3 2 4_DataSet" xfId="11637" xr:uid="{F7FA0DFE-BDD0-44D8-BA2B-ED7E514817AD}"/>
    <cellStyle name="Comma 20 3 2 5" xfId="11638" xr:uid="{1CD31CBE-28B1-4230-BBC5-D4D4D8E5FCA8}"/>
    <cellStyle name="Comma 20 3 2 5 2" xfId="34166" xr:uid="{2A6A942C-2A41-4CB7-A692-E82D56ABD64E}"/>
    <cellStyle name="Comma 20 3 2 6" xfId="34151" xr:uid="{7C81BE9F-15B8-48B8-A89D-4C79B07A21ED}"/>
    <cellStyle name="Comma 20 3 2_DataSet" xfId="11639" xr:uid="{E6B36DE2-3999-40F0-8456-1FA9C257EC8D}"/>
    <cellStyle name="Comma 20 3 3" xfId="11640" xr:uid="{86850348-54B7-4930-82E9-B40FC6485F70}"/>
    <cellStyle name="Comma 20 3 3 2" xfId="11641" xr:uid="{8E010888-9F4E-42E0-8868-929789F9D7C9}"/>
    <cellStyle name="Comma 20 3 3 2 2" xfId="11642" xr:uid="{DED7902E-AA66-4AD1-9AD7-11A4AE1FAE20}"/>
    <cellStyle name="Comma 20 3 3 2 2 2" xfId="11643" xr:uid="{5AB1A4C2-C5B2-4EA2-8279-63588DBFF550}"/>
    <cellStyle name="Comma 20 3 3 2 2 2 2" xfId="34170" xr:uid="{E8046000-B452-47F0-A217-46C6F8C6248E}"/>
    <cellStyle name="Comma 20 3 3 2 2 3" xfId="34169" xr:uid="{48FCF1B5-C8D3-47D9-BCBB-1089AE0F3ADF}"/>
    <cellStyle name="Comma 20 3 3 2 2_DataSet" xfId="11644" xr:uid="{ECF4E749-BFD7-4CAF-A1CA-D7232E7BEA27}"/>
    <cellStyle name="Comma 20 3 3 2 3" xfId="11645" xr:uid="{7D3CCB99-9B47-43EA-BA43-2535F03F5A6D}"/>
    <cellStyle name="Comma 20 3 3 2 3 2" xfId="34171" xr:uid="{0B3F8323-4522-4762-9DBB-9EEA0CE25FB7}"/>
    <cellStyle name="Comma 20 3 3 2 4" xfId="34168" xr:uid="{7E6DBC1D-AE4E-4FBC-B22F-852A84C7D874}"/>
    <cellStyle name="Comma 20 3 3 2_DataSet" xfId="11646" xr:uid="{C67A72B4-92EF-41D6-8C28-ED2E8C5FF027}"/>
    <cellStyle name="Comma 20 3 3 3" xfId="11647" xr:uid="{40DE2714-96A2-4075-BE65-2E30704313DF}"/>
    <cellStyle name="Comma 20 3 3 3 2" xfId="11648" xr:uid="{9E3AC403-0643-45B3-A1A5-310EFA9BE06C}"/>
    <cellStyle name="Comma 20 3 3 3 2 2" xfId="34173" xr:uid="{ED630343-9547-48A5-B599-90E27899BD7E}"/>
    <cellStyle name="Comma 20 3 3 3 3" xfId="34172" xr:uid="{426EDAE0-9FE2-4D62-9038-8FC2327A0EFD}"/>
    <cellStyle name="Comma 20 3 3 3_DataSet" xfId="11649" xr:uid="{9BA48974-CBA6-462F-94B7-E620970CB5B1}"/>
    <cellStyle name="Comma 20 3 3 4" xfId="11650" xr:uid="{69DC7481-B97A-47A3-A625-463CF798DB30}"/>
    <cellStyle name="Comma 20 3 3 4 2" xfId="34174" xr:uid="{2F405FF3-DFA8-452E-A60A-398DCD85DCD4}"/>
    <cellStyle name="Comma 20 3 3 5" xfId="34167" xr:uid="{809568D9-ABA8-49BA-AF33-071981A2E758}"/>
    <cellStyle name="Comma 20 3 3_DataSet" xfId="11651" xr:uid="{882A3963-D207-4A09-8623-5C49346E5CAF}"/>
    <cellStyle name="Comma 20 3 4" xfId="11652" xr:uid="{33E4C24A-C42F-42F0-8861-B1188720C4F6}"/>
    <cellStyle name="Comma 20 3 4 2" xfId="11653" xr:uid="{E3B1438B-DDEC-4B46-B713-5057C4E55025}"/>
    <cellStyle name="Comma 20 3 4 2 2" xfId="11654" xr:uid="{5B8D0740-55A8-4324-B858-32DCB22A0CB9}"/>
    <cellStyle name="Comma 20 3 4 2 2 2" xfId="34177" xr:uid="{03245252-ABA4-4EE3-B9DD-F78B8CF3B515}"/>
    <cellStyle name="Comma 20 3 4 2 3" xfId="34176" xr:uid="{D48BA518-6AA6-413B-A654-42844F25DC14}"/>
    <cellStyle name="Comma 20 3 4 2_DataSet" xfId="11655" xr:uid="{48562FE9-891A-40DC-84E9-1058C2D9D702}"/>
    <cellStyle name="Comma 20 3 4 3" xfId="11656" xr:uid="{376A636A-4D09-4754-988C-963567550100}"/>
    <cellStyle name="Comma 20 3 4 3 2" xfId="34178" xr:uid="{4B0DE8C3-CA93-44AC-B905-D198CEB69F73}"/>
    <cellStyle name="Comma 20 3 4 4" xfId="34175" xr:uid="{C789C98E-5AA0-4C0C-9DC0-FAE28693F9BB}"/>
    <cellStyle name="Comma 20 3 4_DataSet" xfId="11657" xr:uid="{29C29D85-B444-4403-A175-828A7817DC08}"/>
    <cellStyle name="Comma 20 3 5" xfId="11658" xr:uid="{5ACAE4BA-0E98-4BA2-8C7D-60759E33807F}"/>
    <cellStyle name="Comma 20 3 5 2" xfId="11659" xr:uid="{D0EF38BF-FC27-45BD-AF0F-15185DFDB9A2}"/>
    <cellStyle name="Comma 20 3 5 2 2" xfId="34180" xr:uid="{6A8B7BBD-8215-4284-936C-18F9B1CC1405}"/>
    <cellStyle name="Comma 20 3 5 3" xfId="34179" xr:uid="{F0E6E42F-464B-407C-ADE6-9DE872397BFF}"/>
    <cellStyle name="Comma 20 3 5_DataSet" xfId="11660" xr:uid="{1CAD8C85-048D-439F-955C-7CF3626B5359}"/>
    <cellStyle name="Comma 20 3 6" xfId="11661" xr:uid="{123993BE-2FF6-46B6-A623-0C06241C2AA9}"/>
    <cellStyle name="Comma 20 3 6 2" xfId="34181" xr:uid="{5BD84D66-0343-4E5E-99BA-B0162076CB22}"/>
    <cellStyle name="Comma 20 3 7" xfId="34150" xr:uid="{7D79BEE1-A89F-4F6E-B305-6E20375FC944}"/>
    <cellStyle name="Comma 20 3 8" xfId="40356" xr:uid="{DC820F43-39B9-4709-853D-1CF7887A3CEE}"/>
    <cellStyle name="Comma 20 3 9" xfId="22344" xr:uid="{738A5C16-E130-43F5-B337-BA3AA01290EA}"/>
    <cellStyle name="Comma 20 3_ACT Segment adj EBITDA" xfId="11662" xr:uid="{DA78FE4B-7382-4A2A-ABF0-2B1A2D28E4D8}"/>
    <cellStyle name="Comma 20 4" xfId="11663" xr:uid="{BF74BADC-0F05-407D-85B3-879A07A4C1A7}"/>
    <cellStyle name="Comma 20 4 2" xfId="11664" xr:uid="{ACD07718-E91D-41FF-91C0-2787525592C3}"/>
    <cellStyle name="Comma 20 4 2 2" xfId="11665" xr:uid="{696340B6-2DE0-4446-A25D-0F611842D23D}"/>
    <cellStyle name="Comma 20 4 2 2 2" xfId="11666" xr:uid="{CA2FAED4-F92F-414D-BADC-F50377E33B8A}"/>
    <cellStyle name="Comma 20 4 2 2 2 2" xfId="11667" xr:uid="{152D9899-ABC2-45F7-A993-CC88DBDB552A}"/>
    <cellStyle name="Comma 20 4 2 2 2 2 2" xfId="11668" xr:uid="{1CBA61FC-ED1C-4229-A33D-4FA223B2ABB8}"/>
    <cellStyle name="Comma 20 4 2 2 2 2 2 2" xfId="34187" xr:uid="{2B409953-B2D1-4CEF-A8E3-186A545BC30E}"/>
    <cellStyle name="Comma 20 4 2 2 2 2 3" xfId="34186" xr:uid="{5DB44C55-BD7B-42C1-AF09-C6009A76328C}"/>
    <cellStyle name="Comma 20 4 2 2 2 2_DataSet" xfId="11669" xr:uid="{702BABA3-C4F0-4806-A6D1-10920E5EFC66}"/>
    <cellStyle name="Comma 20 4 2 2 2 3" xfId="11670" xr:uid="{BABBCF22-0DCB-468D-853C-93180D238020}"/>
    <cellStyle name="Comma 20 4 2 2 2 3 2" xfId="34188" xr:uid="{E8B2F553-BBA6-4676-A6D6-750862F80197}"/>
    <cellStyle name="Comma 20 4 2 2 2 4" xfId="34185" xr:uid="{59EF6DFD-BEDD-4D7B-900E-8FCB24E9BD5A}"/>
    <cellStyle name="Comma 20 4 2 2 2_DataSet" xfId="11671" xr:uid="{2F9C8595-D5A8-449F-B8ED-A18DABB19A0B}"/>
    <cellStyle name="Comma 20 4 2 2 3" xfId="11672" xr:uid="{57B00E77-DAE9-4568-A1FE-2FDABC925473}"/>
    <cellStyle name="Comma 20 4 2 2 3 2" xfId="11673" xr:uid="{2F9726DD-5E58-439C-81BC-1EFE6A74F40D}"/>
    <cellStyle name="Comma 20 4 2 2 3 2 2" xfId="34190" xr:uid="{D86B9554-B1EE-4873-9523-154246F84247}"/>
    <cellStyle name="Comma 20 4 2 2 3 3" xfId="34189" xr:uid="{E4A792E2-5953-45C9-B9DB-E38CF2646D68}"/>
    <cellStyle name="Comma 20 4 2 2 3_DataSet" xfId="11674" xr:uid="{7C80A1BD-3672-407C-89C5-7EE704162590}"/>
    <cellStyle name="Comma 20 4 2 2 4" xfId="11675" xr:uid="{22C19301-FCB0-49C2-9209-E671F98BF7F2}"/>
    <cellStyle name="Comma 20 4 2 2 4 2" xfId="34191" xr:uid="{EE944EC2-066C-4E0C-B546-0CECF77E9D2D}"/>
    <cellStyle name="Comma 20 4 2 2 5" xfId="34184" xr:uid="{0325960F-DBB0-494B-8B7F-A57ABEB2C3E9}"/>
    <cellStyle name="Comma 20 4 2 2_DataSet" xfId="11676" xr:uid="{26C6BADB-9DF9-427E-8E4C-BEE0FC0D5811}"/>
    <cellStyle name="Comma 20 4 2 3" xfId="11677" xr:uid="{4B31AE6C-3162-4DE6-92C6-464BA6284B3A}"/>
    <cellStyle name="Comma 20 4 2 3 2" xfId="11678" xr:uid="{DEB27CBB-D438-4443-84AD-CAF2B348A294}"/>
    <cellStyle name="Comma 20 4 2 3 2 2" xfId="11679" xr:uid="{F3E7A432-5157-45B3-B75E-62B9515A9AA6}"/>
    <cellStyle name="Comma 20 4 2 3 2 2 2" xfId="34194" xr:uid="{471C65E9-C7B1-41E5-AC50-73954A4AAB32}"/>
    <cellStyle name="Comma 20 4 2 3 2 3" xfId="34193" xr:uid="{84E68005-6E12-4659-9C70-35A0A0533113}"/>
    <cellStyle name="Comma 20 4 2 3 2_DataSet" xfId="11680" xr:uid="{5F292DF5-CE1B-4F48-B3AC-138C7FFCB984}"/>
    <cellStyle name="Comma 20 4 2 3 3" xfId="11681" xr:uid="{23928981-BDDF-489A-81BB-8066D130D235}"/>
    <cellStyle name="Comma 20 4 2 3 3 2" xfId="34195" xr:uid="{D7954AD1-DF5D-4D8E-96B8-3A5E14C43C12}"/>
    <cellStyle name="Comma 20 4 2 3 4" xfId="34192" xr:uid="{9E68BBF4-0B29-4E5A-8E38-A5DACF4CF005}"/>
    <cellStyle name="Comma 20 4 2 3_DataSet" xfId="11682" xr:uid="{0B335944-FE70-4E6C-80D4-E8C3C63D0533}"/>
    <cellStyle name="Comma 20 4 2 4" xfId="11683" xr:uid="{A4FCD5F4-9ABB-4155-91A2-85FD8C76AC6A}"/>
    <cellStyle name="Comma 20 4 2 4 2" xfId="11684" xr:uid="{157D94B4-579A-456C-93D0-2C7966046333}"/>
    <cellStyle name="Comma 20 4 2 4 2 2" xfId="34197" xr:uid="{800B9CA2-6BC3-4B96-A1BE-0F495553C386}"/>
    <cellStyle name="Comma 20 4 2 4 3" xfId="34196" xr:uid="{448E1790-7D03-444F-88A4-7BEFEE4EC410}"/>
    <cellStyle name="Comma 20 4 2 4_DataSet" xfId="11685" xr:uid="{D6EAE703-8FF6-4B50-BB84-2A2B50DB8259}"/>
    <cellStyle name="Comma 20 4 2 5" xfId="11686" xr:uid="{119E9FD0-0967-43C1-B68F-AB8D61C99953}"/>
    <cellStyle name="Comma 20 4 2 5 2" xfId="34198" xr:uid="{8F5D945A-2BC3-4607-95B9-7314AC25758D}"/>
    <cellStyle name="Comma 20 4 2 6" xfId="34183" xr:uid="{94119D53-9DE3-4BCE-9250-ADBC6859C10B}"/>
    <cellStyle name="Comma 20 4 2_DataSet" xfId="11687" xr:uid="{E2E56C46-6456-42FB-976B-1918D78D89C0}"/>
    <cellStyle name="Comma 20 4 3" xfId="11688" xr:uid="{2FBC9213-8E49-43C5-838A-AB4131AA2B5E}"/>
    <cellStyle name="Comma 20 4 3 2" xfId="11689" xr:uid="{3A5ABF6C-C9D0-413E-AC68-262BA615D19F}"/>
    <cellStyle name="Comma 20 4 3 2 2" xfId="11690" xr:uid="{D5080668-2FC2-4397-ADEF-575283058AE7}"/>
    <cellStyle name="Comma 20 4 3 2 2 2" xfId="11691" xr:uid="{F4CF3AF0-B4F7-4543-806E-CF0A3EA9807A}"/>
    <cellStyle name="Comma 20 4 3 2 2 2 2" xfId="34202" xr:uid="{796145F9-3C75-4FA5-BA38-0ED0B647BADC}"/>
    <cellStyle name="Comma 20 4 3 2 2 3" xfId="34201" xr:uid="{3E94E8E9-552C-4569-BFFF-546D20C551CF}"/>
    <cellStyle name="Comma 20 4 3 2 2_DataSet" xfId="11692" xr:uid="{8E648975-334B-4C79-878D-95FC61E9E902}"/>
    <cellStyle name="Comma 20 4 3 2 3" xfId="11693" xr:uid="{822352AC-3BDB-47C9-BC17-32AA5E581912}"/>
    <cellStyle name="Comma 20 4 3 2 3 2" xfId="34203" xr:uid="{3D427D8A-700A-46C4-86C6-989D949A5F86}"/>
    <cellStyle name="Comma 20 4 3 2 4" xfId="34200" xr:uid="{DD891DBC-82BA-472E-AA9D-D89E63CE8B45}"/>
    <cellStyle name="Comma 20 4 3 2_DataSet" xfId="11694" xr:uid="{586AD29D-C606-4B15-ADC2-D7C91AE106AF}"/>
    <cellStyle name="Comma 20 4 3 3" xfId="11695" xr:uid="{2E432EBD-1A41-4E9F-9AB4-E7383AA760AF}"/>
    <cellStyle name="Comma 20 4 3 3 2" xfId="11696" xr:uid="{E71E0715-C39D-4F94-A649-48463E9F910E}"/>
    <cellStyle name="Comma 20 4 3 3 2 2" xfId="34205" xr:uid="{51E9C567-FD8C-4467-8BAB-4447BA34A69D}"/>
    <cellStyle name="Comma 20 4 3 3 3" xfId="34204" xr:uid="{E669CAF1-A464-4FC5-B2C2-99298A8C4AF2}"/>
    <cellStyle name="Comma 20 4 3 3_DataSet" xfId="11697" xr:uid="{5989DBBF-D231-4DA7-BE82-89BB260393B3}"/>
    <cellStyle name="Comma 20 4 3 4" xfId="11698" xr:uid="{93A8173E-9398-44ED-8781-7E25CB7E75A8}"/>
    <cellStyle name="Comma 20 4 3 4 2" xfId="34206" xr:uid="{F48D32FE-E300-4001-B350-C11CA09B5B82}"/>
    <cellStyle name="Comma 20 4 3 5" xfId="34199" xr:uid="{A7A40AA5-D3AD-4752-B17D-639E5EFE8A36}"/>
    <cellStyle name="Comma 20 4 3_DataSet" xfId="11699" xr:uid="{9006D95C-256B-43DF-B88D-4B38F861AEA0}"/>
    <cellStyle name="Comma 20 4 4" xfId="11700" xr:uid="{BA5E1339-2EB0-432B-852A-ED8DF57AFE04}"/>
    <cellStyle name="Comma 20 4 4 2" xfId="11701" xr:uid="{FB602E70-1EAE-4ECA-A582-A15659081E08}"/>
    <cellStyle name="Comma 20 4 4 2 2" xfId="11702" xr:uid="{FC751C7E-2FD6-4CF4-B867-248707AE61DD}"/>
    <cellStyle name="Comma 20 4 4 2 2 2" xfId="34209" xr:uid="{525E4CF8-5721-4A2E-BD50-E9E21B0F9293}"/>
    <cellStyle name="Comma 20 4 4 2 3" xfId="34208" xr:uid="{43262BFD-EB35-4A2E-8413-7AF31A83F6F5}"/>
    <cellStyle name="Comma 20 4 4 2_DataSet" xfId="11703" xr:uid="{F9CB02A0-E61B-47CD-9E59-81F5E87D7A54}"/>
    <cellStyle name="Comma 20 4 4 3" xfId="11704" xr:uid="{BFBB8648-969E-4A60-9E52-22E4C149CF21}"/>
    <cellStyle name="Comma 20 4 4 3 2" xfId="34210" xr:uid="{B7C8D75D-DBD0-400C-9143-A9A9642C6A8E}"/>
    <cellStyle name="Comma 20 4 4 4" xfId="34207" xr:uid="{54E0378B-5C63-410B-8A01-D08FA2C07C81}"/>
    <cellStyle name="Comma 20 4 4_DataSet" xfId="11705" xr:uid="{237AC3ED-445A-4542-8790-12C6D1A29855}"/>
    <cellStyle name="Comma 20 4 5" xfId="11706" xr:uid="{94FAA48C-B63E-4426-B461-49CEF66B4FDE}"/>
    <cellStyle name="Comma 20 4 5 2" xfId="11707" xr:uid="{1F98022B-658E-4005-81A1-B160FE2EF401}"/>
    <cellStyle name="Comma 20 4 5 2 2" xfId="34212" xr:uid="{D1D2C486-A356-4813-9184-3E1E6EDB5D34}"/>
    <cellStyle name="Comma 20 4 5 3" xfId="34211" xr:uid="{3FBCE55D-7F12-4197-8943-43AEF1054934}"/>
    <cellStyle name="Comma 20 4 5_DataSet" xfId="11708" xr:uid="{62A9AE9C-0B39-4BD1-9AFD-0E03A4F8A01A}"/>
    <cellStyle name="Comma 20 4 6" xfId="11709" xr:uid="{B6F4C5BC-1CCF-428F-898D-1563A324F78D}"/>
    <cellStyle name="Comma 20 4 6 2" xfId="34213" xr:uid="{3329BEAA-645E-48D0-9BAD-FD6FD6F10EB2}"/>
    <cellStyle name="Comma 20 4 7" xfId="34182" xr:uid="{50EBC77F-2D1C-4BED-9E8D-81A43EF67074}"/>
    <cellStyle name="Comma 20 4 8" xfId="40357" xr:uid="{8D70565F-D6CF-455D-9425-CF502ED4D084}"/>
    <cellStyle name="Comma 20 4 9" xfId="22345" xr:uid="{178BA134-66D3-416E-BF72-71A02EEB9F5C}"/>
    <cellStyle name="Comma 20 4_ACT Segment adj EBITDA" xfId="11710" xr:uid="{B2645F11-4486-4200-87F6-55330CF8C942}"/>
    <cellStyle name="Comma 20 5" xfId="11711" xr:uid="{378CACED-12AF-45F4-86CF-C72687FB90ED}"/>
    <cellStyle name="Comma 20 5 2" xfId="11712" xr:uid="{3BC06E07-E70A-49CF-BCE2-D80FD71E80BD}"/>
    <cellStyle name="Comma 20 5 2 2" xfId="11713" xr:uid="{1A11D585-7437-466E-828D-A0BBFB57BFB3}"/>
    <cellStyle name="Comma 20 5 2 2 2" xfId="11714" xr:uid="{CE15C5FA-48CF-4BC1-A556-0CA86A52FE6C}"/>
    <cellStyle name="Comma 20 5 2 2 2 2" xfId="11715" xr:uid="{F2115743-9AC1-4F3A-818F-013ABF78911A}"/>
    <cellStyle name="Comma 20 5 2 2 2 2 2" xfId="34218" xr:uid="{43558C6C-3F3A-4523-AED8-61B07A7590C6}"/>
    <cellStyle name="Comma 20 5 2 2 2 3" xfId="34217" xr:uid="{71EF3555-C386-42B4-AEB3-FF0D651133BD}"/>
    <cellStyle name="Comma 20 5 2 2 2_DataSet" xfId="11716" xr:uid="{841E7A12-B2BA-4325-A77A-92CBCEC9932F}"/>
    <cellStyle name="Comma 20 5 2 2 3" xfId="11717" xr:uid="{A5DE9181-A0B9-46D2-A248-286A94F27D30}"/>
    <cellStyle name="Comma 20 5 2 2 3 2" xfId="34219" xr:uid="{B63B1463-01C6-41B6-91AA-6D5DCCAA6A9E}"/>
    <cellStyle name="Comma 20 5 2 2 4" xfId="34216" xr:uid="{69794C57-5667-421E-9A34-150F5D7C5B7A}"/>
    <cellStyle name="Comma 20 5 2 2_DataSet" xfId="11718" xr:uid="{140BBBAB-21DD-414F-8AD3-A9D03D9AD716}"/>
    <cellStyle name="Comma 20 5 2 3" xfId="11719" xr:uid="{A71F4F01-CE2F-48EF-9AE6-7045710ED5EB}"/>
    <cellStyle name="Comma 20 5 2 3 2" xfId="11720" xr:uid="{D81D3B9B-786B-4844-9E6F-670B08128E78}"/>
    <cellStyle name="Comma 20 5 2 3 2 2" xfId="34221" xr:uid="{2EDA4596-4BCD-4C2C-98CC-E802D9AADCD9}"/>
    <cellStyle name="Comma 20 5 2 3 3" xfId="34220" xr:uid="{120320A3-0128-4AA6-A44C-C120DBC51E5A}"/>
    <cellStyle name="Comma 20 5 2 3_DataSet" xfId="11721" xr:uid="{43B74C2E-7C9B-460C-8839-522645D780AF}"/>
    <cellStyle name="Comma 20 5 2 4" xfId="11722" xr:uid="{7DF32461-E110-4AE9-A4D6-FD628CFE8B93}"/>
    <cellStyle name="Comma 20 5 2 4 2" xfId="34222" xr:uid="{64E9B376-8175-4D86-A0F8-DC72F4A00D4A}"/>
    <cellStyle name="Comma 20 5 2 5" xfId="34215" xr:uid="{14D2E813-0D26-4060-972C-2D5D0760A2DB}"/>
    <cellStyle name="Comma 20 5 2_DataSet" xfId="11723" xr:uid="{D304D6E8-0B90-4E94-977E-149AB35849E3}"/>
    <cellStyle name="Comma 20 5 3" xfId="11724" xr:uid="{F9BCE1CF-4432-4BF3-A22A-6F3D9F392FFE}"/>
    <cellStyle name="Comma 20 5 3 2" xfId="11725" xr:uid="{8F6296E7-8FE0-4212-A994-B1650B426524}"/>
    <cellStyle name="Comma 20 5 3 2 2" xfId="11726" xr:uid="{4AC7625F-711C-413B-8CAF-5EC7EC1DE952}"/>
    <cellStyle name="Comma 20 5 3 2 2 2" xfId="34225" xr:uid="{C77A0320-75FA-4672-9590-422EE3031DD2}"/>
    <cellStyle name="Comma 20 5 3 2 3" xfId="34224" xr:uid="{5A98425B-429E-4667-984E-F0E4213CA058}"/>
    <cellStyle name="Comma 20 5 3 2_DataSet" xfId="11727" xr:uid="{0244BC34-11E3-4216-A63C-4B1B82F9FC18}"/>
    <cellStyle name="Comma 20 5 3 3" xfId="11728" xr:uid="{0874386B-F108-4D2F-B0B6-3C93B84CFD85}"/>
    <cellStyle name="Comma 20 5 3 3 2" xfId="34226" xr:uid="{7E06A378-1B6F-4619-8D74-C1C86C456E9E}"/>
    <cellStyle name="Comma 20 5 3 4" xfId="34223" xr:uid="{E4583928-54FB-4222-BF01-C21DD3FCDAF2}"/>
    <cellStyle name="Comma 20 5 3_DataSet" xfId="11729" xr:uid="{9D788810-99BF-4316-B6FD-87886B11118E}"/>
    <cellStyle name="Comma 20 5 4" xfId="11730" xr:uid="{C1E62CF4-4F71-4F02-8F60-8531EA6F1793}"/>
    <cellStyle name="Comma 20 5 4 2" xfId="11731" xr:uid="{91DD5113-A589-4D56-B8DA-D22FC54A2618}"/>
    <cellStyle name="Comma 20 5 4 2 2" xfId="34228" xr:uid="{9FA1D035-CFB2-4DB0-8079-09FCA381494A}"/>
    <cellStyle name="Comma 20 5 4 3" xfId="34227" xr:uid="{83DCCF4F-398E-4DAC-BE2F-C943A036A990}"/>
    <cellStyle name="Comma 20 5 4_DataSet" xfId="11732" xr:uid="{0EDEF404-4013-4131-8913-FF96BAFD2563}"/>
    <cellStyle name="Comma 20 5 5" xfId="11733" xr:uid="{876156A6-611F-4DAC-B3A3-963839FA66DF}"/>
    <cellStyle name="Comma 20 5 5 2" xfId="34229" xr:uid="{2534CE41-DA9E-4016-9648-051C5E3EFDAD}"/>
    <cellStyle name="Comma 20 5 6" xfId="34214" xr:uid="{6203EF8A-7989-43BC-ADEC-E6B37FA039C4}"/>
    <cellStyle name="Comma 20 5_DataSet" xfId="11734" xr:uid="{735C1F3C-DB70-4F9B-83C8-6D782289A9C9}"/>
    <cellStyle name="Comma 20 6" xfId="11735" xr:uid="{4AB825D8-3E10-4B21-B060-D6C0502B249C}"/>
    <cellStyle name="Comma 20 6 2" xfId="11736" xr:uid="{3F8F4E21-39B0-440F-B504-7025B7494449}"/>
    <cellStyle name="Comma 20 6 2 2" xfId="11737" xr:uid="{E06F1E1F-EF83-4999-8A07-7AD774ACDD0D}"/>
    <cellStyle name="Comma 20 6 2 2 2" xfId="11738" xr:uid="{F434E111-91E7-45A7-A80B-BBDD4D6A55DE}"/>
    <cellStyle name="Comma 20 6 2 2 2 2" xfId="34233" xr:uid="{321E250E-524C-4D74-B60F-661ECA9F72E5}"/>
    <cellStyle name="Comma 20 6 2 2 3" xfId="34232" xr:uid="{171FC421-1ACE-464A-819E-83134233EAE0}"/>
    <cellStyle name="Comma 20 6 2 2_DataSet" xfId="11739" xr:uid="{F52F55CC-DDA8-484A-8952-015ABE5B7C51}"/>
    <cellStyle name="Comma 20 6 2 3" xfId="11740" xr:uid="{633E062B-8A65-417C-8812-552A454FADCA}"/>
    <cellStyle name="Comma 20 6 2 3 2" xfId="34234" xr:uid="{69754F81-D9F3-4ACB-9B65-DDC4B98C01AA}"/>
    <cellStyle name="Comma 20 6 2 4" xfId="34231" xr:uid="{099148C9-ABF6-4638-9F9F-598E386F146F}"/>
    <cellStyle name="Comma 20 6 2_DataSet" xfId="11741" xr:uid="{4DA3FAEA-A12E-4987-82DE-617CFBA5183A}"/>
    <cellStyle name="Comma 20 6 3" xfId="11742" xr:uid="{AD6F2D52-CDAE-48DC-80BD-E0C27E519EA1}"/>
    <cellStyle name="Comma 20 6 3 2" xfId="11743" xr:uid="{785E5BAA-43CE-422D-9421-A974CAA807E4}"/>
    <cellStyle name="Comma 20 6 3 2 2" xfId="34236" xr:uid="{54D176F8-FA4A-416E-A638-840D250A25E1}"/>
    <cellStyle name="Comma 20 6 3 3" xfId="34235" xr:uid="{3CDC9A49-869C-466F-95FA-4F54B27709A2}"/>
    <cellStyle name="Comma 20 6 3_DataSet" xfId="11744" xr:uid="{24E7C6A8-D996-4253-B8C3-9F3A05CF1935}"/>
    <cellStyle name="Comma 20 6 4" xfId="11745" xr:uid="{4F9C8A02-8DBE-4B5C-906D-99462D64F241}"/>
    <cellStyle name="Comma 20 6 4 2" xfId="34237" xr:uid="{3452B9C5-D2E1-42AB-B669-59E2CD3CDF21}"/>
    <cellStyle name="Comma 20 6 5" xfId="34230" xr:uid="{39E3AA29-9B3C-4217-ABF6-DDE7E4FD0D77}"/>
    <cellStyle name="Comma 20 6_DataSet" xfId="11746" xr:uid="{6F6532C6-653C-4575-8DC4-6BC0ED307A0E}"/>
    <cellStyle name="Comma 20 7" xfId="11747" xr:uid="{52CDC89C-CD54-4B6C-834C-CB4A0229F73C}"/>
    <cellStyle name="Comma 20 7 2" xfId="11748" xr:uid="{88017E99-7AFB-4784-8E99-BE85E0EFBF23}"/>
    <cellStyle name="Comma 20 7 2 2" xfId="11749" xr:uid="{5E9011BC-1E95-487D-9A55-38C5EA61E7FB}"/>
    <cellStyle name="Comma 20 7 2 2 2" xfId="34240" xr:uid="{46100840-7078-4ED5-BDE6-0C92B80AF3F2}"/>
    <cellStyle name="Comma 20 7 2 3" xfId="34239" xr:uid="{C455FBC4-F739-4776-AC80-3375127BF261}"/>
    <cellStyle name="Comma 20 7 2_DataSet" xfId="11750" xr:uid="{CCB14BB4-E5CE-4C31-828C-1F2A1FAA2460}"/>
    <cellStyle name="Comma 20 7 3" xfId="11751" xr:uid="{97514D41-A7AA-485C-AF00-C5ADA3C66CEA}"/>
    <cellStyle name="Comma 20 7 3 2" xfId="34241" xr:uid="{43ABFE3D-6451-414E-A807-F2B41713EAD3}"/>
    <cellStyle name="Comma 20 7 4" xfId="34238" xr:uid="{CEDFA3C6-C083-4E7D-8BD5-959CD7CEE1F7}"/>
    <cellStyle name="Comma 20 7_DataSet" xfId="11752" xr:uid="{1390F7AF-89E2-464C-B042-AFD6D790DFBA}"/>
    <cellStyle name="Comma 20 8" xfId="11753" xr:uid="{A2DFC641-7B59-4A9E-AE5F-CDA002483ECB}"/>
    <cellStyle name="Comma 20 8 2" xfId="11754" xr:uid="{9BE1B566-8B8F-41AF-A061-0F559342378D}"/>
    <cellStyle name="Comma 20 8 2 2" xfId="34243" xr:uid="{34782199-ADCA-4F56-8164-CC6B3CCB6BEF}"/>
    <cellStyle name="Comma 20 8 3" xfId="34242" xr:uid="{2107EBEF-4397-42F0-8F34-E45626E54EAF}"/>
    <cellStyle name="Comma 20 8_DataSet" xfId="11755" xr:uid="{D02FFEA7-19CA-4142-ABEC-E5F82751E7BB}"/>
    <cellStyle name="Comma 20 9" xfId="11756" xr:uid="{E5994CF2-C307-462E-8A49-0E805347825B}"/>
    <cellStyle name="Comma 20 9 2" xfId="34244" xr:uid="{6F39CAA1-E88F-4993-946C-68FC3FC98D59}"/>
    <cellStyle name="Comma 20_ACT Segment adj EBITDA" xfId="11757" xr:uid="{C8D450A0-2903-45CE-B138-17ADA5F38E4B}"/>
    <cellStyle name="Comma 21" xfId="11758" xr:uid="{CAE4809F-282F-492B-A7B6-11093B17C52B}"/>
    <cellStyle name="Comma 21 10" xfId="11759" xr:uid="{2814678F-DE40-49C0-B809-E019E0E743DA}"/>
    <cellStyle name="Comma 21 10 2" xfId="41306" xr:uid="{B8229265-6F0E-4E86-B438-BC0D736259EA}"/>
    <cellStyle name="Comma 21 10 3" xfId="31979" xr:uid="{54E6B09F-A36E-4A52-8D5F-34FCD4007E93}"/>
    <cellStyle name="Comma 21 11" xfId="32842" xr:uid="{8F165113-429F-4C2E-AAB5-4B87593AF3B9}"/>
    <cellStyle name="Comma 21 11 2" xfId="42120" xr:uid="{E4D7579B-87A3-45DF-B170-27473A5A50EB}"/>
    <cellStyle name="Comma 21 12" xfId="39211" xr:uid="{4AB3582E-E679-404C-9ABC-A18E1096931D}"/>
    <cellStyle name="Comma 21 12 2" xfId="42965" xr:uid="{D0D2C3A2-FC0D-4FFF-852D-41745079FF52}"/>
    <cellStyle name="Comma 21 13" xfId="40358" xr:uid="{716822C9-7B8E-418C-A205-6774457099FA}"/>
    <cellStyle name="Comma 21 14" xfId="22346" xr:uid="{C806CC6A-B915-438E-A861-4EEFAA010B20}"/>
    <cellStyle name="Comma 21 2" xfId="11760" xr:uid="{495CB515-F21B-4793-8929-67B315D66A4B}"/>
    <cellStyle name="Comma 21 2 2" xfId="11761" xr:uid="{49CFD576-5765-4AE6-BC0D-FEFDFB1DD6F2}"/>
    <cellStyle name="Comma 21 2 2 2" xfId="11762" xr:uid="{8F1C9FE7-228F-4248-9ECA-8069B3A91C56}"/>
    <cellStyle name="Comma 21 2 2 2 2" xfId="11763" xr:uid="{F1D16DF3-C9C3-41DF-A45F-E0142253F659}"/>
    <cellStyle name="Comma 21 2 2 2 2 2" xfId="11764" xr:uid="{D60F4586-B7DC-48D5-86D5-A295C2CD1542}"/>
    <cellStyle name="Comma 21 2 2 2 2 2 2" xfId="34249" xr:uid="{5580CE9B-B99A-4241-835E-71AB88B8A265}"/>
    <cellStyle name="Comma 21 2 2 2 2 3" xfId="34248" xr:uid="{8E467E1D-3C16-465F-B624-5B003CAC0CA8}"/>
    <cellStyle name="Comma 21 2 2 2 2_DataSet" xfId="11765" xr:uid="{1047761D-6220-4A21-935A-7CD4AD2B87C8}"/>
    <cellStyle name="Comma 21 2 2 2 3" xfId="11766" xr:uid="{4E2C7BFA-69F7-48C2-B378-E3F1E76DB91C}"/>
    <cellStyle name="Comma 21 2 2 2 3 2" xfId="34250" xr:uid="{BF29664A-CD56-42B0-B3BF-DB5BF632AB78}"/>
    <cellStyle name="Comma 21 2 2 2 4" xfId="34247" xr:uid="{48E384C8-6F47-4421-912E-1208FF74D89F}"/>
    <cellStyle name="Comma 21 2 2 2_DataSet" xfId="11767" xr:uid="{F1205AA9-2CBE-4314-B24B-A2FD16DF534D}"/>
    <cellStyle name="Comma 21 2 2 3" xfId="11768" xr:uid="{831C8296-AE54-4417-91B8-CDE4CC9815D5}"/>
    <cellStyle name="Comma 21 2 2 3 2" xfId="11769" xr:uid="{E34A0789-78EE-4FA9-9187-B68D44108260}"/>
    <cellStyle name="Comma 21 2 2 3 2 2" xfId="34252" xr:uid="{8C6A82FE-1EDE-4FCF-B6DC-1619D6A61459}"/>
    <cellStyle name="Comma 21 2 2 3 3" xfId="34251" xr:uid="{0FD3F50E-54BB-4924-B2C5-357BA24A2589}"/>
    <cellStyle name="Comma 21 2 2 3_DataSet" xfId="11770" xr:uid="{2588161E-C2C3-4DF5-B031-BA9F67EC1BD2}"/>
    <cellStyle name="Comma 21 2 2 4" xfId="11771" xr:uid="{7C7B0EED-9668-480A-A32D-7C59CB2FB642}"/>
    <cellStyle name="Comma 21 2 2 4 2" xfId="34253" xr:uid="{E5F701FF-6E9B-4C17-9314-A851AC61083D}"/>
    <cellStyle name="Comma 21 2 2 5" xfId="34246" xr:uid="{2F97042E-9FD5-4654-AFEC-FC33EC4DD531}"/>
    <cellStyle name="Comma 21 2 2 6" xfId="40360" xr:uid="{DA18C7A9-0EFE-4F36-8924-AF75879A51F4}"/>
    <cellStyle name="Comma 21 2 2 7" xfId="22348" xr:uid="{7D71D150-CA79-462A-A259-540A8E185215}"/>
    <cellStyle name="Comma 21 2 2_ACT Segment adj EBITDA" xfId="11772" xr:uid="{A8680820-9954-44C0-8D06-80148156ECFC}"/>
    <cellStyle name="Comma 21 2 3" xfId="11773" xr:uid="{7AA52ABB-13F5-47DB-8977-355559451B3B}"/>
    <cellStyle name="Comma 21 2 3 2" xfId="11774" xr:uid="{793D4780-B518-4124-97E3-09799BEFE271}"/>
    <cellStyle name="Comma 21 2 3 2 2" xfId="11775" xr:uid="{0103167F-B85A-4ABC-BFD7-44F742E00816}"/>
    <cellStyle name="Comma 21 2 3 2 2 2" xfId="34256" xr:uid="{A372282D-795E-47A7-A2F7-5068AB8EF868}"/>
    <cellStyle name="Comma 21 2 3 2 3" xfId="34255" xr:uid="{6E618BAF-4B27-40EC-BB67-E291BC7F1FF8}"/>
    <cellStyle name="Comma 21 2 3 2_DataSet" xfId="11776" xr:uid="{93108E58-5727-4B79-AA4A-0275B739EFCF}"/>
    <cellStyle name="Comma 21 2 3 3" xfId="11777" xr:uid="{1FF34EE8-7D8F-48D8-89D9-09A9744391A5}"/>
    <cellStyle name="Comma 21 2 3 3 2" xfId="34257" xr:uid="{733237F5-2993-46F4-A804-BCCC2E64BB7A}"/>
    <cellStyle name="Comma 21 2 3 4" xfId="34254" xr:uid="{652D2C9E-ABFC-490D-BAEF-92F20E88BB31}"/>
    <cellStyle name="Comma 21 2 3 5" xfId="40361" xr:uid="{DF853F64-830F-4EA6-B60E-98D0AA584996}"/>
    <cellStyle name="Comma 21 2 3 6" xfId="22349" xr:uid="{5841E3D3-E5E9-46FA-BDED-4138CDAD51AE}"/>
    <cellStyle name="Comma 21 2 3_ACT Segment adj EBITDA" xfId="11778" xr:uid="{A4BD48F8-1A1B-4647-82EE-9BF6FC764FA7}"/>
    <cellStyle name="Comma 21 2 4" xfId="11779" xr:uid="{6118F877-D2EB-4F2D-BC85-16E32DF66F7A}"/>
    <cellStyle name="Comma 21 2 4 2" xfId="11780" xr:uid="{8AB9863E-0548-4829-A822-E0618B187CCF}"/>
    <cellStyle name="Comma 21 2 4 2 2" xfId="34259" xr:uid="{052A0742-003E-41FC-AF97-60342DF8643A}"/>
    <cellStyle name="Comma 21 2 4 3" xfId="34258" xr:uid="{1F0E6779-A7EA-4585-86A4-AABE5DEA7EEF}"/>
    <cellStyle name="Comma 21 2 4_DataSet" xfId="11781" xr:uid="{7FEEECE9-804B-4810-B994-50891404FAA2}"/>
    <cellStyle name="Comma 21 2 5" xfId="11782" xr:uid="{9D288169-5059-47DD-9DF5-BF5D525CA7AA}"/>
    <cellStyle name="Comma 21 2 5 2" xfId="34260" xr:uid="{0880CB4F-6205-4AD2-A4CD-E3C4FEADC33D}"/>
    <cellStyle name="Comma 21 2 6" xfId="34245" xr:uid="{C31BD547-E4C2-4311-B19D-61A930C33EA1}"/>
    <cellStyle name="Comma 21 2 7" xfId="40359" xr:uid="{E768F25F-9ADD-4338-AD58-96A9DAFBE982}"/>
    <cellStyle name="Comma 21 2 8" xfId="22347" xr:uid="{6100C42E-D47D-4155-9A0B-C2B87F1A7F33}"/>
    <cellStyle name="Comma 21 2_ACT Segment adj EBITDA" xfId="11783" xr:uid="{D454F60E-FB85-41FA-B48B-7ACF693B478D}"/>
    <cellStyle name="Comma 21 3" xfId="11784" xr:uid="{36F2889A-F4F7-40F6-9768-639A5C5DDCAB}"/>
    <cellStyle name="Comma 21 3 2" xfId="11785" xr:uid="{8134C07E-D5C1-48C4-8E54-C28BA2F2E692}"/>
    <cellStyle name="Comma 21 3 2 2" xfId="11786" xr:uid="{5DC868C3-B6C4-4240-85ED-5307B2320500}"/>
    <cellStyle name="Comma 21 3 2 2 2" xfId="11787" xr:uid="{96E341D4-85B4-4F00-8F8A-92EE64B9069F}"/>
    <cellStyle name="Comma 21 3 2 2 2 2" xfId="34264" xr:uid="{23BF6A4D-C44D-487D-8658-E8112B86EAF9}"/>
    <cellStyle name="Comma 21 3 2 2 3" xfId="34263" xr:uid="{4916EFDA-7E34-4BE0-9A58-1E39A02F57D1}"/>
    <cellStyle name="Comma 21 3 2 2_DataSet" xfId="11788" xr:uid="{8690F885-08AB-43B7-9D2A-3F36E0BDC26C}"/>
    <cellStyle name="Comma 21 3 2 3" xfId="11789" xr:uid="{F6BB6D3B-6254-4563-960C-52583B9549F9}"/>
    <cellStyle name="Comma 21 3 2 3 2" xfId="34265" xr:uid="{5447A178-3D0E-41D0-9745-DE1800CDA3A5}"/>
    <cellStyle name="Comma 21 3 2 4" xfId="34262" xr:uid="{2CCAE02F-5CCD-460D-AEB7-C3CDD6E59D28}"/>
    <cellStyle name="Comma 21 3 2_DataSet" xfId="11790" xr:uid="{54A5F207-4934-4F3B-8463-3F91C497032A}"/>
    <cellStyle name="Comma 21 3 3" xfId="11791" xr:uid="{6A3D393D-E09B-427E-9468-507097441FA5}"/>
    <cellStyle name="Comma 21 3 3 2" xfId="11792" xr:uid="{B0FAF645-994F-42FC-B45F-FE9F0F4686C7}"/>
    <cellStyle name="Comma 21 3 3 2 2" xfId="34267" xr:uid="{9480697E-BE90-445C-962C-5BBC549A4F8C}"/>
    <cellStyle name="Comma 21 3 3 3" xfId="34266" xr:uid="{9F53DC0F-DA1A-473B-A7D8-CD311917CDA8}"/>
    <cellStyle name="Comma 21 3 3_DataSet" xfId="11793" xr:uid="{E013691C-2340-4EA3-A977-63292DA4D8FA}"/>
    <cellStyle name="Comma 21 3 4" xfId="11794" xr:uid="{55540A9F-092B-4B9A-A982-99C72B7B3A06}"/>
    <cellStyle name="Comma 21 3 4 2" xfId="34268" xr:uid="{743C41A3-8731-41A6-97C9-2A04CE34A632}"/>
    <cellStyle name="Comma 21 3 5" xfId="34261" xr:uid="{E0585470-8A9B-4A46-9AB0-C4E7305436F0}"/>
    <cellStyle name="Comma 21 3 6" xfId="40362" xr:uid="{0F2D4050-5E0B-4B98-926D-4BDA0973096A}"/>
    <cellStyle name="Comma 21 3 7" xfId="22350" xr:uid="{06D50C9A-9810-4601-8AB4-5EB37406113F}"/>
    <cellStyle name="Comma 21 3_ACT Segment adj EBITDA" xfId="11795" xr:uid="{E0408528-BB0B-4BD1-BEA9-7FA9325570F3}"/>
    <cellStyle name="Comma 21 4" xfId="11796" xr:uid="{FE61CEAD-B755-4422-8D23-278EA661E8D7}"/>
    <cellStyle name="Comma 21 4 2" xfId="11797" xr:uid="{C33DD90D-D1C1-4CE1-9B6F-3530EBE7799E}"/>
    <cellStyle name="Comma 21 4 2 2" xfId="11798" xr:uid="{FCBC0C93-A54A-48C0-92FB-BE0439F2CCF7}"/>
    <cellStyle name="Comma 21 4 2 2 2" xfId="34271" xr:uid="{20CDB057-7316-464F-9759-46D7CA178856}"/>
    <cellStyle name="Comma 21 4 2 3" xfId="34270" xr:uid="{20FF65E9-7704-4B79-A60D-FF3FFD50FE2E}"/>
    <cellStyle name="Comma 21 4 2_DataSet" xfId="11799" xr:uid="{8771678E-4C02-42FB-A8A8-3895E3F58AE7}"/>
    <cellStyle name="Comma 21 4 3" xfId="11800" xr:uid="{3D3030E4-8FD2-4CA0-A833-4DBCE28694B3}"/>
    <cellStyle name="Comma 21 4 3 2" xfId="34272" xr:uid="{8A39D74D-612D-4745-86D4-2DCC12C33725}"/>
    <cellStyle name="Comma 21 4 4" xfId="34269" xr:uid="{E224BBDE-3DA0-4644-8D1B-B1BBB4BE6807}"/>
    <cellStyle name="Comma 21 4 5" xfId="40363" xr:uid="{09A781DF-74B2-4E30-991F-0434BB43D47D}"/>
    <cellStyle name="Comma 21 4 6" xfId="22351" xr:uid="{7D301156-9F85-4571-8241-8C3665CA9873}"/>
    <cellStyle name="Comma 21 4_ACT Segment adj EBITDA" xfId="11801" xr:uid="{1AC51A8D-A272-4783-861D-9046A1C480B9}"/>
    <cellStyle name="Comma 21 5" xfId="11802" xr:uid="{A91C06BD-B60E-490B-A750-EB0B2CC8BD4F}"/>
    <cellStyle name="Comma 21 5 2" xfId="11803" xr:uid="{2D7D4C05-687C-41F9-AD4B-FB2A212A75C4}"/>
    <cellStyle name="Comma 21 5 2 2" xfId="34274" xr:uid="{53E8A751-85D6-402E-A4BC-D900E5B8D3D7}"/>
    <cellStyle name="Comma 21 5 3" xfId="34273" xr:uid="{68F32196-9403-44DE-8082-52E949761007}"/>
    <cellStyle name="Comma 21 5_DataSet" xfId="11804" xr:uid="{47229180-1B83-44EA-9A52-71DC46BA2DCA}"/>
    <cellStyle name="Comma 21 6" xfId="11805" xr:uid="{6256458F-92A5-4D9B-B3D7-8A63743968FC}"/>
    <cellStyle name="Comma 21 6 2" xfId="34275" xr:uid="{CAEE9AB7-B12D-4170-B846-DC8E2CDF8D41}"/>
    <cellStyle name="Comma 21 7" xfId="11806" xr:uid="{829F08CE-2333-42A1-8FE4-15E09637D4EC}"/>
    <cellStyle name="Comma 21 7 2" xfId="36213" xr:uid="{8FA1256E-3CA2-49D9-99AE-E9DA2B714259}"/>
    <cellStyle name="Comma 21 7 2 2" xfId="42347" xr:uid="{19E57B0B-5E12-49C7-851C-0F74314DE335}"/>
    <cellStyle name="Comma 21 7 3" xfId="39544" xr:uid="{0F444F49-C3A6-44F9-A07C-2DAB59EF670A}"/>
    <cellStyle name="Comma 21 7 3 2" xfId="43136" xr:uid="{8D2C5091-10BD-425A-B0A7-06ED28790AFB}"/>
    <cellStyle name="Comma 21 7 4" xfId="41117" xr:uid="{6BCD53AA-C642-4F75-B198-609327EAC42C}"/>
    <cellStyle name="Comma 21 7 5" xfId="31055" xr:uid="{0B93CF54-8E37-4404-BD29-F4861FF11EF4}"/>
    <cellStyle name="Comma 21 8" xfId="11807" xr:uid="{AB334742-9ED0-4D84-A6E3-7FCEA508923E}"/>
    <cellStyle name="Comma 21 8 2" xfId="37027" xr:uid="{4C7D1930-1A67-477C-B542-8E21532C36C2}"/>
    <cellStyle name="Comma 21 8 2 2" xfId="42550" xr:uid="{675A5B91-68EB-43DB-BAB6-FA4F08D384C5}"/>
    <cellStyle name="Comma 21 8 3" xfId="39796" xr:uid="{1EDB1A6C-8A9E-4571-8F5B-AF850C0AACF4}"/>
    <cellStyle name="Comma 21 8 3 2" xfId="43345" xr:uid="{D4D40237-A5CB-4F98-B248-FB8FF5131BC4}"/>
    <cellStyle name="Comma 21 8 4" xfId="41361" xr:uid="{702B9250-B14F-4093-BFF3-EC1F5068273E}"/>
    <cellStyle name="Comma 21 8 5" xfId="32036" xr:uid="{322E42F2-52B8-4F27-8BF7-E201382C7642}"/>
    <cellStyle name="Comma 21 9" xfId="11808" xr:uid="{C104CBD6-E816-4B25-AE3A-427454BFCD27}"/>
    <cellStyle name="Comma 21 9 2" xfId="37082" xr:uid="{3F6874EC-FAB9-4DE5-855A-79C3758105D8}"/>
    <cellStyle name="Comma 21 9 2 2" xfId="42599" xr:uid="{BF65F2B6-2EF1-455B-A7B8-AEA5E9D4D843}"/>
    <cellStyle name="Comma 21 9 3" xfId="39846" xr:uid="{36581713-BDEE-4A1F-B97B-0C418DA73129}"/>
    <cellStyle name="Comma 21 9 3 2" xfId="43394" xr:uid="{F03FCCAE-8FDF-4EF6-B6D6-4ED3536FCC94}"/>
    <cellStyle name="Comma 21 9 4" xfId="41340" xr:uid="{D8E1A51B-9BB5-4274-9A56-543016C41E50}"/>
    <cellStyle name="Comma 21 9 5" xfId="32014" xr:uid="{C5F23339-6F62-4C2E-A2F4-DB86B6B0108D}"/>
    <cellStyle name="Comma 21_ACT Segment adj EBITDA" xfId="11809" xr:uid="{46293C76-7849-4195-904A-65958A7CC4A1}"/>
    <cellStyle name="Comma 22" xfId="11810" xr:uid="{67DCC02C-6797-4E3B-9A5C-558EF7FD83CB}"/>
    <cellStyle name="Comma 22 10" xfId="37100" xr:uid="{846EF40A-B5CA-4746-9F69-372F50E8E9B6}"/>
    <cellStyle name="Comma 22 11" xfId="40364" xr:uid="{ACE73338-D2A3-421F-AB88-4603B5B57C6B}"/>
    <cellStyle name="Comma 22 12" xfId="22352" xr:uid="{690D6A93-922C-4400-8B84-C660787E9937}"/>
    <cellStyle name="Comma 22 2" xfId="11811" xr:uid="{9F920975-BCFE-473E-A241-AD6FC278F0A7}"/>
    <cellStyle name="Comma 22 2 2" xfId="11812" xr:uid="{AD24C0C8-30F7-406D-A646-7E83548AF90B}"/>
    <cellStyle name="Comma 22 2 2 2" xfId="11813" xr:uid="{941179AC-A07D-4BDA-AB18-C13173524DDD}"/>
    <cellStyle name="Comma 22 2 2 2 2" xfId="41681" xr:uid="{9858093D-7965-40BA-8909-6108FE82C1DF}"/>
    <cellStyle name="Comma 22 2 2 2 3" xfId="32366" xr:uid="{471618ED-64F0-4006-9F14-E074AF76EA4C}"/>
    <cellStyle name="Comma 22 2 2 3" xfId="40366" xr:uid="{CBE10853-0A55-49ED-97C0-CE15B6A4F3C5}"/>
    <cellStyle name="Comma 22 2 2 4" xfId="22354" xr:uid="{F900D468-4D51-47D9-9F92-5EE48228D8F6}"/>
    <cellStyle name="Comma 22 2 2_ACT_NIBD EQ" xfId="11814" xr:uid="{8E8C7B80-8607-4C96-8E65-ACD9A026EBAE}"/>
    <cellStyle name="Comma 22 2 3" xfId="11815" xr:uid="{2A44F139-BF51-4654-815F-DE9D990BE229}"/>
    <cellStyle name="Comma 22 2 3 2" xfId="40367" xr:uid="{692731C2-4EAF-4EA7-9560-787246242EAF}"/>
    <cellStyle name="Comma 22 2 3 3" xfId="22355" xr:uid="{1EB62D16-1972-42C7-8902-6097405ABBB4}"/>
    <cellStyle name="Comma 22 2 4" xfId="36533" xr:uid="{957CD8C3-2A44-4C06-9FF4-C1FF66CCC820}"/>
    <cellStyle name="Comma 22 2 4 2" xfId="42451" xr:uid="{86C98ABA-06AD-4EBF-92B5-C7A1298612AE}"/>
    <cellStyle name="Comma 22 2 5" xfId="39677" xr:uid="{F0FD8B1F-781B-4879-8631-D268FD5296CF}"/>
    <cellStyle name="Comma 22 2 5 2" xfId="43243" xr:uid="{3F84DCC4-773E-412A-A5F8-F29FA4E1D828}"/>
    <cellStyle name="Comma 22 2 6" xfId="40365" xr:uid="{4225444D-962F-461C-AFC6-B97295E5D0C4}"/>
    <cellStyle name="Comma 22 2 7" xfId="22353" xr:uid="{50620F57-A876-402E-BF01-ABB7D32E33F7}"/>
    <cellStyle name="Comma 22 2_ACT Segment adj EBITDA" xfId="11816" xr:uid="{E7F9B6EE-3A56-4207-9F30-9E3FA8BFB27D}"/>
    <cellStyle name="Comma 22 3" xfId="11817" xr:uid="{81EEF15E-0102-44B8-A7E5-85F35867643D}"/>
    <cellStyle name="Comma 22 3 2" xfId="11818" xr:uid="{F477F1BF-09DA-49BE-BFAE-3324697841A0}"/>
    <cellStyle name="Comma 22 3 2 2" xfId="41682" xr:uid="{4B4FB33E-3904-4E83-88F1-9248AED5EEE5}"/>
    <cellStyle name="Comma 22 3 2 3" xfId="32367" xr:uid="{2AA4820E-01DB-4F69-8C04-04E70DE6EE40}"/>
    <cellStyle name="Comma 22 3 3" xfId="40368" xr:uid="{FF2EB02B-F41F-40F1-9E2F-4DF35CC530E1}"/>
    <cellStyle name="Comma 22 3 4" xfId="22356" xr:uid="{E0A79F4B-DB5C-4B65-A471-16B01829EFC2}"/>
    <cellStyle name="Comma 22 3_ACT_NIBD EQ" xfId="11819" xr:uid="{3CCA138B-3657-4563-8A06-867E3DEE48C4}"/>
    <cellStyle name="Comma 22 4" xfId="11820" xr:uid="{9903352F-1883-4EC9-8F59-8A9A792D82E4}"/>
    <cellStyle name="Comma 22 4 2" xfId="40369" xr:uid="{4A823C53-D814-4381-9A6B-C3FDDA2E61B4}"/>
    <cellStyle name="Comma 22 4 3" xfId="22357" xr:uid="{72192964-E1A7-4F42-8B48-F314412D5C5A}"/>
    <cellStyle name="Comma 22 5" xfId="11821" xr:uid="{18CD7D45-AA1F-4B35-94C0-6F13A62D746C}"/>
    <cellStyle name="Comma 22 5 2" xfId="41062" xr:uid="{60CB3DBC-1CEB-40F6-88FE-0E2C8A5E02CF}"/>
    <cellStyle name="Comma 22 5 3" xfId="26654" xr:uid="{9C6D2F16-C910-4199-AD37-C5A74503C30A}"/>
    <cellStyle name="Comma 22 6" xfId="11822" xr:uid="{4F733462-873F-4C0A-AD6C-2FBC001E0A85}"/>
    <cellStyle name="Comma 22 6 2" xfId="41218" xr:uid="{704028B5-CC7F-4F34-8DDD-BD36B44D6E5F}"/>
    <cellStyle name="Comma 22 6 3" xfId="31500" xr:uid="{4B08AC77-FD47-4D87-A03F-BD8056F4983E}"/>
    <cellStyle name="Comma 22 7" xfId="36149" xr:uid="{C677A269-7B25-4C1D-9FB4-F5E3F76B2EC7}"/>
    <cellStyle name="Comma 22 8" xfId="37253" xr:uid="{35F6F744-0DBF-4556-93BB-74127864759D}"/>
    <cellStyle name="Comma 22 9" xfId="35963" xr:uid="{31903404-7656-447A-883B-648DD069A5F9}"/>
    <cellStyle name="Comma 22_ACT Segment adj EBITDA" xfId="11823" xr:uid="{7A0AF6CD-14BC-4D6F-BED8-F9899CF4AD8E}"/>
    <cellStyle name="Comma 23" xfId="11824" xr:uid="{07ED5482-CF09-443B-BF52-F11F81684945}"/>
    <cellStyle name="Comma 23 10" xfId="37574" xr:uid="{857A4975-D090-4E35-B62E-04AB07007BA6}"/>
    <cellStyle name="Comma 23 10 2" xfId="42717" xr:uid="{31A144DE-0DB9-4B7C-A3DA-04E452EE1222}"/>
    <cellStyle name="Comma 23 11" xfId="39678" xr:uid="{242FD5AA-714B-4CA6-AC87-33C5D0BEF29D}"/>
    <cellStyle name="Comma 23 11 2" xfId="43244" xr:uid="{142CA701-7FF2-4823-9953-AE0D3BB346E8}"/>
    <cellStyle name="Comma 23 12" xfId="40370" xr:uid="{E64B75F9-9012-4907-93A3-CE32DB8C83EE}"/>
    <cellStyle name="Comma 23 13" xfId="22358" xr:uid="{E3C57E50-BABE-45C0-BE80-94FCEE168C6E}"/>
    <cellStyle name="Comma 23 2" xfId="11825" xr:uid="{740B3A40-AE7D-458B-9D4E-E9CC591DD5F4}"/>
    <cellStyle name="Comma 23 2 2" xfId="11826" xr:uid="{7C1C6CAC-FE96-43B5-8C8B-1E7A71B1679F}"/>
    <cellStyle name="Comma 23 2 2 2" xfId="11827" xr:uid="{0C37E148-F593-42A4-90AD-29CAED16F9CF}"/>
    <cellStyle name="Comma 23 2 2 2 2" xfId="41683" xr:uid="{0E6950E1-9DEF-4928-A974-CB28EB1465CD}"/>
    <cellStyle name="Comma 23 2 2 2 3" xfId="32368" xr:uid="{C7F34B36-59C3-4BD9-8BE1-B7149E65DAE7}"/>
    <cellStyle name="Comma 23 2 2 3" xfId="40372" xr:uid="{1279BB61-DBC0-4EA3-B970-5961970CABE3}"/>
    <cellStyle name="Comma 23 2 2 4" xfId="22360" xr:uid="{C9F31F92-0FFE-420A-8B75-290983E0344C}"/>
    <cellStyle name="Comma 23 2 2_ACT_NIBD EQ" xfId="11828" xr:uid="{17A003F3-C9E5-4526-B369-17C6A63C7A46}"/>
    <cellStyle name="Comma 23 2 3" xfId="11829" xr:uid="{3CECC681-0D96-459F-90AC-B3F2852E1BDB}"/>
    <cellStyle name="Comma 23 2 3 2" xfId="40373" xr:uid="{003FF4E3-7CA0-4237-952B-A1772F6CBE7A}"/>
    <cellStyle name="Comma 23 2 3 3" xfId="22361" xr:uid="{2D073A5D-3C4B-42DB-A13F-6ADBBFE3112B}"/>
    <cellStyle name="Comma 23 2 4" xfId="40371" xr:uid="{631E32B4-98FC-4CE1-89BC-B937A6595201}"/>
    <cellStyle name="Comma 23 2 5" xfId="22359" xr:uid="{8A3AE3AA-32CC-4CAB-8995-D2F742130EA9}"/>
    <cellStyle name="Comma 23 2_ACT_NIBD EQ" xfId="11830" xr:uid="{C86FA5FB-6816-41C8-87E6-5C9D490138AB}"/>
    <cellStyle name="Comma 23 3" xfId="11831" xr:uid="{F38C85B0-7DB1-4FE4-8B61-0788CEA98F98}"/>
    <cellStyle name="Comma 23 3 2" xfId="11832" xr:uid="{FBF0ABFD-E1E7-4255-9921-E9A8324B8586}"/>
    <cellStyle name="Comma 23 3 2 2" xfId="41684" xr:uid="{D4816323-26FB-4727-924E-0AC5018C548A}"/>
    <cellStyle name="Comma 23 3 2 3" xfId="32369" xr:uid="{C7CDF326-CBC6-45AD-AFF0-594663934A07}"/>
    <cellStyle name="Comma 23 3 3" xfId="40374" xr:uid="{7589B770-865C-4DDD-B146-EC2FFFBF6CCD}"/>
    <cellStyle name="Comma 23 3 4" xfId="22362" xr:uid="{83A40F8C-C769-4BBD-AB40-015CA5BEEBA6}"/>
    <cellStyle name="Comma 23 3_ACT_NIBD EQ" xfId="11833" xr:uid="{6830A382-B396-4CEC-AD40-A83F41F0BD2E}"/>
    <cellStyle name="Comma 23 4" xfId="11834" xr:uid="{BEF2678E-9408-4380-9480-36560DABCED6}"/>
    <cellStyle name="Comma 23 4 2" xfId="40375" xr:uid="{C2C1B91E-7C87-4527-BDC3-35E45F2EA13F}"/>
    <cellStyle name="Comma 23 4 3" xfId="22363" xr:uid="{93A6B9B6-A687-40C0-BEE0-0F977A67A577}"/>
    <cellStyle name="Comma 23 5" xfId="11835" xr:uid="{827DD507-8BD2-45EE-A64D-3FD9F690BA69}"/>
    <cellStyle name="Comma 23 5 2" xfId="41262" xr:uid="{190296CD-9494-4F07-9077-A06370CCEC91}"/>
    <cellStyle name="Comma 23 5 3" xfId="31839" xr:uid="{0E73AE13-032E-479C-B89A-AC7E6F5DBDF4}"/>
    <cellStyle name="Comma 23 6" xfId="36534" xr:uid="{F7E7A2F3-3572-4977-A163-A88E3400CA00}"/>
    <cellStyle name="Comma 23 6 2" xfId="42452" xr:uid="{8AC0F5F8-24F8-4292-A769-B02130605649}"/>
    <cellStyle name="Comma 23 7" xfId="37638" xr:uid="{4F16B711-DC3D-499D-AF72-F3B7CC6707C1}"/>
    <cellStyle name="Comma 23 7 2" xfId="42751" xr:uid="{6ED3A93C-C440-49F4-9732-38CCD52EB65E}"/>
    <cellStyle name="Comma 23 8" xfId="37530" xr:uid="{22ACD7D1-D12E-40E4-BA6C-DEFB9DD7E56C}"/>
    <cellStyle name="Comma 23 8 2" xfId="42692" xr:uid="{A22428E8-7A8C-487C-A3DF-CCC1972EFF50}"/>
    <cellStyle name="Comma 23 9" xfId="37585" xr:uid="{7A4F1FEF-6FC4-4B8C-9486-6A929AE0822F}"/>
    <cellStyle name="Comma 23 9 2" xfId="42726" xr:uid="{8D046C55-EECB-4E4E-BF85-5ABA773E0311}"/>
    <cellStyle name="Comma 23_ACT Segment adj EBITDA" xfId="11836" xr:uid="{BD4CEB9F-718C-4758-B524-F29DCA620D6D}"/>
    <cellStyle name="Comma 24" xfId="11837" xr:uid="{7209D002-8F98-4E2E-99FA-45EF025A98EA}"/>
    <cellStyle name="Comma 24 10" xfId="36020" xr:uid="{DC8CB3D9-B99F-479F-9E36-FF92F6962D9C}"/>
    <cellStyle name="Comma 24 10 2" xfId="42306" xr:uid="{A1C28546-65FB-4C67-B834-6E59D1C7CEC7}"/>
    <cellStyle name="Comma 24 11" xfId="39679" xr:uid="{9D0D764F-14A2-4FA8-8BB3-0C8010223D1B}"/>
    <cellStyle name="Comma 24 11 2" xfId="43245" xr:uid="{9C8481D3-2628-403C-B2C6-158C5C16269E}"/>
    <cellStyle name="Comma 24 12" xfId="40376" xr:uid="{28B69666-D2E3-44AC-B3E9-A748DDB45130}"/>
    <cellStyle name="Comma 24 13" xfId="22364" xr:uid="{8D0DCB3E-B3A8-4290-87AB-5CF3FCA1FF47}"/>
    <cellStyle name="Comma 24 2" xfId="11838" xr:uid="{6AE81B6F-440D-4337-B632-FE286F12C8FC}"/>
    <cellStyle name="Comma 24 2 2" xfId="11839" xr:uid="{5E6CFA3F-EC80-44BC-9DBB-864DAABB61C8}"/>
    <cellStyle name="Comma 24 2 2 2" xfId="11840" xr:uid="{1DF5597F-B446-411E-B04D-CA1197D493F5}"/>
    <cellStyle name="Comma 24 2 2 2 2" xfId="41685" xr:uid="{AD0756AB-D029-4A02-9F56-ED13A41DC14E}"/>
    <cellStyle name="Comma 24 2 2 2 3" xfId="32370" xr:uid="{31C27772-7ABB-4124-9887-45C54B5F1AE8}"/>
    <cellStyle name="Comma 24 2 2 3" xfId="40378" xr:uid="{1D1D146B-7495-4BC7-8094-5BC71F0D8BF7}"/>
    <cellStyle name="Comma 24 2 2 4" xfId="22366" xr:uid="{3177E790-7527-4032-B9C1-0E1FCE51468D}"/>
    <cellStyle name="Comma 24 2 2_ACT_NIBD EQ" xfId="11841" xr:uid="{91D53D76-E007-4269-BDD8-A2C52E1EBEDA}"/>
    <cellStyle name="Comma 24 2 3" xfId="11842" xr:uid="{89AA882D-5B9C-4F14-8159-91EB742987FE}"/>
    <cellStyle name="Comma 24 2 3 2" xfId="40379" xr:uid="{D37F9C3C-85E4-4E0A-B9D8-5D47F5BA81BF}"/>
    <cellStyle name="Comma 24 2 3 3" xfId="22367" xr:uid="{BA8D756F-E628-4DDC-B618-D84B8A20A8FC}"/>
    <cellStyle name="Comma 24 2 4" xfId="40377" xr:uid="{933B27C7-6AD7-4404-BC06-9E1AC684468F}"/>
    <cellStyle name="Comma 24 2 5" xfId="22365" xr:uid="{7C1E5AA5-9FDE-4968-AD5B-A0408E2D5C56}"/>
    <cellStyle name="Comma 24 2_ACT_NIBD EQ" xfId="11843" xr:uid="{E215CC9C-5A8E-47D1-B988-23500D133383}"/>
    <cellStyle name="Comma 24 3" xfId="11844" xr:uid="{563E81B7-2184-4F55-BDD1-611B22A72F19}"/>
    <cellStyle name="Comma 24 3 2" xfId="11845" xr:uid="{91EA600D-0B1F-4CFC-938E-D7A1C71BBF2B}"/>
    <cellStyle name="Comma 24 3 2 2" xfId="41686" xr:uid="{C305D55E-1833-49BD-81A8-C7BF826592AD}"/>
    <cellStyle name="Comma 24 3 2 3" xfId="32371" xr:uid="{EC5969E9-A23F-4362-9EBE-EB06F4E26E04}"/>
    <cellStyle name="Comma 24 3 3" xfId="40380" xr:uid="{7861EDC6-77C3-4971-9887-9D5484EFAEE9}"/>
    <cellStyle name="Comma 24 3 4" xfId="22368" xr:uid="{7852BD91-5176-45B4-8871-F335627089AF}"/>
    <cellStyle name="Comma 24 3_ACT_NIBD EQ" xfId="11846" xr:uid="{64036799-C4B4-431C-BDE1-60E463320440}"/>
    <cellStyle name="Comma 24 4" xfId="11847" xr:uid="{B5A5F6E8-3B6A-4BD4-8CB8-443FA6705844}"/>
    <cellStyle name="Comma 24 4 2" xfId="40381" xr:uid="{16291D65-EE82-4859-9EB8-015FE27EA8B4}"/>
    <cellStyle name="Comma 24 4 3" xfId="22369" xr:uid="{73709FD2-BCF7-4E5E-AEA9-E0C696A0810F}"/>
    <cellStyle name="Comma 24 5" xfId="11848" xr:uid="{F8C703FF-7D50-4600-9ACA-B20C76084085}"/>
    <cellStyle name="Comma 24 5 2" xfId="41264" xr:uid="{A5E0D1A1-F5CE-482E-9E24-A903D8ECEEAE}"/>
    <cellStyle name="Comma 24 5 3" xfId="31871" xr:uid="{C530A62E-1313-4364-86DE-328657A58BF3}"/>
    <cellStyle name="Comma 24 6" xfId="36535" xr:uid="{FFD9578B-DCBF-4407-BF7C-8FC999FBC618}"/>
    <cellStyle name="Comma 24 6 2" xfId="42453" xr:uid="{90BCD1EA-5004-4409-A494-7C14AB7488D9}"/>
    <cellStyle name="Comma 24 7" xfId="37639" xr:uid="{3F472325-D9C3-4DF2-A99D-71B92E278F4C}"/>
    <cellStyle name="Comma 24 7 2" xfId="42752" xr:uid="{529088E9-0D19-4904-9F92-2EAB024122E1}"/>
    <cellStyle name="Comma 24 8" xfId="37529" xr:uid="{DD2455A2-A3E5-4045-9FF0-483D22B78634}"/>
    <cellStyle name="Comma 24 8 2" xfId="42691" xr:uid="{91502352-7F7C-4872-892C-DA9B816575A6}"/>
    <cellStyle name="Comma 24 9" xfId="37355" xr:uid="{9BC94138-19E1-43EB-9CA7-7CDA4140A00B}"/>
    <cellStyle name="Comma 24 9 2" xfId="42649" xr:uid="{3EF2611B-1136-4623-BC4A-67E76B2EE9F2}"/>
    <cellStyle name="Comma 24_ACT Segment adj EBITDA" xfId="11849" xr:uid="{7FFD9490-F5B1-4035-BC35-145DFE29D3A9}"/>
    <cellStyle name="Comma 25" xfId="11850" xr:uid="{27A5034C-2D9C-4909-A6C8-BEFFF7E6993C}"/>
    <cellStyle name="Comma 25 10" xfId="37573" xr:uid="{6EC89518-6B46-476A-A55B-EF763077173D}"/>
    <cellStyle name="Comma 25 10 2" xfId="42716" xr:uid="{2DB1D64F-C16A-4B38-92AF-70A97514B801}"/>
    <cellStyle name="Comma 25 11" xfId="39680" xr:uid="{CF2A6D23-A338-486C-998D-9C3903DA0606}"/>
    <cellStyle name="Comma 25 11 2" xfId="43246" xr:uid="{26790868-816A-4064-8EB3-F3E7B4798D98}"/>
    <cellStyle name="Comma 25 12" xfId="40382" xr:uid="{3B4C2B2F-7765-46ED-9F4D-96FDE93FABCC}"/>
    <cellStyle name="Comma 25 13" xfId="22370" xr:uid="{F94FF302-8F70-469C-B324-24E492E34F2A}"/>
    <cellStyle name="Comma 25 2" xfId="11851" xr:uid="{0BD2CA20-D5BE-49F6-B158-58439C06EA85}"/>
    <cellStyle name="Comma 25 2 2" xfId="11852" xr:uid="{154F1228-A842-469D-949B-82E99E0456EA}"/>
    <cellStyle name="Comma 25 2 2 2" xfId="11853" xr:uid="{C7B65DDD-7A40-464C-827A-01A2E8861166}"/>
    <cellStyle name="Comma 25 2 2 2 2" xfId="41687" xr:uid="{7E9154B8-DC08-422F-A310-A69B0D34B523}"/>
    <cellStyle name="Comma 25 2 2 2 3" xfId="32372" xr:uid="{3DDC787F-7BBF-4259-98CD-0D44723D1EF1}"/>
    <cellStyle name="Comma 25 2 2 3" xfId="40384" xr:uid="{D78023C5-F358-4FC4-914D-6A0D4BC6A10F}"/>
    <cellStyle name="Comma 25 2 2 4" xfId="22372" xr:uid="{9E6DC315-0FE4-4A4D-8510-FC8353923D97}"/>
    <cellStyle name="Comma 25 2 2_ACT_NIBD EQ" xfId="11854" xr:uid="{BB8F0588-E60E-4010-A62C-96738305E68C}"/>
    <cellStyle name="Comma 25 2 3" xfId="11855" xr:uid="{EFE19C70-3926-4098-A733-55C7DAF5F8FD}"/>
    <cellStyle name="Comma 25 2 3 2" xfId="40385" xr:uid="{A46FAF00-844B-4E40-A654-532681AD5A4F}"/>
    <cellStyle name="Comma 25 2 3 3" xfId="22373" xr:uid="{0CA1591A-F397-45CA-81DA-7A5AAE4C1038}"/>
    <cellStyle name="Comma 25 2 4" xfId="40383" xr:uid="{AEF33A5A-6385-48FF-9E97-8D9E2D26B03F}"/>
    <cellStyle name="Comma 25 2 5" xfId="22371" xr:uid="{337C5C5D-DBE4-4F91-9907-844BC690FAA3}"/>
    <cellStyle name="Comma 25 2_ACT_NIBD EQ" xfId="11856" xr:uid="{D32AFFA3-53B0-4F2D-9651-C6FC57C053A0}"/>
    <cellStyle name="Comma 25 3" xfId="11857" xr:uid="{7EA281C8-AD3B-4D37-ACE1-536D327DA0D6}"/>
    <cellStyle name="Comma 25 3 2" xfId="11858" xr:uid="{039E6C83-7848-4C20-AF20-A3F5A3A263EC}"/>
    <cellStyle name="Comma 25 3 2 2" xfId="41688" xr:uid="{43A99C28-D074-44CF-A4FF-415F162E0462}"/>
    <cellStyle name="Comma 25 3 2 3" xfId="32373" xr:uid="{FE803CA0-06B3-4BC6-8338-DA1266898CC9}"/>
    <cellStyle name="Comma 25 3 3" xfId="40386" xr:uid="{C323512C-B3D7-4529-8C24-776AEE5C7729}"/>
    <cellStyle name="Comma 25 3 4" xfId="22374" xr:uid="{D43541F5-023E-4D52-8CAE-F744D7EAFAB2}"/>
    <cellStyle name="Comma 25 3_ACT_NIBD EQ" xfId="11859" xr:uid="{21E2219D-8DDF-4519-A312-1B0D8C2576D2}"/>
    <cellStyle name="Comma 25 4" xfId="11860" xr:uid="{7644A44E-40D2-4734-8272-BB4BF0C7A5C8}"/>
    <cellStyle name="Comma 25 4 2" xfId="40387" xr:uid="{91C927CA-32BC-46F7-B81A-5A8FE021B1D5}"/>
    <cellStyle name="Comma 25 4 3" xfId="22375" xr:uid="{B2C6500E-E7DF-4F61-9FB2-02F986C89B6E}"/>
    <cellStyle name="Comma 25 5" xfId="11861" xr:uid="{3168F048-BAE3-466F-830A-AE5D8D4FC100}"/>
    <cellStyle name="Comma 25 5 2" xfId="41266" xr:uid="{ABEF381D-8BB3-401F-8D48-AE57D5AD20CE}"/>
    <cellStyle name="Comma 25 5 3" xfId="31932" xr:uid="{9539E087-43B6-470B-82D2-857C275BAECE}"/>
    <cellStyle name="Comma 25 6" xfId="36536" xr:uid="{1DD35697-38BE-424D-B0A9-9593AA71F1DE}"/>
    <cellStyle name="Comma 25 6 2" xfId="42454" xr:uid="{ECAA7A30-B747-456E-A1F9-87AA1C265041}"/>
    <cellStyle name="Comma 25 7" xfId="37640" xr:uid="{6D8B9BAC-8171-4653-A20D-FD185950B0B9}"/>
    <cellStyle name="Comma 25 7 2" xfId="42753" xr:uid="{21507C06-12C4-4F79-BFEA-6A4BD85B9314}"/>
    <cellStyle name="Comma 25 8" xfId="37477" xr:uid="{9106D526-809E-4B68-B2DC-85FAF579A3D8}"/>
    <cellStyle name="Comma 25 8 2" xfId="42668" xr:uid="{3BB68A24-EE38-4101-9FA7-4AB75571AAB0}"/>
    <cellStyle name="Comma 25 9" xfId="37455" xr:uid="{F30B9117-CB16-438C-9A07-A2D4E4E774CD}"/>
    <cellStyle name="Comma 25 9 2" xfId="42663" xr:uid="{1961CB5F-63BA-4D09-BECC-C355415EF290}"/>
    <cellStyle name="Comma 25_ACT Segment adj EBITDA" xfId="11862" xr:uid="{1B7E4431-97A3-438E-8652-F40C17E33D76}"/>
    <cellStyle name="Comma 26" xfId="11863" xr:uid="{84B10DA9-7BCE-4AF9-92C7-AEE959D9D072}"/>
    <cellStyle name="Comma 26 2" xfId="11864" xr:uid="{74ADBBCA-D6BD-4D1E-84A3-0BA7F1B90973}"/>
    <cellStyle name="Comma 26 2 2" xfId="11865" xr:uid="{AC0C5709-ED40-41AF-96BC-9B6A77331810}"/>
    <cellStyle name="Comma 26 2 2 2" xfId="22378" xr:uid="{44EA4D92-D304-4420-8C78-0708E57A6BCE}"/>
    <cellStyle name="Comma 26 2 3" xfId="11866" xr:uid="{DDD5D8A6-6E5C-4677-9455-454CBAE34B35}"/>
    <cellStyle name="Comma 26 2 3 2" xfId="22379" xr:uid="{31A5265B-3618-4826-858D-A9ECE60C3B34}"/>
    <cellStyle name="Comma 26 2 4" xfId="22377" xr:uid="{F2476F7D-BA4F-4C97-BB85-346CE161C6AA}"/>
    <cellStyle name="Comma 26 2_ACT_NIBD EQ" xfId="11867" xr:uid="{D0EA7DE5-876B-431C-A2D0-88810F5CDBFF}"/>
    <cellStyle name="Comma 26 3" xfId="11868" xr:uid="{B71593D8-4AF2-45C8-89E9-024ED27D4E90}"/>
    <cellStyle name="Comma 26 3 2" xfId="22380" xr:uid="{19B89A0B-9FD2-44EF-8B53-C6E84A314BDF}"/>
    <cellStyle name="Comma 26 4" xfId="11869" xr:uid="{D85AE4B6-E6CA-43A8-A841-09989ED788A4}"/>
    <cellStyle name="Comma 26 4 2" xfId="22381" xr:uid="{FC5A1F48-EC7B-417C-99B2-93B569B460CE}"/>
    <cellStyle name="Comma 26 5" xfId="22376" xr:uid="{95A96C4F-875B-49A7-B010-8ABD434E2697}"/>
    <cellStyle name="Comma 26_ACT Segment adj EBITDA" xfId="11870" xr:uid="{3C4B3716-EE2C-4FB3-B2DE-766366D4EE61}"/>
    <cellStyle name="Comma 27" xfId="11871" xr:uid="{F5FBE92F-0B15-4AB5-8565-D209CD3ABB47}"/>
    <cellStyle name="Comma 27 2" xfId="11872" xr:uid="{A7843AB5-7183-4446-8211-D562C3007BC9}"/>
    <cellStyle name="Comma 27 2 2" xfId="40389" xr:uid="{6365272C-9156-4013-A7BE-DC0F62A9DD3E}"/>
    <cellStyle name="Comma 27 2 3" xfId="22383" xr:uid="{38765A1D-40A2-43F6-977F-6588366C6146}"/>
    <cellStyle name="Comma 27 3" xfId="11873" xr:uid="{A1443314-B791-4BA0-A77E-E9038467BB68}"/>
    <cellStyle name="Comma 27 3 2" xfId="40390" xr:uid="{C8CA81F8-D4B4-4701-82D9-305D26EA6C02}"/>
    <cellStyle name="Comma 27 3 3" xfId="22384" xr:uid="{41616F1B-A695-4800-943D-3D278F6E6282}"/>
    <cellStyle name="Comma 27 4" xfId="40388" xr:uid="{C5C8911F-717E-449F-92DB-FEDDBA495555}"/>
    <cellStyle name="Comma 27 5" xfId="22382" xr:uid="{0E02C890-820B-45E9-9313-5A66758306DC}"/>
    <cellStyle name="Comma 27_ACT_NIBD EQ" xfId="11874" xr:uid="{8B3F7C77-F611-4DE6-806D-EE1B856F64FD}"/>
    <cellStyle name="Comma 28" xfId="11875" xr:uid="{930F346F-77AB-49B3-B120-BD2D154354B5}"/>
    <cellStyle name="Comma 28 2" xfId="11876" xr:uid="{07456DDD-A80F-40EA-B4F0-6E27B1432864}"/>
    <cellStyle name="Comma 28 2 2" xfId="40392" xr:uid="{EB999E59-C130-4FB5-9CFA-DD603132D01F}"/>
    <cellStyle name="Comma 28 2 3" xfId="22386" xr:uid="{E3BCE23E-6221-4983-9D9F-DB6C5609521B}"/>
    <cellStyle name="Comma 28 3" xfId="11877" xr:uid="{EF6D0488-4E44-42BD-A490-31B66D68544B}"/>
    <cellStyle name="Comma 28 3 2" xfId="40393" xr:uid="{8DB8F6F2-7B4C-45A8-8CBF-22F2977BB9E1}"/>
    <cellStyle name="Comma 28 3 3" xfId="22387" xr:uid="{9B1C85D0-06B2-4A46-9BB9-4E0373B209A6}"/>
    <cellStyle name="Comma 28 4" xfId="40391" xr:uid="{975FA995-C0F4-4BF4-AABB-95DB61EC0F32}"/>
    <cellStyle name="Comma 28 5" xfId="22385" xr:uid="{B0874E4A-B9D8-4F56-BF46-14C0EB6F30A6}"/>
    <cellStyle name="Comma 28_ACT_NIBD EQ" xfId="11878" xr:uid="{888E122F-76D9-4140-9E28-7A43FBFE4B49}"/>
    <cellStyle name="Comma 29" xfId="11879" xr:uid="{14351491-5A05-4A60-A16C-43FD761C4272}"/>
    <cellStyle name="Comma 29 2" xfId="40394" xr:uid="{67778467-43A7-4BD8-A4D3-08379DF77571}"/>
    <cellStyle name="Comma 29 3" xfId="22388" xr:uid="{E67D5227-5536-423C-A4F8-453863FB9F58}"/>
    <cellStyle name="Comma 3" xfId="11880" xr:uid="{3D9D6822-B85D-4274-BBD4-EFEA16991809}"/>
    <cellStyle name="Comma 3 10" xfId="11881" xr:uid="{AB0331FD-E3CD-472C-B8F2-09C526DD4715}"/>
    <cellStyle name="Comma 3 10 10" xfId="37142" xr:uid="{404F2D8C-002E-4C8C-B6F7-25286DE0B992}"/>
    <cellStyle name="Comma 3 10 10 2" xfId="42612" xr:uid="{AE4E2643-D06C-44C5-9A22-FEE8B6FAB5E3}"/>
    <cellStyle name="Comma 3 10 11" xfId="39682" xr:uid="{590CDB8B-25B3-4915-874E-47EC92915910}"/>
    <cellStyle name="Comma 3 10 11 2" xfId="43247" xr:uid="{E790F889-6AA4-4A82-B7E5-2EF7F9279FE2}"/>
    <cellStyle name="Comma 3 10 12" xfId="40396" xr:uid="{06D13674-23C4-4789-ACE0-2A8E629F8296}"/>
    <cellStyle name="Comma 3 10 13" xfId="22390" xr:uid="{BE8CC215-014F-4529-B657-96B19F2BAC41}"/>
    <cellStyle name="Comma 3 10 2" xfId="11882" xr:uid="{451B67B4-692B-4771-93A1-6CF7A61B62B4}"/>
    <cellStyle name="Comma 3 10 2 2" xfId="11883" xr:uid="{BEEE79DC-4EBA-4096-8EEB-FD772FF9E6C3}"/>
    <cellStyle name="Comma 3 10 2 2 2" xfId="11884" xr:uid="{2605197D-EBC2-4F77-8CA9-1A7AE584E031}"/>
    <cellStyle name="Comma 3 10 2 2 2 2" xfId="41689" xr:uid="{DAE829D0-3741-4ED0-B67A-84F10E7BE3BD}"/>
    <cellStyle name="Comma 3 10 2 2 2 3" xfId="32374" xr:uid="{5462F276-9C34-41AB-B1C0-9BA02FEE7325}"/>
    <cellStyle name="Comma 3 10 2 2 3" xfId="40398" xr:uid="{8F4D91CB-5427-4460-9362-D948AF251FD7}"/>
    <cellStyle name="Comma 3 10 2 2 4" xfId="22392" xr:uid="{198E0A91-EE61-4405-ABCB-D423507BB003}"/>
    <cellStyle name="Comma 3 10 2 2_ACT_NIBD EQ" xfId="11885" xr:uid="{72B63C6C-2F6E-4C16-ABA4-AB8D7BBBE082}"/>
    <cellStyle name="Comma 3 10 2 3" xfId="11886" xr:uid="{28C3A627-7DA1-4018-8EBD-030CBB434577}"/>
    <cellStyle name="Comma 3 10 2 3 2" xfId="40399" xr:uid="{E0E0D792-6464-45E3-BE9C-F3F820EB9479}"/>
    <cellStyle name="Comma 3 10 2 3 3" xfId="22393" xr:uid="{D1D660E3-73F6-4363-9F4E-82D39E7186C2}"/>
    <cellStyle name="Comma 3 10 2 4" xfId="40397" xr:uid="{5316D159-D3AC-4DF1-B10B-1F06D9663B6F}"/>
    <cellStyle name="Comma 3 10 2 5" xfId="22391" xr:uid="{B5AA0AB0-95F8-496E-8F9C-879B89FD10C1}"/>
    <cellStyle name="Comma 3 10 2_ACT_NIBD EQ" xfId="11887" xr:uid="{502923A6-32F1-4E2E-928F-EC7FB8C8AF27}"/>
    <cellStyle name="Comma 3 10 3" xfId="11888" xr:uid="{A5EA4947-12C0-413C-AE2E-42A4D97855D2}"/>
    <cellStyle name="Comma 3 10 3 2" xfId="11889" xr:uid="{B9A652A9-1AFF-4388-B22F-5DEA40E1A2DF}"/>
    <cellStyle name="Comma 3 10 3 2 2" xfId="41690" xr:uid="{D48BEE5B-42A1-425B-A0B6-7FA785E47FCC}"/>
    <cellStyle name="Comma 3 10 3 2 3" xfId="32375" xr:uid="{42B37566-F0F6-4564-8803-635EF6724C1C}"/>
    <cellStyle name="Comma 3 10 3 3" xfId="40400" xr:uid="{F987BF67-0556-4608-8CA1-38B55BA2D9E4}"/>
    <cellStyle name="Comma 3 10 3 4" xfId="22394" xr:uid="{D6B40484-BE3E-4261-B450-79902290E534}"/>
    <cellStyle name="Comma 3 10 3_ACT_NIBD EQ" xfId="11890" xr:uid="{C5553936-1958-46C1-8D85-7A85BFB177C4}"/>
    <cellStyle name="Comma 3 10 4" xfId="11891" xr:uid="{39B9745A-E30D-48B9-8AB0-50F57D2F0ADC}"/>
    <cellStyle name="Comma 3 10 4 2" xfId="40401" xr:uid="{249098D4-DA64-4DB7-8F1A-8B99A86DB50C}"/>
    <cellStyle name="Comma 3 10 4 3" xfId="22395" xr:uid="{01CC3A7D-2926-49F0-860E-763ACF2892DF}"/>
    <cellStyle name="Comma 3 10 5" xfId="11892" xr:uid="{6B7FB02A-9BBF-43DA-8834-69A6BB8131B4}"/>
    <cellStyle name="Comma 3 10 5 2" xfId="41119" xr:uid="{C16D2A6C-8D49-4C50-8713-19F418AFC6A3}"/>
    <cellStyle name="Comma 3 10 5 3" xfId="31065" xr:uid="{0DFC7BBA-4592-4390-B4A8-A06F1C9A0E8E}"/>
    <cellStyle name="Comma 3 10 6" xfId="36537" xr:uid="{9A39A239-288F-46CE-AED5-DA601C2BC757}"/>
    <cellStyle name="Comma 3 10 6 2" xfId="42455" xr:uid="{FD7D7E84-97A0-4415-99D5-13A816A4B961}"/>
    <cellStyle name="Comma 3 10 7" xfId="37641" xr:uid="{C1B21B61-38DC-4FA6-A4CD-EC7C0783A1D0}"/>
    <cellStyle name="Comma 3 10 7 2" xfId="42754" xr:uid="{3FDA683D-C22C-434C-8BC1-6A3DC71E8C4C}"/>
    <cellStyle name="Comma 3 10 8" xfId="37525" xr:uid="{D395A529-7BAF-44BE-A380-8274F46D5C5D}"/>
    <cellStyle name="Comma 3 10 8 2" xfId="42687" xr:uid="{11355D91-0C79-4507-8638-9E268861A59B}"/>
    <cellStyle name="Comma 3 10 9" xfId="37410" xr:uid="{E78D4646-5D66-493A-B179-9FA689102366}"/>
    <cellStyle name="Comma 3 10 9 2" xfId="42656" xr:uid="{0CF58068-BCA0-4A29-B6C1-16D3D23D1388}"/>
    <cellStyle name="Comma 3 10_ACT Segment adj EBITDA" xfId="11893" xr:uid="{82FEF091-89ED-4F2C-98F2-2BA3986DBE52}"/>
    <cellStyle name="Comma 3 11" xfId="11894" xr:uid="{479FB978-FC22-47C4-80A3-43499BF894B7}"/>
    <cellStyle name="Comma 3 11 10" xfId="35978" xr:uid="{F137C2CA-18F7-4754-8EBB-FBA5579E01F4}"/>
    <cellStyle name="Comma 3 11 10 2" xfId="42296" xr:uid="{48243BC0-3C3A-45A5-B9A9-89BD8716320F}"/>
    <cellStyle name="Comma 3 11 11" xfId="39683" xr:uid="{875A294B-2BE1-418A-9C0B-8AE2134F6C8D}"/>
    <cellStyle name="Comma 3 11 11 2" xfId="43248" xr:uid="{E505682A-8DE9-44B0-983C-AB884D559ED9}"/>
    <cellStyle name="Comma 3 11 12" xfId="40402" xr:uid="{F644751D-4F44-44F2-A6F1-5625E07DC3D4}"/>
    <cellStyle name="Comma 3 11 13" xfId="22396" xr:uid="{A2EA68D9-C73C-4F95-9183-92B898D6FBBA}"/>
    <cellStyle name="Comma 3 11 2" xfId="11895" xr:uid="{98F96B7F-7D8C-4EA1-BCF8-4C05C006E3B4}"/>
    <cellStyle name="Comma 3 11 2 2" xfId="11896" xr:uid="{6B3D76EE-4CB1-490F-962C-15EECE3CBD41}"/>
    <cellStyle name="Comma 3 11 2 2 2" xfId="11897" xr:uid="{FBF1A116-E41F-4624-B5ED-7C9641D77E37}"/>
    <cellStyle name="Comma 3 11 2 2 2 2" xfId="41691" xr:uid="{F08D7125-E28C-4414-8B14-D3552730C475}"/>
    <cellStyle name="Comma 3 11 2 2 2 3" xfId="32376" xr:uid="{FF292DDA-7BFE-4F7C-BA6F-23D04003D69D}"/>
    <cellStyle name="Comma 3 11 2 2 3" xfId="40404" xr:uid="{3CA4D587-23A1-4197-87C0-743B838BB2CD}"/>
    <cellStyle name="Comma 3 11 2 2 4" xfId="22398" xr:uid="{B7A659E3-52AB-4F84-A79C-DD2C2A767F08}"/>
    <cellStyle name="Comma 3 11 2 2_ACT_NIBD EQ" xfId="11898" xr:uid="{933C889F-C7E4-465A-AFE7-BE24EC4CAB90}"/>
    <cellStyle name="Comma 3 11 2 3" xfId="11899" xr:uid="{AFA55CB6-EDA5-4828-990B-AE422670281B}"/>
    <cellStyle name="Comma 3 11 2 3 2" xfId="40405" xr:uid="{C7971902-3DF4-4859-A3AA-5CD2398996F0}"/>
    <cellStyle name="Comma 3 11 2 3 3" xfId="22399" xr:uid="{BF3ED225-15A3-4E28-9660-5B96E95B5381}"/>
    <cellStyle name="Comma 3 11 2 4" xfId="40403" xr:uid="{1DFB326B-93BF-4417-A68F-FB7AAD4AA599}"/>
    <cellStyle name="Comma 3 11 2 5" xfId="22397" xr:uid="{F08A925D-758B-4636-8D6B-EBB847DF6563}"/>
    <cellStyle name="Comma 3 11 2_ACT_NIBD EQ" xfId="11900" xr:uid="{6F52F85D-FE23-4351-A582-10E3671DB284}"/>
    <cellStyle name="Comma 3 11 3" xfId="11901" xr:uid="{DA69D89F-0326-47AA-9DE1-AEA1C292F280}"/>
    <cellStyle name="Comma 3 11 3 2" xfId="11902" xr:uid="{C560BF35-BB45-44B2-8D6C-C60196737614}"/>
    <cellStyle name="Comma 3 11 3 2 2" xfId="41692" xr:uid="{B888AAA7-64DB-4915-AFDB-18BC6D3867A8}"/>
    <cellStyle name="Comma 3 11 3 2 3" xfId="32377" xr:uid="{E6250FE5-A533-4309-987F-23B3356D5A6F}"/>
    <cellStyle name="Comma 3 11 3 3" xfId="40406" xr:uid="{288F79D6-5563-4C69-9303-712753F17A5C}"/>
    <cellStyle name="Comma 3 11 3 4" xfId="22400" xr:uid="{012AF0EA-C30D-4622-9A4E-C2C24E5FCDBD}"/>
    <cellStyle name="Comma 3 11 3_ACT_NIBD EQ" xfId="11903" xr:uid="{BF3FE331-11CD-4ABA-89FB-D06CA74FB9E0}"/>
    <cellStyle name="Comma 3 11 4" xfId="11904" xr:uid="{4444BF20-73D4-42DB-AEE5-1AE19C1BEBB6}"/>
    <cellStyle name="Comma 3 11 4 2" xfId="40407" xr:uid="{829F1ACC-DD2B-4C02-96BE-3F65A5480EA5}"/>
    <cellStyle name="Comma 3 11 4 3" xfId="22401" xr:uid="{AFA74D57-B08E-4E51-AB7F-2D8E1638CC7E}"/>
    <cellStyle name="Comma 3 11 5" xfId="11905" xr:uid="{C541FFCD-54B7-4884-A46E-D7E6D194D9F1}"/>
    <cellStyle name="Comma 3 11 5 2" xfId="41219" xr:uid="{2CE67319-A4D2-4B50-8FCB-81240A175EC1}"/>
    <cellStyle name="Comma 3 11 5 3" xfId="31505" xr:uid="{A2D5F1C8-7A37-44AF-BB78-6207675C9CF8}"/>
    <cellStyle name="Comma 3 11 6" xfId="36538" xr:uid="{853BE197-9816-4252-831C-9E73C4A35D89}"/>
    <cellStyle name="Comma 3 11 6 2" xfId="42456" xr:uid="{2E747F59-336B-4447-ACCC-B5C4383ADEAE}"/>
    <cellStyle name="Comma 3 11 7" xfId="37642" xr:uid="{5BB13E53-85FF-4AAA-AD70-BB144F00F80C}"/>
    <cellStyle name="Comma 3 11 7 2" xfId="42755" xr:uid="{E998DCCB-187F-4825-9B09-2EC40CCB445B}"/>
    <cellStyle name="Comma 3 11 8" xfId="37527" xr:uid="{F3C5D4C8-5FBD-4462-9F76-3AB5CA6A25E6}"/>
    <cellStyle name="Comma 3 11 8 2" xfId="42689" xr:uid="{87C0EE73-79C6-4B4F-8BA7-544208B25644}"/>
    <cellStyle name="Comma 3 11 9" xfId="37586" xr:uid="{6664BD43-8D3F-4738-AB14-97CC4498BDF9}"/>
    <cellStyle name="Comma 3 11 9 2" xfId="42727" xr:uid="{D7E2CBD7-DE94-4930-97B3-A11731361A50}"/>
    <cellStyle name="Comma 3 11_ACT Segment adj EBITDA" xfId="11906" xr:uid="{8DD4FC11-4061-41FD-9AF4-DF61790F1166}"/>
    <cellStyle name="Comma 3 12" xfId="11907" xr:uid="{045C0356-76DA-43FC-85AA-2EE99ED02B4B}"/>
    <cellStyle name="Comma 3 12 10" xfId="37584" xr:uid="{84CD2092-2E8B-49D6-AAB0-C74ABF8169D3}"/>
    <cellStyle name="Comma 3 12 10 2" xfId="42725" xr:uid="{D6931EF7-FEEB-4EA1-BFAA-DC920EA4106E}"/>
    <cellStyle name="Comma 3 12 11" xfId="39684" xr:uid="{44E449C9-1F4E-4F64-8D67-80A7C31BC097}"/>
    <cellStyle name="Comma 3 12 11 2" xfId="43249" xr:uid="{75E22CFD-5E6E-4871-928B-E4C992F6E62A}"/>
    <cellStyle name="Comma 3 12 12" xfId="40408" xr:uid="{2D30B846-87D9-42B3-9440-611B2D1CF3B9}"/>
    <cellStyle name="Comma 3 12 13" xfId="22402" xr:uid="{607B8631-5351-41CB-8ECB-88DCFB4B81ED}"/>
    <cellStyle name="Comma 3 12 2" xfId="11908" xr:uid="{B4391A06-195F-4F69-AB1F-2D3C2B3940D5}"/>
    <cellStyle name="Comma 3 12 2 2" xfId="11909" xr:uid="{4E886465-DA4C-436C-8744-94B2CC6F0E1B}"/>
    <cellStyle name="Comma 3 12 2 2 2" xfId="11910" xr:uid="{89DE4B04-D17E-4DA4-B8E9-90B3CA24A29C}"/>
    <cellStyle name="Comma 3 12 2 2 2 2" xfId="41693" xr:uid="{2841A4E5-632E-44CB-98BF-8A109E7E1D7C}"/>
    <cellStyle name="Comma 3 12 2 2 2 3" xfId="32378" xr:uid="{339587AE-704A-49EC-AB95-7474E5ACE708}"/>
    <cellStyle name="Comma 3 12 2 2 3" xfId="40410" xr:uid="{0FF06667-0154-4778-849B-47BFD86393CA}"/>
    <cellStyle name="Comma 3 12 2 2 4" xfId="22404" xr:uid="{C990C114-C858-43FB-BCD9-2BE56C63421A}"/>
    <cellStyle name="Comma 3 12 2 2_ACT_NIBD EQ" xfId="11911" xr:uid="{F30F2A7D-6A9C-4CCD-B730-EFA0D971BA8C}"/>
    <cellStyle name="Comma 3 12 2 3" xfId="11912" xr:uid="{04CDCC16-A596-404D-A374-0B1CDA2FD93F}"/>
    <cellStyle name="Comma 3 12 2 3 2" xfId="40411" xr:uid="{0804E2EB-5B2C-429F-AC8B-13EE402966FE}"/>
    <cellStyle name="Comma 3 12 2 3 3" xfId="22405" xr:uid="{B75C9B75-2764-4E91-ADFA-C1856E4802CB}"/>
    <cellStyle name="Comma 3 12 2 4" xfId="40409" xr:uid="{273F43E4-940C-43A2-8D66-8F3DF919E6AB}"/>
    <cellStyle name="Comma 3 12 2 5" xfId="22403" xr:uid="{36375766-0521-49E4-BF9E-12C8C5004A08}"/>
    <cellStyle name="Comma 3 12 2_ACT_NIBD EQ" xfId="11913" xr:uid="{FD3F4169-625A-4D33-B2B8-E1BD15ACB79A}"/>
    <cellStyle name="Comma 3 12 3" xfId="11914" xr:uid="{81232376-5862-4303-9229-4A520989247C}"/>
    <cellStyle name="Comma 3 12 3 2" xfId="11915" xr:uid="{7D4B8E81-442A-4EEB-83DC-F6EE0BEAD884}"/>
    <cellStyle name="Comma 3 12 3 2 2" xfId="41694" xr:uid="{85114F25-09F1-4FFA-874E-59A1AEA3B422}"/>
    <cellStyle name="Comma 3 12 3 2 3" xfId="32379" xr:uid="{2552C37F-C29A-4F19-971A-921C19FEB0E5}"/>
    <cellStyle name="Comma 3 12 3 3" xfId="40412" xr:uid="{7BD0E603-D404-47E9-85A9-EA3E542C2DA5}"/>
    <cellStyle name="Comma 3 12 3 4" xfId="22406" xr:uid="{0D5B5D79-65BE-42CB-886D-972F7B937A8C}"/>
    <cellStyle name="Comma 3 12 3_ACT_NIBD EQ" xfId="11916" xr:uid="{9493CA33-5FD8-4964-9E7B-1E7EF45BC07F}"/>
    <cellStyle name="Comma 3 12 4" xfId="11917" xr:uid="{50317733-E54C-4CF3-8A97-373BBCE393EF}"/>
    <cellStyle name="Comma 3 12 4 2" xfId="40413" xr:uid="{B8E0C237-8802-4385-A4E2-2CDFD3B79FCD}"/>
    <cellStyle name="Comma 3 12 4 3" xfId="22407" xr:uid="{2A4B04BD-A2F5-4ADD-A53A-CC1016E5E76D}"/>
    <cellStyle name="Comma 3 12 5" xfId="11918" xr:uid="{73A25011-2740-4037-81E9-37B88590C79E}"/>
    <cellStyle name="Comma 3 12 5 2" xfId="41063" xr:uid="{27FEFD10-6017-489E-9A24-77FCBD05DF03}"/>
    <cellStyle name="Comma 3 12 5 3" xfId="26659" xr:uid="{77FA9C7D-4180-4588-8896-9903E22680C1}"/>
    <cellStyle name="Comma 3 12 6" xfId="11919" xr:uid="{A6243D53-003C-4B38-9932-EB381709ACA1}"/>
    <cellStyle name="Comma 3 12 6 2" xfId="41267" xr:uid="{AFCB6CC9-225E-471F-9C31-AA6190ED7DDB}"/>
    <cellStyle name="Comma 3 12 6 3" xfId="31933" xr:uid="{3E482AB7-7658-4321-8964-3AC97F154665}"/>
    <cellStyle name="Comma 3 12 7" xfId="36539" xr:uid="{4C1F40FB-6DAB-41A9-85AD-4D73649BC025}"/>
    <cellStyle name="Comma 3 12 7 2" xfId="42457" xr:uid="{203B0E05-0562-4AFA-A757-79E43DE5160D}"/>
    <cellStyle name="Comma 3 12 8" xfId="37643" xr:uid="{2B4639C6-92E6-4CEF-BE35-E64FF9D2E11D}"/>
    <cellStyle name="Comma 3 12 8 2" xfId="42756" xr:uid="{EACB59EC-AC5D-4FDF-9819-E31782436FE3}"/>
    <cellStyle name="Comma 3 12 9" xfId="37526" xr:uid="{2232CB99-21C4-4602-8BB7-0282F50A4DC1}"/>
    <cellStyle name="Comma 3 12 9 2" xfId="42688" xr:uid="{479269E4-DA00-4746-A14B-2C40ADFEC485}"/>
    <cellStyle name="Comma 3 12_ACT Segment adj EBITDA" xfId="11920" xr:uid="{36CA465C-A5FF-46D5-A83C-00B8398C95FB}"/>
    <cellStyle name="Comma 3 13" xfId="11921" xr:uid="{2E5C7DE6-F450-4243-928D-28D7D1746C89}"/>
    <cellStyle name="Comma 3 13 2" xfId="11922" xr:uid="{135FA87C-10F4-4881-B30A-E7E4629A879A}"/>
    <cellStyle name="Comma 3 13 2 2" xfId="40415" xr:uid="{1FB61454-D2EB-41E1-B1B1-EC80D8BF4B34}"/>
    <cellStyle name="Comma 3 13 2 3" xfId="22409" xr:uid="{DBA1507B-D088-4EA2-8DF8-4E3CAD365FD0}"/>
    <cellStyle name="Comma 3 13 3" xfId="11923" xr:uid="{6DE200D8-FBF3-4DB5-9AEE-B69A633B2840}"/>
    <cellStyle name="Comma 3 13 3 2" xfId="40416" xr:uid="{6F21B18B-7DBB-4F65-8B1F-215287B60891}"/>
    <cellStyle name="Comma 3 13 3 3" xfId="22410" xr:uid="{1C887DAE-D3FA-41C1-8456-C2336F6856A9}"/>
    <cellStyle name="Comma 3 13 4" xfId="36220" xr:uid="{C10650A5-1EF2-43E5-8896-ACFFDE2F7F73}"/>
    <cellStyle name="Comma 3 13 4 2" xfId="42350" xr:uid="{B8CF53A4-15F6-4D91-94AF-C3EF24BCB328}"/>
    <cellStyle name="Comma 3 13 5" xfId="39547" xr:uid="{94A292A6-4158-4CFD-8D2C-F662F5692304}"/>
    <cellStyle name="Comma 3 13 5 2" xfId="43138" xr:uid="{21AF7416-BDE6-4BF8-BDD4-8C9AE44BBFCA}"/>
    <cellStyle name="Comma 3 13 6" xfId="40414" xr:uid="{530AE11C-1B52-4511-8FD2-D170306B0994}"/>
    <cellStyle name="Comma 3 13 7" xfId="22408" xr:uid="{6DE4E6F9-1B1E-425F-B600-0654D24B7ACA}"/>
    <cellStyle name="Comma 3 13_ACT Segment adj EBITDA" xfId="11924" xr:uid="{C7CC80EE-A0C7-45F4-8003-0D8E2D3B0A01}"/>
    <cellStyle name="Comma 3 14" xfId="11925" xr:uid="{2D16EE50-3EC8-44E3-89C6-7C8DD6AABB7D}"/>
    <cellStyle name="Comma 3 14 2" xfId="11926" xr:uid="{BA5DAA39-0470-4632-8274-D37D7D69DED9}"/>
    <cellStyle name="Comma 3 14 2 2" xfId="11927" xr:uid="{B4B2AAA4-A714-4D41-BDDD-7C36C6E730D8}"/>
    <cellStyle name="Comma 3 14 2 2 2" xfId="41696" xr:uid="{D90AB2FA-9E12-484E-9C66-48278443D7CD}"/>
    <cellStyle name="Comma 3 14 2 2 3" xfId="32381" xr:uid="{76A3D16C-CBC0-48A8-8DA2-391E0973DBCE}"/>
    <cellStyle name="Comma 3 14 2 3" xfId="41695" xr:uid="{78BDA10E-8E57-4720-9403-785B74F0252B}"/>
    <cellStyle name="Comma 3 14 2 4" xfId="32380" xr:uid="{2305DBF1-1EED-4DDA-87B5-A693B055DAC2}"/>
    <cellStyle name="Comma 3 14 2_ACT_NIBD EQ" xfId="11928" xr:uid="{E010507B-BCAC-4D97-A168-522A4BA2A064}"/>
    <cellStyle name="Comma 3 14 3" xfId="11929" xr:uid="{F56ACF1A-9CE9-4021-81FF-D3286F801076}"/>
    <cellStyle name="Comma 3 14 3 2" xfId="41697" xr:uid="{DF03CD6E-8A24-4953-847A-A7C82DB736A8}"/>
    <cellStyle name="Comma 3 14 3 3" xfId="32382" xr:uid="{7C897BFA-32E8-4CFD-9A47-EDF6B40ACFB9}"/>
    <cellStyle name="Comma 3 14 4" xfId="40417" xr:uid="{8C23DD3F-2FAB-4E74-9250-CB0CCDED46C1}"/>
    <cellStyle name="Comma 3 14 5" xfId="22411" xr:uid="{63472FD9-3067-47B9-BF81-0462968F0D2B}"/>
    <cellStyle name="Comma 3 14_ACT_NIBD EQ" xfId="11930" xr:uid="{A950829D-BE3F-49DE-964F-2FB26036C238}"/>
    <cellStyle name="Comma 3 15" xfId="11931" xr:uid="{DB795236-C9B8-4625-B45B-DB56749F2B10}"/>
    <cellStyle name="Comma 3 15 2" xfId="11932" xr:uid="{C47323CF-A98D-4BCA-9F23-B224A29A269A}"/>
    <cellStyle name="Comma 3 15 2 2" xfId="41698" xr:uid="{719F0672-871D-4BF0-B37B-BE0AEE507C8A}"/>
    <cellStyle name="Comma 3 15 2 3" xfId="32383" xr:uid="{825C1ECC-CA9E-46AD-A8F6-FFD61A8FE6FE}"/>
    <cellStyle name="Comma 3 15 3" xfId="40418" xr:uid="{285E1D2E-4940-4B41-AA9E-C73F1B418B59}"/>
    <cellStyle name="Comma 3 15 4" xfId="22412" xr:uid="{BF1F443C-EDA4-41EF-9E24-F2969EA6EB98}"/>
    <cellStyle name="Comma 3 15_ACT_NIBD EQ" xfId="11933" xr:uid="{3BBE98B7-A2B7-429C-94B8-223B03287345}"/>
    <cellStyle name="Comma 3 16" xfId="11934" xr:uid="{32E65322-5C99-4546-BAA2-76FF535682D1}"/>
    <cellStyle name="Comma 3 16 2" xfId="41071" xr:uid="{B991602C-B4CA-44C1-8071-0B826666F259}"/>
    <cellStyle name="Comma 3 16 3" xfId="30562" xr:uid="{BF5DFCDD-9381-492B-8478-D6F485509A73}"/>
    <cellStyle name="Comma 3 17" xfId="32843" xr:uid="{4AFACC51-21ED-4929-9DD9-1AB02EBB087D}"/>
    <cellStyle name="Comma 3 17 2" xfId="42121" xr:uid="{D7D5F3D7-F5D8-4C83-AF4B-226A797A087B}"/>
    <cellStyle name="Comma 3 18" xfId="36137" xr:uid="{977A9712-4EDC-4DED-AE5F-A8E6CF5ABA58}"/>
    <cellStyle name="Comma 3 18 2" xfId="42337" xr:uid="{BE3643DF-9056-488A-8CC6-11217009EA01}"/>
    <cellStyle name="Comma 3 19" xfId="37969" xr:uid="{882DAE7B-38CC-4F6D-B72C-D32F9F52E6CE}"/>
    <cellStyle name="Comma 3 19 2" xfId="42798" xr:uid="{68428503-C292-4DB4-9F66-AF2414A5203F}"/>
    <cellStyle name="Comma 3 2" xfId="11935" xr:uid="{0843FA11-2DA0-4E84-8234-1D383262BB73}"/>
    <cellStyle name="Comma 3 2 10" xfId="11936" xr:uid="{0306F67D-14D4-4166-B287-FAC2C8788A60}"/>
    <cellStyle name="Comma 3 2 10 2" xfId="41274" xr:uid="{55E7BC48-C2F7-41DC-9EBC-5F0402008741}"/>
    <cellStyle name="Comma 3 2 10 3" xfId="31945" xr:uid="{C61A2BFD-3737-42E4-BAE1-9D56D015BBD7}"/>
    <cellStyle name="Comma 3 2 11" xfId="32844" xr:uid="{A44AAB43-A82D-4320-91B6-CC30E1BBE1B7}"/>
    <cellStyle name="Comma 3 2 11 2" xfId="42122" xr:uid="{400B06C7-2D26-4824-BDE2-6C81BE5E09B0}"/>
    <cellStyle name="Comma 3 2 12" xfId="39213" xr:uid="{C3005113-6931-41FD-84F3-3D2C5F9AC3C1}"/>
    <cellStyle name="Comma 3 2 12 2" xfId="42967" xr:uid="{EF01C6FE-0448-4D70-8C48-91CFB1373EF6}"/>
    <cellStyle name="Comma 3 2 13" xfId="39941" xr:uid="{02064D3C-6EAA-40D5-A37F-3937C4A8E00D}"/>
    <cellStyle name="Comma 3 2 13 2" xfId="43406" xr:uid="{AAB1CD2A-6EDA-44CC-B1E3-1DC50755B814}"/>
    <cellStyle name="Comma 3 2 14" xfId="40419" xr:uid="{57D8AF1F-51C1-4386-B71C-779CA63558D2}"/>
    <cellStyle name="Comma 3 2 15" xfId="22413" xr:uid="{4AEE8D78-57BC-45B1-9655-DDC069BF428A}"/>
    <cellStyle name="Comma 3 2 2" xfId="11937" xr:uid="{2C6BB11B-4025-4F8A-AC51-6A0399C8C944}"/>
    <cellStyle name="Comma 3 2 2 10" xfId="11938" xr:uid="{48C5DC7E-8BD2-44C5-A0E3-D9B699804AF9}"/>
    <cellStyle name="Comma 3 2 2 10 2" xfId="41404" xr:uid="{5992E857-F9AF-4DD2-AD4D-95A75794A3CB}"/>
    <cellStyle name="Comma 3 2 2 10 3" xfId="32081" xr:uid="{71CB6045-8EB5-42E8-8001-13CF3D240F25}"/>
    <cellStyle name="Comma 3 2 2 11" xfId="32845" xr:uid="{BDD415F5-BB82-49B7-A851-DA36CEAA8CEB}"/>
    <cellStyle name="Comma 3 2 2 11 2" xfId="42123" xr:uid="{49C07061-02D9-4EF1-B6CF-338004161845}"/>
    <cellStyle name="Comma 3 2 2 12" xfId="39214" xr:uid="{B3C59433-7B24-473E-B029-C701BC6E0F95}"/>
    <cellStyle name="Comma 3 2 2 12 2" xfId="42968" xr:uid="{72B61452-B9B9-4D97-B31E-7A965970D624}"/>
    <cellStyle name="Comma 3 2 2 13" xfId="40420" xr:uid="{3BA2AA6B-5D38-4F48-8B97-5FC3C58196CC}"/>
    <cellStyle name="Comma 3 2 2 14" xfId="22414" xr:uid="{12448F9E-4E0E-4895-875D-3C1564BED240}"/>
    <cellStyle name="Comma 3 2 2 2" xfId="11939" xr:uid="{75BECD2B-0751-43AA-8908-136DF63D642D}"/>
    <cellStyle name="Comma 3 2 2 2 10" xfId="11940" xr:uid="{717BF334-A4C6-4155-B52D-E620A82988B2}"/>
    <cellStyle name="Comma 3 2 2 2 10 2" xfId="41531" xr:uid="{65CD5F0B-1434-4100-A2AF-38D9A4C5D5A2}"/>
    <cellStyle name="Comma 3 2 2 2 10 3" xfId="32214" xr:uid="{EADFD819-727E-46DE-AF89-AA01DCCA5B10}"/>
    <cellStyle name="Comma 3 2 2 2 11" xfId="32846" xr:uid="{1AEA4C2B-4EC6-4564-BF48-EDB750FADB28}"/>
    <cellStyle name="Comma 3 2 2 2 11 2" xfId="42124" xr:uid="{9167ECB6-97BE-4273-92E0-19D6B159FD9A}"/>
    <cellStyle name="Comma 3 2 2 2 12" xfId="39215" xr:uid="{2A5E593B-7A2D-420C-A832-07090C5ACAAD}"/>
    <cellStyle name="Comma 3 2 2 2 12 2" xfId="42969" xr:uid="{E1D30421-9824-4390-BD6A-1AE272A4FD71}"/>
    <cellStyle name="Comma 3 2 2 2 13" xfId="40421" xr:uid="{8C844F1C-E381-4B53-8831-55787C8C56D3}"/>
    <cellStyle name="Comma 3 2 2 2 14" xfId="22415" xr:uid="{D11FDD2C-8C38-46F2-9877-A98801BE774C}"/>
    <cellStyle name="Comma 3 2 2 2 2" xfId="11941" xr:uid="{EC9BEC38-715E-4126-8069-3F9245E2F50C}"/>
    <cellStyle name="Comma 3 2 2 2 2 2" xfId="11942" xr:uid="{51D20EB2-C128-49A7-918F-CC3B9894CE15}"/>
    <cellStyle name="Comma 3 2 2 2 2 2 2" xfId="11943" xr:uid="{FCEA658F-358D-428F-9646-1520C0AB2DE0}"/>
    <cellStyle name="Comma 3 2 2 2 2 2 2 2" xfId="41699" xr:uid="{29FF56E9-0F47-4F08-8C40-CAA351253C0B}"/>
    <cellStyle name="Comma 3 2 2 2 2 2 2 3" xfId="32384" xr:uid="{BF0F391F-050D-49CF-85AC-C321D3CB7766}"/>
    <cellStyle name="Comma 3 2 2 2 2 2 3" xfId="40423" xr:uid="{BD8F2E01-C9CA-4215-A908-963DA66EBB14}"/>
    <cellStyle name="Comma 3 2 2 2 2 2 4" xfId="22417" xr:uid="{A861C90A-BCFF-4F2D-92B8-0A4599221478}"/>
    <cellStyle name="Comma 3 2 2 2 2 2_ACT_NIBD EQ" xfId="11944" xr:uid="{6E3E1328-FBB1-40C1-905D-31A1EC0E4263}"/>
    <cellStyle name="Comma 3 2 2 2 2 3" xfId="11945" xr:uid="{22172F73-6F38-434B-BC2B-1E06097B8B3F}"/>
    <cellStyle name="Comma 3 2 2 2 2 3 2" xfId="40424" xr:uid="{DBAE7A72-DAEB-43CC-98E0-43DF3945A4FA}"/>
    <cellStyle name="Comma 3 2 2 2 2 3 3" xfId="22418" xr:uid="{208D3293-AC68-44EA-A940-9F46CC431729}"/>
    <cellStyle name="Comma 3 2 2 2 2 4" xfId="32847" xr:uid="{F49E25C0-F9ED-45EB-B85F-041019744251}"/>
    <cellStyle name="Comma 3 2 2 2 2 4 2" xfId="42125" xr:uid="{18DB3D7A-191E-494B-AC3F-2B21F60AA05F}"/>
    <cellStyle name="Comma 3 2 2 2 2 5" xfId="39216" xr:uid="{2E4CF0E6-745D-4513-99A2-6E283CC174B2}"/>
    <cellStyle name="Comma 3 2 2 2 2 5 2" xfId="42970" xr:uid="{0B098D63-6197-4301-AAB4-913B63173A02}"/>
    <cellStyle name="Comma 3 2 2 2 2 6" xfId="40422" xr:uid="{808B01CD-56AC-4B98-BF2B-434EBE418D4D}"/>
    <cellStyle name="Comma 3 2 2 2 2 7" xfId="22416" xr:uid="{2B323046-5712-4127-ADB3-407659D6C6AA}"/>
    <cellStyle name="Comma 3 2 2 2 2_ACT Segment adj EBITDA" xfId="11946" xr:uid="{A5525B0D-91F6-4010-AA2E-AF0405A3E011}"/>
    <cellStyle name="Comma 3 2 2 2 3" xfId="11947" xr:uid="{A4F02F88-5424-4B01-82AE-F5C3CBCB2474}"/>
    <cellStyle name="Comma 3 2 2 2 3 2" xfId="11948" xr:uid="{CE15F3D8-B6AB-4874-ABD1-CDC9BDCAA481}"/>
    <cellStyle name="Comma 3 2 2 2 3 2 2" xfId="41700" xr:uid="{7A0783A0-9E7E-4D59-9303-EA257358FB35}"/>
    <cellStyle name="Comma 3 2 2 2 3 2 3" xfId="32385" xr:uid="{C67AD5E5-2CBE-48E3-9F84-2BF67A928470}"/>
    <cellStyle name="Comma 3 2 2 2 3 3" xfId="36540" xr:uid="{26BC10D3-8C9D-46CE-BF26-F776710FA93D}"/>
    <cellStyle name="Comma 3 2 2 2 3 3 2" xfId="42458" xr:uid="{1766219B-026E-427E-AED6-B21D167CC957}"/>
    <cellStyle name="Comma 3 2 2 2 3 4" xfId="39685" xr:uid="{4F9AFC5D-E91B-440E-A669-B0C1E1B78BCA}"/>
    <cellStyle name="Comma 3 2 2 2 3 4 2" xfId="43250" xr:uid="{750F05DC-F141-4977-9D44-C9A1C0A8925D}"/>
    <cellStyle name="Comma 3 2 2 2 3 5" xfId="40425" xr:uid="{6BD3CCB0-EFD4-4EB4-B94A-8027E8B20BE6}"/>
    <cellStyle name="Comma 3 2 2 2 3 6" xfId="22419" xr:uid="{725532EA-2006-4E65-A294-10BA09511D2D}"/>
    <cellStyle name="Comma 3 2 2 2 3_ACT Segment adj EBITDA" xfId="11949" xr:uid="{20F41A35-8E25-4FDE-9F49-78963AB04747}"/>
    <cellStyle name="Comma 3 2 2 2 4" xfId="11950" xr:uid="{34BA8986-9DB7-4C27-AEA7-CF52E58845E7}"/>
    <cellStyle name="Comma 3 2 2 2 4 2" xfId="40426" xr:uid="{3D435077-DD7C-4BA9-B527-DC2472E590F5}"/>
    <cellStyle name="Comma 3 2 2 2 4 3" xfId="22420" xr:uid="{6B10FD02-B779-4969-8FBD-795E2307D0AE}"/>
    <cellStyle name="Comma 3 2 2 2 5" xfId="11951" xr:uid="{FE956BF2-F765-4349-8FC6-123AAC003514}"/>
    <cellStyle name="Comma 3 2 2 2 5 2" xfId="41192" xr:uid="{3B21CD0A-C10C-4FA3-AC3E-674C4685ACDF}"/>
    <cellStyle name="Comma 3 2 2 2 5 3" xfId="31472" xr:uid="{204A5F8E-E61A-453B-B127-22F560E153D5}"/>
    <cellStyle name="Comma 3 2 2 2 6" xfId="11952" xr:uid="{55671117-3340-485F-95C0-50379AD9D182}"/>
    <cellStyle name="Comma 3 2 2 2 6 2" xfId="41454" xr:uid="{701B924F-28C8-4452-9DB2-44AADAED93A1}"/>
    <cellStyle name="Comma 3 2 2 2 6 3" xfId="32133" xr:uid="{602C32E8-8EBF-4D67-811A-5C2C549F98B9}"/>
    <cellStyle name="Comma 3 2 2 2 7" xfId="11953" xr:uid="{E183F019-F0BD-4BA5-A644-C4AF36384E4B}"/>
    <cellStyle name="Comma 3 2 2 2 7 2" xfId="41471" xr:uid="{D9937404-D72D-470F-82E5-94750A7C5289}"/>
    <cellStyle name="Comma 3 2 2 2 7 3" xfId="32151" xr:uid="{28F69036-C343-4405-8BD8-B74A6693D858}"/>
    <cellStyle name="Comma 3 2 2 2 8" xfId="11954" xr:uid="{BA3DD601-9DD7-4AED-AED6-5B696FF52A24}"/>
    <cellStyle name="Comma 3 2 2 2 8 2" xfId="41331" xr:uid="{1A4E48D4-ADC8-4CEE-A561-A33A9F057263}"/>
    <cellStyle name="Comma 3 2 2 2 8 3" xfId="32005" xr:uid="{C5808628-E24A-417F-B520-9E87653FCFAC}"/>
    <cellStyle name="Comma 3 2 2 2 9" xfId="11955" xr:uid="{DCEB0963-1708-4DF2-8733-E702E79D6016}"/>
    <cellStyle name="Comma 3 2 2 2 9 2" xfId="41422" xr:uid="{59ECCFE0-F7B6-40A7-BF96-86929399F490}"/>
    <cellStyle name="Comma 3 2 2 2 9 3" xfId="32099" xr:uid="{D871834D-10FD-410F-8383-87EBCCD9A5D3}"/>
    <cellStyle name="Comma 3 2 2 2_ACT Segment adj EBITDA" xfId="11956" xr:uid="{E6F48DD3-B402-4F81-B928-44EAD8A789C3}"/>
    <cellStyle name="Comma 3 2 2 3" xfId="11957" xr:uid="{5ACA791A-0C8F-48BD-9A9B-5CD0B231C9A9}"/>
    <cellStyle name="Comma 3 2 2 3 10" xfId="11958" xr:uid="{F319EF60-B856-42F5-964F-2227E9F6612E}"/>
    <cellStyle name="Comma 3 2 2 3 10 2" xfId="41307" xr:uid="{73E79D76-8DB0-464C-990A-11BC5B2ADE7F}"/>
    <cellStyle name="Comma 3 2 2 3 10 3" xfId="31980" xr:uid="{F6A41BF8-AAA9-4869-93EC-C4C9919E521F}"/>
    <cellStyle name="Comma 3 2 2 3 11" xfId="32848" xr:uid="{19BC421D-B222-43BB-ADE5-03A9DE12FB71}"/>
    <cellStyle name="Comma 3 2 2 3 11 2" xfId="42126" xr:uid="{C5BB6491-BE0C-47FA-A7F1-7213724F7B93}"/>
    <cellStyle name="Comma 3 2 2 3 12" xfId="39217" xr:uid="{94D437A4-C986-4499-89DF-48623FCDE3D2}"/>
    <cellStyle name="Comma 3 2 2 3 12 2" xfId="42971" xr:uid="{CA23D72D-3607-4675-BE2C-41F6409303D9}"/>
    <cellStyle name="Comma 3 2 2 3 13" xfId="40427" xr:uid="{C4F352B8-BBC0-42E1-A721-DA2DC2BD7D10}"/>
    <cellStyle name="Comma 3 2 2 3 14" xfId="22421" xr:uid="{2476849B-A78B-4421-A3FD-093FC98D4B67}"/>
    <cellStyle name="Comma 3 2 2 3 2" xfId="11959" xr:uid="{10136198-AF39-4FD0-A373-155898E5C56E}"/>
    <cellStyle name="Comma 3 2 2 3 2 2" xfId="11960" xr:uid="{017E4048-8C8E-4F26-B547-7A16706E0E8E}"/>
    <cellStyle name="Comma 3 2 2 3 2 2 2" xfId="11961" xr:uid="{79E3E970-DF05-4F03-AD20-C9E790928FA7}"/>
    <cellStyle name="Comma 3 2 2 3 2 2 2 2" xfId="41701" xr:uid="{3A666696-5B33-4BF0-B436-AE1D1C006EB8}"/>
    <cellStyle name="Comma 3 2 2 3 2 2 2 3" xfId="32386" xr:uid="{FB282B28-EA0F-4909-A8C7-4FA850AB0EA3}"/>
    <cellStyle name="Comma 3 2 2 3 2 2 3" xfId="40429" xr:uid="{D4C075CB-BECF-45DD-8759-EBDBDE35B05B}"/>
    <cellStyle name="Comma 3 2 2 3 2 2 4" xfId="22423" xr:uid="{B85B4DFA-B41A-4AA6-BC9F-0429B3E43BBA}"/>
    <cellStyle name="Comma 3 2 2 3 2 2_ACT_NIBD EQ" xfId="11962" xr:uid="{1F9C6142-4E44-46C0-BFB8-3FE6CB7BE10F}"/>
    <cellStyle name="Comma 3 2 2 3 2 3" xfId="11963" xr:uid="{8B25AFAB-6EE0-48F0-8661-026186F6EAC3}"/>
    <cellStyle name="Comma 3 2 2 3 2 3 2" xfId="40430" xr:uid="{FB2C120A-609A-496D-B2B7-87674F4ECA16}"/>
    <cellStyle name="Comma 3 2 2 3 2 3 3" xfId="22424" xr:uid="{8F9F2A28-A93B-4643-92DC-7D466A8A3CF2}"/>
    <cellStyle name="Comma 3 2 2 3 2 4" xfId="32849" xr:uid="{A6BC3367-7AFC-4BAD-8575-3E78C561F5C1}"/>
    <cellStyle name="Comma 3 2 2 3 2 4 2" xfId="42127" xr:uid="{B981C506-449C-45B2-8E66-405152468BD9}"/>
    <cellStyle name="Comma 3 2 2 3 2 5" xfId="39218" xr:uid="{F1682198-670A-42E0-B807-CEDBD8DEE833}"/>
    <cellStyle name="Comma 3 2 2 3 2 5 2" xfId="42972" xr:uid="{6259D34A-628F-4508-AADD-3805670C5DEE}"/>
    <cellStyle name="Comma 3 2 2 3 2 6" xfId="40428" xr:uid="{0EE84A02-D55E-428A-8767-03B3AB85FBE6}"/>
    <cellStyle name="Comma 3 2 2 3 2 7" xfId="22422" xr:uid="{87DE2BEC-2559-415C-8C85-4AE24904920F}"/>
    <cellStyle name="Comma 3 2 2 3 2_ACT Segment adj EBITDA" xfId="11964" xr:uid="{63AAC82D-C245-4CAD-92B2-FBDDE0C56E98}"/>
    <cellStyle name="Comma 3 2 2 3 3" xfId="11965" xr:uid="{F38371CF-BDAC-405A-B5E3-363AB4474DE9}"/>
    <cellStyle name="Comma 3 2 2 3 3 2" xfId="11966" xr:uid="{69D2A0A6-2BFF-4C0B-B8A1-3D9A7357C3CA}"/>
    <cellStyle name="Comma 3 2 2 3 3 2 2" xfId="41702" xr:uid="{63CD6E33-F2D1-4273-AD85-E32D38DE6632}"/>
    <cellStyle name="Comma 3 2 2 3 3 2 3" xfId="32387" xr:uid="{98DC614B-DC19-486B-8885-48ECB1E1A9F7}"/>
    <cellStyle name="Comma 3 2 2 3 3 3" xfId="36541" xr:uid="{121D4F83-FB58-4B6A-9261-4102109A6E82}"/>
    <cellStyle name="Comma 3 2 2 3 3 3 2" xfId="42459" xr:uid="{11E59BE9-6D6F-4876-926A-96F6EE3CE362}"/>
    <cellStyle name="Comma 3 2 2 3 3 4" xfId="39686" xr:uid="{280C3C39-EA05-4114-BE8F-8B327B3E469F}"/>
    <cellStyle name="Comma 3 2 2 3 3 4 2" xfId="43251" xr:uid="{8A7A79ED-251A-4406-B31D-B7A719984374}"/>
    <cellStyle name="Comma 3 2 2 3 3 5" xfId="40431" xr:uid="{11B1EE2D-32EB-4D90-BE48-9DF31F0D9FE3}"/>
    <cellStyle name="Comma 3 2 2 3 3 6" xfId="22425" xr:uid="{932243AF-7825-49C0-AF1F-61100FD8EF9A}"/>
    <cellStyle name="Comma 3 2 2 3 3_ACT Segment adj EBITDA" xfId="11967" xr:uid="{35FD7EB3-538E-4B33-A736-1D877CF40E78}"/>
    <cellStyle name="Comma 3 2 2 3 4" xfId="11968" xr:uid="{06E2D638-D134-46E9-9A36-EFB83950009C}"/>
    <cellStyle name="Comma 3 2 2 3 4 2" xfId="40432" xr:uid="{B7C1DF9F-C461-4EE8-B99C-E8FAE45305F9}"/>
    <cellStyle name="Comma 3 2 2 3 4 3" xfId="22426" xr:uid="{BC404727-3975-4141-BF36-B800E0190EAE}"/>
    <cellStyle name="Comma 3 2 2 3 5" xfId="11969" xr:uid="{F2B21CE4-A90F-47BC-8728-79D1287EABB4}"/>
    <cellStyle name="Comma 3 2 2 3 5 2" xfId="41143" xr:uid="{B03B908A-F1A6-46CB-870C-20EFB0DAB3DC}"/>
    <cellStyle name="Comma 3 2 2 3 5 3" xfId="31276" xr:uid="{F3837C4B-DE64-470A-8F91-3B5C484AF70F}"/>
    <cellStyle name="Comma 3 2 2 3 6" xfId="11970" xr:uid="{A3CF758A-287B-43D9-A235-31A8D7CEF654}"/>
    <cellStyle name="Comma 3 2 2 3 6 2" xfId="41405" xr:uid="{0A03F91D-9F21-4382-9720-E738DCFF1EBA}"/>
    <cellStyle name="Comma 3 2 2 3 6 3" xfId="32082" xr:uid="{0DBC503C-E02D-44C5-9D68-742007E086CA}"/>
    <cellStyle name="Comma 3 2 2 3 7" xfId="11971" xr:uid="{7A8CC4A9-F813-414C-B5D2-ABBFA7A07676}"/>
    <cellStyle name="Comma 3 2 2 3 7 2" xfId="41494" xr:uid="{BEE644C2-14DA-4AA3-8B2D-F2700D273356}"/>
    <cellStyle name="Comma 3 2 2 3 7 3" xfId="32176" xr:uid="{BDD1D0A4-DA35-4164-9D9A-BC2A9E8145B2}"/>
    <cellStyle name="Comma 3 2 2 3 8" xfId="11972" xr:uid="{BDA4A6D6-9B37-46EF-B1A7-6F5C7359D982}"/>
    <cellStyle name="Comma 3 2 2 3 8 2" xfId="41413" xr:uid="{0DB5B28B-2CD4-4624-B913-1BF96C772081}"/>
    <cellStyle name="Comma 3 2 2 3 8 3" xfId="32090" xr:uid="{46E023E8-E8A4-4190-B8EE-AE2B203EF1C7}"/>
    <cellStyle name="Comma 3 2 2 3 9" xfId="11973" xr:uid="{E71E3DF3-1511-489A-9177-65160EF31541}"/>
    <cellStyle name="Comma 3 2 2 3 9 2" xfId="41276" xr:uid="{43833316-9AC2-418A-BE8A-199D09F206DA}"/>
    <cellStyle name="Comma 3 2 2 3 9 3" xfId="31947" xr:uid="{7ABECD59-D253-41B5-90E4-673D24BC88B4}"/>
    <cellStyle name="Comma 3 2 2 3_ACT Segment adj EBITDA" xfId="11974" xr:uid="{E1506ADF-7D8A-4CDA-81CF-0EA2272DEAC4}"/>
    <cellStyle name="Comma 3 2 2 4" xfId="11975" xr:uid="{BC076A89-22EF-402E-9FA8-56C06B930051}"/>
    <cellStyle name="Comma 3 2 2 4 10" xfId="38753" xr:uid="{C8F4412A-C23B-4A4F-B36E-DE98CC41322B}"/>
    <cellStyle name="Comma 3 2 2 4 10 2" xfId="42852" xr:uid="{A8F2A8DF-BF1B-47ED-A807-7A7AC03B7A5A}"/>
    <cellStyle name="Comma 3 2 2 4 11" xfId="39219" xr:uid="{05CC638E-BD1F-4D00-A021-B1C1EEF76B7F}"/>
    <cellStyle name="Comma 3 2 2 4 11 2" xfId="42973" xr:uid="{6F1B579C-B812-451C-994B-38671E7D8162}"/>
    <cellStyle name="Comma 3 2 2 4 12" xfId="40433" xr:uid="{D83D015D-2032-4A1B-BA55-DD460D513DD8}"/>
    <cellStyle name="Comma 3 2 2 4 13" xfId="22427" xr:uid="{B8467EB0-7A62-42AB-82D5-60C39086262B}"/>
    <cellStyle name="Comma 3 2 2 4 2" xfId="11976" xr:uid="{024B6743-9FE6-4130-8E40-B4EA84458964}"/>
    <cellStyle name="Comma 3 2 2 4 2 2" xfId="11977" xr:uid="{40F86C19-5BC8-4C2E-8C3F-6767528E2329}"/>
    <cellStyle name="Comma 3 2 2 4 2 2 2" xfId="11978" xr:uid="{2BFA39DC-5300-4D52-8660-B02C2B8C86C6}"/>
    <cellStyle name="Comma 3 2 2 4 2 2 2 2" xfId="41703" xr:uid="{34C307EA-C542-4081-8F30-BE0054F3CFAF}"/>
    <cellStyle name="Comma 3 2 2 4 2 2 2 3" xfId="32388" xr:uid="{40647CAA-BA09-4600-900A-8E4DC7C0D5D0}"/>
    <cellStyle name="Comma 3 2 2 4 2 2 3" xfId="40435" xr:uid="{9BBD3A46-F73E-4D85-84DE-8BF19146BDE3}"/>
    <cellStyle name="Comma 3 2 2 4 2 2 4" xfId="22429" xr:uid="{4AFF7BFB-0C0C-4B3F-B5FC-9E33A7B691DC}"/>
    <cellStyle name="Comma 3 2 2 4 2 2_ACT_NIBD EQ" xfId="11979" xr:uid="{33A45CD9-94F7-4970-B1F7-2FD90586503C}"/>
    <cellStyle name="Comma 3 2 2 4 2 3" xfId="11980" xr:uid="{843199F4-4A03-4706-BD62-DD91480835AE}"/>
    <cellStyle name="Comma 3 2 2 4 2 3 2" xfId="40436" xr:uid="{145A01CE-FD39-450B-8033-F11C2048992D}"/>
    <cellStyle name="Comma 3 2 2 4 2 3 3" xfId="22430" xr:uid="{E94A4A5B-CB6F-423D-98AB-289ED3B110A5}"/>
    <cellStyle name="Comma 3 2 2 4 2 4" xfId="36542" xr:uid="{54754090-044B-412C-BD08-71401229747C}"/>
    <cellStyle name="Comma 3 2 2 4 2 4 2" xfId="42460" xr:uid="{D228CE9A-3D99-4FF9-B53B-69924BE7426C}"/>
    <cellStyle name="Comma 3 2 2 4 2 5" xfId="39687" xr:uid="{AB635A44-F088-4E14-BD2E-DB0AE91041DF}"/>
    <cellStyle name="Comma 3 2 2 4 2 5 2" xfId="43252" xr:uid="{ACE6F758-EB9C-427F-836A-7DF90975AE64}"/>
    <cellStyle name="Comma 3 2 2 4 2 6" xfId="40434" xr:uid="{4B4E1C35-3A67-432E-9B5D-E1745E2E324B}"/>
    <cellStyle name="Comma 3 2 2 4 2 7" xfId="22428" xr:uid="{12EE136C-06C9-4654-BACF-62FD70EBA1F9}"/>
    <cellStyle name="Comma 3 2 2 4 2_ACT Segment adj EBITDA" xfId="11981" xr:uid="{B70980E3-C447-4CCD-96F3-6A251F41E9AB}"/>
    <cellStyle name="Comma 3 2 2 4 3" xfId="11982" xr:uid="{9A8FC12F-9326-4ED0-8E78-EA7DCD5A5BC6}"/>
    <cellStyle name="Comma 3 2 2 4 3 2" xfId="11983" xr:uid="{3AECCA22-58EA-47C2-A741-5DA48E4ADF1B}"/>
    <cellStyle name="Comma 3 2 2 4 3 2 2" xfId="41704" xr:uid="{3C0139B4-7491-441F-8355-AE5D47DA2F79}"/>
    <cellStyle name="Comma 3 2 2 4 3 2 3" xfId="32389" xr:uid="{9ED7A3BE-6784-42B5-A33E-3E371DBE1331}"/>
    <cellStyle name="Comma 3 2 2 4 3 3" xfId="40437" xr:uid="{25AD2D0A-C0D0-4151-A6A9-B9AF897D4073}"/>
    <cellStyle name="Comma 3 2 2 4 3 4" xfId="22431" xr:uid="{9BC6572D-DF06-45AB-A0CC-4FEAE22CF880}"/>
    <cellStyle name="Comma 3 2 2 4 3_ACT_NIBD EQ" xfId="11984" xr:uid="{EEACCC80-6A79-4740-A752-ED3B09FC9129}"/>
    <cellStyle name="Comma 3 2 2 4 4" xfId="11985" xr:uid="{A2B310EF-01D1-4B68-9864-AD3D40D763D7}"/>
    <cellStyle name="Comma 3 2 2 4 4 2" xfId="40438" xr:uid="{6A3D65C0-BA92-46AC-9785-B23AC5FC318F}"/>
    <cellStyle name="Comma 3 2 2 4 4 3" xfId="22432" xr:uid="{9F32F75B-9CED-4218-8053-9BAC6D99E876}"/>
    <cellStyle name="Comma 3 2 2 4 5" xfId="11986" xr:uid="{BCAF2FD4-E9CF-4EA4-9BB2-1BCDBD565B71}"/>
    <cellStyle name="Comma 3 2 2 4 5 2" xfId="41238" xr:uid="{BD8271BC-8710-4415-AD12-C5BB815557BC}"/>
    <cellStyle name="Comma 3 2 2 4 5 3" xfId="31669" xr:uid="{62AD2930-34E2-4490-A59D-CBD52669E914}"/>
    <cellStyle name="Comma 3 2 2 4 6" xfId="32850" xr:uid="{BB0013D0-8CCE-41AE-B26C-E2F37FA891A7}"/>
    <cellStyle name="Comma 3 2 2 4 6 2" xfId="42128" xr:uid="{706DDC8D-16D4-4B31-AC44-FBC0DECCAB65}"/>
    <cellStyle name="Comma 3 2 2 4 7" xfId="36136" xr:uid="{BEF92736-45FA-43A8-82C1-05D0D26C88E5}"/>
    <cellStyle name="Comma 3 2 2 4 7 2" xfId="42336" xr:uid="{FA4076A9-CA19-4A02-8464-FF45B0BD8A23}"/>
    <cellStyle name="Comma 3 2 2 4 8" xfId="37967" xr:uid="{632CD60C-AF4E-46FB-992A-4505937B6D4C}"/>
    <cellStyle name="Comma 3 2 2 4 8 2" xfId="42797" xr:uid="{12DEB88D-D40C-43CA-AA14-5D45D13CD291}"/>
    <cellStyle name="Comma 3 2 2 4 9" xfId="36028" xr:uid="{03D58A60-DEA6-4184-96D0-4680C5CFA35B}"/>
    <cellStyle name="Comma 3 2 2 4 9 2" xfId="42307" xr:uid="{A7C13DBD-5D82-4DA2-A2A6-5EF6ED055542}"/>
    <cellStyle name="Comma 3 2 2 4_ACT Segment adj EBITDA" xfId="11987" xr:uid="{99A0AC81-499A-40E3-B79A-3D647249EBE6}"/>
    <cellStyle name="Comma 3 2 2 5" xfId="11988" xr:uid="{F8588DBD-6468-468C-B694-45389E41D6FC}"/>
    <cellStyle name="Comma 3 2 2 5 2" xfId="11989" xr:uid="{CEC9372E-8C98-44BA-B49F-ECB551D50113}"/>
    <cellStyle name="Comma 3 2 2 5 2 2" xfId="11990" xr:uid="{BBCE54C8-84CF-4D77-86C0-777982B61345}"/>
    <cellStyle name="Comma 3 2 2 5 2 2 2" xfId="41705" xr:uid="{630AD903-EAE7-483F-B14F-1A4481132DAB}"/>
    <cellStyle name="Comma 3 2 2 5 2 2 3" xfId="32390" xr:uid="{444F60D2-1434-4928-811C-716D6C96D241}"/>
    <cellStyle name="Comma 3 2 2 5 2 3" xfId="40440" xr:uid="{C681E769-BB60-4EC8-8BF5-CD0B1DFCF4C5}"/>
    <cellStyle name="Comma 3 2 2 5 2 4" xfId="22434" xr:uid="{85B94A16-F40F-41BD-BDCA-4FF0442644CC}"/>
    <cellStyle name="Comma 3 2 2 5 2_ACT_NIBD EQ" xfId="11991" xr:uid="{8BF059A7-B6A7-4A0A-A4D2-A302840B07A3}"/>
    <cellStyle name="Comma 3 2 2 5 3" xfId="11992" xr:uid="{1B46EBD7-240F-464D-B318-E876C9E500A4}"/>
    <cellStyle name="Comma 3 2 2 5 3 2" xfId="40441" xr:uid="{A78257D7-5306-4598-AAD2-DF1A4748FCA1}"/>
    <cellStyle name="Comma 3 2 2 5 3 3" xfId="22435" xr:uid="{93E518C2-3C84-42F7-9A89-CD33D85D4B97}"/>
    <cellStyle name="Comma 3 2 2 5 4" xfId="36352" xr:uid="{F73298E3-4E14-40A4-B0B2-8F8E76CFA98B}"/>
    <cellStyle name="Comma 3 2 2 5 4 2" xfId="42377" xr:uid="{F2D68CD8-93E3-42AB-89A9-0794E1555C6F}"/>
    <cellStyle name="Comma 3 2 2 5 5" xfId="39580" xr:uid="{0803E784-C6AA-405E-A6B0-04C6181D2C6C}"/>
    <cellStyle name="Comma 3 2 2 5 5 2" xfId="43164" xr:uid="{68C8EA4B-A956-49EB-9EC9-1079C671C118}"/>
    <cellStyle name="Comma 3 2 2 5 6" xfId="40439" xr:uid="{55787869-8C85-42DE-B9B2-B8E6A99C603F}"/>
    <cellStyle name="Comma 3 2 2 5 7" xfId="22433" xr:uid="{565C8409-9366-4965-B8B8-0B983186DCC5}"/>
    <cellStyle name="Comma 3 2 2 5_ACT Segment adj EBITDA" xfId="11993" xr:uid="{8CC350ED-F2F9-49FE-BA00-300AC2048FB6}"/>
    <cellStyle name="Comma 3 2 2 6" xfId="11994" xr:uid="{61E3FFC8-C470-4EE5-A3FA-B26123A2FC37}"/>
    <cellStyle name="Comma 3 2 2 6 2" xfId="11995" xr:uid="{BBBA26B4-ADD9-4981-B500-23F9A8E7C96F}"/>
    <cellStyle name="Comma 3 2 2 6 2 2" xfId="41706" xr:uid="{3BA72A04-313B-4069-B4F1-42F778CDB7C8}"/>
    <cellStyle name="Comma 3 2 2 6 2 3" xfId="32391" xr:uid="{CC2E823B-6909-4303-91A1-C2BB612B2692}"/>
    <cellStyle name="Comma 3 2 2 6 3" xfId="37044" xr:uid="{968E47DE-BC5D-41CE-9692-A9900C099352}"/>
    <cellStyle name="Comma 3 2 2 6 3 2" xfId="42564" xr:uid="{9B32DB02-8C82-454D-AE00-A212D08CAB8A}"/>
    <cellStyle name="Comma 3 2 2 6 4" xfId="39811" xr:uid="{AD26353B-0DA2-40F2-AD18-9E205BDD5626}"/>
    <cellStyle name="Comma 3 2 2 6 4 2" xfId="43359" xr:uid="{83A51338-95E0-455B-81DA-C630E8B737BD}"/>
    <cellStyle name="Comma 3 2 2 6 5" xfId="40442" xr:uid="{6F32294B-1B54-4A11-A6F1-2C8814DEB313}"/>
    <cellStyle name="Comma 3 2 2 6 6" xfId="22436" xr:uid="{451D9DBB-DD42-44F7-BB65-94905DDA9251}"/>
    <cellStyle name="Comma 3 2 2 6_ACT Segment adj EBITDA" xfId="11996" xr:uid="{FE6E8022-295B-4C8A-ACD4-707919408427}"/>
    <cellStyle name="Comma 3 2 2 7" xfId="11997" xr:uid="{7A2CA8AE-1876-4AF0-AA3D-A07F6A8EDB7C}"/>
    <cellStyle name="Comma 3 2 2 7 2" xfId="37073" xr:uid="{07518F25-604C-480C-96C0-50F401C817EA}"/>
    <cellStyle name="Comma 3 2 2 7 2 2" xfId="42591" xr:uid="{90ADF7CF-9C06-4E46-A4F3-50004CE16EC0}"/>
    <cellStyle name="Comma 3 2 2 7 3" xfId="39838" xr:uid="{F5CEAFB9-ADFC-439B-8A57-858EBAEDC466}"/>
    <cellStyle name="Comma 3 2 2 7 3 2" xfId="43386" xr:uid="{00F55893-A38B-450A-939D-78F2CDDCFCD3}"/>
    <cellStyle name="Comma 3 2 2 7 4" xfId="40443" xr:uid="{3034EA62-BC07-44E0-8C8E-165994B043C0}"/>
    <cellStyle name="Comma 3 2 2 7 5" xfId="22437" xr:uid="{07C42CD5-7214-4821-92FC-FE1763819065}"/>
    <cellStyle name="Comma 3 2 2 8" xfId="11998" xr:uid="{EA1A247A-8839-40CB-B03F-0FB893031C9D}"/>
    <cellStyle name="Comma 3 2 2 8 2" xfId="41093" xr:uid="{D34B1759-B863-45A7-8E68-30890536E44A}"/>
    <cellStyle name="Comma 3 2 2 8 3" xfId="30849" xr:uid="{3BDA9BEE-9E23-467E-887C-0BF2C5A8B06A}"/>
    <cellStyle name="Comma 3 2 2 9" xfId="11999" xr:uid="{CD24FC39-DB02-4FB0-9368-F635AC0BBEDD}"/>
    <cellStyle name="Comma 3 2 2 9 2" xfId="41318" xr:uid="{A9FC0BEC-BDD8-4393-A366-2D45AC9F1A34}"/>
    <cellStyle name="Comma 3 2 2 9 3" xfId="31991" xr:uid="{204A061E-4E84-49BD-B198-B79DEB712687}"/>
    <cellStyle name="Comma 3 2 2_ACT Segment adj EBITDA" xfId="12000" xr:uid="{D76A3891-F675-4471-AEAD-05D6A4F66DED}"/>
    <cellStyle name="Comma 3 2 3" xfId="12001" xr:uid="{2775B73D-39F3-4C8A-99BE-AD24B9B8A150}"/>
    <cellStyle name="Comma 3 2 3 10" xfId="12002" xr:uid="{271F3C7D-BF90-4EBD-B003-FA6D79D0B4E3}"/>
    <cellStyle name="Comma 3 2 3 10 2" xfId="41502" xr:uid="{FDE18214-C820-4CFA-89CF-829DD9C978D0}"/>
    <cellStyle name="Comma 3 2 3 10 3" xfId="32184" xr:uid="{955B6606-F24D-4604-8E89-B1332554EA3A}"/>
    <cellStyle name="Comma 3 2 3 11" xfId="32851" xr:uid="{2BB52573-AF1E-4ED0-81E6-06F178369AA7}"/>
    <cellStyle name="Comma 3 2 3 11 2" xfId="42129" xr:uid="{9143324A-D3E8-4742-9628-D8AA2B975342}"/>
    <cellStyle name="Comma 3 2 3 12" xfId="39220" xr:uid="{73EBA0A5-EE4A-4498-AC0C-92DD94EC3BAB}"/>
    <cellStyle name="Comma 3 2 3 12 2" xfId="42974" xr:uid="{1443E47E-72EB-463F-BE55-35FE32E86D39}"/>
    <cellStyle name="Comma 3 2 3 13" xfId="40444" xr:uid="{1B3FEECD-D26E-4197-831B-01978D60302C}"/>
    <cellStyle name="Comma 3 2 3 14" xfId="22438" xr:uid="{4F0037E0-A871-4223-901D-9EA5F961A84C}"/>
    <cellStyle name="Comma 3 2 3 2" xfId="12003" xr:uid="{05DE394E-C796-4360-9669-7A0C8A0E34CD}"/>
    <cellStyle name="Comma 3 2 3 2 2" xfId="12004" xr:uid="{017B41ED-646A-44CA-B085-00D4FFC1AD2B}"/>
    <cellStyle name="Comma 3 2 3 2 2 2" xfId="12005" xr:uid="{5126EFC3-9D8C-40EA-A490-561AF13565FE}"/>
    <cellStyle name="Comma 3 2 3 2 2 2 2" xfId="41707" xr:uid="{5E24A032-4093-45CE-8AF6-4DD8027F740A}"/>
    <cellStyle name="Comma 3 2 3 2 2 2 3" xfId="32392" xr:uid="{33BFDB57-0568-46EF-8ED8-65F07DABDCC6}"/>
    <cellStyle name="Comma 3 2 3 2 2 3" xfId="40446" xr:uid="{D78FCADE-B72D-42BF-856E-193028966363}"/>
    <cellStyle name="Comma 3 2 3 2 2 4" xfId="22440" xr:uid="{9C0AF380-14DE-4136-BE1D-DF6F0F24BBE0}"/>
    <cellStyle name="Comma 3 2 3 2 2_ACT_NIBD EQ" xfId="12006" xr:uid="{13EC7ED4-75A2-43FD-9B36-65B2F5380168}"/>
    <cellStyle name="Comma 3 2 3 2 3" xfId="12007" xr:uid="{642882E2-53D3-44F3-A9C8-F1E736DBA7D0}"/>
    <cellStyle name="Comma 3 2 3 2 3 2" xfId="40447" xr:uid="{BEA9EE6F-90CF-4306-ABA8-EA2480040A37}"/>
    <cellStyle name="Comma 3 2 3 2 3 3" xfId="22441" xr:uid="{5730182E-08FD-45A9-953A-4B8A0A36A0D9}"/>
    <cellStyle name="Comma 3 2 3 2 4" xfId="32852" xr:uid="{C3084268-21AF-48AD-ABC5-C0825A4D8296}"/>
    <cellStyle name="Comma 3 2 3 2 4 2" xfId="42130" xr:uid="{75F7872D-C8B9-4599-8BB5-C6ADAEBF359F}"/>
    <cellStyle name="Comma 3 2 3 2 5" xfId="39221" xr:uid="{0F45F619-60C2-4912-BF58-A253FBD91589}"/>
    <cellStyle name="Comma 3 2 3 2 5 2" xfId="42975" xr:uid="{4A1881E3-AFD6-4D5F-892C-84F903F74888}"/>
    <cellStyle name="Comma 3 2 3 2 6" xfId="40445" xr:uid="{4F5A246E-27DB-48B5-B5DF-AEAE958B63BB}"/>
    <cellStyle name="Comma 3 2 3 2 7" xfId="22439" xr:uid="{F041BFE9-15FF-4924-B77B-BEF695D86615}"/>
    <cellStyle name="Comma 3 2 3 2_ACT Segment adj EBITDA" xfId="12008" xr:uid="{D479FB16-355C-4041-8516-2E80A4598D1B}"/>
    <cellStyle name="Comma 3 2 3 3" xfId="12009" xr:uid="{5E0D8C5B-5694-4360-9C91-AE8E6E8E059F}"/>
    <cellStyle name="Comma 3 2 3 3 2" xfId="12010" xr:uid="{3DF5126A-C8E5-44B6-A71C-21B92DFF791B}"/>
    <cellStyle name="Comma 3 2 3 3 2 2" xfId="41708" xr:uid="{4D8073AB-9B55-4823-9358-F205BF1B4079}"/>
    <cellStyle name="Comma 3 2 3 3 2 3" xfId="32393" xr:uid="{B3F4C743-6EBF-40F9-BFD7-04872B987B78}"/>
    <cellStyle name="Comma 3 2 3 3 3" xfId="36543" xr:uid="{FC5ED8BD-81CF-4872-B415-6205F1EBA846}"/>
    <cellStyle name="Comma 3 2 3 3 3 2" xfId="42461" xr:uid="{F6A8C1FF-B1FD-47A7-AC42-43396834D9FD}"/>
    <cellStyle name="Comma 3 2 3 3 4" xfId="39688" xr:uid="{047256A7-7B51-4A7E-A2B8-231F0C870926}"/>
    <cellStyle name="Comma 3 2 3 3 4 2" xfId="43253" xr:uid="{449CB415-60FE-4A87-9A72-65DD8FA43B82}"/>
    <cellStyle name="Comma 3 2 3 3 5" xfId="40448" xr:uid="{FCBD5EB4-44B5-4F1E-9516-967BF34BDB48}"/>
    <cellStyle name="Comma 3 2 3 3 6" xfId="22442" xr:uid="{28EDD53D-20E2-4739-9ACB-F2DC3C03F56B}"/>
    <cellStyle name="Comma 3 2 3 3_ACT Segment adj EBITDA" xfId="12011" xr:uid="{B70B9AB4-59EE-458B-B093-7CF256324C12}"/>
    <cellStyle name="Comma 3 2 3 4" xfId="12012" xr:uid="{FE96F57F-B510-49F9-A591-EA421EFC596C}"/>
    <cellStyle name="Comma 3 2 3 4 2" xfId="40449" xr:uid="{A888EB3E-C568-4511-ADC5-1BB8798DB46D}"/>
    <cellStyle name="Comma 3 2 3 4 3" xfId="22443" xr:uid="{CA2029CF-6381-4A22-993E-27069BB95EFC}"/>
    <cellStyle name="Comma 3 2 3 5" xfId="12013" xr:uid="{9E8BFADD-0AB4-4EA1-B7E5-EA8E32B248FA}"/>
    <cellStyle name="Comma 3 2 3 5 2" xfId="41176" xr:uid="{34DFE3C6-E3A6-4B99-BEF1-9F1D2E39D4F8}"/>
    <cellStyle name="Comma 3 2 3 5 3" xfId="31456" xr:uid="{2859326D-CE48-4F2F-BE0D-A57BC3939457}"/>
    <cellStyle name="Comma 3 2 3 6" xfId="12014" xr:uid="{D121437F-4123-4247-8E23-B51D0FDFD364}"/>
    <cellStyle name="Comma 3 2 3 6 2" xfId="41442" xr:uid="{3EB4E360-F0BB-47B5-AADA-5A00A6625CE0}"/>
    <cellStyle name="Comma 3 2 3 6 3" xfId="32121" xr:uid="{978C0D9F-8938-489E-959A-ACADAB7E06C9}"/>
    <cellStyle name="Comma 3 2 3 7" xfId="12015" xr:uid="{902B06AE-977F-43C7-A2F6-55463B7566A3}"/>
    <cellStyle name="Comma 3 2 3 7 2" xfId="41459" xr:uid="{FE494DAB-B5CC-4B54-B424-66F733E6A30A}"/>
    <cellStyle name="Comma 3 2 3 7 3" xfId="32139" xr:uid="{E2D96BDA-AE5E-4762-87D0-7B4D7132705A}"/>
    <cellStyle name="Comma 3 2 3 8" xfId="12016" xr:uid="{D5F7DBAE-A99E-4612-A6AB-68D534BAA648}"/>
    <cellStyle name="Comma 3 2 3 8 2" xfId="41417" xr:uid="{20A86804-7CF9-4D78-9E03-9A5DD6F3B841}"/>
    <cellStyle name="Comma 3 2 3 8 3" xfId="32094" xr:uid="{5B5065D4-14B7-496C-A155-65C6E38A43DB}"/>
    <cellStyle name="Comma 3 2 3 9" xfId="12017" xr:uid="{36EF3CB7-C7B3-463A-8A50-24F5BA7BF220}"/>
    <cellStyle name="Comma 3 2 3 9 2" xfId="41517" xr:uid="{AA6DEAD8-98E5-4BA7-90F2-ECACC66E5D0C}"/>
    <cellStyle name="Comma 3 2 3 9 3" xfId="32199" xr:uid="{3F7966F1-C8C8-475D-BBCB-89657796582E}"/>
    <cellStyle name="Comma 3 2 3_ACT Segment adj EBITDA" xfId="12018" xr:uid="{9035AE1C-6E42-483A-859B-8BBEE4408F7F}"/>
    <cellStyle name="Comma 3 2 4" xfId="12019" xr:uid="{0572EDA7-B24B-4D52-8771-1E693FB880C5}"/>
    <cellStyle name="Comma 3 2 4 10" xfId="12020" xr:uid="{5499DA15-BDE6-44F9-8742-27AED5A3A6EB}"/>
    <cellStyle name="Comma 3 2 4 10 2" xfId="41504" xr:uid="{23136BD8-7819-4E66-87CD-7DF64147AB41}"/>
    <cellStyle name="Comma 3 2 4 10 3" xfId="32186" xr:uid="{04CFC891-8A1E-48DC-998D-79D5367D5DB9}"/>
    <cellStyle name="Comma 3 2 4 11" xfId="32853" xr:uid="{DC2723F6-21D0-4300-A6D3-09F7152EE40E}"/>
    <cellStyle name="Comma 3 2 4 11 2" xfId="42131" xr:uid="{02FEB3CD-FD75-4176-A09E-7C6E580D3B58}"/>
    <cellStyle name="Comma 3 2 4 12" xfId="39222" xr:uid="{7C71C3E8-B6D4-4652-AABB-F3A19340D1FB}"/>
    <cellStyle name="Comma 3 2 4 12 2" xfId="42976" xr:uid="{CC467972-FCC1-41BC-ABC2-FD5B32E1D80E}"/>
    <cellStyle name="Comma 3 2 4 13" xfId="40450" xr:uid="{BF6F301A-5339-40BB-BCE7-7FF0976F6C5B}"/>
    <cellStyle name="Comma 3 2 4 14" xfId="22444" xr:uid="{D1FCB0BF-5E50-454E-8C87-4BDEAD51FA2B}"/>
    <cellStyle name="Comma 3 2 4 2" xfId="12021" xr:uid="{BFE1915E-2CCA-4E80-9A83-FFEF465C17E4}"/>
    <cellStyle name="Comma 3 2 4 2 2" xfId="12022" xr:uid="{D9209D35-2579-45AD-AB19-1A3425B1AB41}"/>
    <cellStyle name="Comma 3 2 4 2 2 2" xfId="12023" xr:uid="{59F6CA6A-3897-41F3-91C1-5C3036E40C94}"/>
    <cellStyle name="Comma 3 2 4 2 2 2 2" xfId="41709" xr:uid="{FE1B49DC-4256-41AA-BA11-2A2074180B52}"/>
    <cellStyle name="Comma 3 2 4 2 2 2 3" xfId="32394" xr:uid="{3D5A5A24-BE84-41E0-976C-4252C5426B5C}"/>
    <cellStyle name="Comma 3 2 4 2 2 3" xfId="40452" xr:uid="{4ADA1870-B262-4DB4-A1CE-1FFDEFFDFF3C}"/>
    <cellStyle name="Comma 3 2 4 2 2 4" xfId="22446" xr:uid="{3F3798D6-A076-4065-B374-6C813B0BF2CB}"/>
    <cellStyle name="Comma 3 2 4 2 2_ACT_NIBD EQ" xfId="12024" xr:uid="{F434B565-315B-4F00-8A7B-5F8B09FF9CB6}"/>
    <cellStyle name="Comma 3 2 4 2 3" xfId="12025" xr:uid="{4A7F36DD-03C8-46F4-ADD2-10FDA6E09E5D}"/>
    <cellStyle name="Comma 3 2 4 2 3 2" xfId="40453" xr:uid="{5334A777-BE6B-43BB-8F0F-568627F451F3}"/>
    <cellStyle name="Comma 3 2 4 2 3 3" xfId="22447" xr:uid="{1BE35B8F-DEFF-4C7A-94D2-7B7CFAD7C7DB}"/>
    <cellStyle name="Comma 3 2 4 2 4" xfId="32854" xr:uid="{428B6378-603B-4D69-ADED-58FE9E544A6E}"/>
    <cellStyle name="Comma 3 2 4 2 4 2" xfId="42132" xr:uid="{8430A761-7D04-4796-9584-B5A71DFF55DC}"/>
    <cellStyle name="Comma 3 2 4 2 5" xfId="39223" xr:uid="{9FA13B62-6D90-4CA9-88A4-BB7E110371B8}"/>
    <cellStyle name="Comma 3 2 4 2 5 2" xfId="42977" xr:uid="{18C7F874-E7FD-41EF-8743-6FAF9D527DFA}"/>
    <cellStyle name="Comma 3 2 4 2 6" xfId="40451" xr:uid="{C1F10AAE-E496-43AE-BD60-D65B784FF5C0}"/>
    <cellStyle name="Comma 3 2 4 2 7" xfId="22445" xr:uid="{F7704B2C-216B-4724-B25C-B45E8AD70608}"/>
    <cellStyle name="Comma 3 2 4 2_ACT Segment adj EBITDA" xfId="12026" xr:uid="{DE6F1934-F615-4BA9-AF33-C8CCF5B6D0DD}"/>
    <cellStyle name="Comma 3 2 4 3" xfId="12027" xr:uid="{25E96669-9200-4058-9AB3-DC6D48460B78}"/>
    <cellStyle name="Comma 3 2 4 3 2" xfId="12028" xr:uid="{982257B8-F415-4DAC-8CB4-D31AEE868120}"/>
    <cellStyle name="Comma 3 2 4 3 2 2" xfId="41710" xr:uid="{EDFA3B88-7A07-4B1B-8B36-B4EAFD6E4308}"/>
    <cellStyle name="Comma 3 2 4 3 2 3" xfId="32395" xr:uid="{83AB7872-AAF5-4B9B-88FB-9B01C49DEE44}"/>
    <cellStyle name="Comma 3 2 4 3 3" xfId="36544" xr:uid="{A9CD6A13-6027-405D-84D5-F2FC23B559B3}"/>
    <cellStyle name="Comma 3 2 4 3 3 2" xfId="42462" xr:uid="{89284F0A-3DF6-45FD-8508-6A63DBE61EFE}"/>
    <cellStyle name="Comma 3 2 4 3 4" xfId="39689" xr:uid="{F86F53A6-EE44-496D-92E9-10CBE36045FF}"/>
    <cellStyle name="Comma 3 2 4 3 4 2" xfId="43254" xr:uid="{1F26F5B7-3A8E-413C-920E-205223114AF6}"/>
    <cellStyle name="Comma 3 2 4 3 5" xfId="40454" xr:uid="{F3A3695B-1370-4F7A-8864-038758ACCEB0}"/>
    <cellStyle name="Comma 3 2 4 3 6" xfId="22448" xr:uid="{871338B2-9802-49F1-9FF1-48ADD2E03191}"/>
    <cellStyle name="Comma 3 2 4 3_ACT Segment adj EBITDA" xfId="12029" xr:uid="{78EA41B7-0DF1-4C3C-8DC3-464BA6D3A93E}"/>
    <cellStyle name="Comma 3 2 4 4" xfId="12030" xr:uid="{FBEBDC60-F517-415A-895B-05892ACD6076}"/>
    <cellStyle name="Comma 3 2 4 4 2" xfId="40455" xr:uid="{FD9E9F9F-99C9-4B60-A438-2D21C7D007A0}"/>
    <cellStyle name="Comma 3 2 4 4 3" xfId="22449" xr:uid="{C3277D34-E52F-48BA-9176-81FDBD5D5505}"/>
    <cellStyle name="Comma 3 2 4 5" xfId="12031" xr:uid="{110D369A-D1B4-437B-A7E6-D1E841AAD366}"/>
    <cellStyle name="Comma 3 2 4 5 2" xfId="41127" xr:uid="{815609D2-0186-4C21-BE55-DECD775164F5}"/>
    <cellStyle name="Comma 3 2 4 5 3" xfId="31094" xr:uid="{5B8BBCEE-2EED-4A96-9CFD-15B7E9DCAA27}"/>
    <cellStyle name="Comma 3 2 4 6" xfId="12032" xr:uid="{C9FF791D-F704-485A-AE93-B5570A2B3625}"/>
    <cellStyle name="Comma 3 2 4 6 2" xfId="41373" xr:uid="{ECBCDB1A-20A6-4942-95F2-CD9F8C5880FB}"/>
    <cellStyle name="Comma 3 2 4 6 3" xfId="32049" xr:uid="{C85A4E0F-E52A-451C-AF6E-CF002DBF44E7}"/>
    <cellStyle name="Comma 3 2 4 7" xfId="12033" xr:uid="{A3417726-C9D3-422C-AAB0-5B3EB0ABD4CA}"/>
    <cellStyle name="Comma 3 2 4 7 2" xfId="41549" xr:uid="{2BFEBC73-036E-417E-B789-1A24CE38A8E9}"/>
    <cellStyle name="Comma 3 2 4 7 3" xfId="32232" xr:uid="{4B56FA38-13A5-43DF-A5BD-41A3E428497F}"/>
    <cellStyle name="Comma 3 2 4 8" xfId="12034" xr:uid="{A61218C2-B3DF-4B2F-B88B-022B34E2073E}"/>
    <cellStyle name="Comma 3 2 4 8 2" xfId="41388" xr:uid="{3FFD8472-C2B9-44FC-889A-021FBF984C32}"/>
    <cellStyle name="Comma 3 2 4 8 3" xfId="32065" xr:uid="{9D1D95E9-0C30-40EA-A85E-CF3A67B8F22C}"/>
    <cellStyle name="Comma 3 2 4 9" xfId="12035" xr:uid="{5EC60D46-9D39-4E15-BD25-1109324CF6F7}"/>
    <cellStyle name="Comma 3 2 4 9 2" xfId="41322" xr:uid="{9B1289C3-AA43-4A21-B2E6-6CA25EE62E55}"/>
    <cellStyle name="Comma 3 2 4 9 3" xfId="31995" xr:uid="{A87F3605-716A-4DF7-98DA-182E98826500}"/>
    <cellStyle name="Comma 3 2 4_ACT Segment adj EBITDA" xfId="12036" xr:uid="{0004C853-435A-4FD9-935C-222CE7F8ED4A}"/>
    <cellStyle name="Comma 3 2 5" xfId="12037" xr:uid="{078F4F15-8E41-438F-8A93-ACE25E25C909}"/>
    <cellStyle name="Comma 3 2 5 10" xfId="38752" xr:uid="{20AFA109-48C4-417C-BEA5-EDFC1A77FEFD}"/>
    <cellStyle name="Comma 3 2 5 10 2" xfId="42851" xr:uid="{95E1F90B-8CAD-4ED3-AD4E-6B96F1FC4200}"/>
    <cellStyle name="Comma 3 2 5 11" xfId="39224" xr:uid="{E13CA3CC-EA07-48A6-B81D-142030BA6629}"/>
    <cellStyle name="Comma 3 2 5 11 2" xfId="42978" xr:uid="{AC4AEEEC-3317-4161-8C1C-4A94F5CB3C83}"/>
    <cellStyle name="Comma 3 2 5 12" xfId="40456" xr:uid="{BEB8299A-E511-4D9D-92B2-892925BD1B1A}"/>
    <cellStyle name="Comma 3 2 5 13" xfId="22450" xr:uid="{2D91E86E-2144-4E3D-A228-A167D11EA7E4}"/>
    <cellStyle name="Comma 3 2 5 2" xfId="12038" xr:uid="{6466A58A-EB2E-4678-904F-36544566FAB2}"/>
    <cellStyle name="Comma 3 2 5 2 2" xfId="12039" xr:uid="{AAF25D5B-E187-41C3-B71C-431FB5B881DF}"/>
    <cellStyle name="Comma 3 2 5 2 2 2" xfId="12040" xr:uid="{86316A5E-95DF-45D1-A897-8214A54F9BD6}"/>
    <cellStyle name="Comma 3 2 5 2 2 2 2" xfId="41711" xr:uid="{9D22490B-1027-412D-AE62-50B95750E2EC}"/>
    <cellStyle name="Comma 3 2 5 2 2 2 3" xfId="32396" xr:uid="{A456C18A-F86B-4113-BC16-DE8C42C8CEC4}"/>
    <cellStyle name="Comma 3 2 5 2 2 3" xfId="40458" xr:uid="{09E9E634-D64F-4E36-A9BD-B1CE16CEBCA4}"/>
    <cellStyle name="Comma 3 2 5 2 2 4" xfId="22452" xr:uid="{3B1B0C05-E59C-40DB-8E92-813CDDFF6341}"/>
    <cellStyle name="Comma 3 2 5 2 2_ACT_NIBD EQ" xfId="12041" xr:uid="{CD314F33-E155-45B1-AE3A-F3152CD407A9}"/>
    <cellStyle name="Comma 3 2 5 2 3" xfId="12042" xr:uid="{6BC10C91-DB45-4C8C-985B-86C13C4CB01F}"/>
    <cellStyle name="Comma 3 2 5 2 3 2" xfId="40459" xr:uid="{7E463AAC-F8E6-48F0-A2E0-FEE996E26DC3}"/>
    <cellStyle name="Comma 3 2 5 2 3 3" xfId="22453" xr:uid="{6694399A-EF3F-4F81-9775-9BDC410EE0DA}"/>
    <cellStyle name="Comma 3 2 5 2 4" xfId="36545" xr:uid="{66CB611D-8313-468D-AB12-A3235B83E7E2}"/>
    <cellStyle name="Comma 3 2 5 2 4 2" xfId="42463" xr:uid="{AA6EADCD-A4CC-4549-AB92-9319E74F99E6}"/>
    <cellStyle name="Comma 3 2 5 2 5" xfId="39690" xr:uid="{E6E94D95-9041-4DB6-9A31-C9538429F787}"/>
    <cellStyle name="Comma 3 2 5 2 5 2" xfId="43255" xr:uid="{3FF048E9-FC03-49B8-A8C8-938793A906AF}"/>
    <cellStyle name="Comma 3 2 5 2 6" xfId="40457" xr:uid="{B1622969-6F6A-4725-BC7F-70579C8B34E2}"/>
    <cellStyle name="Comma 3 2 5 2 7" xfId="22451" xr:uid="{D299C416-5F16-43C2-8C4D-014F4E4DC438}"/>
    <cellStyle name="Comma 3 2 5 2_ACT Segment adj EBITDA" xfId="12043" xr:uid="{C7E8E519-FA78-4B93-8045-F0327DFD41F4}"/>
    <cellStyle name="Comma 3 2 5 3" xfId="12044" xr:uid="{CDC7AF12-5DB1-44B9-A100-B89614F7225E}"/>
    <cellStyle name="Comma 3 2 5 3 2" xfId="12045" xr:uid="{82DE35C3-9EE0-41EE-9B6E-A2EC6C5A78D2}"/>
    <cellStyle name="Comma 3 2 5 3 2 2" xfId="41712" xr:uid="{C9924983-2527-4E95-BDA5-E3AB4E32D849}"/>
    <cellStyle name="Comma 3 2 5 3 2 3" xfId="32397" xr:uid="{7CE404DC-78C2-4A64-BC76-F2F632BDB657}"/>
    <cellStyle name="Comma 3 2 5 3 3" xfId="40460" xr:uid="{BC950E6C-0952-4FBA-ADE0-AEF29FE65F16}"/>
    <cellStyle name="Comma 3 2 5 3 4" xfId="22454" xr:uid="{27A05B91-08FC-4841-B437-93A73A19F816}"/>
    <cellStyle name="Comma 3 2 5 3_ACT_NIBD EQ" xfId="12046" xr:uid="{7D8FE75B-2D0A-40AF-B199-5A611D559ED5}"/>
    <cellStyle name="Comma 3 2 5 4" xfId="12047" xr:uid="{0A1297C7-78DB-43B0-8795-A86E13D127EB}"/>
    <cellStyle name="Comma 3 2 5 4 2" xfId="40461" xr:uid="{103DD3C1-5A86-4A4A-B625-A2C14682C3F7}"/>
    <cellStyle name="Comma 3 2 5 4 3" xfId="22455" xr:uid="{E23901B8-93CC-42AE-8423-AE5DF8C0FB0F}"/>
    <cellStyle name="Comma 3 2 5 5" xfId="12048" xr:uid="{2F77C0E8-C7E3-459B-9BE1-73741AEE019B}"/>
    <cellStyle name="Comma 3 2 5 5 2" xfId="41222" xr:uid="{53B6D9E7-E7C5-4EA3-9F06-4647E30CA90A}"/>
    <cellStyle name="Comma 3 2 5 5 3" xfId="31520" xr:uid="{9F0E6400-A87A-4BF7-BA78-68D84F220164}"/>
    <cellStyle name="Comma 3 2 5 6" xfId="32855" xr:uid="{C30E5522-E520-4FFD-90A7-4F30FABCC8FF}"/>
    <cellStyle name="Comma 3 2 5 6 2" xfId="42133" xr:uid="{AC674B4A-0152-4EA7-B427-378EB931671C}"/>
    <cellStyle name="Comma 3 2 5 7" xfId="36134" xr:uid="{5953DB5E-A11C-4F9E-A98D-93C3F0BE56C4}"/>
    <cellStyle name="Comma 3 2 5 7 2" xfId="42335" xr:uid="{A0AE5A8D-0E27-4BEB-A180-B5A94B12DBEE}"/>
    <cellStyle name="Comma 3 2 5 8" xfId="37966" xr:uid="{DE5767E2-6C1D-4C2E-BEFB-485AC633021E}"/>
    <cellStyle name="Comma 3 2 5 8 2" xfId="42796" xr:uid="{DE6BF8B7-75F0-4614-A7B8-9C06EA747779}"/>
    <cellStyle name="Comma 3 2 5 9" xfId="38374" xr:uid="{27581C3D-F495-45E8-8954-993E9844A670}"/>
    <cellStyle name="Comma 3 2 5 9 2" xfId="42824" xr:uid="{0443BE18-7A97-4B4E-A1ED-8D36445C1FBB}"/>
    <cellStyle name="Comma 3 2 5_ACT Segment adj EBITDA" xfId="12049" xr:uid="{2FAEF42E-0508-4BE3-9BEB-81CC9ECB9292}"/>
    <cellStyle name="Comma 3 2 6" xfId="12050" xr:uid="{A11BFF9A-3D68-4722-8839-2126F1E051F4}"/>
    <cellStyle name="Comma 3 2 6 2" xfId="12051" xr:uid="{DF00524D-DC49-4B15-B585-ECCBA8DBAA48}"/>
    <cellStyle name="Comma 3 2 6 2 2" xfId="12052" xr:uid="{7265A3A8-1291-4E5F-B117-422941DF4CFE}"/>
    <cellStyle name="Comma 3 2 6 2 2 2" xfId="41713" xr:uid="{A8D004E8-D91F-4D6D-8330-293767DA21DB}"/>
    <cellStyle name="Comma 3 2 6 2 2 3" xfId="32398" xr:uid="{623E0BA8-0F56-4784-92B6-6CB87C00D47D}"/>
    <cellStyle name="Comma 3 2 6 2 3" xfId="40463" xr:uid="{5F6331FE-4BCC-4E1E-AFE2-9A8C7A660E65}"/>
    <cellStyle name="Comma 3 2 6 2 4" xfId="22457" xr:uid="{C3659D16-0F88-4E4C-92FE-1DA9BE81F9B7}"/>
    <cellStyle name="Comma 3 2 6 2_ACT_NIBD EQ" xfId="12053" xr:uid="{F955A5E6-1929-40CF-9C89-D9E3ECB70FEE}"/>
    <cellStyle name="Comma 3 2 6 3" xfId="12054" xr:uid="{FD7EE7DF-F9C7-462C-8F14-CFFB40BD68B4}"/>
    <cellStyle name="Comma 3 2 6 3 2" xfId="40464" xr:uid="{8970484C-B2BB-4BBB-8A5D-11368F905EF0}"/>
    <cellStyle name="Comma 3 2 6 3 3" xfId="22458" xr:uid="{9EC05CAB-1625-4611-9DDA-AE40D8BD6B5B}"/>
    <cellStyle name="Comma 3 2 6 4" xfId="36259" xr:uid="{5A88999E-459D-4B1E-BC9F-85A38537B584}"/>
    <cellStyle name="Comma 3 2 6 4 2" xfId="42359" xr:uid="{9A19A7D8-0D8C-4862-B460-9EB5D283A85E}"/>
    <cellStyle name="Comma 3 2 6 5" xfId="39558" xr:uid="{E7651473-6CC3-43D2-A59F-65BC8EB7B60E}"/>
    <cellStyle name="Comma 3 2 6 5 2" xfId="43146" xr:uid="{B2EE3F7B-7F6C-4356-99B8-A0D108472735}"/>
    <cellStyle name="Comma 3 2 6 6" xfId="40462" xr:uid="{A6BE1B63-FB80-4E57-94E8-EC8772AC53CA}"/>
    <cellStyle name="Comma 3 2 6 7" xfId="22456" xr:uid="{C2817606-531D-40AC-B60A-1808C038B5F0}"/>
    <cellStyle name="Comma 3 2 6_ACT Segment adj EBITDA" xfId="12055" xr:uid="{18138A5F-6556-41C7-A9F6-B51FEE5D0DAD}"/>
    <cellStyle name="Comma 3 2 7" xfId="12056" xr:uid="{EB85B387-3351-4DE6-9309-68461BC6FF2C}"/>
    <cellStyle name="Comma 3 2 7 2" xfId="12057" xr:uid="{EED19EFC-B034-442D-99BB-9061905338DE}"/>
    <cellStyle name="Comma 3 2 7 2 2" xfId="41714" xr:uid="{907AE6E7-D975-4B36-BD68-6C20D3FC9B22}"/>
    <cellStyle name="Comma 3 2 7 2 3" xfId="32399" xr:uid="{FAB2D3B9-1471-4C1A-88F1-0780FEABBDA8}"/>
    <cellStyle name="Comma 3 2 7 3" xfId="37030" xr:uid="{C7E1208F-1EAA-45C1-862B-2BB4584BA798}"/>
    <cellStyle name="Comma 3 2 7 3 2" xfId="42552" xr:uid="{5B4150EF-6471-46E1-A414-D6C3555135E6}"/>
    <cellStyle name="Comma 3 2 7 4" xfId="39799" xr:uid="{10F2BDDC-6C93-49F0-A7C5-01B8CFD6B465}"/>
    <cellStyle name="Comma 3 2 7 4 2" xfId="43347" xr:uid="{A327F31B-29CD-419C-A550-EA55575AB83F}"/>
    <cellStyle name="Comma 3 2 7 5" xfId="40465" xr:uid="{940E4F09-4D57-4982-944C-8088D8B7B349}"/>
    <cellStyle name="Comma 3 2 7 6" xfId="22459" xr:uid="{C95F42E1-5414-4DCC-A335-081883A81F64}"/>
    <cellStyle name="Comma 3 2 7_ACT Segment adj EBITDA" xfId="12058" xr:uid="{5F7B84AA-3EF8-45D1-BCE2-73D57F956619}"/>
    <cellStyle name="Comma 3 2 8" xfId="12059" xr:uid="{05D2A30F-FA7B-40C3-A34E-BCD8486D6804}"/>
    <cellStyle name="Comma 3 2 8 2" xfId="37048" xr:uid="{73BC9279-280F-4F98-AEA9-5208D1712290}"/>
    <cellStyle name="Comma 3 2 8 2 2" xfId="42568" xr:uid="{FC2A8A23-9CF4-4616-BF31-DEA980E059AE}"/>
    <cellStyle name="Comma 3 2 8 3" xfId="39815" xr:uid="{FA918DB9-8A2F-4C7A-ACF9-5AE053BFA184}"/>
    <cellStyle name="Comma 3 2 8 3 2" xfId="43363" xr:uid="{76909973-2254-4A33-B985-5ACCA1F23DFA}"/>
    <cellStyle name="Comma 3 2 8 4" xfId="40466" xr:uid="{0B711002-1DC8-47F4-9CF9-C5FE81421D2C}"/>
    <cellStyle name="Comma 3 2 8 5" xfId="22460" xr:uid="{BB42B638-605F-47ED-975F-B378143C51A9}"/>
    <cellStyle name="Comma 3 2 9" xfId="12060" xr:uid="{00905528-4A6D-4B63-AE9D-4847425611A4}"/>
    <cellStyle name="Comma 3 2 9 2" xfId="41074" xr:uid="{7D488EB2-F2E5-4A7C-8430-B96CC01F8FFD}"/>
    <cellStyle name="Comma 3 2 9 3" xfId="30602" xr:uid="{70E3C0C7-9744-4E2B-A111-9E3D1B0BFFA0}"/>
    <cellStyle name="Comma 3 2_ACT Segment adj EBITDA" xfId="12061" xr:uid="{C2951286-D831-467B-ACEC-6C74D5448F70}"/>
    <cellStyle name="Comma 3 20" xfId="38391" xr:uid="{DE1F2C37-8E3B-464A-9B1D-403EED2B0B42}"/>
    <cellStyle name="Comma 3 20 2" xfId="42825" xr:uid="{512CBA62-C2E9-49A6-BA26-D2432825128D}"/>
    <cellStyle name="Comma 3 21" xfId="37121" xr:uid="{F202FEAA-DBB2-4B7F-8E00-98722F5042AB}"/>
    <cellStyle name="Comma 3 21 2" xfId="42605" xr:uid="{256F27F2-4681-459E-BAF1-060E7105FE74}"/>
    <cellStyle name="Comma 3 22" xfId="33142" xr:uid="{A8FD5635-1CC6-4F56-B1B2-59EEE8B2FA27}"/>
    <cellStyle name="Comma 3 22 2" xfId="42284" xr:uid="{9A164244-E6B5-4CBD-9ACF-8EBBE9C0BAF4}"/>
    <cellStyle name="Comma 3 23" xfId="39107" xr:uid="{04B046AB-4393-42F6-A90B-A807AA34443C}"/>
    <cellStyle name="Comma 3 23 2" xfId="42874" xr:uid="{8703B440-3C7D-4704-BDC1-7193550ABEB2}"/>
    <cellStyle name="Comma 3 24" xfId="37139" xr:uid="{589A5336-AFD7-48BC-AF21-435D4DF803B8}"/>
    <cellStyle name="Comma 3 24 2" xfId="42610" xr:uid="{4E0A64C7-0D9E-4C15-BCE1-E6E01B97DBAD}"/>
    <cellStyle name="Comma 3 25" xfId="38612" xr:uid="{62E5ACBC-2702-4E51-880A-775ED71B27BF}"/>
    <cellStyle name="Comma 3 25 2" xfId="42839" xr:uid="{076363A1-C890-40D0-B896-794F922BF657}"/>
    <cellStyle name="Comma 3 26" xfId="37324" xr:uid="{99C7C976-076E-4106-8457-DB0489E1EC88}"/>
    <cellStyle name="Comma 3 26 2" xfId="42646" xr:uid="{308A6CD5-D5BC-42A0-8F9A-DC53DE67DF60}"/>
    <cellStyle name="Comma 3 27" xfId="33129" xr:uid="{AEDF6F3C-9C66-41E9-B81D-D6E2CE3092B7}"/>
    <cellStyle name="Comma 3 27 2" xfId="42281" xr:uid="{DC807864-CFA3-4789-8784-DB12F3DC92F7}"/>
    <cellStyle name="Comma 3 28" xfId="33124" xr:uid="{E3F03C0B-8F6D-4E77-9F4F-40D53BA0BFB0}"/>
    <cellStyle name="Comma 3 28 2" xfId="42280" xr:uid="{102352DD-B9E2-4AB9-9F1F-953BA7B61FD0}"/>
    <cellStyle name="Comma 3 29" xfId="36000" xr:uid="{041E0624-C2C0-46C6-B6A8-43E84AE64FCA}"/>
    <cellStyle name="Comma 3 29 2" xfId="42301" xr:uid="{D2910DD2-C93D-40D3-BAA9-13146A141797}"/>
    <cellStyle name="Comma 3 3" xfId="12062" xr:uid="{4E74FE37-B037-4FB8-96A8-AD4679E5F81A}"/>
    <cellStyle name="Comma 3 3 10" xfId="12063" xr:uid="{5B46C373-BD47-41B8-9806-DDD355C9F2C9}"/>
    <cellStyle name="Comma 3 3 10 2" xfId="41287" xr:uid="{A3D0AAB7-F922-401B-A5C4-C29EF4DDC1EA}"/>
    <cellStyle name="Comma 3 3 10 3" xfId="31960" xr:uid="{52762782-9991-4ED3-82BD-809D3FFAB788}"/>
    <cellStyle name="Comma 3 3 11" xfId="32856" xr:uid="{2D7B3CAA-E359-4838-B0A1-A129285ABC29}"/>
    <cellStyle name="Comma 3 3 11 2" xfId="42134" xr:uid="{2CE7DD5D-27C8-4BA6-9687-9020B1687D3A}"/>
    <cellStyle name="Comma 3 3 12" xfId="39225" xr:uid="{089ED56B-A45D-4435-B500-96059BF0B957}"/>
    <cellStyle name="Comma 3 3 12 2" xfId="42979" xr:uid="{44947277-66FB-40F0-97EF-68C25A08CBD5}"/>
    <cellStyle name="Comma 3 3 13" xfId="40467" xr:uid="{D4ABFEA1-17AD-40A0-8B63-E48120FA47DD}"/>
    <cellStyle name="Comma 3 3 14" xfId="22461" xr:uid="{02B28576-F088-4C6E-8082-CEAE54F1E587}"/>
    <cellStyle name="Comma 3 3 2" xfId="12064" xr:uid="{1033CA8E-76DC-4ECD-95B0-42CFBB4B9DE9}"/>
    <cellStyle name="Comma 3 3 2 10" xfId="12065" xr:uid="{17543029-A94F-4433-8E5C-3C12E21B60D5}"/>
    <cellStyle name="Comma 3 3 2 10 2" xfId="41556" xr:uid="{E4982CC8-A663-4D45-AB13-4C743D479F03}"/>
    <cellStyle name="Comma 3 3 2 10 3" xfId="32239" xr:uid="{49B3EBF8-D687-4AE3-9E9B-745FCE5E72FD}"/>
    <cellStyle name="Comma 3 3 2 11" xfId="32857" xr:uid="{57701459-AC92-4D72-B497-1CA09AEA628E}"/>
    <cellStyle name="Comma 3 3 2 11 2" xfId="42135" xr:uid="{4890AC37-D852-4CAC-8936-81B3826C6837}"/>
    <cellStyle name="Comma 3 3 2 12" xfId="39226" xr:uid="{1AFB1856-4C63-4DC8-AF2C-11855599DAE6}"/>
    <cellStyle name="Comma 3 3 2 12 2" xfId="42980" xr:uid="{FFAB350A-3587-4E3B-BCE2-15A7DDE98F6E}"/>
    <cellStyle name="Comma 3 3 2 13" xfId="40468" xr:uid="{93B305FB-6014-4A00-A478-99149E36649F}"/>
    <cellStyle name="Comma 3 3 2 14" xfId="22462" xr:uid="{86CD16CF-5990-482A-ABDA-3AA2D47BA983}"/>
    <cellStyle name="Comma 3 3 2 2" xfId="12066" xr:uid="{CA459939-6528-4FAB-B149-C57A377B08E0}"/>
    <cellStyle name="Comma 3 3 2 2 10" xfId="12067" xr:uid="{DC47081C-7A04-49EF-BA27-2DEA242F4E81}"/>
    <cellStyle name="Comma 3 3 2 2 10 2" xfId="41507" xr:uid="{2A952ED6-25B0-4BD5-AB67-87A5BBCBEE12}"/>
    <cellStyle name="Comma 3 3 2 2 10 3" xfId="32189" xr:uid="{B8B295DC-6A81-4AF6-9708-4D84423AE1CE}"/>
    <cellStyle name="Comma 3 3 2 2 11" xfId="32858" xr:uid="{DA2BBDC9-4E12-406D-93BE-4022E15D5A00}"/>
    <cellStyle name="Comma 3 3 2 2 11 2" xfId="42136" xr:uid="{B02C61FA-7BB6-47F7-9F10-CC2FC4CC84AB}"/>
    <cellStyle name="Comma 3 3 2 2 12" xfId="39227" xr:uid="{71DBAB03-8D0C-4FEB-A95E-37803757C86E}"/>
    <cellStyle name="Comma 3 3 2 2 12 2" xfId="42981" xr:uid="{0CCFB406-6B63-48A4-B2A3-BA23EA89A24B}"/>
    <cellStyle name="Comma 3 3 2 2 13" xfId="40469" xr:uid="{63B53CFF-9161-428D-B710-3AF68F355109}"/>
    <cellStyle name="Comma 3 3 2 2 14" xfId="22463" xr:uid="{89A5F17B-0020-44BA-A04D-6248DAF0CFE7}"/>
    <cellStyle name="Comma 3 3 2 2 2" xfId="12068" xr:uid="{C6CEEFBE-CDD5-4E54-8B3D-6E993111ADE3}"/>
    <cellStyle name="Comma 3 3 2 2 2 2" xfId="12069" xr:uid="{E0499C88-A16F-4154-9EDE-CF535B352EED}"/>
    <cellStyle name="Comma 3 3 2 2 2 2 2" xfId="12070" xr:uid="{CDCE9207-E5D1-4726-BB0A-F7D7FB519989}"/>
    <cellStyle name="Comma 3 3 2 2 2 2 2 2" xfId="41715" xr:uid="{04FE98C9-6E9F-450D-BD29-2A7C4A5CFC7B}"/>
    <cellStyle name="Comma 3 3 2 2 2 2 2 3" xfId="32400" xr:uid="{9E08E68B-AAA9-41A9-AE9B-CBAF48EEAB09}"/>
    <cellStyle name="Comma 3 3 2 2 2 2 3" xfId="40471" xr:uid="{35DF9F26-E884-4FE0-9FAC-B6E1DFFAB45C}"/>
    <cellStyle name="Comma 3 3 2 2 2 2 4" xfId="22465" xr:uid="{2DC62261-0D1D-4A91-9CC2-3CE94EA5B198}"/>
    <cellStyle name="Comma 3 3 2 2 2 2_ACT_NIBD EQ" xfId="12071" xr:uid="{F5F9D251-2954-4F55-B2D6-B7D49CB007B8}"/>
    <cellStyle name="Comma 3 3 2 2 2 3" xfId="12072" xr:uid="{BF5D3C57-479D-48CD-B98F-7C85CBB1331F}"/>
    <cellStyle name="Comma 3 3 2 2 2 3 2" xfId="40472" xr:uid="{13E8C937-719E-4C10-BA70-9D56D0B27B76}"/>
    <cellStyle name="Comma 3 3 2 2 2 3 3" xfId="22466" xr:uid="{0B093ACC-C908-4935-B7A6-3C07344533A8}"/>
    <cellStyle name="Comma 3 3 2 2 2 4" xfId="32859" xr:uid="{AC5027EE-78CB-4AA1-9241-07F36DA0D1E0}"/>
    <cellStyle name="Comma 3 3 2 2 2 4 2" xfId="42137" xr:uid="{2FA75E17-A9C5-4D35-A3C8-074320341E98}"/>
    <cellStyle name="Comma 3 3 2 2 2 5" xfId="39228" xr:uid="{DBFDA025-F2C0-4B1C-B19F-C1340E3701EF}"/>
    <cellStyle name="Comma 3 3 2 2 2 5 2" xfId="42982" xr:uid="{B51AF0A7-6F77-499C-95A3-2F5D8C57DA45}"/>
    <cellStyle name="Comma 3 3 2 2 2 6" xfId="40470" xr:uid="{EAFF656C-F2D1-4AE9-B804-243D015D67D1}"/>
    <cellStyle name="Comma 3 3 2 2 2 7" xfId="22464" xr:uid="{64568045-9BCC-4B0C-8AA9-208ACBD9C6AF}"/>
    <cellStyle name="Comma 3 3 2 2 2_ACT Segment adj EBITDA" xfId="12073" xr:uid="{B524B337-1F9D-4FAC-BE29-47B62706CEF0}"/>
    <cellStyle name="Comma 3 3 2 2 3" xfId="12074" xr:uid="{C20C9B69-279A-4399-A0D2-4B32091B651E}"/>
    <cellStyle name="Comma 3 3 2 2 3 2" xfId="12075" xr:uid="{F16096C7-D932-4435-844C-37745F2F3D1E}"/>
    <cellStyle name="Comma 3 3 2 2 3 2 2" xfId="41716" xr:uid="{EE17B2AC-D8AD-4EC3-9E72-9B12D0519913}"/>
    <cellStyle name="Comma 3 3 2 2 3 2 3" xfId="32401" xr:uid="{809B2461-B0B2-4D74-8333-AF67704D005E}"/>
    <cellStyle name="Comma 3 3 2 2 3 3" xfId="36546" xr:uid="{727E053E-7329-4934-AA62-2E5AB17A927A}"/>
    <cellStyle name="Comma 3 3 2 2 3 3 2" xfId="42464" xr:uid="{5DE34837-1D7D-41F7-A3AD-3A08BC81569D}"/>
    <cellStyle name="Comma 3 3 2 2 3 4" xfId="39691" xr:uid="{15D50045-B2BE-4C79-ACFE-2186F8D33E7A}"/>
    <cellStyle name="Comma 3 3 2 2 3 4 2" xfId="43256" xr:uid="{47EBEDCD-4FB6-49D9-B734-A30895BD5A66}"/>
    <cellStyle name="Comma 3 3 2 2 3 5" xfId="40473" xr:uid="{3610EC35-3866-4484-AC55-44EEF7A30C2D}"/>
    <cellStyle name="Comma 3 3 2 2 3 6" xfId="22467" xr:uid="{F6B1ACB8-0260-4F41-A43E-4621638C87D9}"/>
    <cellStyle name="Comma 3 3 2 2 3_ACT Segment adj EBITDA" xfId="12076" xr:uid="{9A4D9AC2-0760-45F2-A062-45C99CAB7119}"/>
    <cellStyle name="Comma 3 3 2 2 4" xfId="12077" xr:uid="{47EA60F7-A23F-4D95-AEC9-D20D2F864EE0}"/>
    <cellStyle name="Comma 3 3 2 2 4 2" xfId="40474" xr:uid="{D65A4679-A06F-4854-B032-8228099D4994}"/>
    <cellStyle name="Comma 3 3 2 2 4 3" xfId="22468" xr:uid="{5CD209A2-5349-408C-A78D-73D1FA41153D}"/>
    <cellStyle name="Comma 3 3 2 2 5" xfId="12078" xr:uid="{CB1D60C6-EC6D-4E22-929A-4D9160F14832}"/>
    <cellStyle name="Comma 3 3 2 2 5 2" xfId="41195" xr:uid="{CBDFCB18-F890-45B8-8D8B-2936ECA78072}"/>
    <cellStyle name="Comma 3 3 2 2 5 3" xfId="31475" xr:uid="{75CE0952-3E34-491B-BF75-06E9ECC2F576}"/>
    <cellStyle name="Comma 3 3 2 2 6" xfId="12079" xr:uid="{CE96DE57-67FC-456C-BFD8-FB7D8E322395}"/>
    <cellStyle name="Comma 3 3 2 2 6 2" xfId="41456" xr:uid="{09E23A81-6F85-4218-BEA1-2B4712F6E5D3}"/>
    <cellStyle name="Comma 3 3 2 2 6 3" xfId="32136" xr:uid="{2BFEE115-447C-4A1F-B407-31B841B0124A}"/>
    <cellStyle name="Comma 3 3 2 2 7" xfId="12080" xr:uid="{7ED8B415-4729-48A6-886D-DE43C07F6BCD}"/>
    <cellStyle name="Comma 3 3 2 2 7 2" xfId="41438" xr:uid="{C73BEAD7-B8EF-44F6-B89F-A21242D34402}"/>
    <cellStyle name="Comma 3 3 2 2 7 3" xfId="32117" xr:uid="{900B350D-C816-46D4-A234-8E937E22AAF9}"/>
    <cellStyle name="Comma 3 3 2 2 8" xfId="12081" xr:uid="{6E1470D5-C5CD-4F55-9A83-13C97689E9B5}"/>
    <cellStyle name="Comma 3 3 2 2 8 2" xfId="41375" xr:uid="{7C3C5D5F-47BE-47EF-A14A-EE15920CB223}"/>
    <cellStyle name="Comma 3 3 2 2 8 3" xfId="32051" xr:uid="{DC41C5E3-EC0D-4ED8-9204-8DEB8B4DCD8F}"/>
    <cellStyle name="Comma 3 3 2 2 9" xfId="12082" xr:uid="{DFFEC405-AFD2-4767-BC5B-9CCB76A19C8F}"/>
    <cellStyle name="Comma 3 3 2 2 9 2" xfId="41565" xr:uid="{C56CA9BA-1D81-45DA-823E-080212E33FA1}"/>
    <cellStyle name="Comma 3 3 2 2 9 3" xfId="32248" xr:uid="{D1C1B808-A53A-4A58-8BFF-708317818970}"/>
    <cellStyle name="Comma 3 3 2 2_ACT Segment adj EBITDA" xfId="12083" xr:uid="{3598A519-EB77-4203-91CF-216E4003D590}"/>
    <cellStyle name="Comma 3 3 2 3" xfId="12084" xr:uid="{56E531E8-6C39-472B-AE05-313248B18547}"/>
    <cellStyle name="Comma 3 3 2 3 10" xfId="12085" xr:uid="{6CC223B9-5F36-4D75-8AD1-36D6FD7F33CE}"/>
    <cellStyle name="Comma 3 3 2 3 10 2" xfId="41347" xr:uid="{671F57D4-3DA3-4C1E-9F0F-7D3C9FD52D74}"/>
    <cellStyle name="Comma 3 3 2 3 10 3" xfId="32022" xr:uid="{ECC7263D-773F-4CB5-8E85-11080AF77336}"/>
    <cellStyle name="Comma 3 3 2 3 11" xfId="32860" xr:uid="{A806772B-431D-4523-BEF0-151B44FAB4A6}"/>
    <cellStyle name="Comma 3 3 2 3 11 2" xfId="42138" xr:uid="{8CEB57A9-742F-47E3-B76D-EF2C3AF77C20}"/>
    <cellStyle name="Comma 3 3 2 3 12" xfId="39229" xr:uid="{AB0DBC27-D91B-4FC7-866E-E5E92AB43804}"/>
    <cellStyle name="Comma 3 3 2 3 12 2" xfId="42983" xr:uid="{25681A24-13A0-4768-A4CC-C8771762C468}"/>
    <cellStyle name="Comma 3 3 2 3 13" xfId="40475" xr:uid="{AFC9639C-472F-4628-985D-15D6073A58E4}"/>
    <cellStyle name="Comma 3 3 2 3 14" xfId="22469" xr:uid="{6481925F-F935-4DFB-A662-4503A04A672B}"/>
    <cellStyle name="Comma 3 3 2 3 2" xfId="12086" xr:uid="{4627B720-B274-44F9-9000-C69A1491A763}"/>
    <cellStyle name="Comma 3 3 2 3 2 2" xfId="12087" xr:uid="{AB063B1F-729E-46A7-AAE3-2DD5251B2BD1}"/>
    <cellStyle name="Comma 3 3 2 3 2 2 2" xfId="12088" xr:uid="{51040636-D514-4AB1-9572-EB58CDD849F1}"/>
    <cellStyle name="Comma 3 3 2 3 2 2 2 2" xfId="41717" xr:uid="{BBCB020F-BAAD-4897-B8C7-DF0ECB974FAA}"/>
    <cellStyle name="Comma 3 3 2 3 2 2 2 3" xfId="32402" xr:uid="{F38CF71D-0230-48A9-ACE2-BD1E82BA7681}"/>
    <cellStyle name="Comma 3 3 2 3 2 2 3" xfId="40477" xr:uid="{CEA57118-23C3-40DD-96C1-E493C1F04897}"/>
    <cellStyle name="Comma 3 3 2 3 2 2 4" xfId="22471" xr:uid="{A26A600C-3C5A-4D73-8888-00A2F627660C}"/>
    <cellStyle name="Comma 3 3 2 3 2 2_ACT_NIBD EQ" xfId="12089" xr:uid="{53D0AD20-7024-4A8D-938C-96EEF8B92F6C}"/>
    <cellStyle name="Comma 3 3 2 3 2 3" xfId="12090" xr:uid="{1127554B-D0DB-46C5-8938-96609AB6BCA1}"/>
    <cellStyle name="Comma 3 3 2 3 2 3 2" xfId="40478" xr:uid="{83313BCE-0E09-41C6-B41B-0F584CB254C0}"/>
    <cellStyle name="Comma 3 3 2 3 2 3 3" xfId="22472" xr:uid="{9C0B77F0-53E1-470D-B55E-859234E9FC9A}"/>
    <cellStyle name="Comma 3 3 2 3 2 4" xfId="32861" xr:uid="{128A25D3-E557-436E-880D-574D75BBA9BA}"/>
    <cellStyle name="Comma 3 3 2 3 2 4 2" xfId="42139" xr:uid="{66818C03-5D6E-4918-AA4D-3B3A30527A8A}"/>
    <cellStyle name="Comma 3 3 2 3 2 5" xfId="39230" xr:uid="{1A5B4F23-9CEB-4416-9BFE-8C42458725C2}"/>
    <cellStyle name="Comma 3 3 2 3 2 5 2" xfId="42984" xr:uid="{47E77AB7-CABF-4CFA-9A29-C49DC6B87044}"/>
    <cellStyle name="Comma 3 3 2 3 2 6" xfId="40476" xr:uid="{E0C910D5-F37C-4C43-A534-A1660FCBF1BC}"/>
    <cellStyle name="Comma 3 3 2 3 2 7" xfId="22470" xr:uid="{A79934F9-0022-417F-ADCE-B36DD4637289}"/>
    <cellStyle name="Comma 3 3 2 3 2_ACT Segment adj EBITDA" xfId="12091" xr:uid="{AB0E5399-7576-486A-941C-A3915BDFB4DA}"/>
    <cellStyle name="Comma 3 3 2 3 3" xfId="12092" xr:uid="{AB0D454A-2CEF-4865-91B9-DD6314DCD883}"/>
    <cellStyle name="Comma 3 3 2 3 3 2" xfId="12093" xr:uid="{CAE3645D-7BDE-42B6-93E4-4C49BA57626D}"/>
    <cellStyle name="Comma 3 3 2 3 3 2 2" xfId="41718" xr:uid="{825784DA-B85D-46B0-8936-5C43247133D2}"/>
    <cellStyle name="Comma 3 3 2 3 3 2 3" xfId="32403" xr:uid="{2AC1611D-DE30-423A-B5A7-50FE7B0D8DF1}"/>
    <cellStyle name="Comma 3 3 2 3 3 3" xfId="36547" xr:uid="{0769F0E8-E401-441A-9E79-9F370B85C955}"/>
    <cellStyle name="Comma 3 3 2 3 3 3 2" xfId="42465" xr:uid="{9B3F4753-EF85-4A63-9149-BB94C727F773}"/>
    <cellStyle name="Comma 3 3 2 3 3 4" xfId="39692" xr:uid="{80A71B06-826D-45AF-BFA3-EEC6631999F0}"/>
    <cellStyle name="Comma 3 3 2 3 3 4 2" xfId="43257" xr:uid="{B6431BAC-E820-4CEF-8D7C-AB09EFDE7034}"/>
    <cellStyle name="Comma 3 3 2 3 3 5" xfId="40479" xr:uid="{FAC48B7C-0D51-4C8C-A654-E67F86FFAD64}"/>
    <cellStyle name="Comma 3 3 2 3 3 6" xfId="22473" xr:uid="{D09303EB-3541-4EC5-9052-7213E42221C9}"/>
    <cellStyle name="Comma 3 3 2 3 3_ACT Segment adj EBITDA" xfId="12094" xr:uid="{4721E016-7A79-47A7-B81D-CE1420B4A85E}"/>
    <cellStyle name="Comma 3 3 2 3 4" xfId="12095" xr:uid="{7D26A09F-4E3F-4757-B9CA-1793A09BB7D8}"/>
    <cellStyle name="Comma 3 3 2 3 4 2" xfId="40480" xr:uid="{7435843C-B338-4D0F-929D-C6309CBE819D}"/>
    <cellStyle name="Comma 3 3 2 3 4 3" xfId="22474" xr:uid="{216A373E-3290-4CE3-9777-9E267DFB267F}"/>
    <cellStyle name="Comma 3 3 2 3 5" xfId="12096" xr:uid="{0D6278B4-18AF-4B77-A610-F28CE49C7350}"/>
    <cellStyle name="Comma 3 3 2 3 5 2" xfId="41146" xr:uid="{FBD6A380-2E39-4B66-B418-EA603B971F05}"/>
    <cellStyle name="Comma 3 3 2 3 5 3" xfId="31316" xr:uid="{89561006-513D-4F84-8CEA-8086CF0E46B3}"/>
    <cellStyle name="Comma 3 3 2 3 6" xfId="12097" xr:uid="{2B445E1D-171B-4FF8-B5C5-B4EDDA4608BC}"/>
    <cellStyle name="Comma 3 3 2 3 6 2" xfId="41410" xr:uid="{831C565A-AC15-4C8B-9F2B-BC5ED0E57C92}"/>
    <cellStyle name="Comma 3 3 2 3 6 3" xfId="32087" xr:uid="{DF431F4F-2B8E-4EA2-8D55-04586832A9B4}"/>
    <cellStyle name="Comma 3 3 2 3 7" xfId="12098" xr:uid="{5244148D-2D74-4322-A14D-077D0E265B4F}"/>
    <cellStyle name="Comma 3 3 2 3 7 2" xfId="41511" xr:uid="{1849569C-9A07-4912-9EEF-2739EDECDF57}"/>
    <cellStyle name="Comma 3 3 2 3 7 3" xfId="32193" xr:uid="{1C1F3534-83C3-487F-9CF3-FC63B17AAC1B}"/>
    <cellStyle name="Comma 3 3 2 3 8" xfId="12099" xr:uid="{A1CA229E-5492-415A-A187-1CEE539ED2A3}"/>
    <cellStyle name="Comma 3 3 2 3 8 2" xfId="41532" xr:uid="{F92B8A3E-E383-4FC6-B34E-A011EBA01017}"/>
    <cellStyle name="Comma 3 3 2 3 8 3" xfId="32215" xr:uid="{6D8E4371-B680-4933-ACA2-6E689296FB96}"/>
    <cellStyle name="Comma 3 3 2 3 9" xfId="12100" xr:uid="{E4015B3B-A98D-47F6-9EA9-BBEDAAACA2A5}"/>
    <cellStyle name="Comma 3 3 2 3 9 2" xfId="41535" xr:uid="{EAD61B10-C374-4846-BC06-039E1B1DC365}"/>
    <cellStyle name="Comma 3 3 2 3 9 3" xfId="32218" xr:uid="{0DC5C673-F848-4F99-9B8F-B9ECDB98D520}"/>
    <cellStyle name="Comma 3 3 2 3_ACT Segment adj EBITDA" xfId="12101" xr:uid="{DA526038-27A8-4766-B281-7560E458BD40}"/>
    <cellStyle name="Comma 3 3 2 4" xfId="12102" xr:uid="{0316B6AE-78BC-4502-B59B-9690FF96B02C}"/>
    <cellStyle name="Comma 3 3 2 4 10" xfId="37247" xr:uid="{5A234BD5-9016-4653-9C7D-8FD158CDA2AD}"/>
    <cellStyle name="Comma 3 3 2 4 10 2" xfId="42623" xr:uid="{2278A324-4890-4449-99AB-390094B723B1}"/>
    <cellStyle name="Comma 3 3 2 4 11" xfId="39231" xr:uid="{F4867B5D-FD21-4458-B62A-65625059684A}"/>
    <cellStyle name="Comma 3 3 2 4 11 2" xfId="42985" xr:uid="{5EECE923-24B5-468B-9618-D5796A87F399}"/>
    <cellStyle name="Comma 3 3 2 4 12" xfId="40481" xr:uid="{BF2F0FBE-8051-4140-A4E0-14DDBE036CE9}"/>
    <cellStyle name="Comma 3 3 2 4 13" xfId="22475" xr:uid="{1A2106C0-5196-44A3-A979-32DB8FD296B5}"/>
    <cellStyle name="Comma 3 3 2 4 2" xfId="12103" xr:uid="{026C773B-1172-4042-94C1-70626B89F4BF}"/>
    <cellStyle name="Comma 3 3 2 4 2 2" xfId="12104" xr:uid="{DFE609DC-273E-4D0F-B950-3F81A40461EB}"/>
    <cellStyle name="Comma 3 3 2 4 2 2 2" xfId="12105" xr:uid="{441A9C0A-0B87-4B9E-AC62-3465FE082EDB}"/>
    <cellStyle name="Comma 3 3 2 4 2 2 2 2" xfId="41719" xr:uid="{83BCEFC0-B15C-422B-AA47-8A4820208062}"/>
    <cellStyle name="Comma 3 3 2 4 2 2 2 3" xfId="32404" xr:uid="{86C43071-EEBE-4AA5-A89D-61B89625832D}"/>
    <cellStyle name="Comma 3 3 2 4 2 2 3" xfId="40483" xr:uid="{A5CF5AB1-238A-4A7E-B0C5-B14BE75E8E66}"/>
    <cellStyle name="Comma 3 3 2 4 2 2 4" xfId="22477" xr:uid="{F2EE82CC-EB23-4179-B89F-3BCCAFB7B3FB}"/>
    <cellStyle name="Comma 3 3 2 4 2 2_ACT_NIBD EQ" xfId="12106" xr:uid="{9D923D0E-366C-4DDF-A5D1-84F8BBAD4945}"/>
    <cellStyle name="Comma 3 3 2 4 2 3" xfId="12107" xr:uid="{2AE4090A-9B10-4B1C-9223-805D763F1C18}"/>
    <cellStyle name="Comma 3 3 2 4 2 3 2" xfId="40484" xr:uid="{C0AC944A-9CBC-4DA9-9DCA-D3A426F29DAC}"/>
    <cellStyle name="Comma 3 3 2 4 2 3 3" xfId="22478" xr:uid="{ACF424BD-5565-4F3C-BC38-E2FDB4F40BE0}"/>
    <cellStyle name="Comma 3 3 2 4 2 4" xfId="36548" xr:uid="{EE7570B6-7E57-40F3-B7B8-F64EC35CE53F}"/>
    <cellStyle name="Comma 3 3 2 4 2 4 2" xfId="42466" xr:uid="{3A318677-FFC5-49D2-86C4-E278909C3EF4}"/>
    <cellStyle name="Comma 3 3 2 4 2 5" xfId="39693" xr:uid="{36CC08D5-62EA-4FED-B2CE-974D2FB75807}"/>
    <cellStyle name="Comma 3 3 2 4 2 5 2" xfId="43258" xr:uid="{C0B7307E-6EC8-4AC0-AAA7-421A7CDF8578}"/>
    <cellStyle name="Comma 3 3 2 4 2 6" xfId="40482" xr:uid="{290560E7-2DE0-4013-B68F-732CC0827CCF}"/>
    <cellStyle name="Comma 3 3 2 4 2 7" xfId="22476" xr:uid="{BC6DCE30-2456-4A7F-BA69-1766CE1B076F}"/>
    <cellStyle name="Comma 3 3 2 4 2_ACT Segment adj EBITDA" xfId="12108" xr:uid="{7A912173-94DC-447D-9298-8FE3AD984739}"/>
    <cellStyle name="Comma 3 3 2 4 3" xfId="12109" xr:uid="{F6829193-2EBA-44D8-B6BA-47CD8A795E01}"/>
    <cellStyle name="Comma 3 3 2 4 3 2" xfId="12110" xr:uid="{E82C22AB-6D12-4F2B-AB15-F7D70353D8DB}"/>
    <cellStyle name="Comma 3 3 2 4 3 2 2" xfId="41720" xr:uid="{BDD88F8F-6B00-4ADA-B0E0-412C8C47AD7E}"/>
    <cellStyle name="Comma 3 3 2 4 3 2 3" xfId="32405" xr:uid="{9EB4BF3E-6CC7-46D5-96DA-B81C0B186511}"/>
    <cellStyle name="Comma 3 3 2 4 3 3" xfId="40485" xr:uid="{257E0BF9-5703-4686-9402-17701E8A2240}"/>
    <cellStyle name="Comma 3 3 2 4 3 4" xfId="22479" xr:uid="{BFC6EEDE-43DF-4201-9AFE-AC86187DA53B}"/>
    <cellStyle name="Comma 3 3 2 4 3_ACT_NIBD EQ" xfId="12111" xr:uid="{6473ACCE-0F4E-4B78-AEDB-5283B0979463}"/>
    <cellStyle name="Comma 3 3 2 4 4" xfId="12112" xr:uid="{958D3535-CCEA-40D2-8460-D25B0741EB7D}"/>
    <cellStyle name="Comma 3 3 2 4 4 2" xfId="40486" xr:uid="{0168BD59-3680-4D39-8475-F2BC990549B2}"/>
    <cellStyle name="Comma 3 3 2 4 4 3" xfId="22480" xr:uid="{EC989B02-3782-45C5-8620-B3FC11CC9826}"/>
    <cellStyle name="Comma 3 3 2 4 5" xfId="12113" xr:uid="{FA72A040-E5EF-4310-A4F5-673248F46221}"/>
    <cellStyle name="Comma 3 3 2 4 5 2" xfId="41241" xr:uid="{779B86DC-7459-4DA7-B8BF-105710324728}"/>
    <cellStyle name="Comma 3 3 2 4 5 3" xfId="31709" xr:uid="{2F845E96-FB90-4931-B0AC-4E8C7304E0DA}"/>
    <cellStyle name="Comma 3 3 2 4 6" xfId="32862" xr:uid="{3417C8D8-C101-4894-BAA8-CB55B3405B22}"/>
    <cellStyle name="Comma 3 3 2 4 6 2" xfId="42140" xr:uid="{F21BDAE3-3BBF-4756-9A15-E704B0295A29}"/>
    <cellStyle name="Comma 3 3 2 4 7" xfId="36131" xr:uid="{97559B43-52CB-493F-BF2E-52F71F15CE23}"/>
    <cellStyle name="Comma 3 3 2 4 7 2" xfId="42332" xr:uid="{AB0B4960-EDE4-4DBD-A8EE-A7F2A6B79714}"/>
    <cellStyle name="Comma 3 3 2 4 8" xfId="37296" xr:uid="{B1673473-4A44-4E90-911E-61EA4EF1AEE6}"/>
    <cellStyle name="Comma 3 3 2 4 8 2" xfId="42639" xr:uid="{01A34A72-3BEE-4AB7-98E8-437051A0FD89}"/>
    <cellStyle name="Comma 3 3 2 4 9" xfId="36016" xr:uid="{A32EBC9C-18EE-47D3-AA1D-5AD8C30E29C6}"/>
    <cellStyle name="Comma 3 3 2 4 9 2" xfId="42304" xr:uid="{1394C7F3-A8EA-4075-B5B8-E0D7A0846DBD}"/>
    <cellStyle name="Comma 3 3 2 4_ACT Segment adj EBITDA" xfId="12114" xr:uid="{821F1468-7351-49D4-9008-98732DC5DF9B}"/>
    <cellStyle name="Comma 3 3 2 5" xfId="12115" xr:uid="{354955E8-AA81-4D32-9E0C-7A6AEB28E793}"/>
    <cellStyle name="Comma 3 3 2 5 2" xfId="12116" xr:uid="{44F21990-9068-46B3-8E41-71540384429B}"/>
    <cellStyle name="Comma 3 3 2 5 2 2" xfId="12117" xr:uid="{899D79D8-0EB6-4F4F-AF36-7B3493E176A9}"/>
    <cellStyle name="Comma 3 3 2 5 2 2 2" xfId="41721" xr:uid="{73204464-9917-4CD1-BC31-3846A3139532}"/>
    <cellStyle name="Comma 3 3 2 5 2 2 3" xfId="32406" xr:uid="{07262B25-1834-4909-AA2C-76F07971B2A2}"/>
    <cellStyle name="Comma 3 3 2 5 2 3" xfId="40488" xr:uid="{EE30F5C1-122E-475A-B8ED-D691060D8DAD}"/>
    <cellStyle name="Comma 3 3 2 5 2 4" xfId="22482" xr:uid="{F578A99B-2E11-4494-A00D-9F1818915AE1}"/>
    <cellStyle name="Comma 3 3 2 5 2_ACT_NIBD EQ" xfId="12118" xr:uid="{FDAF3BF3-70BF-44FE-B32E-77B735ABFC27}"/>
    <cellStyle name="Comma 3 3 2 5 3" xfId="12119" xr:uid="{4881691B-CA1A-43D6-9382-5A08C92CED1F}"/>
    <cellStyle name="Comma 3 3 2 5 3 2" xfId="40489" xr:uid="{B7BFD484-3540-4DA7-B7FC-49E252B96FAA}"/>
    <cellStyle name="Comma 3 3 2 5 3 3" xfId="22483" xr:uid="{E5F84664-4643-421B-9252-4DEDC22A19A2}"/>
    <cellStyle name="Comma 3 3 2 5 4" xfId="36373" xr:uid="{A6116649-D4D4-48CD-92E7-134543739EBD}"/>
    <cellStyle name="Comma 3 3 2 5 4 2" xfId="42380" xr:uid="{7FA9E5F0-3F4C-40E2-944E-E85884F4BC6C}"/>
    <cellStyle name="Comma 3 3 2 5 5" xfId="39585" xr:uid="{181E9D0B-9DFF-4C1B-BD23-FC48BF13724B}"/>
    <cellStyle name="Comma 3 3 2 5 5 2" xfId="43167" xr:uid="{872DD6FE-93AA-4952-8806-3B5563A0D3F3}"/>
    <cellStyle name="Comma 3 3 2 5 6" xfId="40487" xr:uid="{4153D814-2EB1-405A-B9FC-AD515AA7EFD0}"/>
    <cellStyle name="Comma 3 3 2 5 7" xfId="22481" xr:uid="{CD2F2C5D-3B49-4CE1-BCA9-77C5FDBC0B43}"/>
    <cellStyle name="Comma 3 3 2 5_ACT Segment adj EBITDA" xfId="12120" xr:uid="{5BFA4487-2879-4723-8B54-0917050E90DC}"/>
    <cellStyle name="Comma 3 3 2 6" xfId="12121" xr:uid="{B491D3C4-71F5-4B82-9866-796AE1D0A2AA}"/>
    <cellStyle name="Comma 3 3 2 6 2" xfId="12122" xr:uid="{B1A1F0EC-2FF9-4C49-A984-F6F9D2472E65}"/>
    <cellStyle name="Comma 3 3 2 6 2 2" xfId="41722" xr:uid="{006754F5-67FE-47BA-9EEB-CB24E18F5086}"/>
    <cellStyle name="Comma 3 3 2 6 2 3" xfId="32407" xr:uid="{54109E66-FC73-4D18-B511-F1135FCDC0BB}"/>
    <cellStyle name="Comma 3 3 2 6 3" xfId="37047" xr:uid="{EB7C77A5-CE7A-43FD-ADFA-32949ECBDBC8}"/>
    <cellStyle name="Comma 3 3 2 6 3 2" xfId="42567" xr:uid="{3650D5D8-D99F-4B02-993B-29551856DEF6}"/>
    <cellStyle name="Comma 3 3 2 6 4" xfId="39814" xr:uid="{F3581E20-0ACC-4C7C-B557-CB65D5E06521}"/>
    <cellStyle name="Comma 3 3 2 6 4 2" xfId="43362" xr:uid="{08385944-4C3C-4E2E-BA42-55F48E8B4981}"/>
    <cellStyle name="Comma 3 3 2 6 5" xfId="40490" xr:uid="{83096565-270F-43E1-A8C4-31AEE7383576}"/>
    <cellStyle name="Comma 3 3 2 6 6" xfId="22484" xr:uid="{EBBE26E8-ADBF-4E49-A2B9-C6178B764CB8}"/>
    <cellStyle name="Comma 3 3 2 6_ACT Segment adj EBITDA" xfId="12123" xr:uid="{3B5214DE-219B-442E-B210-089FC046CD1C}"/>
    <cellStyle name="Comma 3 3 2 7" xfId="12124" xr:uid="{262A0AB6-05DB-46BF-A412-D402723171CE}"/>
    <cellStyle name="Comma 3 3 2 7 2" xfId="37040" xr:uid="{CAEE4DBE-95EC-40A8-8A6B-9F0CF940580C}"/>
    <cellStyle name="Comma 3 3 2 7 2 2" xfId="42560" xr:uid="{B0455808-A002-46E7-8810-64C96A62BBBD}"/>
    <cellStyle name="Comma 3 3 2 7 3" xfId="39807" xr:uid="{D2F9435E-2D48-46B2-8A91-3518FA984347}"/>
    <cellStyle name="Comma 3 3 2 7 3 2" xfId="43355" xr:uid="{E9021392-DD2B-490B-B800-C16EACAE4F90}"/>
    <cellStyle name="Comma 3 3 2 7 4" xfId="40491" xr:uid="{FB781315-5401-441C-AD13-CAFC8035F3B3}"/>
    <cellStyle name="Comma 3 3 2 7 5" xfId="22485" xr:uid="{52FD8DA2-13A6-4716-812E-A0DF5BAD5B59}"/>
    <cellStyle name="Comma 3 3 2 8" xfId="12125" xr:uid="{213E745D-6040-464A-9A89-0F5D78335405}"/>
    <cellStyle name="Comma 3 3 2 8 2" xfId="41096" xr:uid="{8EC25CA5-AFA8-4AB7-A27C-A3F156465454}"/>
    <cellStyle name="Comma 3 3 2 8 3" xfId="30917" xr:uid="{E1989485-301F-4A68-A2BF-561CEAA0D9CF}"/>
    <cellStyle name="Comma 3 3 2 9" xfId="12126" xr:uid="{231E7C2C-1D7D-4ADF-B6BE-D37F2122CD6B}"/>
    <cellStyle name="Comma 3 3 2 9 2" xfId="41325" xr:uid="{95A47244-E2D3-429E-8BB7-E55B15567B51}"/>
    <cellStyle name="Comma 3 3 2 9 3" xfId="31998" xr:uid="{84BE1DEC-3CDC-4FF0-AB6D-EB5CEC74AD59}"/>
    <cellStyle name="Comma 3 3 2_ACT Segment adj EBITDA" xfId="12127" xr:uid="{FEEF95AB-3105-4489-A0BE-EC336D331476}"/>
    <cellStyle name="Comma 3 3 3" xfId="12128" xr:uid="{6B9AAB10-4507-4F1B-B936-577186F0F565}"/>
    <cellStyle name="Comma 3 3 3 10" xfId="12129" xr:uid="{DA096709-0FA7-43BC-87AC-365ACB73A9CF}"/>
    <cellStyle name="Comma 3 3 3 10 2" xfId="41418" xr:uid="{4E7B6E6D-5653-4F0B-A4CB-D559B9A143F3}"/>
    <cellStyle name="Comma 3 3 3 10 3" xfId="32095" xr:uid="{D6CC76FB-2916-4315-999A-FD95DA892150}"/>
    <cellStyle name="Comma 3 3 3 11" xfId="32863" xr:uid="{2ED6934A-995A-458F-804D-B3DEBDC9EDE3}"/>
    <cellStyle name="Comma 3 3 3 11 2" xfId="42141" xr:uid="{7465B568-D79A-4672-BA18-5071C924A7E0}"/>
    <cellStyle name="Comma 3 3 3 12" xfId="39232" xr:uid="{F968614D-86C0-4346-A5AA-303CEA552A98}"/>
    <cellStyle name="Comma 3 3 3 12 2" xfId="42986" xr:uid="{855024E1-A958-4DD0-8415-5F49046E27AF}"/>
    <cellStyle name="Comma 3 3 3 13" xfId="40492" xr:uid="{C7895D1A-4347-406C-AD7F-5519D311D616}"/>
    <cellStyle name="Comma 3 3 3 14" xfId="22486" xr:uid="{D9F1AE58-87E8-4CF6-9459-2E11909CFEC2}"/>
    <cellStyle name="Comma 3 3 3 2" xfId="12130" xr:uid="{5DD41774-A257-4CC7-B10B-560A540A1BB8}"/>
    <cellStyle name="Comma 3 3 3 2 2" xfId="12131" xr:uid="{7C357DF4-A7D1-4E97-82A5-4B9EE4B70630}"/>
    <cellStyle name="Comma 3 3 3 2 2 2" xfId="12132" xr:uid="{EE931C3C-0F1F-4457-B4AE-3256627850FB}"/>
    <cellStyle name="Comma 3 3 3 2 2 2 2" xfId="41723" xr:uid="{71C457BC-4489-46A0-9C28-29E98C1F5670}"/>
    <cellStyle name="Comma 3 3 3 2 2 2 3" xfId="32408" xr:uid="{A6FC9DFC-676F-4BD8-A289-AFAA6138898E}"/>
    <cellStyle name="Comma 3 3 3 2 2 3" xfId="40494" xr:uid="{C1E5A4C6-D775-4BEE-8920-3A45B5D304C0}"/>
    <cellStyle name="Comma 3 3 3 2 2 4" xfId="22488" xr:uid="{C7910129-E463-46F3-B5ED-CDBB560077F3}"/>
    <cellStyle name="Comma 3 3 3 2 2_ACT_NIBD EQ" xfId="12133" xr:uid="{64BE0F14-4BE8-4D7C-B433-82FC363704CA}"/>
    <cellStyle name="Comma 3 3 3 2 3" xfId="12134" xr:uid="{64F86470-A882-4E35-8622-6C525DD6504E}"/>
    <cellStyle name="Comma 3 3 3 2 3 2" xfId="40495" xr:uid="{27223563-D27E-407B-89D9-AECAE46A5BBB}"/>
    <cellStyle name="Comma 3 3 3 2 3 3" xfId="22489" xr:uid="{6B9825FB-8FB2-4823-AE43-AD9031118DD0}"/>
    <cellStyle name="Comma 3 3 3 2 4" xfId="32864" xr:uid="{916A1A8C-C06C-4656-8D6D-7C7D4050DBE6}"/>
    <cellStyle name="Comma 3 3 3 2 4 2" xfId="42142" xr:uid="{A0A98827-E7C0-4247-B360-D7A09AD30603}"/>
    <cellStyle name="Comma 3 3 3 2 5" xfId="39233" xr:uid="{1962A4BB-42A9-4AE5-9C14-C0E1780759EA}"/>
    <cellStyle name="Comma 3 3 3 2 5 2" xfId="42987" xr:uid="{B5BFFF4B-0E48-44FE-9A27-65B09214531E}"/>
    <cellStyle name="Comma 3 3 3 2 6" xfId="40493" xr:uid="{A82922D7-F62B-4C1C-8FFD-8FF9DA596A59}"/>
    <cellStyle name="Comma 3 3 3 2 7" xfId="22487" xr:uid="{534BE198-CCA6-4C2A-AE39-C0347FF04C1D}"/>
    <cellStyle name="Comma 3 3 3 2_ACT Segment adj EBITDA" xfId="12135" xr:uid="{BCDD188F-6D54-457E-9CC6-C45428E10EE4}"/>
    <cellStyle name="Comma 3 3 3 3" xfId="12136" xr:uid="{59B8E0CA-E50D-477B-980B-4F3605ACF45F}"/>
    <cellStyle name="Comma 3 3 3 3 2" xfId="12137" xr:uid="{4B2A4065-559C-449B-8E61-D00B45ACAD19}"/>
    <cellStyle name="Comma 3 3 3 3 2 2" xfId="41724" xr:uid="{C462F3ED-E52A-4334-8C63-0102249C2DA5}"/>
    <cellStyle name="Comma 3 3 3 3 2 3" xfId="32409" xr:uid="{A28FCE29-3481-4FEA-B6B3-097874762A81}"/>
    <cellStyle name="Comma 3 3 3 3 3" xfId="36549" xr:uid="{BCD5B20B-72AC-48B2-9D00-C2C7ED1A1AFC}"/>
    <cellStyle name="Comma 3 3 3 3 3 2" xfId="42467" xr:uid="{18F53E12-CDC7-47F0-BC5F-AEA0A87D8589}"/>
    <cellStyle name="Comma 3 3 3 3 4" xfId="39694" xr:uid="{8CD8DC2F-BB9A-4DA7-8778-3ED6EE7012EB}"/>
    <cellStyle name="Comma 3 3 3 3 4 2" xfId="43259" xr:uid="{B3FDFEF3-31B4-42D1-9F8A-12F112ED4BD0}"/>
    <cellStyle name="Comma 3 3 3 3 5" xfId="40496" xr:uid="{E8D90337-E444-484A-BB8D-18457100A28B}"/>
    <cellStyle name="Comma 3 3 3 3 6" xfId="22490" xr:uid="{AB719192-E86F-45BE-9914-48D904B937C2}"/>
    <cellStyle name="Comma 3 3 3 3_ACT Segment adj EBITDA" xfId="12138" xr:uid="{540C93E6-CC3D-4100-ACFA-9C1F2AC60267}"/>
    <cellStyle name="Comma 3 3 3 4" xfId="12139" xr:uid="{AEF20914-A240-47D4-B6F1-EA3FC48251C3}"/>
    <cellStyle name="Comma 3 3 3 4 2" xfId="40497" xr:uid="{DB95062C-E464-483F-A6EF-32BB0506FED0}"/>
    <cellStyle name="Comma 3 3 3 4 3" xfId="22491" xr:uid="{B478672D-A787-4B43-AB0C-1D3E48E927C2}"/>
    <cellStyle name="Comma 3 3 3 5" xfId="12140" xr:uid="{CBB2C09B-78AD-45E6-8425-2D43AC2CD84C}"/>
    <cellStyle name="Comma 3 3 3 5 2" xfId="41179" xr:uid="{B083C77D-5E03-4A6B-8CE7-19763A855DC1}"/>
    <cellStyle name="Comma 3 3 3 5 3" xfId="31459" xr:uid="{EF32CC87-7280-4BC9-A069-80B4DBDF1980}"/>
    <cellStyle name="Comma 3 3 3 6" xfId="12141" xr:uid="{389B05E1-EADF-4C9E-987B-5CA48E7FAADC}"/>
    <cellStyle name="Comma 3 3 3 6 2" xfId="41444" xr:uid="{9A790A2F-4F99-4E84-9565-B65B33CD75C7}"/>
    <cellStyle name="Comma 3 3 3 6 3" xfId="32123" xr:uid="{AC4D0D51-A2BF-43C0-A753-B38E350E80B7}"/>
    <cellStyle name="Comma 3 3 3 7" xfId="12142" xr:uid="{E9E61BCD-244B-4E31-9D6A-2D27737C1D14}"/>
    <cellStyle name="Comma 3 3 3 7 2" xfId="41481" xr:uid="{E5EEA766-A38A-4F6F-A54B-7C42507841A1}"/>
    <cellStyle name="Comma 3 3 3 7 3" xfId="32162" xr:uid="{51D09C03-9F43-474B-82DD-D8D637036BB7}"/>
    <cellStyle name="Comma 3 3 3 8" xfId="12143" xr:uid="{B3189A48-5182-463B-BC20-A1772DFC178B}"/>
    <cellStyle name="Comma 3 3 3 8 2" xfId="41416" xr:uid="{F64AA296-DFF6-47D2-AB0A-60E9BEC88B42}"/>
    <cellStyle name="Comma 3 3 3 8 3" xfId="32093" xr:uid="{53EC42E0-A5E9-40DD-B0D9-74BAE8BE8007}"/>
    <cellStyle name="Comma 3 3 3 9" xfId="12144" xr:uid="{F6D55483-10B2-4290-BEA5-6FE2230534CB}"/>
    <cellStyle name="Comma 3 3 3 9 2" xfId="41486" xr:uid="{89B7264D-FF08-4158-A9EA-86666988C8C9}"/>
    <cellStyle name="Comma 3 3 3 9 3" xfId="32167" xr:uid="{E670312D-7295-4115-9D60-558FEEC8FCB4}"/>
    <cellStyle name="Comma 3 3 3_ACT Segment adj EBITDA" xfId="12145" xr:uid="{41DA629D-DDDD-4A7D-96E7-58E40B63E39E}"/>
    <cellStyle name="Comma 3 3 4" xfId="12146" xr:uid="{393421E2-4E1C-43D7-A45B-A4073C4FD21C}"/>
    <cellStyle name="Comma 3 3 4 10" xfId="12147" xr:uid="{A4EB8A5E-990B-4F8D-917A-77FD1C280616}"/>
    <cellStyle name="Comma 3 3 4 10 2" xfId="41270" xr:uid="{51332B5C-FC5C-4296-B762-63C3D9C1FE8F}"/>
    <cellStyle name="Comma 3 3 4 10 3" xfId="31941" xr:uid="{98B84FBA-E101-4660-A619-1205FE3F0D57}"/>
    <cellStyle name="Comma 3 3 4 11" xfId="32865" xr:uid="{6BDF0651-142E-4567-9956-19709FFF18AB}"/>
    <cellStyle name="Comma 3 3 4 11 2" xfId="42143" xr:uid="{265265D2-2EE9-41A3-BE2A-A4F3ED96D6C3}"/>
    <cellStyle name="Comma 3 3 4 12" xfId="39234" xr:uid="{2163CB48-147C-4714-8E12-98FF5F3EC7C6}"/>
    <cellStyle name="Comma 3 3 4 12 2" xfId="42988" xr:uid="{FCB4BDFF-2B77-4914-A861-BE1BFD0CDFEA}"/>
    <cellStyle name="Comma 3 3 4 13" xfId="40498" xr:uid="{9FC4017C-A39E-4C29-849A-52BD6D087E67}"/>
    <cellStyle name="Comma 3 3 4 14" xfId="22492" xr:uid="{EAC01AA3-26DA-4853-AAF2-695835D3466B}"/>
    <cellStyle name="Comma 3 3 4 2" xfId="12148" xr:uid="{01142185-E4E5-479C-B854-82E6A611FEBB}"/>
    <cellStyle name="Comma 3 3 4 2 2" xfId="12149" xr:uid="{FD666D79-09E8-4AC6-B327-D6028C1D3084}"/>
    <cellStyle name="Comma 3 3 4 2 2 2" xfId="12150" xr:uid="{DED1C105-7EAF-4F3A-9611-9A07A620C0AA}"/>
    <cellStyle name="Comma 3 3 4 2 2 2 2" xfId="41725" xr:uid="{9E1C32B7-280A-4A77-8586-0644976A8903}"/>
    <cellStyle name="Comma 3 3 4 2 2 2 3" xfId="32410" xr:uid="{0BAB8451-0285-4FB7-B1B2-5F0DDCEDFDFC}"/>
    <cellStyle name="Comma 3 3 4 2 2 3" xfId="40500" xr:uid="{5E6E962A-B371-4CF0-80D8-07D46509E94B}"/>
    <cellStyle name="Comma 3 3 4 2 2 4" xfId="22494" xr:uid="{40AA25F2-3693-4158-AF5E-B3740642638D}"/>
    <cellStyle name="Comma 3 3 4 2 2_ACT_NIBD EQ" xfId="12151" xr:uid="{39A5ED1F-37D4-4D76-9B97-5C4C0E0894ED}"/>
    <cellStyle name="Comma 3 3 4 2 3" xfId="12152" xr:uid="{CC79A20D-C6DE-44E3-85BF-E65F4C4D5D73}"/>
    <cellStyle name="Comma 3 3 4 2 3 2" xfId="40501" xr:uid="{DD3B1977-F700-400C-921E-614537486C90}"/>
    <cellStyle name="Comma 3 3 4 2 3 3" xfId="22495" xr:uid="{64690AE0-1E28-42AB-BD25-D12D71C9EE70}"/>
    <cellStyle name="Comma 3 3 4 2 4" xfId="32866" xr:uid="{D6E94ACC-8D02-41E3-91B1-A981A0786367}"/>
    <cellStyle name="Comma 3 3 4 2 4 2" xfId="42144" xr:uid="{E1F367D3-BB14-4374-A6E2-4DB447238CDC}"/>
    <cellStyle name="Comma 3 3 4 2 5" xfId="39235" xr:uid="{0C620652-31C7-4B12-B9D3-BFC749704746}"/>
    <cellStyle name="Comma 3 3 4 2 5 2" xfId="42989" xr:uid="{EE10A02F-844A-4F24-8F16-876640587737}"/>
    <cellStyle name="Comma 3 3 4 2 6" xfId="40499" xr:uid="{A1F26DA1-6C16-491E-9C75-BF9AF9CDFFE6}"/>
    <cellStyle name="Comma 3 3 4 2 7" xfId="22493" xr:uid="{8CFA54B8-C4ED-445A-AB40-615971906260}"/>
    <cellStyle name="Comma 3 3 4 2_ACT Segment adj EBITDA" xfId="12153" xr:uid="{3537E34A-98A4-45F6-BEF8-894DE7F7D1A9}"/>
    <cellStyle name="Comma 3 3 4 3" xfId="12154" xr:uid="{58BA6A49-4515-4763-84D1-23C7E8C9EDD8}"/>
    <cellStyle name="Comma 3 3 4 3 2" xfId="12155" xr:uid="{9CF1AA73-4041-4938-8A15-782C0B3E523A}"/>
    <cellStyle name="Comma 3 3 4 3 2 2" xfId="41726" xr:uid="{48106690-003F-42AF-BFF9-9873A93D4ECD}"/>
    <cellStyle name="Comma 3 3 4 3 2 3" xfId="32411" xr:uid="{3593C9CC-FD47-439F-898B-FA88BA1B6C26}"/>
    <cellStyle name="Comma 3 3 4 3 3" xfId="36550" xr:uid="{091910D7-F503-4D2B-982D-7C77BE91A224}"/>
    <cellStyle name="Comma 3 3 4 3 3 2" xfId="42468" xr:uid="{E804DBB1-F446-4B95-ABB2-3C009FFF7237}"/>
    <cellStyle name="Comma 3 3 4 3 4" xfId="39695" xr:uid="{E68F96F7-CE88-49AD-A1CC-5B5210D59A75}"/>
    <cellStyle name="Comma 3 3 4 3 4 2" xfId="43260" xr:uid="{A998DB6E-4696-41CE-AA9B-B9DF5DA4FA8E}"/>
    <cellStyle name="Comma 3 3 4 3 5" xfId="40502" xr:uid="{E2C8FC33-C639-45B5-8634-FDC16A6C25C5}"/>
    <cellStyle name="Comma 3 3 4 3 6" xfId="22496" xr:uid="{2925180C-A10B-4E89-964E-05B813AA7873}"/>
    <cellStyle name="Comma 3 3 4 3_ACT Segment adj EBITDA" xfId="12156" xr:uid="{D0CBB3A4-C96A-4EF1-87AE-0891BC314B35}"/>
    <cellStyle name="Comma 3 3 4 4" xfId="12157" xr:uid="{2DC47770-0F86-4191-AFC4-225F669D4B02}"/>
    <cellStyle name="Comma 3 3 4 4 2" xfId="40503" xr:uid="{3D0DCE05-EF2A-446E-9D72-C73CCDC41082}"/>
    <cellStyle name="Comma 3 3 4 4 3" xfId="22497" xr:uid="{6ECA52EB-7662-40B2-88FF-910B89A7DB00}"/>
    <cellStyle name="Comma 3 3 4 5" xfId="12158" xr:uid="{B76A5D5B-4556-487B-ABD0-6BB76DD340AC}"/>
    <cellStyle name="Comma 3 3 4 5 2" xfId="41130" xr:uid="{0B065AEF-7EB2-406B-AFFB-8750BB70EBB9}"/>
    <cellStyle name="Comma 3 3 4 5 3" xfId="31164" xr:uid="{C13C3667-9C7E-44FF-A2F7-6A0C85160360}"/>
    <cellStyle name="Comma 3 3 4 6" xfId="12159" xr:uid="{548DC17D-F042-4B30-9325-B7747AB01878}"/>
    <cellStyle name="Comma 3 3 4 6 2" xfId="41383" xr:uid="{D7430EB7-EB73-4E54-B585-28C153622324}"/>
    <cellStyle name="Comma 3 3 4 6 3" xfId="32060" xr:uid="{33DCA15C-FA90-4C78-A961-9EE722E1D28E}"/>
    <cellStyle name="Comma 3 3 4 7" xfId="12160" xr:uid="{6521E2CB-B5BE-40EB-9398-542DCC0BF375}"/>
    <cellStyle name="Comma 3 3 4 7 2" xfId="41546" xr:uid="{F9EA4AA4-3870-478A-99CF-108E6A5AB8C8}"/>
    <cellStyle name="Comma 3 3 4 7 3" xfId="32229" xr:uid="{1DC497A6-9538-487B-AE3B-4ABAEE1C1353}"/>
    <cellStyle name="Comma 3 3 4 8" xfId="12161" xr:uid="{B604BE0C-2644-4925-B981-E2170D278920}"/>
    <cellStyle name="Comma 3 3 4 8 2" xfId="41415" xr:uid="{353D108A-2187-40BA-A3B7-B7EB6074DF7F}"/>
    <cellStyle name="Comma 3 3 4 8 3" xfId="32092" xr:uid="{75C77799-924A-4868-BC6B-9F1340FF4179}"/>
    <cellStyle name="Comma 3 3 4 9" xfId="12162" xr:uid="{9831A809-9AE0-46BA-B1BD-FAF8B589C2EF}"/>
    <cellStyle name="Comma 3 3 4 9 2" xfId="41296" xr:uid="{E1D8A098-36AC-461D-9AB7-5CB7F22079A7}"/>
    <cellStyle name="Comma 3 3 4 9 3" xfId="31969" xr:uid="{870A8058-893F-4DDE-A0D7-6B42FB617C13}"/>
    <cellStyle name="Comma 3 3 4_ACT Segment adj EBITDA" xfId="12163" xr:uid="{E8578D95-E29C-420A-8F75-A177F3822483}"/>
    <cellStyle name="Comma 3 3 5" xfId="12164" xr:uid="{099B3D22-5DEB-4B5E-AE7F-AD3A51D58011}"/>
    <cellStyle name="Comma 3 3 5 10" xfId="38734" xr:uid="{F5B8289C-B171-4AED-9EBA-D7F3C6DE2895}"/>
    <cellStyle name="Comma 3 3 5 10 2" xfId="42849" xr:uid="{0A50DA37-B647-49E6-9B9A-BA198EB108DC}"/>
    <cellStyle name="Comma 3 3 5 11" xfId="39236" xr:uid="{6963A0A8-3CB1-4D80-9EB3-D4A757D7C9B3}"/>
    <cellStyle name="Comma 3 3 5 11 2" xfId="42990" xr:uid="{FED79CDF-5059-4E73-BA04-5B1AF9A2F5D1}"/>
    <cellStyle name="Comma 3 3 5 12" xfId="40504" xr:uid="{E2931BB4-F782-417D-B360-AF3F36A2A7BE}"/>
    <cellStyle name="Comma 3 3 5 13" xfId="22498" xr:uid="{D2923590-F046-4D75-B4D7-EF7964EDCEF6}"/>
    <cellStyle name="Comma 3 3 5 2" xfId="12165" xr:uid="{2C50FFEB-E61E-4345-BCA4-F2F51F95F425}"/>
    <cellStyle name="Comma 3 3 5 2 2" xfId="12166" xr:uid="{8E4A5C93-753C-458E-8FB3-FA052B9E263B}"/>
    <cellStyle name="Comma 3 3 5 2 2 2" xfId="12167" xr:uid="{55620DF9-058C-48E7-A378-EE6747A99084}"/>
    <cellStyle name="Comma 3 3 5 2 2 2 2" xfId="41727" xr:uid="{8760BAF5-0897-49F7-B3FA-DC9E020421BB}"/>
    <cellStyle name="Comma 3 3 5 2 2 2 3" xfId="32412" xr:uid="{5BF23751-C4FA-45A9-BA61-B52B55F9B2AC}"/>
    <cellStyle name="Comma 3 3 5 2 2 3" xfId="40506" xr:uid="{D2C16EE1-5769-4F59-92C3-306C2ECCA629}"/>
    <cellStyle name="Comma 3 3 5 2 2 4" xfId="22500" xr:uid="{EABAFA30-00BD-4B77-962F-4D63DF9BF385}"/>
    <cellStyle name="Comma 3 3 5 2 2_ACT_NIBD EQ" xfId="12168" xr:uid="{F5F3DCB0-4D79-4A2B-955C-507CE30930F2}"/>
    <cellStyle name="Comma 3 3 5 2 3" xfId="12169" xr:uid="{B1EE5C40-6D98-4465-8A75-4FD5780F2113}"/>
    <cellStyle name="Comma 3 3 5 2 3 2" xfId="40507" xr:uid="{BFB2F8B4-AA42-4EB3-B72B-2076DD9F9D9A}"/>
    <cellStyle name="Comma 3 3 5 2 3 3" xfId="22501" xr:uid="{220F3B79-A5D5-4599-BD7F-866204A5C5F3}"/>
    <cellStyle name="Comma 3 3 5 2 4" xfId="36551" xr:uid="{1AE0DBCB-E454-46D9-8D6E-27FA24AA311A}"/>
    <cellStyle name="Comma 3 3 5 2 4 2" xfId="42469" xr:uid="{A9170CC0-F49D-4B4B-BFAF-E81ECCC22880}"/>
    <cellStyle name="Comma 3 3 5 2 5" xfId="39696" xr:uid="{8E297972-1420-4CA7-AB79-F2F0BC571820}"/>
    <cellStyle name="Comma 3 3 5 2 5 2" xfId="43261" xr:uid="{49FC7655-2AAD-453D-BBC3-FF64B2DCE326}"/>
    <cellStyle name="Comma 3 3 5 2 6" xfId="40505" xr:uid="{DF9133AE-889D-40B0-9D81-297B82B43745}"/>
    <cellStyle name="Comma 3 3 5 2 7" xfId="22499" xr:uid="{0FD13C72-FD67-4522-8DD2-5273606F92CC}"/>
    <cellStyle name="Comma 3 3 5 2_ACT Segment adj EBITDA" xfId="12170" xr:uid="{CF883AB1-0362-4327-9BF1-BDBE3B363C9F}"/>
    <cellStyle name="Comma 3 3 5 3" xfId="12171" xr:uid="{C07661BB-51EA-4159-B913-E50B253DD59D}"/>
    <cellStyle name="Comma 3 3 5 3 2" xfId="12172" xr:uid="{69A4EB44-1C04-4726-B837-EE9B27774767}"/>
    <cellStyle name="Comma 3 3 5 3 2 2" xfId="41728" xr:uid="{F8A5FFF6-BA8B-4142-9F93-B595EBAA7181}"/>
    <cellStyle name="Comma 3 3 5 3 2 3" xfId="32413" xr:uid="{3019BA70-C3FB-4B89-8C09-715EBD24A29D}"/>
    <cellStyle name="Comma 3 3 5 3 3" xfId="40508" xr:uid="{27E98E11-2866-4B82-876C-B7D6B0CEF3C3}"/>
    <cellStyle name="Comma 3 3 5 3 4" xfId="22502" xr:uid="{A96A1EF3-C45F-47D0-B8EE-7FC59EF1C7B2}"/>
    <cellStyle name="Comma 3 3 5 3_ACT_NIBD EQ" xfId="12173" xr:uid="{7BF2528C-606D-4961-87ED-82E058B62056}"/>
    <cellStyle name="Comma 3 3 5 4" xfId="12174" xr:uid="{29A9A0BF-52FF-4736-A715-8F7CD8677248}"/>
    <cellStyle name="Comma 3 3 5 4 2" xfId="40509" xr:uid="{A9BFA245-97BB-4B8B-A27B-6D0C7D7CAF58}"/>
    <cellStyle name="Comma 3 3 5 4 3" xfId="22503" xr:uid="{E9B49DC5-B40C-4C98-BB51-DFD4AC6C6F35}"/>
    <cellStyle name="Comma 3 3 5 5" xfId="12175" xr:uid="{287F7016-5407-4208-9D61-49CB40F456DA}"/>
    <cellStyle name="Comma 3 3 5 5 2" xfId="41225" xr:uid="{0D5C82E0-32DD-4589-9D62-CBCBC1D14CB5}"/>
    <cellStyle name="Comma 3 3 5 5 3" xfId="31560" xr:uid="{93B0087A-2365-4CE4-B522-6368668283F1}"/>
    <cellStyle name="Comma 3 3 5 6" xfId="32867" xr:uid="{86F90AC8-24D4-4649-A07A-FF3574CC386C}"/>
    <cellStyle name="Comma 3 3 5 6 2" xfId="42145" xr:uid="{B4799E13-4F6B-4A2D-A43F-7E6B0DDC420B}"/>
    <cellStyle name="Comma 3 3 5 7" xfId="36133" xr:uid="{3DC90E98-D14F-4663-9F41-A4D7BA803195}"/>
    <cellStyle name="Comma 3 3 5 7 2" xfId="42334" xr:uid="{6C99F3D8-3E1B-49E8-B3EE-7E020B4BD0AB}"/>
    <cellStyle name="Comma 3 3 5 8" xfId="36077" xr:uid="{A2AC5E36-D2EC-4FAC-8299-6A4090E423A6}"/>
    <cellStyle name="Comma 3 3 5 8 2" xfId="42312" xr:uid="{631638BB-67CE-45BD-BBF8-F3D027EC8055}"/>
    <cellStyle name="Comma 3 3 5 9" xfId="38364" xr:uid="{CBE13633-52EB-4926-8D52-8589927CC22E}"/>
    <cellStyle name="Comma 3 3 5 9 2" xfId="42823" xr:uid="{20F0B556-07CD-4E37-A283-2A0F8E326B8A}"/>
    <cellStyle name="Comma 3 3 5_ACT Segment adj EBITDA" xfId="12176" xr:uid="{2CCC7FE3-0905-4F7A-A297-B4E039EA098F}"/>
    <cellStyle name="Comma 3 3 6" xfId="12177" xr:uid="{4B3F9592-6919-49D0-9698-988CD591CD39}"/>
    <cellStyle name="Comma 3 3 6 2" xfId="12178" xr:uid="{73E420A5-E2D3-4F11-95B7-D76FCD8CD5D4}"/>
    <cellStyle name="Comma 3 3 6 2 2" xfId="12179" xr:uid="{28621A56-4DC9-41A8-AAA9-78CB526D1470}"/>
    <cellStyle name="Comma 3 3 6 2 2 2" xfId="41729" xr:uid="{DEFC6028-8015-40D7-A491-9EE2059F55C9}"/>
    <cellStyle name="Comma 3 3 6 2 2 3" xfId="32414" xr:uid="{7C775738-2C35-4615-8AD8-6CBEDD47F6BB}"/>
    <cellStyle name="Comma 3 3 6 2 3" xfId="40511" xr:uid="{32373F65-F9CD-4309-BF7B-5647A671A35D}"/>
    <cellStyle name="Comma 3 3 6 2 4" xfId="22505" xr:uid="{F74058CD-1088-4CD6-853C-790CA96C3339}"/>
    <cellStyle name="Comma 3 3 6 2_ACT_NIBD EQ" xfId="12180" xr:uid="{5189B378-0426-4737-B2D7-FF1F36176FCB}"/>
    <cellStyle name="Comma 3 3 6 3" xfId="12181" xr:uid="{A4047F27-B6CA-4530-9AE0-0039CB7E6840}"/>
    <cellStyle name="Comma 3 3 6 3 2" xfId="40512" xr:uid="{5014A821-DAB0-4B2E-BFE2-C228BBC4CC42}"/>
    <cellStyle name="Comma 3 3 6 3 3" xfId="22506" xr:uid="{B32AA11B-ED2C-445B-AF45-B49DEDB1EFAF}"/>
    <cellStyle name="Comma 3 3 6 4" xfId="36279" xr:uid="{01A9AA31-0AAA-45E9-A718-9354A7420B98}"/>
    <cellStyle name="Comma 3 3 6 4 2" xfId="42362" xr:uid="{B2662917-12C9-4C2F-8911-6E9485BAFFD7}"/>
    <cellStyle name="Comma 3 3 6 5" xfId="39564" xr:uid="{A8329F17-9264-4BA3-A0D6-3C7BE2378822}"/>
    <cellStyle name="Comma 3 3 6 5 2" xfId="43149" xr:uid="{03501A44-114D-402D-BBAE-80EF8E0D8C4C}"/>
    <cellStyle name="Comma 3 3 6 6" xfId="40510" xr:uid="{7FBAF82A-93CA-448A-9FB4-5578F999CDE2}"/>
    <cellStyle name="Comma 3 3 6 7" xfId="22504" xr:uid="{DF4080C4-C26C-4A65-9CEE-EAC900F216C2}"/>
    <cellStyle name="Comma 3 3 6_ACT Segment adj EBITDA" xfId="12182" xr:uid="{7306179A-20BB-426F-AB9B-FFBA79E568AF}"/>
    <cellStyle name="Comma 3 3 7" xfId="12183" xr:uid="{682B01CF-B659-473F-9549-CE1785A283FE}"/>
    <cellStyle name="Comma 3 3 7 2" xfId="12184" xr:uid="{27313F85-71D5-4422-9D8B-B20B8475DBA8}"/>
    <cellStyle name="Comma 3 3 7 2 2" xfId="41730" xr:uid="{53F4A9FD-5817-48F1-987C-1F1B39A3FAD1}"/>
    <cellStyle name="Comma 3 3 7 2 3" xfId="32415" xr:uid="{57261436-A9B6-47E0-9F49-935CAF31067B}"/>
    <cellStyle name="Comma 3 3 7 3" xfId="37033" xr:uid="{DB43DE52-E76D-437C-81FD-6993094373C5}"/>
    <cellStyle name="Comma 3 3 7 3 2" xfId="42555" xr:uid="{6CF6C4F9-2A26-4C9A-B17D-5944C17ABE1F}"/>
    <cellStyle name="Comma 3 3 7 4" xfId="39802" xr:uid="{5BD987D1-3D12-4579-B818-6E3452F62FC1}"/>
    <cellStyle name="Comma 3 3 7 4 2" xfId="43350" xr:uid="{730C71F8-4EBD-43A8-BA98-32B2CA9C44EA}"/>
    <cellStyle name="Comma 3 3 7 5" xfId="40513" xr:uid="{A59E02A7-49D6-4437-8AE7-A8EFCDDB8177}"/>
    <cellStyle name="Comma 3 3 7 6" xfId="22507" xr:uid="{D33440B1-6C0B-4349-836B-41A2A176BE12}"/>
    <cellStyle name="Comma 3 3 7_ACT Segment adj EBITDA" xfId="12185" xr:uid="{FDA0A660-AFC8-48B4-A54F-40ABD5A3E2BC}"/>
    <cellStyle name="Comma 3 3 8" xfId="12186" xr:uid="{C6FB1F66-B237-4370-99B6-BC4C181DD378}"/>
    <cellStyle name="Comma 3 3 8 2" xfId="37080" xr:uid="{AEECF1B8-3071-4AA7-BC7D-6C850B012895}"/>
    <cellStyle name="Comma 3 3 8 2 2" xfId="42597" xr:uid="{F386DF5E-3D71-468E-A9C6-DF0166EEA71A}"/>
    <cellStyle name="Comma 3 3 8 3" xfId="39844" xr:uid="{F26C9D74-F12A-416A-A805-7BC0DCF85BBD}"/>
    <cellStyle name="Comma 3 3 8 3 2" xfId="43392" xr:uid="{507E8DE4-7ABE-4287-992A-8455B775847A}"/>
    <cellStyle name="Comma 3 3 8 4" xfId="40514" xr:uid="{384E54F7-C211-43A7-A63C-D8C6F17D0346}"/>
    <cellStyle name="Comma 3 3 8 5" xfId="22508" xr:uid="{CAA45743-2798-4349-85BD-BF71903494E8}"/>
    <cellStyle name="Comma 3 3 9" xfId="12187" xr:uid="{74A5D4CE-AFCD-4D50-B9FA-0908C3003015}"/>
    <cellStyle name="Comma 3 3 9 2" xfId="41077" xr:uid="{52FC821A-D46C-4985-9AF1-56C5AE96ADCA}"/>
    <cellStyle name="Comma 3 3 9 3" xfId="30701" xr:uid="{02662B13-2DCB-4A25-8923-EFB0E1946810}"/>
    <cellStyle name="Comma 3 3_ACT Segment adj EBITDA" xfId="12188" xr:uid="{EE3AD0DB-A90F-492C-9AE3-99CD5B68C5DE}"/>
    <cellStyle name="Comma 3 30" xfId="37261" xr:uid="{7F04D768-23B2-4227-BE81-76931EB2C535}"/>
    <cellStyle name="Comma 3 30 2" xfId="42627" xr:uid="{CE35AFF2-7343-4083-A6AF-677E5CFDE6B6}"/>
    <cellStyle name="Comma 3 31" xfId="35957" xr:uid="{3B319FE9-D72F-425C-ABE9-A65FFA23F754}"/>
    <cellStyle name="Comma 3 31 2" xfId="42290" xr:uid="{8063226A-4022-4D36-A175-843F2BCBB771}"/>
    <cellStyle name="Comma 3 32" xfId="36479" xr:uid="{55DA3CD4-24B8-4687-BCC4-E590715AFB88}"/>
    <cellStyle name="Comma 3 32 2" xfId="42401" xr:uid="{5CA6980D-6779-4F1D-B7DC-CF2B8D1EE97A}"/>
    <cellStyle name="Comma 3 33" xfId="33085" xr:uid="{4F6E96A7-42FE-459B-B6F9-F869E3A870F3}"/>
    <cellStyle name="Comma 3 33 2" xfId="42276" xr:uid="{1E6D0D1C-6A78-425D-AF26-F9F134DBA403}"/>
    <cellStyle name="Comma 3 34" xfId="33089" xr:uid="{490491DA-2CED-441A-BCEC-A97743DEB581}"/>
    <cellStyle name="Comma 3 34 2" xfId="42277" xr:uid="{218A2BFE-6A03-4477-B108-FB2CA4189237}"/>
    <cellStyle name="Comma 3 35" xfId="39212" xr:uid="{E8086FD9-7EFF-487B-8FD1-01C21D7774F0}"/>
    <cellStyle name="Comma 3 35 2" xfId="42966" xr:uid="{54D59012-8866-41BA-B637-FC7F43D6B216}"/>
    <cellStyle name="Comma 3 36" xfId="39783" xr:uid="{8B65705D-11AF-4137-A327-C4BAA445FFE8}"/>
    <cellStyle name="Comma 3 36 2" xfId="43334" xr:uid="{9B0F5845-D3D6-4524-9BC2-EB104075D4A6}"/>
    <cellStyle name="Comma 3 37" xfId="39622" xr:uid="{15FDE034-9FC9-4573-84E4-E1F1275D1911}"/>
    <cellStyle name="Comma 3 37 2" xfId="43192" xr:uid="{CB565F81-BE64-4638-8FC8-F4DF40F205F9}"/>
    <cellStyle name="Comma 3 38" xfId="39534" xr:uid="{E7598829-E6D2-4671-864E-9C9D28464AB1}"/>
    <cellStyle name="Comma 3 38 2" xfId="43130" xr:uid="{5E03373F-792F-499C-ACEB-20CDD51142F1}"/>
    <cellStyle name="Comma 3 39" xfId="39576" xr:uid="{F3760672-9BBF-4A5F-BE42-C0C5B9DEBB02}"/>
    <cellStyle name="Comma 3 39 2" xfId="43160" xr:uid="{73FF4CFA-87B6-4C93-8583-B31975FC1FE5}"/>
    <cellStyle name="Comma 3 4" xfId="3" xr:uid="{1D65ED39-780A-4CCF-91EA-463155A2F65D}"/>
    <cellStyle name="Comma 3 4 10" xfId="32868" xr:uid="{D3BD1691-EEF7-48F3-B49F-A3B9D46F7EF4}"/>
    <cellStyle name="Comma 3 4 10 2" xfId="42146" xr:uid="{531CAE3D-24E1-4509-A709-4332A6850AC8}"/>
    <cellStyle name="Comma 3 4 11" xfId="39237" xr:uid="{37798E0F-F842-4F33-BFAE-0CC7691028B7}"/>
    <cellStyle name="Comma 3 4 11 2" xfId="42991" xr:uid="{4FB493F0-BC49-4E3D-AC47-2FCE306052E8}"/>
    <cellStyle name="Comma 3 4 12" xfId="39943" xr:uid="{56092C07-2FDC-40E6-84EF-CD554AFA3AF9}"/>
    <cellStyle name="Comma 3 4 12 2" xfId="43409" xr:uid="{A1ECF462-DA56-4D49-9B5B-2A9A24914050}"/>
    <cellStyle name="Comma 3 4 13" xfId="21922" xr:uid="{AB21640D-7727-445F-9B9D-700DDC34BAA2}"/>
    <cellStyle name="Comma 3 4 14" xfId="21914" xr:uid="{BFA58B37-7866-498B-A8EF-D2FFD2A8C89B}"/>
    <cellStyle name="Comma 3 4 2" xfId="12189" xr:uid="{2DA6F29E-BC55-43F5-81A0-BB7B32E8FF5B}"/>
    <cellStyle name="Comma 3 4 2 10" xfId="36132" xr:uid="{463013B4-6E66-4286-831E-EEDC87F0ADD9}"/>
    <cellStyle name="Comma 3 4 2 10 2" xfId="42333" xr:uid="{86A8EBD1-153E-4E21-ADAF-563056979F39}"/>
    <cellStyle name="Comma 3 4 2 11" xfId="39238" xr:uid="{231D0716-3D6A-4FA1-93B1-9D36DE17A20A}"/>
    <cellStyle name="Comma 3 4 2 11 2" xfId="42992" xr:uid="{40E34295-9B3F-4022-B940-B682B8F3EEB6}"/>
    <cellStyle name="Comma 3 4 2 12" xfId="40515" xr:uid="{78A70B80-B549-4924-BE7F-F6D123758BB2}"/>
    <cellStyle name="Comma 3 4 2 13" xfId="22509" xr:uid="{0EA99016-B1CE-44F8-8A29-B289E1AAD866}"/>
    <cellStyle name="Comma 3 4 2 2" xfId="12190" xr:uid="{3908BC4F-02CD-40A4-956B-8E7AB1875F01}"/>
    <cellStyle name="Comma 3 4 2 2 10" xfId="38735" xr:uid="{DED0EE2F-9219-4339-A874-38EA0104F65A}"/>
    <cellStyle name="Comma 3 4 2 2 10 2" xfId="42850" xr:uid="{716D2BE2-5F77-4928-9614-30B7BB35A786}"/>
    <cellStyle name="Comma 3 4 2 2 11" xfId="39239" xr:uid="{BB904995-B245-492A-87AF-79014A03B49E}"/>
    <cellStyle name="Comma 3 4 2 2 11 2" xfId="42993" xr:uid="{580F68A9-1B47-4BA8-931D-469D3242D032}"/>
    <cellStyle name="Comma 3 4 2 2 12" xfId="40516" xr:uid="{580B24D6-07AC-48FB-8263-46468E1F62E1}"/>
    <cellStyle name="Comma 3 4 2 2 13" xfId="22510" xr:uid="{EB1CD9F5-3FFD-41B1-A780-181F1D0F7DF6}"/>
    <cellStyle name="Comma 3 4 2 2 2" xfId="12191" xr:uid="{446EE8B3-F181-4BE2-8B36-7DC950670023}"/>
    <cellStyle name="Comma 3 4 2 2 2 2" xfId="12192" xr:uid="{85CFD481-5D10-4CF2-9868-CE27C47772E6}"/>
    <cellStyle name="Comma 3 4 2 2 2 2 2" xfId="12193" xr:uid="{0A6406E5-F271-4426-A954-2E1F769BDFA5}"/>
    <cellStyle name="Comma 3 4 2 2 2 2 2 2" xfId="41731" xr:uid="{1D788D60-8828-4C05-9486-BAF6E051570B}"/>
    <cellStyle name="Comma 3 4 2 2 2 2 2 3" xfId="32416" xr:uid="{AB81FD60-BB04-4A0E-B32B-4EDE1D4A4EAD}"/>
    <cellStyle name="Comma 3 4 2 2 2 2 3" xfId="40518" xr:uid="{F325888F-939D-4E5D-8E88-94CCEC176327}"/>
    <cellStyle name="Comma 3 4 2 2 2 2 4" xfId="22512" xr:uid="{3066089E-BED3-4EE0-86F6-8593BA1D163B}"/>
    <cellStyle name="Comma 3 4 2 2 2 2_ACT_NIBD EQ" xfId="12194" xr:uid="{B18062E6-ADB9-487F-90D8-DF3FCD967A2C}"/>
    <cellStyle name="Comma 3 4 2 2 2 3" xfId="12195" xr:uid="{01257092-9A7E-4FD0-8008-9EA5BB06794C}"/>
    <cellStyle name="Comma 3 4 2 2 2 3 2" xfId="40519" xr:uid="{49C8C80F-3E84-42CC-B43C-F15B1C05CE87}"/>
    <cellStyle name="Comma 3 4 2 2 2 3 3" xfId="22513" xr:uid="{D3CEA859-9C3B-4E43-A74D-29F264312CE5}"/>
    <cellStyle name="Comma 3 4 2 2 2 4" xfId="36552" xr:uid="{0247352B-9BD2-42AA-89A5-27461D9417F4}"/>
    <cellStyle name="Comma 3 4 2 2 2 4 2" xfId="42470" xr:uid="{D9BA385E-379F-4041-A1B4-339B1AAE08AC}"/>
    <cellStyle name="Comma 3 4 2 2 2 5" xfId="39697" xr:uid="{0DF45FE3-8884-4760-8BA6-E65091DA3015}"/>
    <cellStyle name="Comma 3 4 2 2 2 5 2" xfId="43262" xr:uid="{2DE194DE-6E3E-4F17-8198-270FE53F528F}"/>
    <cellStyle name="Comma 3 4 2 2 2 6" xfId="40517" xr:uid="{08445AE0-3D68-459A-A72E-47252831080C}"/>
    <cellStyle name="Comma 3 4 2 2 2 7" xfId="22511" xr:uid="{D44217D2-B31B-46DE-B8A1-D2DD826A01FF}"/>
    <cellStyle name="Comma 3 4 2 2 2_ACT Segment adj EBITDA" xfId="12196" xr:uid="{BF24E191-ACE9-430B-8C0E-5EF769483588}"/>
    <cellStyle name="Comma 3 4 2 2 3" xfId="12197" xr:uid="{AADE1B8E-24F4-4E00-8852-33FE96C1445F}"/>
    <cellStyle name="Comma 3 4 2 2 3 2" xfId="12198" xr:uid="{BED188AC-B705-48F8-B5B6-F5199047EDD9}"/>
    <cellStyle name="Comma 3 4 2 2 3 2 2" xfId="41732" xr:uid="{683D1D0F-8B60-4361-B3E9-FF2C37265A6E}"/>
    <cellStyle name="Comma 3 4 2 2 3 2 3" xfId="32417" xr:uid="{D979D259-0039-498C-A1C5-2E0624B6BBE8}"/>
    <cellStyle name="Comma 3 4 2 2 3 3" xfId="40520" xr:uid="{983B2336-5D2C-4578-913A-C2FC48B54FC4}"/>
    <cellStyle name="Comma 3 4 2 2 3 4" xfId="22514" xr:uid="{722EA4D6-D0B5-4EA3-8BBD-651B6FB3305D}"/>
    <cellStyle name="Comma 3 4 2 2 3_ACT_NIBD EQ" xfId="12199" xr:uid="{A35E5B3D-3230-4224-9A3B-C4BA5B61C3AE}"/>
    <cellStyle name="Comma 3 4 2 2 4" xfId="12200" xr:uid="{BA58F2A6-E17C-4824-87D2-830E0C046D7E}"/>
    <cellStyle name="Comma 3 4 2 2 4 2" xfId="40521" xr:uid="{0ED2D887-C9DE-470D-A473-FDF04FC1A61F}"/>
    <cellStyle name="Comma 3 4 2 2 4 3" xfId="22515" xr:uid="{2D82874D-14C4-4C3E-BA2E-16F28D790F2A}"/>
    <cellStyle name="Comma 3 4 2 2 5" xfId="12201" xr:uid="{CEF54383-E7D1-4A05-AC29-8D843AE6EAC2}"/>
    <cellStyle name="Comma 3 4 2 2 5 2" xfId="41198" xr:uid="{581E526E-5A93-4A1D-BFB6-13818A5078DF}"/>
    <cellStyle name="Comma 3 4 2 2 5 3" xfId="31478" xr:uid="{C5BB5FE7-3616-4801-9BBE-3F7CC0699FF3}"/>
    <cellStyle name="Comma 3 4 2 2 6" xfId="32870" xr:uid="{D74A0E7F-5657-44F3-8012-4F5B3D03BA0A}"/>
    <cellStyle name="Comma 3 4 2 2 6 2" xfId="42148" xr:uid="{002FA48D-CC5E-4931-AD72-2769D479AF1A}"/>
    <cellStyle name="Comma 3 4 2 2 7" xfId="36124" xr:uid="{0759A4B8-1B1F-4C6F-9E8A-913DDEC4C6DC}"/>
    <cellStyle name="Comma 3 4 2 2 7 2" xfId="42325" xr:uid="{B8A3548B-B181-4686-A490-A9DE8F5F95BB}"/>
    <cellStyle name="Comma 3 4 2 2 8" xfId="37964" xr:uid="{612270B9-FAD5-4036-8CAF-F11A5BF5F057}"/>
    <cellStyle name="Comma 3 4 2 2 8 2" xfId="42795" xr:uid="{6365AF83-2ED5-48C5-B4AD-2A41C444076C}"/>
    <cellStyle name="Comma 3 4 2 2 9" xfId="38363" xr:uid="{E83D22E5-E892-4593-8C53-6C6BFC7EDC06}"/>
    <cellStyle name="Comma 3 4 2 2 9 2" xfId="42822" xr:uid="{5D9DA3C2-1C7D-48BF-B0FD-DC0001B9EAA2}"/>
    <cellStyle name="Comma 3 4 2 2_ACT Segment adj EBITDA" xfId="12202" xr:uid="{6A395B77-A266-431C-BE2C-5FC7C2A43332}"/>
    <cellStyle name="Comma 3 4 2 3" xfId="12203" xr:uid="{3DC02D4B-DABC-45D3-960A-A46A51D15765}"/>
    <cellStyle name="Comma 3 4 2 3 10" xfId="37571" xr:uid="{0D97A2B3-B7F7-439C-80AB-81C1329DCED0}"/>
    <cellStyle name="Comma 3 4 2 3 10 2" xfId="42714" xr:uid="{C5CFCD9C-8F63-435B-9C76-09729853559E}"/>
    <cellStyle name="Comma 3 4 2 3 11" xfId="39698" xr:uid="{F3A8C529-77B6-44CD-A345-173D1A5FE4AD}"/>
    <cellStyle name="Comma 3 4 2 3 11 2" xfId="43263" xr:uid="{A955E959-43AA-4168-ACAC-18F306690A58}"/>
    <cellStyle name="Comma 3 4 2 3 12" xfId="40522" xr:uid="{9499C18D-D273-4EE3-8530-3D5DADBAC8FE}"/>
    <cellStyle name="Comma 3 4 2 3 13" xfId="22516" xr:uid="{194A61E8-B71D-47AF-B32C-34E891948563}"/>
    <cellStyle name="Comma 3 4 2 3 2" xfId="12204" xr:uid="{A3A08AFE-171F-424F-9DCB-00CEE7552BED}"/>
    <cellStyle name="Comma 3 4 2 3 2 2" xfId="12205" xr:uid="{953EE816-5E67-4FC7-A1D5-B905556FE747}"/>
    <cellStyle name="Comma 3 4 2 3 2 2 2" xfId="12206" xr:uid="{F6553E1A-5105-40B1-B04B-3B257C7F9CFD}"/>
    <cellStyle name="Comma 3 4 2 3 2 2 2 2" xfId="41733" xr:uid="{D93E0BC4-A889-4D31-80E7-522064438288}"/>
    <cellStyle name="Comma 3 4 2 3 2 2 2 3" xfId="32418" xr:uid="{F8A5FD70-7B96-4188-B813-5E04555363A0}"/>
    <cellStyle name="Comma 3 4 2 3 2 2 3" xfId="40524" xr:uid="{87DFA2D5-E7A4-4DD7-9ED2-262EEDC3A729}"/>
    <cellStyle name="Comma 3 4 2 3 2 2 4" xfId="22518" xr:uid="{5E61DFAA-00A5-4B59-84BB-9ED6B73023E9}"/>
    <cellStyle name="Comma 3 4 2 3 2 2_ACT_NIBD EQ" xfId="12207" xr:uid="{9468AD10-E521-4B11-801C-226CA43A2AD0}"/>
    <cellStyle name="Comma 3 4 2 3 2 3" xfId="12208" xr:uid="{A7DD1D89-C32D-4DD1-A098-0CB2D4032970}"/>
    <cellStyle name="Comma 3 4 2 3 2 3 2" xfId="40525" xr:uid="{A21B1B9E-6AEF-48CD-BCA2-87B30C269854}"/>
    <cellStyle name="Comma 3 4 2 3 2 3 3" xfId="22519" xr:uid="{6D0E8B41-74BF-4158-88B4-7DDD1E39602C}"/>
    <cellStyle name="Comma 3 4 2 3 2 4" xfId="40523" xr:uid="{32B01789-92AF-49DB-85D3-A2E751B53697}"/>
    <cellStyle name="Comma 3 4 2 3 2 5" xfId="22517" xr:uid="{468994FE-D8E3-4FCB-9478-C2E25AC10753}"/>
    <cellStyle name="Comma 3 4 2 3 2_ACT_NIBD EQ" xfId="12209" xr:uid="{2227D044-91AF-41A3-B4F0-175E599E5702}"/>
    <cellStyle name="Comma 3 4 2 3 3" xfId="12210" xr:uid="{EE9D1219-F340-4AC2-BC2B-4BED190E8F26}"/>
    <cellStyle name="Comma 3 4 2 3 3 2" xfId="12211" xr:uid="{49B8BEE5-8677-48A7-9419-76C8AD2624E5}"/>
    <cellStyle name="Comma 3 4 2 3 3 2 2" xfId="41734" xr:uid="{2B842D43-0DAF-4675-BADD-E3FC21B83A56}"/>
    <cellStyle name="Comma 3 4 2 3 3 2 3" xfId="32419" xr:uid="{A4F62032-C9CF-4AD6-999D-797F02A2D896}"/>
    <cellStyle name="Comma 3 4 2 3 3 3" xfId="40526" xr:uid="{680DFCF6-5AE9-45DB-A93F-AE7B2026975F}"/>
    <cellStyle name="Comma 3 4 2 3 3 4" xfId="22520" xr:uid="{0ECA4D35-78B3-4ACE-AD11-F6087F380E81}"/>
    <cellStyle name="Comma 3 4 2 3 3_ACT_NIBD EQ" xfId="12212" xr:uid="{0702A2D6-3530-409D-BE07-ABDC2E8F98A9}"/>
    <cellStyle name="Comma 3 4 2 3 4" xfId="12213" xr:uid="{6865B154-0C12-4E35-8244-E846EC8CA70F}"/>
    <cellStyle name="Comma 3 4 2 3 4 2" xfId="40527" xr:uid="{2893E3BC-4AB5-40B7-BAD2-65EDC9BD8FA3}"/>
    <cellStyle name="Comma 3 4 2 3 4 3" xfId="22521" xr:uid="{CA916793-9989-4998-8BF2-93E80055C481}"/>
    <cellStyle name="Comma 3 4 2 3 5" xfId="12214" xr:uid="{AC80289E-86BE-4151-AF82-2C3F6918901C}"/>
    <cellStyle name="Comma 3 4 2 3 5 2" xfId="41149" xr:uid="{52549714-FCED-4081-BF65-943DD18D12C6}"/>
    <cellStyle name="Comma 3 4 2 3 5 3" xfId="31389" xr:uid="{0403C40A-AD0F-4C85-857C-BC17ACC372A8}"/>
    <cellStyle name="Comma 3 4 2 3 6" xfId="36553" xr:uid="{E1D0C88F-C66C-4F49-AA28-F27BD4023C38}"/>
    <cellStyle name="Comma 3 4 2 3 6 2" xfId="42471" xr:uid="{C0234168-1991-403F-87ED-9C5A79A46B2F}"/>
    <cellStyle name="Comma 3 4 2 3 7" xfId="37644" xr:uid="{14E6375A-ECAA-44EE-BD0B-298B27508A9F}"/>
    <cellStyle name="Comma 3 4 2 3 7 2" xfId="42757" xr:uid="{B1207E1E-D882-496E-BFBF-E7B69A76C72D}"/>
    <cellStyle name="Comma 3 4 2 3 8" xfId="37523" xr:uid="{94B6D73A-7CCE-4F67-9A84-2C1B5F809470}"/>
    <cellStyle name="Comma 3 4 2 3 8 2" xfId="42686" xr:uid="{C02AA478-614B-4A6D-AED6-1BEBBE74DE28}"/>
    <cellStyle name="Comma 3 4 2 3 9" xfId="35971" xr:uid="{EE06A958-C12D-46BA-94D2-114A6D3FD70C}"/>
    <cellStyle name="Comma 3 4 2 3 9 2" xfId="42291" xr:uid="{C8932F70-9209-40FB-BA97-6C1E434BC81A}"/>
    <cellStyle name="Comma 3 4 2 3_ACT Segment adj EBITDA" xfId="12215" xr:uid="{D5CC4D54-1A7D-490C-BE64-6B1B44652700}"/>
    <cellStyle name="Comma 3 4 2 4" xfId="12216" xr:uid="{A11EE7A7-CF41-4EF2-A2AD-C439558EFFFD}"/>
    <cellStyle name="Comma 3 4 2 4 10" xfId="36236" xr:uid="{B8170647-495A-4F3C-ADC2-4513A3B45B12}"/>
    <cellStyle name="Comma 3 4 2 4 10 2" xfId="42358" xr:uid="{598B446E-418A-4813-A078-06AE7A4A6024}"/>
    <cellStyle name="Comma 3 4 2 4 11" xfId="39699" xr:uid="{C20DA534-4EA9-4447-9DEB-A0DFCC885722}"/>
    <cellStyle name="Comma 3 4 2 4 11 2" xfId="43264" xr:uid="{0C27B7F4-D7E4-43BE-A823-69C445E3ACA5}"/>
    <cellStyle name="Comma 3 4 2 4 12" xfId="40528" xr:uid="{FB35064A-3BC1-4369-9058-ADEFCD3ABAE7}"/>
    <cellStyle name="Comma 3 4 2 4 13" xfId="22522" xr:uid="{983A370E-5002-4742-80FC-22B83BDF6051}"/>
    <cellStyle name="Comma 3 4 2 4 2" xfId="12217" xr:uid="{19D4D8E9-9BC6-4D62-BE85-1B2785861064}"/>
    <cellStyle name="Comma 3 4 2 4 2 2" xfId="12218" xr:uid="{B03891C6-64B9-4A32-96D6-6644326C0689}"/>
    <cellStyle name="Comma 3 4 2 4 2 2 2" xfId="12219" xr:uid="{2F144F2E-C94A-463F-815E-E4B5352CAED8}"/>
    <cellStyle name="Comma 3 4 2 4 2 2 2 2" xfId="41735" xr:uid="{FBB16F5B-46DD-4C3D-A242-C82564263259}"/>
    <cellStyle name="Comma 3 4 2 4 2 2 2 3" xfId="32420" xr:uid="{4E949C0D-A870-4B65-A69C-8CCD07C7C1E9}"/>
    <cellStyle name="Comma 3 4 2 4 2 2 3" xfId="40530" xr:uid="{FAF03945-E876-42B0-953E-2C30EDE28430}"/>
    <cellStyle name="Comma 3 4 2 4 2 2 4" xfId="22524" xr:uid="{2F0F157F-7D3B-4100-8E87-53D9DFA71DF1}"/>
    <cellStyle name="Comma 3 4 2 4 2 2_ACT_NIBD EQ" xfId="12220" xr:uid="{112833B9-3009-446B-8907-E8CBDFC09E3A}"/>
    <cellStyle name="Comma 3 4 2 4 2 3" xfId="12221" xr:uid="{6C2E0130-222F-4462-A829-0A12A7B84665}"/>
    <cellStyle name="Comma 3 4 2 4 2 3 2" xfId="40531" xr:uid="{F85D1F53-F416-4C4A-AF7B-ECDE7D489C6C}"/>
    <cellStyle name="Comma 3 4 2 4 2 3 3" xfId="22525" xr:uid="{A22BE306-514E-47EE-AF24-4299BD2CE6E2}"/>
    <cellStyle name="Comma 3 4 2 4 2 4" xfId="40529" xr:uid="{E538BE75-2C38-4E1E-8D2D-7177D18CE12C}"/>
    <cellStyle name="Comma 3 4 2 4 2 5" xfId="22523" xr:uid="{61EEFFA9-B11C-41D1-8EE7-0E50A08D98E1}"/>
    <cellStyle name="Comma 3 4 2 4 2_ACT_NIBD EQ" xfId="12222" xr:uid="{4A3FE84D-B371-4E57-8F8C-07501DA5AA23}"/>
    <cellStyle name="Comma 3 4 2 4 3" xfId="12223" xr:uid="{BB00931A-F080-4A30-82D6-0D4273E7DA73}"/>
    <cellStyle name="Comma 3 4 2 4 3 2" xfId="12224" xr:uid="{A87918C9-64AD-43DB-ABE3-609EE212DA3B}"/>
    <cellStyle name="Comma 3 4 2 4 3 2 2" xfId="41736" xr:uid="{99699083-EB6F-4695-A3F9-FA215274E0CD}"/>
    <cellStyle name="Comma 3 4 2 4 3 2 3" xfId="32421" xr:uid="{6595C0A9-920D-4BE8-AA63-449F5B822435}"/>
    <cellStyle name="Comma 3 4 2 4 3 3" xfId="40532" xr:uid="{FF8838F6-000A-487C-BAB6-C1479D04B768}"/>
    <cellStyle name="Comma 3 4 2 4 3 4" xfId="22526" xr:uid="{26F09A98-C408-4F70-8CA1-7C080AA84DBE}"/>
    <cellStyle name="Comma 3 4 2 4 3_ACT_NIBD EQ" xfId="12225" xr:uid="{C70D8F7F-EDD8-43C4-AFD0-E8B7DD1D726E}"/>
    <cellStyle name="Comma 3 4 2 4 4" xfId="12226" xr:uid="{D72D2750-5BD9-44BC-A6BA-3B500E5195E2}"/>
    <cellStyle name="Comma 3 4 2 4 4 2" xfId="40533" xr:uid="{67DE7FFB-0A5C-4280-8A36-0C4688C1AE1D}"/>
    <cellStyle name="Comma 3 4 2 4 4 3" xfId="22527" xr:uid="{EA0287EE-A323-401B-8DD7-E5150A21E04A}"/>
    <cellStyle name="Comma 3 4 2 4 5" xfId="12227" xr:uid="{A7C1DAB3-F424-4F69-8FE8-20404509415D}"/>
    <cellStyle name="Comma 3 4 2 4 5 2" xfId="41244" xr:uid="{53C7FAE9-B508-4E2E-B022-7389CC9AA182}"/>
    <cellStyle name="Comma 3 4 2 4 5 3" xfId="31782" xr:uid="{2F1B0F4A-6684-4FFF-AD46-2626A7C8FCC9}"/>
    <cellStyle name="Comma 3 4 2 4 6" xfId="36554" xr:uid="{38350D1E-0CDB-4B35-8037-7BB4C289A1B4}"/>
    <cellStyle name="Comma 3 4 2 4 6 2" xfId="42472" xr:uid="{DCC6157C-A2AF-46DB-AE20-980B74BDCD21}"/>
    <cellStyle name="Comma 3 4 2 4 7" xfId="37645" xr:uid="{9075BCB1-32B3-4661-9DC6-C0046FB50B07}"/>
    <cellStyle name="Comma 3 4 2 4 7 2" xfId="42758" xr:uid="{C4F17E0D-27AF-45F0-BD6D-12743E9B5ACF}"/>
    <cellStyle name="Comma 3 4 2 4 8" xfId="37415" xr:uid="{07FEA6E9-DFBD-4E8D-93CF-F09BC0150101}"/>
    <cellStyle name="Comma 3 4 2 4 8 2" xfId="42660" xr:uid="{994106DE-49AA-4F95-A0DC-FD74F5B8EBAD}"/>
    <cellStyle name="Comma 3 4 2 4 9" xfId="37587" xr:uid="{6B9E1468-B65D-41D6-80D4-5726ABA24447}"/>
    <cellStyle name="Comma 3 4 2 4 9 2" xfId="42728" xr:uid="{7E87896D-0CB9-4456-B6DC-F02FAD0438A6}"/>
    <cellStyle name="Comma 3 4 2 4_ACT Segment adj EBITDA" xfId="12228" xr:uid="{397813D0-8CAF-4DC1-A40D-5D90225745E7}"/>
    <cellStyle name="Comma 3 4 2 5" xfId="12229" xr:uid="{27704FA9-1C72-4FCF-91E2-3566040F2DE7}"/>
    <cellStyle name="Comma 3 4 2 5 2" xfId="12230" xr:uid="{5F56C80E-4BC2-4E6A-A55E-911DE461CE57}"/>
    <cellStyle name="Comma 3 4 2 5 2 2" xfId="12231" xr:uid="{5CF1BA7A-A4E6-4159-A0DE-4294DC4517F7}"/>
    <cellStyle name="Comma 3 4 2 5 2 2 2" xfId="41737" xr:uid="{92C84992-4DA3-49B0-9E53-6A60AD171E36}"/>
    <cellStyle name="Comma 3 4 2 5 2 2 3" xfId="32422" xr:uid="{65D06584-966E-4640-A70A-9EA1C6A95507}"/>
    <cellStyle name="Comma 3 4 2 5 2 3" xfId="40535" xr:uid="{3CCE785F-7F96-441E-A666-056C53600575}"/>
    <cellStyle name="Comma 3 4 2 5 2 4" xfId="22529" xr:uid="{4040F30B-5A4B-49C2-8A23-C3D7C8091C63}"/>
    <cellStyle name="Comma 3 4 2 5 2_ACT_NIBD EQ" xfId="12232" xr:uid="{A6DCF046-390F-407C-9E82-531078F4749C}"/>
    <cellStyle name="Comma 3 4 2 5 3" xfId="12233" xr:uid="{39C8992F-1DF6-441D-A5FC-990AB6AC8091}"/>
    <cellStyle name="Comma 3 4 2 5 3 2" xfId="40536" xr:uid="{E710C996-42BF-4A4B-9CAF-1EC2D57BF6D2}"/>
    <cellStyle name="Comma 3 4 2 5 3 3" xfId="22530" xr:uid="{531BAA7D-9D1A-44AD-831C-9399A319E467}"/>
    <cellStyle name="Comma 3 4 2 5 4" xfId="36415" xr:uid="{8F3CA3DC-3703-47F7-80E5-27B246073225}"/>
    <cellStyle name="Comma 3 4 2 5 4 2" xfId="42384" xr:uid="{326AED7F-0F04-49B9-8AB3-A8970981DEBB}"/>
    <cellStyle name="Comma 3 4 2 5 5" xfId="39592" xr:uid="{BAC6A060-7374-4C68-A4F2-A4413374AE22}"/>
    <cellStyle name="Comma 3 4 2 5 5 2" xfId="43170" xr:uid="{5DB68D2D-B129-4E04-A960-9BDA5A6940A1}"/>
    <cellStyle name="Comma 3 4 2 5 6" xfId="40534" xr:uid="{501B89DD-AD41-4D32-9739-4FCF82DC1B52}"/>
    <cellStyle name="Comma 3 4 2 5 7" xfId="22528" xr:uid="{A7BDE3B3-FADA-4337-9D44-2D7ED80F48EB}"/>
    <cellStyle name="Comma 3 4 2 5_ACT Segment adj EBITDA" xfId="12234" xr:uid="{2F7616CD-B6D3-4977-897E-1F7A674C15B7}"/>
    <cellStyle name="Comma 3 4 2 6" xfId="12235" xr:uid="{6C2D34E0-1010-4E38-886C-B59D188F02CB}"/>
    <cellStyle name="Comma 3 4 2 6 2" xfId="12236" xr:uid="{AA2628D7-99FD-4B1B-AE4F-4C4E76B5884D}"/>
    <cellStyle name="Comma 3 4 2 6 2 2" xfId="41738" xr:uid="{1B38C1B7-4F95-46C2-9492-EC7CF980D5D8}"/>
    <cellStyle name="Comma 3 4 2 6 2 3" xfId="32423" xr:uid="{270BFB76-E6A5-4CAA-BC8E-321A29C0B969}"/>
    <cellStyle name="Comma 3 4 2 6 3" xfId="40537" xr:uid="{135A4F6E-D505-44D5-AFFF-A94523972B8A}"/>
    <cellStyle name="Comma 3 4 2 6 4" xfId="22531" xr:uid="{C9CE089A-93AE-4E66-8D08-7043C760D5B1}"/>
    <cellStyle name="Comma 3 4 2 6_ACT_NIBD EQ" xfId="12237" xr:uid="{A6CC5FEE-8306-4859-80D3-D04B21483A6B}"/>
    <cellStyle name="Comma 3 4 2 7" xfId="12238" xr:uid="{6139BB38-BD3D-4B1D-A1EB-A8497A25D079}"/>
    <cellStyle name="Comma 3 4 2 7 2" xfId="40538" xr:uid="{BC549B95-F6C2-4821-BC81-97418D7A190E}"/>
    <cellStyle name="Comma 3 4 2 7 3" xfId="22532" xr:uid="{45AA06C1-97FB-409E-9154-C24D767C7CA8}"/>
    <cellStyle name="Comma 3 4 2 8" xfId="12239" xr:uid="{FF089346-B566-4383-90FD-4DFEBCC43684}"/>
    <cellStyle name="Comma 3 4 2 8 2" xfId="41099" xr:uid="{0EDD8B37-F613-4A8C-A100-E9FC7473AC06}"/>
    <cellStyle name="Comma 3 4 2 8 3" xfId="30990" xr:uid="{BE258B7C-55F5-410B-8DF8-0D7A34EC9EBB}"/>
    <cellStyle name="Comma 3 4 2 9" xfId="32869" xr:uid="{3E255193-37B6-45F1-A53F-1DA48705252B}"/>
    <cellStyle name="Comma 3 4 2 9 2" xfId="42147" xr:uid="{9541D640-8572-4ED8-B6BE-CA74EA5F05F4}"/>
    <cellStyle name="Comma 3 4 2_ACT Segment adj EBITDA" xfId="12240" xr:uid="{5C44B39F-04F4-47EB-B46E-F2AD4836F0CF}"/>
    <cellStyle name="Comma 3 4 3" xfId="12241" xr:uid="{202666F2-FD0D-4DAE-A877-362970526FCF}"/>
    <cellStyle name="Comma 3 4 3 10" xfId="12242" xr:uid="{71227466-9EC5-42A0-9F1A-924BA3C96A49}"/>
    <cellStyle name="Comma 3 4 3 10 2" xfId="41503" xr:uid="{F4C211D3-5091-4054-8242-168CFEAFB4EB}"/>
    <cellStyle name="Comma 3 4 3 10 3" xfId="32185" xr:uid="{01878890-7856-4076-99F5-C50A9510F6FF}"/>
    <cellStyle name="Comma 3 4 3 11" xfId="32871" xr:uid="{60C6B87E-54E8-44C2-810F-F9B128B790FE}"/>
    <cellStyle name="Comma 3 4 3 11 2" xfId="42149" xr:uid="{B59FDB50-D77B-488B-8CEE-A33C3BA2AB09}"/>
    <cellStyle name="Comma 3 4 3 12" xfId="39240" xr:uid="{917C0223-1581-475A-B0A1-8197CDE43BD8}"/>
    <cellStyle name="Comma 3 4 3 12 2" xfId="42994" xr:uid="{EEA24571-54E2-4310-922F-E7569CA89B47}"/>
    <cellStyle name="Comma 3 4 3 13" xfId="40539" xr:uid="{0D4C54DC-3719-40FC-A7F4-BB916D5C0F8B}"/>
    <cellStyle name="Comma 3 4 3 14" xfId="22533" xr:uid="{74196D0B-7F79-4041-B66F-37572121F1AE}"/>
    <cellStyle name="Comma 3 4 3 2" xfId="12243" xr:uid="{C4FA172A-1E52-4B9F-AB15-C0AB88D20168}"/>
    <cellStyle name="Comma 3 4 3 2 2" xfId="12244" xr:uid="{E51DC35D-A77C-4740-B2B5-6512094A6394}"/>
    <cellStyle name="Comma 3 4 3 2 2 2" xfId="12245" xr:uid="{9273011B-0DB9-4644-A01D-C947C233BC30}"/>
    <cellStyle name="Comma 3 4 3 2 2 2 2" xfId="41739" xr:uid="{CA4725CC-ADF0-4E42-9FC9-780C73C5F6F4}"/>
    <cellStyle name="Comma 3 4 3 2 2 2 3" xfId="32424" xr:uid="{B23FF7B1-6B80-4B33-967F-191D9EE40754}"/>
    <cellStyle name="Comma 3 4 3 2 2 3" xfId="40541" xr:uid="{EBD48200-9332-4A40-9B35-AFD58AF4D0BA}"/>
    <cellStyle name="Comma 3 4 3 2 2 4" xfId="22535" xr:uid="{4C801281-187D-4737-81FC-5C7D715A6364}"/>
    <cellStyle name="Comma 3 4 3 2 2_ACT_NIBD EQ" xfId="12246" xr:uid="{51241912-0A47-4154-96A0-C46CE00EF428}"/>
    <cellStyle name="Comma 3 4 3 2 3" xfId="12247" xr:uid="{C0027E7A-32E3-40AA-B7FB-5720057C7EB4}"/>
    <cellStyle name="Comma 3 4 3 2 3 2" xfId="40542" xr:uid="{80224BC8-478D-41B3-AAAD-52982EA696C1}"/>
    <cellStyle name="Comma 3 4 3 2 3 3" xfId="22536" xr:uid="{6BE60186-75A9-4776-BD98-6761945510E9}"/>
    <cellStyle name="Comma 3 4 3 2 4" xfId="32872" xr:uid="{1E8C7FC9-1A2C-4674-839F-3990B15AD6E3}"/>
    <cellStyle name="Comma 3 4 3 2 4 2" xfId="42150" xr:uid="{42C98B8E-E758-49B7-B2FB-5477DD01AA29}"/>
    <cellStyle name="Comma 3 4 3 2 5" xfId="39241" xr:uid="{33231CFA-402B-40A9-80F8-DF279F18B150}"/>
    <cellStyle name="Comma 3 4 3 2 5 2" xfId="42995" xr:uid="{FF4152BF-C0EB-4C7A-A41A-F47687BA0758}"/>
    <cellStyle name="Comma 3 4 3 2 6" xfId="40540" xr:uid="{44F034D2-DB6B-49D9-896C-0A5D92DB66BD}"/>
    <cellStyle name="Comma 3 4 3 2 7" xfId="22534" xr:uid="{3A1B59C4-B01C-465E-A57E-F6CE2D80A92F}"/>
    <cellStyle name="Comma 3 4 3 2_ACT Segment adj EBITDA" xfId="12248" xr:uid="{9927D3E2-EFB5-4938-829B-EC89A303CE85}"/>
    <cellStyle name="Comma 3 4 3 3" xfId="12249" xr:uid="{56172C6F-E00D-48DE-BAE6-032640FC4E15}"/>
    <cellStyle name="Comma 3 4 3 3 2" xfId="12250" xr:uid="{C74DF88A-6C50-4C45-BB49-40A9E92121EC}"/>
    <cellStyle name="Comma 3 4 3 3 2 2" xfId="41740" xr:uid="{8E5AB97F-03D4-435E-AFA1-D575AF004DFC}"/>
    <cellStyle name="Comma 3 4 3 3 2 3" xfId="32425" xr:uid="{946B1015-13C3-4660-A336-7A119F453B01}"/>
    <cellStyle name="Comma 3 4 3 3 3" xfId="36316" xr:uid="{1808C15D-0632-4A80-A3AD-5CDEC7186C07}"/>
    <cellStyle name="Comma 3 4 3 3 3 2" xfId="42366" xr:uid="{FFF968AF-3F93-4A02-849A-C0E1F8A4C24E}"/>
    <cellStyle name="Comma 3 4 3 3 4" xfId="39569" xr:uid="{89354CD6-C01D-423E-B721-E648B5C3D79C}"/>
    <cellStyle name="Comma 3 4 3 3 4 2" xfId="43153" xr:uid="{9DF99F05-D5E7-4041-83CF-BF1B54BF44D6}"/>
    <cellStyle name="Comma 3 4 3 3 5" xfId="40543" xr:uid="{5AB5C412-3AA4-46B0-8EDF-E58955E8983A}"/>
    <cellStyle name="Comma 3 4 3 3 6" xfId="22537" xr:uid="{8C629350-58D2-4375-BD8C-DDBCA7940097}"/>
    <cellStyle name="Comma 3 4 3 3_ACT Segment adj EBITDA" xfId="12251" xr:uid="{96DB7748-77ED-40C8-BF7C-9BAE9DCC9BFE}"/>
    <cellStyle name="Comma 3 4 3 4" xfId="12252" xr:uid="{2A54A733-EC70-452B-B439-D731151651D6}"/>
    <cellStyle name="Comma 3 4 3 4 2" xfId="40544" xr:uid="{19FDAB06-BB74-4068-9928-683BD16FDA07}"/>
    <cellStyle name="Comma 3 4 3 4 3" xfId="22538" xr:uid="{77F609CF-4363-42A9-A479-284C58C86050}"/>
    <cellStyle name="Comma 3 4 3 5" xfId="12253" xr:uid="{06296031-937E-497F-8F95-B87134CDDCC5}"/>
    <cellStyle name="Comma 3 4 3 5 2" xfId="41182" xr:uid="{9D4EA2FA-ED45-4B49-AE05-3AF2DF159B31}"/>
    <cellStyle name="Comma 3 4 3 5 3" xfId="31462" xr:uid="{30FC3981-33E4-4327-BF25-BC89C8D2299D}"/>
    <cellStyle name="Comma 3 4 3 6" xfId="12254" xr:uid="{9DFC85A9-38DA-4D96-8EF7-DF355F743F9C}"/>
    <cellStyle name="Comma 3 4 3 6 2" xfId="41447" xr:uid="{06E9323C-867E-403A-A526-D5B7CCD1D125}"/>
    <cellStyle name="Comma 3 4 3 6 3" xfId="32126" xr:uid="{2F359A53-217E-4CFD-9374-5368804D0492}"/>
    <cellStyle name="Comma 3 4 3 7" xfId="12255" xr:uid="{28BEA942-2C57-4A91-B573-7067342902C2}"/>
    <cellStyle name="Comma 3 4 3 7 2" xfId="41497" xr:uid="{E15AFBEE-EAD6-4E72-B15F-94C1B6E5D5B3}"/>
    <cellStyle name="Comma 3 4 3 7 3" xfId="32179" xr:uid="{3212F83D-A7E1-49CA-AFA5-7C083024B514}"/>
    <cellStyle name="Comma 3 4 3 8" xfId="12256" xr:uid="{0BB2CD83-2EB9-46F9-AD41-FF961B9FAA25}"/>
    <cellStyle name="Comma 3 4 3 8 2" xfId="41553" xr:uid="{AA0D379F-45FD-45E2-A48F-D8F91C50BF2B}"/>
    <cellStyle name="Comma 3 4 3 8 3" xfId="32236" xr:uid="{805A5906-B34D-498D-8847-11376FCCEF98}"/>
    <cellStyle name="Comma 3 4 3 9" xfId="12257" xr:uid="{CBD38EEB-F60C-4CC2-8F3E-E2C3A4DC9E58}"/>
    <cellStyle name="Comma 3 4 3 9 2" xfId="41300" xr:uid="{CDDAE6FD-DE9F-41E4-97D1-A00B9A113306}"/>
    <cellStyle name="Comma 3 4 3 9 3" xfId="31973" xr:uid="{47AD2037-4390-4734-80C3-C36C78FBBD4A}"/>
    <cellStyle name="Comma 3 4 3_ACT Segment adj EBITDA" xfId="12258" xr:uid="{EB529A51-B31F-400C-B336-C086225F1C0C}"/>
    <cellStyle name="Comma 3 4 4" xfId="12259" xr:uid="{23DF0C51-859F-432B-A3C7-D5ACD35A6F7C}"/>
    <cellStyle name="Comma 3 4 4 10" xfId="37132" xr:uid="{DA915C59-B178-4343-8650-A0BD069DCE56}"/>
    <cellStyle name="Comma 3 4 4 10 2" xfId="42608" xr:uid="{135420E3-E23A-4CF7-A338-E4B8FA6E72DD}"/>
    <cellStyle name="Comma 3 4 4 11" xfId="39242" xr:uid="{2DAC052E-E53C-40E7-916B-64F51F5D104A}"/>
    <cellStyle name="Comma 3 4 4 11 2" xfId="42996" xr:uid="{FAFEC61F-8DB9-499F-9F3B-5C2F5CFCD69C}"/>
    <cellStyle name="Comma 3 4 4 12" xfId="40545" xr:uid="{F530EE6B-3777-400C-AFF8-AD6856ED9595}"/>
    <cellStyle name="Comma 3 4 4 13" xfId="22539" xr:uid="{4880C1B5-77BE-400B-9351-2D19F42CF9DF}"/>
    <cellStyle name="Comma 3 4 4 2" xfId="12260" xr:uid="{34E3A8D2-5BE0-4188-B8B6-A8AA250A2884}"/>
    <cellStyle name="Comma 3 4 4 2 2" xfId="12261" xr:uid="{584F6DA7-DBD2-4E66-A03C-B5BB2C852778}"/>
    <cellStyle name="Comma 3 4 4 2 2 2" xfId="12262" xr:uid="{A220DE00-4C5F-49CE-B100-51E07C58D463}"/>
    <cellStyle name="Comma 3 4 4 2 2 2 2" xfId="41741" xr:uid="{5FE881F1-80D3-4284-80FD-E54007B0D007}"/>
    <cellStyle name="Comma 3 4 4 2 2 2 3" xfId="32426" xr:uid="{3D8585F4-0AD5-4362-92DE-6910033087F8}"/>
    <cellStyle name="Comma 3 4 4 2 2 3" xfId="40547" xr:uid="{4EBFD354-C073-4142-BA83-76CCCCF9A2D5}"/>
    <cellStyle name="Comma 3 4 4 2 2 4" xfId="22541" xr:uid="{63034853-AAE0-44D4-AC5E-D98E6DD5E585}"/>
    <cellStyle name="Comma 3 4 4 2 2_ACT_NIBD EQ" xfId="12263" xr:uid="{83DB845E-09FC-42CF-B9F7-B8582CD70A6C}"/>
    <cellStyle name="Comma 3 4 4 2 3" xfId="12264" xr:uid="{0078AF66-296D-49FA-89F4-A04C5981DE8E}"/>
    <cellStyle name="Comma 3 4 4 2 3 2" xfId="40548" xr:uid="{9700B39C-D5B9-4829-97E5-E6F2FE2F5544}"/>
    <cellStyle name="Comma 3 4 4 2 3 3" xfId="22542" xr:uid="{9FF32824-C053-4FE9-8B50-97E00C82B42F}"/>
    <cellStyle name="Comma 3 4 4 2 4" xfId="36555" xr:uid="{D6A79708-811C-4464-88FE-470FB17994BD}"/>
    <cellStyle name="Comma 3 4 4 2 4 2" xfId="42473" xr:uid="{04EB5A44-6AB2-4D2E-A804-E8298243BE92}"/>
    <cellStyle name="Comma 3 4 4 2 5" xfId="39700" xr:uid="{48E257AF-CC8C-4404-A941-4507E6161600}"/>
    <cellStyle name="Comma 3 4 4 2 5 2" xfId="43265" xr:uid="{02A8D98B-B0F1-48BA-82E5-6FB96C3A083F}"/>
    <cellStyle name="Comma 3 4 4 2 6" xfId="40546" xr:uid="{A1549185-B1E3-4E34-83EE-5E10D69F8961}"/>
    <cellStyle name="Comma 3 4 4 2 7" xfId="22540" xr:uid="{4BEA4336-D9A5-40E4-A54B-4FE7AA518946}"/>
    <cellStyle name="Comma 3 4 4 2_ACT Segment adj EBITDA" xfId="12265" xr:uid="{CDE605FB-59E2-45E1-A4CD-20780898A2C5}"/>
    <cellStyle name="Comma 3 4 4 3" xfId="12266" xr:uid="{AB8607CC-D0D1-4317-A586-2D0D89361D5A}"/>
    <cellStyle name="Comma 3 4 4 3 2" xfId="12267" xr:uid="{41809417-E119-4987-877E-3031A5D238A8}"/>
    <cellStyle name="Comma 3 4 4 3 2 2" xfId="41742" xr:uid="{CAA99EFC-D448-43EB-BDAD-7257C68AC703}"/>
    <cellStyle name="Comma 3 4 4 3 2 3" xfId="32427" xr:uid="{20FB64F7-A1C1-411D-90DA-318AF151EFCB}"/>
    <cellStyle name="Comma 3 4 4 3 3" xfId="40549" xr:uid="{54BDD141-E5EE-4BDF-B482-0556682C8A4A}"/>
    <cellStyle name="Comma 3 4 4 3 4" xfId="22543" xr:uid="{4FF69E8F-BAE2-432D-8B18-49ED9203D2EB}"/>
    <cellStyle name="Comma 3 4 4 3_ACT_NIBD EQ" xfId="12268" xr:uid="{3CD72B28-4E3B-4D5D-AAAE-3071F627B875}"/>
    <cellStyle name="Comma 3 4 4 4" xfId="12269" xr:uid="{25869E74-742C-4211-A2DF-48D060332B87}"/>
    <cellStyle name="Comma 3 4 4 4 2" xfId="40550" xr:uid="{12916A12-BC98-4793-88AD-62FD3E99AD24}"/>
    <cellStyle name="Comma 3 4 4 4 3" xfId="22544" xr:uid="{239C078B-6EF7-429A-9340-46020C949BF7}"/>
    <cellStyle name="Comma 3 4 4 5" xfId="12270" xr:uid="{C6E71059-CB2D-404A-8CE8-7657F4402187}"/>
    <cellStyle name="Comma 3 4 4 5 2" xfId="41133" xr:uid="{91AB01EE-9384-43B4-B598-1F710F5B018B}"/>
    <cellStyle name="Comma 3 4 4 5 3" xfId="31238" xr:uid="{D80A7AA7-C1E3-470C-A5D6-2625FAACF9AA}"/>
    <cellStyle name="Comma 3 4 4 6" xfId="32873" xr:uid="{81D8F68F-21D9-4E47-984E-BFF84EB83756}"/>
    <cellStyle name="Comma 3 4 4 6 2" xfId="42151" xr:uid="{2A0ACF4A-70F0-4226-B5CA-ABFD737481E9}"/>
    <cellStyle name="Comma 3 4 4 7" xfId="36130" xr:uid="{E0EFEFFB-3AA1-4E24-90F6-C14B31DF38C4}"/>
    <cellStyle name="Comma 3 4 4 7 2" xfId="42331" xr:uid="{F249E946-0C5E-4668-B094-7B446427BC53}"/>
    <cellStyle name="Comma 3 4 4 8" xfId="37963" xr:uid="{459426A5-C5DE-437A-970D-359A27D73266}"/>
    <cellStyle name="Comma 3 4 4 8 2" xfId="42794" xr:uid="{A57FC996-E7CF-4F6F-BECC-205BC29E64B4}"/>
    <cellStyle name="Comma 3 4 4 9" xfId="38362" xr:uid="{D2F0667B-B5F5-4351-8E09-EE070C892478}"/>
    <cellStyle name="Comma 3 4 4 9 2" xfId="42821" xr:uid="{BADB5B87-05E0-4240-8E24-6F2727EFF7DF}"/>
    <cellStyle name="Comma 3 4 4_ACT Segment adj EBITDA" xfId="12271" xr:uid="{F63C3831-64EB-40E3-94E0-8251CB3DC7AC}"/>
    <cellStyle name="Comma 3 4 5" xfId="12272" xr:uid="{E2E3F349-F5EC-4AD0-882D-42124C056327}"/>
    <cellStyle name="Comma 3 4 5 10" xfId="37249" xr:uid="{DD83950C-31A3-4B8B-A79C-205A18524F53}"/>
    <cellStyle name="Comma 3 4 5 10 2" xfId="42625" xr:uid="{1AC8BEE3-A07D-4D62-B1E4-E932C2D8E087}"/>
    <cellStyle name="Comma 3 4 5 11" xfId="39701" xr:uid="{D706319B-B45E-40FA-8196-2EC8B69715A8}"/>
    <cellStyle name="Comma 3 4 5 11 2" xfId="43266" xr:uid="{E185B756-008C-447C-B715-611184093350}"/>
    <cellStyle name="Comma 3 4 5 12" xfId="40551" xr:uid="{C0A18B87-BFA1-4257-895E-EA8291E96986}"/>
    <cellStyle name="Comma 3 4 5 13" xfId="22545" xr:uid="{C0281FFB-43CB-4103-A655-262B1D0DC13F}"/>
    <cellStyle name="Comma 3 4 5 2" xfId="12273" xr:uid="{85622E04-182D-40AD-A78C-C190C5791297}"/>
    <cellStyle name="Comma 3 4 5 2 2" xfId="12274" xr:uid="{A13458D6-3E34-4347-81C8-21E9DC8B8B21}"/>
    <cellStyle name="Comma 3 4 5 2 2 2" xfId="12275" xr:uid="{C97932E8-49A5-445C-BE23-A07F23FDF365}"/>
    <cellStyle name="Comma 3 4 5 2 2 2 2" xfId="41743" xr:uid="{CBCE6DC4-6364-470F-A916-75A618BB0D4D}"/>
    <cellStyle name="Comma 3 4 5 2 2 2 3" xfId="32428" xr:uid="{5489CCB2-157D-464D-92D2-CB239C93C392}"/>
    <cellStyle name="Comma 3 4 5 2 2 3" xfId="40553" xr:uid="{FFF86008-4FED-42F8-8CB7-4238D88894CC}"/>
    <cellStyle name="Comma 3 4 5 2 2 4" xfId="22547" xr:uid="{C44CDFC2-2567-4341-9F77-687C762F0A98}"/>
    <cellStyle name="Comma 3 4 5 2 2_ACT_NIBD EQ" xfId="12276" xr:uid="{26EBF55C-A0BD-4602-99C7-E04472569D7B}"/>
    <cellStyle name="Comma 3 4 5 2 3" xfId="12277" xr:uid="{AF7F684E-BFF5-4DEA-93D3-7C672DE4467A}"/>
    <cellStyle name="Comma 3 4 5 2 3 2" xfId="40554" xr:uid="{29E15B6A-B9CB-46AF-8BD1-09A9F8D25FEB}"/>
    <cellStyle name="Comma 3 4 5 2 3 3" xfId="22548" xr:uid="{9D7A2AD6-C14E-4C2F-94E4-A8F0B97B9EFE}"/>
    <cellStyle name="Comma 3 4 5 2 4" xfId="40552" xr:uid="{33D53947-3106-462E-877F-0D86E861F73A}"/>
    <cellStyle name="Comma 3 4 5 2 5" xfId="22546" xr:uid="{E9530E2F-847E-430C-BD13-A36FEF3FD249}"/>
    <cellStyle name="Comma 3 4 5 2_ACT_NIBD EQ" xfId="12278" xr:uid="{2B2C4030-493D-4A75-ACC5-1F74FA5B676E}"/>
    <cellStyle name="Comma 3 4 5 3" xfId="12279" xr:uid="{E09C5D81-C7F4-481E-B430-BAD8867436FE}"/>
    <cellStyle name="Comma 3 4 5 3 2" xfId="12280" xr:uid="{F0ED27D4-418F-4089-9B7F-E710C651E8FE}"/>
    <cellStyle name="Comma 3 4 5 3 2 2" xfId="41744" xr:uid="{BED4F56B-02B1-47DE-80B7-EDF303BFF79D}"/>
    <cellStyle name="Comma 3 4 5 3 2 3" xfId="32429" xr:uid="{31DC10A7-76B5-4EE8-B5B7-3EE743FC5959}"/>
    <cellStyle name="Comma 3 4 5 3 3" xfId="40555" xr:uid="{E3BB621B-72C1-4F64-9392-3BB831AA0935}"/>
    <cellStyle name="Comma 3 4 5 3 4" xfId="22549" xr:uid="{E43EB894-19C9-467E-8D60-3FF3812F3A3A}"/>
    <cellStyle name="Comma 3 4 5 3_ACT_NIBD EQ" xfId="12281" xr:uid="{5E1A523F-686A-41E8-978F-8FB6F7261328}"/>
    <cellStyle name="Comma 3 4 5 4" xfId="12282" xr:uid="{9F02B80D-F1C5-40DB-8090-66ABE38014AB}"/>
    <cellStyle name="Comma 3 4 5 4 2" xfId="40556" xr:uid="{C5A8216E-232A-43C5-B432-DF1606021202}"/>
    <cellStyle name="Comma 3 4 5 4 3" xfId="22550" xr:uid="{A32C2CEC-7E7E-4A42-A6CD-ED3CADBA5FC2}"/>
    <cellStyle name="Comma 3 4 5 5" xfId="12283" xr:uid="{2255C394-0A6E-46EB-B0A7-D5DE3B3AFF07}"/>
    <cellStyle name="Comma 3 4 5 5 2" xfId="41228" xr:uid="{CFD67B33-F9DA-4405-87EA-E4DB9FE313B7}"/>
    <cellStyle name="Comma 3 4 5 5 3" xfId="31633" xr:uid="{D81E52E6-8088-4479-8BB6-F845C34B7E7F}"/>
    <cellStyle name="Comma 3 4 5 6" xfId="36556" xr:uid="{EC637EA3-F413-4EF5-A112-B49A43B69D9D}"/>
    <cellStyle name="Comma 3 4 5 6 2" xfId="42474" xr:uid="{EBD5E6AC-91EA-4C54-98A7-0A36A844DFD9}"/>
    <cellStyle name="Comma 3 4 5 7" xfId="37646" xr:uid="{E5B9FDAA-38F4-4282-996E-C223D25DE823}"/>
    <cellStyle name="Comma 3 4 5 7 2" xfId="42759" xr:uid="{BC318B8F-DA2C-43C2-8DD5-C42D06AC3EC6}"/>
    <cellStyle name="Comma 3 4 5 8" xfId="37522" xr:uid="{1CED02CF-F82E-4E1E-8A37-810D71FA7796}"/>
    <cellStyle name="Comma 3 4 5 8 2" xfId="42685" xr:uid="{5EF8327B-20BD-4ACB-9BB5-D2F500A6F06A}"/>
    <cellStyle name="Comma 3 4 5 9" xfId="37583" xr:uid="{7A925048-D5E2-4A81-9AA9-D95061EE0F79}"/>
    <cellStyle name="Comma 3 4 5 9 2" xfId="42724" xr:uid="{379FB534-28EB-47E0-BD7B-6169E0C27814}"/>
    <cellStyle name="Comma 3 4 5_ACT Segment adj EBITDA" xfId="12284" xr:uid="{5C05EC66-F7E1-43D4-B9EB-009ECBC2C9E6}"/>
    <cellStyle name="Comma 3 4 6" xfId="12285" xr:uid="{CF388DEB-6264-461D-8739-1D2EBECA41A2}"/>
    <cellStyle name="Comma 3 4 6 2" xfId="12286" xr:uid="{298746A5-0972-4A56-886C-F094505C5938}"/>
    <cellStyle name="Comma 3 4 6 2 2" xfId="12287" xr:uid="{6FE9482C-D8CE-43FA-9377-5362E90ACEC0}"/>
    <cellStyle name="Comma 3 4 6 2 2 2" xfId="41745" xr:uid="{203189F1-5473-4757-9931-E9A604CFD089}"/>
    <cellStyle name="Comma 3 4 6 2 2 3" xfId="32430" xr:uid="{74FD8305-3786-4BCA-92D6-69C06527E968}"/>
    <cellStyle name="Comma 3 4 6 2 3" xfId="40558" xr:uid="{DA917994-5597-4CAC-AC0B-C7F13FED0E50}"/>
    <cellStyle name="Comma 3 4 6 2 4" xfId="22552" xr:uid="{069764F2-B86F-4A6D-BE60-EA802972910F}"/>
    <cellStyle name="Comma 3 4 6 2_ACT_NIBD EQ" xfId="12288" xr:uid="{918CF0E3-2F53-4A3D-ADB9-DF27BC34161E}"/>
    <cellStyle name="Comma 3 4 6 3" xfId="12289" xr:uid="{950F67CD-4F88-403A-A390-5A2190B79E18}"/>
    <cellStyle name="Comma 3 4 6 3 2" xfId="40559" xr:uid="{6A409D2F-A133-4D4F-9A2A-C7771DFD52A9}"/>
    <cellStyle name="Comma 3 4 6 3 3" xfId="22553" xr:uid="{834E745E-DEF7-412A-854F-E9FD13D759C2}"/>
    <cellStyle name="Comma 3 4 6 4" xfId="36155" xr:uid="{69CB0D00-3985-4BCA-B0E1-EAD81D8FFB9F}"/>
    <cellStyle name="Comma 3 4 6 4 2" xfId="42342" xr:uid="{F20CD9EF-7E72-479D-850F-28D29F255631}"/>
    <cellStyle name="Comma 3 4 6 5" xfId="39536" xr:uid="{7F0A33E6-90C7-4DE8-AFDD-0998CAFC964B}"/>
    <cellStyle name="Comma 3 4 6 5 2" xfId="43131" xr:uid="{363AAB47-2C21-42AF-BD83-4FEB4DA678B7}"/>
    <cellStyle name="Comma 3 4 6 6" xfId="40557" xr:uid="{F3357F69-004B-4618-9F8B-6AEB037CF61D}"/>
    <cellStyle name="Comma 3 4 6 7" xfId="22551" xr:uid="{471C97FE-2B07-48E2-AEE4-B1FD4D46CFAE}"/>
    <cellStyle name="Comma 3 4 6_ACT Segment adj EBITDA" xfId="12290" xr:uid="{08B5E4D1-7C29-4F8E-A2AA-79CFB3419AFE}"/>
    <cellStyle name="Comma 3 4 7" xfId="12291" xr:uid="{610244CE-E090-4F94-90EC-97EB3E45DF23}"/>
    <cellStyle name="Comma 3 4 7 2" xfId="12292" xr:uid="{28FF37FD-6E6F-49C6-82A2-81873AE512D1}"/>
    <cellStyle name="Comma 3 4 7 2 2" xfId="41746" xr:uid="{52655655-C83F-4963-94F7-6549453949DC}"/>
    <cellStyle name="Comma 3 4 7 2 3" xfId="32431" xr:uid="{D1F18130-574A-4BD9-B408-01DE45ABFFEA}"/>
    <cellStyle name="Comma 3 4 7 3" xfId="40560" xr:uid="{9657BF13-0366-4A3E-85ED-84E114B308F4}"/>
    <cellStyle name="Comma 3 4 7 4" xfId="22554" xr:uid="{B47C42E9-2F49-47D8-9A17-1E23DBA48EAE}"/>
    <cellStyle name="Comma 3 4 7_ACT_NIBD EQ" xfId="12293" xr:uid="{86DDDCD5-3FCD-4B9E-867A-6964BA767EC4}"/>
    <cellStyle name="Comma 3 4 8" xfId="12294" xr:uid="{E3A16DF2-DC7B-45DA-BD58-B50C5BF80FAC}"/>
    <cellStyle name="Comma 3 4 8 2" xfId="40561" xr:uid="{4B55FFB6-A852-45E5-A80E-9DA7087678FA}"/>
    <cellStyle name="Comma 3 4 8 3" xfId="22555" xr:uid="{CDFC6C83-081B-4A86-835D-7638FCFB3ABF}"/>
    <cellStyle name="Comma 3 4 9" xfId="12295" xr:uid="{B21F48C6-5BB6-481C-A2D7-E2B1E5EA66EF}"/>
    <cellStyle name="Comma 3 4 9 2" xfId="41081" xr:uid="{F7A4FA7B-FB3B-47F7-94CC-9681CEB8A487}"/>
    <cellStyle name="Comma 3 4 9 3" xfId="30804" xr:uid="{F235FDC4-6DF3-48D3-9241-F4509A58514E}"/>
    <cellStyle name="Comma 3 4_ACT Segment adj EBITDA" xfId="12296" xr:uid="{155A95CF-8D02-49C7-A65A-4D7DC5012B8D}"/>
    <cellStyle name="Comma 3 40" xfId="39870" xr:uid="{1288E86A-6685-4104-9D25-E0DFCC3B424F}"/>
    <cellStyle name="Comma 3 40 2" xfId="43401" xr:uid="{268D4FD4-7700-4114-AA11-6D6C07522ED2}"/>
    <cellStyle name="Comma 3 41" xfId="39617" xr:uid="{F1BDE531-C464-431B-9B4C-2250DD776675}"/>
    <cellStyle name="Comma 3 41 2" xfId="43190" xr:uid="{7A0F895F-986B-44A0-95FD-D02D41587DBD}"/>
    <cellStyle name="Comma 3 42" xfId="39764" xr:uid="{4C75D54B-4F94-4B69-BDF6-F12B3FE6747C}"/>
    <cellStyle name="Comma 3 42 2" xfId="43329" xr:uid="{4ED5F360-4C3F-47A3-B195-F73A077241AF}"/>
    <cellStyle name="Comma 3 43" xfId="39857" xr:uid="{5916D4A8-275D-424B-BFED-FBC764A53EDA}"/>
    <cellStyle name="Comma 3 43 2" xfId="43398" xr:uid="{A83536F6-0D91-478F-85B0-3E5B0FA644C9}"/>
    <cellStyle name="Comma 3 44" xfId="39849" xr:uid="{8BA1CF2F-53D1-4EC8-B9E4-543D3A5130DC}"/>
    <cellStyle name="Comma 3 44 2" xfId="43395" xr:uid="{B6D9419A-28EC-4DCB-B9E6-9B8E39F994F2}"/>
    <cellStyle name="Comma 3 45" xfId="39773" xr:uid="{54ACCDC7-F21F-4097-9DCF-2709952FA6AB}"/>
    <cellStyle name="Comma 3 45 2" xfId="43332" xr:uid="{37366D3A-F794-47FD-A10C-62A0F3543E8C}"/>
    <cellStyle name="Comma 3 46" xfId="39865" xr:uid="{EC7766D7-5966-4E3C-8BFE-D610D1D9541B}"/>
    <cellStyle name="Comma 3 46 2" xfId="43400" xr:uid="{1F25AFEE-2AE6-4DCD-B6A8-EAD6DBFD6D16}"/>
    <cellStyle name="Comma 3 47" xfId="39613" xr:uid="{4E3CD5BD-30B2-4825-BD35-46F75E7DB185}"/>
    <cellStyle name="Comma 3 47 2" xfId="43189" xr:uid="{8A6F5999-F64D-4169-9FF2-9C9372987D22}"/>
    <cellStyle name="Comma 3 48" xfId="39767" xr:uid="{85AFF70A-73FD-4899-9C59-517F43930D5C}"/>
    <cellStyle name="Comma 3 48 2" xfId="43330" xr:uid="{1CAC4F4D-A0B9-4F87-BB9D-735B7EA746F1}"/>
    <cellStyle name="Comma 3 49" xfId="39860" xr:uid="{6E576FDD-A4BB-4224-886D-6C3406CC19D0}"/>
    <cellStyle name="Comma 3 49 2" xfId="43399" xr:uid="{D90F6D8A-122C-4838-85A8-11E60972F732}"/>
    <cellStyle name="Comma 3 5" xfId="12297" xr:uid="{2E473646-22BF-4D09-9440-4679EF0F9F47}"/>
    <cellStyle name="Comma 3 5 10" xfId="12298" xr:uid="{F0EBE20B-003D-4F3E-8C3E-E20ED7F737F1}"/>
    <cellStyle name="Comma 3 5 10 2" xfId="41400" xr:uid="{41225B65-0F5B-4C60-9DC9-4B42E87BBC8F}"/>
    <cellStyle name="Comma 3 5 10 3" xfId="32077" xr:uid="{C635D021-4DF7-4192-80DF-95254D9A5B42}"/>
    <cellStyle name="Comma 3 5 11" xfId="32874" xr:uid="{4C6C3500-2AB7-4CF8-9F34-1372188B2225}"/>
    <cellStyle name="Comma 3 5 11 2" xfId="42152" xr:uid="{32D0502E-54ED-4DCC-9655-73412A0EB391}"/>
    <cellStyle name="Comma 3 5 12" xfId="39243" xr:uid="{60E4D3DE-A59B-4090-8BD8-72FFCD47E807}"/>
    <cellStyle name="Comma 3 5 12 2" xfId="42997" xr:uid="{43178A19-D154-433D-B527-622D76DEDB2B}"/>
    <cellStyle name="Comma 3 5 13" xfId="40562" xr:uid="{48011C34-13ED-48F1-BF77-BC43FAE5C7C7}"/>
    <cellStyle name="Comma 3 5 14" xfId="22556" xr:uid="{AD952DD3-CD49-4AF4-9466-F40BF9F4DF2D}"/>
    <cellStyle name="Comma 3 5 2" xfId="12299" xr:uid="{4A314387-9E14-4F95-B552-00BED8BE48F7}"/>
    <cellStyle name="Comma 3 5 2 10" xfId="12300" xr:uid="{9C8569DF-04FD-4713-8415-56A0878DB9F1}"/>
    <cellStyle name="Comma 3 5 2 10 2" xfId="41509" xr:uid="{2AE504B6-EE0F-4498-BB47-318F972B51B3}"/>
    <cellStyle name="Comma 3 5 2 10 3" xfId="32191" xr:uid="{83AF2B3E-C13D-432B-A542-6440D2BC6856}"/>
    <cellStyle name="Comma 3 5 2 11" xfId="32875" xr:uid="{846D189A-2CB3-455A-B081-EFEAE7B2BC61}"/>
    <cellStyle name="Comma 3 5 2 11 2" xfId="42153" xr:uid="{BBF9A909-E8FB-467D-9594-08D2F5FB3890}"/>
    <cellStyle name="Comma 3 5 2 12" xfId="39244" xr:uid="{5FBB071D-21D9-47CA-B879-2359EF53DFF5}"/>
    <cellStyle name="Comma 3 5 2 12 2" xfId="42998" xr:uid="{2055245C-0DF7-4043-94D3-C84F4B1395AA}"/>
    <cellStyle name="Comma 3 5 2 13" xfId="40563" xr:uid="{4D6B3BD6-27B8-42C2-9BAB-E442EC8CBFFE}"/>
    <cellStyle name="Comma 3 5 2 14" xfId="22557" xr:uid="{0B349235-0E8A-4667-B596-1B4113D32A25}"/>
    <cellStyle name="Comma 3 5 2 2" xfId="12301" xr:uid="{E1D578E3-1C0E-41DF-B1F0-7EA5CD12EC96}"/>
    <cellStyle name="Comma 3 5 2 2 2" xfId="12302" xr:uid="{89C10356-04B9-4A3C-B423-E37386A11672}"/>
    <cellStyle name="Comma 3 5 2 2 2 2" xfId="12303" xr:uid="{D0A8B3B3-30CA-41D6-9A9B-FBFFEE119EDE}"/>
    <cellStyle name="Comma 3 5 2 2 2 2 2" xfId="41747" xr:uid="{CA59A914-7BC2-4AC7-8C67-3FCBA165D9A8}"/>
    <cellStyle name="Comma 3 5 2 2 2 2 3" xfId="32432" xr:uid="{5F816FFA-2E18-4CB2-9290-959892086AE0}"/>
    <cellStyle name="Comma 3 5 2 2 2 3" xfId="40565" xr:uid="{A7E22D37-65CB-486E-95A4-0E7D897804EE}"/>
    <cellStyle name="Comma 3 5 2 2 2 4" xfId="22559" xr:uid="{5E02740C-6DC7-44A6-BB56-96FD7529796E}"/>
    <cellStyle name="Comma 3 5 2 2 2_ACT_NIBD EQ" xfId="12304" xr:uid="{3F637C9E-3B1A-4B54-9F37-AFDBC36CA300}"/>
    <cellStyle name="Comma 3 5 2 2 3" xfId="12305" xr:uid="{4D14B23A-4056-43DB-8460-23A0548D7F01}"/>
    <cellStyle name="Comma 3 5 2 2 3 2" xfId="40566" xr:uid="{9BA600C3-37F4-4E3F-8714-E17566CDDEEB}"/>
    <cellStyle name="Comma 3 5 2 2 3 3" xfId="22560" xr:uid="{4A8F3FBF-81E7-4F37-B97A-572A5EAD9981}"/>
    <cellStyle name="Comma 3 5 2 2 4" xfId="32876" xr:uid="{D80A1559-CB38-4AF6-ABB3-40210964A4A2}"/>
    <cellStyle name="Comma 3 5 2 2 4 2" xfId="42154" xr:uid="{8FAA895D-759F-4B38-868D-E57641F45807}"/>
    <cellStyle name="Comma 3 5 2 2 5" xfId="39245" xr:uid="{8B590D23-291F-4302-80D4-3377F49BF462}"/>
    <cellStyle name="Comma 3 5 2 2 5 2" xfId="42999" xr:uid="{28C3485F-EB7A-4F2B-B17C-5A268FFEDCF6}"/>
    <cellStyle name="Comma 3 5 2 2 6" xfId="40564" xr:uid="{037A502E-0822-4E97-8049-5CB7DA144456}"/>
    <cellStyle name="Comma 3 5 2 2 7" xfId="22558" xr:uid="{DF7D4388-F37A-41B5-9B30-37B48BFAE605}"/>
    <cellStyle name="Comma 3 5 2 2_ACT Segment adj EBITDA" xfId="12306" xr:uid="{FA1AAC53-0E72-4399-994A-59A2DF70420E}"/>
    <cellStyle name="Comma 3 5 2 3" xfId="12307" xr:uid="{0AC5891C-3506-4AB0-8415-0324D083063B}"/>
    <cellStyle name="Comma 3 5 2 3 2" xfId="12308" xr:uid="{827C03F8-FA02-42BD-A48D-61C6896818E3}"/>
    <cellStyle name="Comma 3 5 2 3 2 2" xfId="41748" xr:uid="{70F2785C-B37C-47BF-BB4F-3F0A05F7F56A}"/>
    <cellStyle name="Comma 3 5 2 3 2 3" xfId="32433" xr:uid="{5F530EDF-0BF9-4062-9867-8DDC0E3FE04F}"/>
    <cellStyle name="Comma 3 5 2 3 3" xfId="36557" xr:uid="{6C673487-C8B1-41D0-9F6A-C9905874E3C7}"/>
    <cellStyle name="Comma 3 5 2 3 3 2" xfId="42475" xr:uid="{767E03AD-0917-41D0-8ACD-4C813962A44B}"/>
    <cellStyle name="Comma 3 5 2 3 4" xfId="39702" xr:uid="{DB377A5E-FD27-40A0-AE0F-516D1B447AF2}"/>
    <cellStyle name="Comma 3 5 2 3 4 2" xfId="43267" xr:uid="{23837ECF-874E-4E6B-8AAE-53B5719652ED}"/>
    <cellStyle name="Comma 3 5 2 3 5" xfId="40567" xr:uid="{E178DB2B-DED6-477E-850D-86BD2977767E}"/>
    <cellStyle name="Comma 3 5 2 3 6" xfId="22561" xr:uid="{6E8C7F01-9921-4B8B-BEA9-317CB91005A6}"/>
    <cellStyle name="Comma 3 5 2 3_ACT Segment adj EBITDA" xfId="12309" xr:uid="{B1CDC063-D5DA-4A49-97B4-55287545BF32}"/>
    <cellStyle name="Comma 3 5 2 4" xfId="12310" xr:uid="{BA818497-8B47-42CD-8F11-F8330A0B490D}"/>
    <cellStyle name="Comma 3 5 2 4 2" xfId="40568" xr:uid="{D1CBC41D-972D-425B-90C1-EB633323491E}"/>
    <cellStyle name="Comma 3 5 2 4 3" xfId="22562" xr:uid="{D1C0C686-406A-460F-9464-78173D8816C4}"/>
    <cellStyle name="Comma 3 5 2 5" xfId="12311" xr:uid="{D7E271CC-2C69-46FB-A9CF-11699033F205}"/>
    <cellStyle name="Comma 3 5 2 5 2" xfId="41189" xr:uid="{53F0DCD1-3364-4B4B-A512-751A108759D7}"/>
    <cellStyle name="Comma 3 5 2 5 3" xfId="31469" xr:uid="{D89121D3-FBCC-46C6-BB8B-AF6D86840BDB}"/>
    <cellStyle name="Comma 3 5 2 6" xfId="12312" xr:uid="{CE9F307C-8EA4-4CC2-AF2A-B26B8C7920C7}"/>
    <cellStyle name="Comma 3 5 2 6 2" xfId="41452" xr:uid="{FEB59BDD-770D-419F-AA1C-ECF0D414D257}"/>
    <cellStyle name="Comma 3 5 2 6 3" xfId="32131" xr:uid="{C13381B7-0640-4E2B-9DD8-DD40B69EA2F2}"/>
    <cellStyle name="Comma 3 5 2 7" xfId="12313" xr:uid="{2C7A633E-CAA5-4739-AF19-CBBA82259736}"/>
    <cellStyle name="Comma 3 5 2 7 2" xfId="41524" xr:uid="{445D5CC4-9DEA-4496-8D24-7B5595CDE5DF}"/>
    <cellStyle name="Comma 3 5 2 7 3" xfId="32207" xr:uid="{93FE5F5D-25C7-4331-8402-AAD79D04DA2E}"/>
    <cellStyle name="Comma 3 5 2 8" xfId="12314" xr:uid="{FAC66FB5-33CF-4186-AF06-B73E449162B8}"/>
    <cellStyle name="Comma 3 5 2 8 2" xfId="41269" xr:uid="{1C78FD2F-29CC-482A-A204-9E1A1CB86682}"/>
    <cellStyle name="Comma 3 5 2 8 3" xfId="31940" xr:uid="{63D137B8-2662-4870-939C-1B7E3F42EBAF}"/>
    <cellStyle name="Comma 3 5 2 9" xfId="12315" xr:uid="{638FD6B8-379B-4857-8233-64D26BB2331B}"/>
    <cellStyle name="Comma 3 5 2 9 2" xfId="41286" xr:uid="{4300B3A3-76B7-4B66-8F92-CCA13A1FFDFC}"/>
    <cellStyle name="Comma 3 5 2 9 3" xfId="31959" xr:uid="{6925F2F5-5F6D-474E-9C7C-F19D0837EEBC}"/>
    <cellStyle name="Comma 3 5 2_ACT Segment adj EBITDA" xfId="12316" xr:uid="{CCD73287-66EA-43C1-AACC-87895AFC5D36}"/>
    <cellStyle name="Comma 3 5 3" xfId="12317" xr:uid="{D6151743-B2DF-4E2E-9D7C-FBF5704F7CA4}"/>
    <cellStyle name="Comma 3 5 3 10" xfId="37248" xr:uid="{2F9661D2-2490-4181-BB52-F668D78EA2A6}"/>
    <cellStyle name="Comma 3 5 3 10 2" xfId="42624" xr:uid="{8718E741-18CE-4490-AD26-E9BAC035C1BE}"/>
    <cellStyle name="Comma 3 5 3 11" xfId="39246" xr:uid="{AB12D322-AE7F-4296-94CB-9750DB95F455}"/>
    <cellStyle name="Comma 3 5 3 11 2" xfId="43000" xr:uid="{BD986241-AB4B-43C3-8AAE-D0567BE088B4}"/>
    <cellStyle name="Comma 3 5 3 12" xfId="40569" xr:uid="{0C75C0E6-7809-469E-B666-BE9E1533FE32}"/>
    <cellStyle name="Comma 3 5 3 13" xfId="22563" xr:uid="{66E79734-7A65-4500-A897-51D8A9E1DBD7}"/>
    <cellStyle name="Comma 3 5 3 2" xfId="12318" xr:uid="{FDA9E98B-2CFD-41BD-8948-485D595C3825}"/>
    <cellStyle name="Comma 3 5 3 2 2" xfId="12319" xr:uid="{8B877D12-0E73-4B71-A966-7C874C93F414}"/>
    <cellStyle name="Comma 3 5 3 2 2 2" xfId="12320" xr:uid="{E7F1AAF7-396A-420C-B775-3FFFAF834464}"/>
    <cellStyle name="Comma 3 5 3 2 2 2 2" xfId="41749" xr:uid="{10CC34EE-03A2-4253-AD11-0EA74E152ACD}"/>
    <cellStyle name="Comma 3 5 3 2 2 2 3" xfId="32434" xr:uid="{C7C4F815-381C-4C6F-B4F3-D8A002EC7075}"/>
    <cellStyle name="Comma 3 5 3 2 2 3" xfId="40571" xr:uid="{EBD37420-BBB0-4630-AF5D-DD0DC654C91C}"/>
    <cellStyle name="Comma 3 5 3 2 2 4" xfId="22565" xr:uid="{6CE3ED60-1193-4B3F-A624-359D0A3BCB68}"/>
    <cellStyle name="Comma 3 5 3 2 2_ACT_NIBD EQ" xfId="12321" xr:uid="{63C84FEC-8328-44E6-881B-ABC9F9CA5C3D}"/>
    <cellStyle name="Comma 3 5 3 2 3" xfId="12322" xr:uid="{C34E7954-4E86-4263-A94D-70EB544C8C3E}"/>
    <cellStyle name="Comma 3 5 3 2 3 2" xfId="40572" xr:uid="{E784257B-9C47-49CD-8B01-4FA6896114F2}"/>
    <cellStyle name="Comma 3 5 3 2 3 3" xfId="22566" xr:uid="{F2A737DB-E7A4-4DD5-BFE7-79744C0ECE1E}"/>
    <cellStyle name="Comma 3 5 3 2 4" xfId="36558" xr:uid="{62D1BDCB-5D4D-457C-869E-632D29D8657F}"/>
    <cellStyle name="Comma 3 5 3 2 4 2" xfId="42476" xr:uid="{D1BB8E2E-5DE0-453B-9650-A494672A8718}"/>
    <cellStyle name="Comma 3 5 3 2 5" xfId="39703" xr:uid="{FCE47DB1-6D66-4918-A631-6F334701A529}"/>
    <cellStyle name="Comma 3 5 3 2 5 2" xfId="43268" xr:uid="{3C44ADC7-D523-4125-8B0A-6597BFF0A658}"/>
    <cellStyle name="Comma 3 5 3 2 6" xfId="40570" xr:uid="{9CCA9FF2-A55B-48F6-B3BC-5D39FE6C4E0F}"/>
    <cellStyle name="Comma 3 5 3 2 7" xfId="22564" xr:uid="{E5EA0BAC-0E5F-44CB-8D42-6772652AB5A5}"/>
    <cellStyle name="Comma 3 5 3 2_ACT Segment adj EBITDA" xfId="12323" xr:uid="{890932EA-A0B0-4290-98E8-8C7861D764DB}"/>
    <cellStyle name="Comma 3 5 3 3" xfId="12324" xr:uid="{D0F647A3-99A2-4B5A-8840-3740736A68E7}"/>
    <cellStyle name="Comma 3 5 3 3 2" xfId="12325" xr:uid="{82634C43-F3E7-4FA2-8A97-588578E75861}"/>
    <cellStyle name="Comma 3 5 3 3 2 2" xfId="41750" xr:uid="{6EEA5E01-6350-47A6-B764-99A82DC1D36E}"/>
    <cellStyle name="Comma 3 5 3 3 2 3" xfId="32435" xr:uid="{0ED5FB61-08E1-4A04-9100-7ACA45AF2B68}"/>
    <cellStyle name="Comma 3 5 3 3 3" xfId="40573" xr:uid="{CEDCB279-448D-42D6-9B33-AF158499AA6A}"/>
    <cellStyle name="Comma 3 5 3 3 4" xfId="22567" xr:uid="{3F07A032-8179-47F1-B5E5-F4832035A3BD}"/>
    <cellStyle name="Comma 3 5 3 3_ACT_NIBD EQ" xfId="12326" xr:uid="{96396E73-31EC-47B1-AEBC-5B9E0606DFB2}"/>
    <cellStyle name="Comma 3 5 3 4" xfId="12327" xr:uid="{6ACAAAAB-D840-409B-ABDF-D16665638576}"/>
    <cellStyle name="Comma 3 5 3 4 2" xfId="40574" xr:uid="{10D4C261-EE71-4F4A-AA2F-E35CAAE491EB}"/>
    <cellStyle name="Comma 3 5 3 4 3" xfId="22568" xr:uid="{EDD6DEF1-1C28-4E36-8582-FCD939FD2AE3}"/>
    <cellStyle name="Comma 3 5 3 5" xfId="12328" xr:uid="{23ACBD92-0C75-4082-9AAB-6F37C160EB7D}"/>
    <cellStyle name="Comma 3 5 3 5 2" xfId="41140" xr:uid="{796F5DA2-B61E-4EBB-94C2-0BE0B058CD40}"/>
    <cellStyle name="Comma 3 5 3 5 3" xfId="31261" xr:uid="{1DAF0CFA-149D-4EEF-98BD-0AAC5733357E}"/>
    <cellStyle name="Comma 3 5 3 6" xfId="32877" xr:uid="{F761ADB6-62BB-4EB2-A53D-F453B8C5AD1D}"/>
    <cellStyle name="Comma 3 5 3 6 2" xfId="42155" xr:uid="{2A846450-470F-4164-9033-A0C3594EBC5F}"/>
    <cellStyle name="Comma 3 5 3 7" xfId="36129" xr:uid="{9B0D583B-A162-406D-AF04-9D385A518A9E}"/>
    <cellStyle name="Comma 3 5 3 7 2" xfId="42330" xr:uid="{D964D40B-0AB9-488D-B5D0-757435854EDD}"/>
    <cellStyle name="Comma 3 5 3 8" xfId="37962" xr:uid="{EB10C60F-02E4-4798-99DC-F591700D7DFB}"/>
    <cellStyle name="Comma 3 5 3 8 2" xfId="42793" xr:uid="{DC58AB89-62E7-4E0F-AEF1-0FFC51460DFB}"/>
    <cellStyle name="Comma 3 5 3 9" xfId="35985" xr:uid="{AF12DF99-D3F1-4C27-A8D2-A3922395B513}"/>
    <cellStyle name="Comma 3 5 3 9 2" xfId="42298" xr:uid="{F59A01FB-6FB5-423A-B57B-67CCAC7E1D5D}"/>
    <cellStyle name="Comma 3 5 3_ACT Segment adj EBITDA" xfId="12329" xr:uid="{1A23A213-C79F-4658-8576-ECDC9C54D0B2}"/>
    <cellStyle name="Comma 3 5 4" xfId="12330" xr:uid="{FE28FBFD-C3DF-45BF-95E6-147708D8DCFB}"/>
    <cellStyle name="Comma 3 5 4 10" xfId="37570" xr:uid="{7AB24A13-520A-4C2D-982F-8C6AE18045D1}"/>
    <cellStyle name="Comma 3 5 4 10 2" xfId="42713" xr:uid="{9DD26ECA-081C-4572-8EA5-63B715F1AC4A}"/>
    <cellStyle name="Comma 3 5 4 11" xfId="39704" xr:uid="{E825066F-A075-4AEE-8E9F-97B845694670}"/>
    <cellStyle name="Comma 3 5 4 11 2" xfId="43269" xr:uid="{216EBFEE-703E-49D5-9102-022D39744B59}"/>
    <cellStyle name="Comma 3 5 4 12" xfId="40575" xr:uid="{E9910AE8-C2E6-4A6E-89A3-6C4D78A217D9}"/>
    <cellStyle name="Comma 3 5 4 13" xfId="22569" xr:uid="{38492962-CAF8-404D-A3B9-AC46FED01606}"/>
    <cellStyle name="Comma 3 5 4 2" xfId="12331" xr:uid="{CC8AEA53-309C-469C-8576-3C3CCC9DFA83}"/>
    <cellStyle name="Comma 3 5 4 2 2" xfId="12332" xr:uid="{6A654024-48E3-4368-8A42-285820AB6A03}"/>
    <cellStyle name="Comma 3 5 4 2 2 2" xfId="12333" xr:uid="{6D870924-713E-456F-87CE-5FC413080D87}"/>
    <cellStyle name="Comma 3 5 4 2 2 2 2" xfId="41751" xr:uid="{5082E75B-A3B4-41F9-AB58-FC4CAA453AE7}"/>
    <cellStyle name="Comma 3 5 4 2 2 2 3" xfId="32436" xr:uid="{F261E475-5382-49BE-BDA2-A4F31F6B17DE}"/>
    <cellStyle name="Comma 3 5 4 2 2 3" xfId="40577" xr:uid="{DAED1232-439B-4AF0-B8A1-85A9F6DE2EDF}"/>
    <cellStyle name="Comma 3 5 4 2 2 4" xfId="22571" xr:uid="{F32E3CEE-A81F-44C6-84C0-8DEEFDA5509D}"/>
    <cellStyle name="Comma 3 5 4 2 2_ACT_NIBD EQ" xfId="12334" xr:uid="{77AC2F90-5209-40BF-9AF5-BCB999D05BA3}"/>
    <cellStyle name="Comma 3 5 4 2 3" xfId="12335" xr:uid="{7F46A2DD-8354-4DC3-B7B9-EDA2D45E4E85}"/>
    <cellStyle name="Comma 3 5 4 2 3 2" xfId="40578" xr:uid="{AA3575D9-9D63-4C24-A53E-4F7CE65E0A08}"/>
    <cellStyle name="Comma 3 5 4 2 3 3" xfId="22572" xr:uid="{F43B424E-90CC-466C-BE93-1402EC6D94A6}"/>
    <cellStyle name="Comma 3 5 4 2 4" xfId="40576" xr:uid="{75CE5BE0-3943-4F42-A6C7-53F8D6FE1C7A}"/>
    <cellStyle name="Comma 3 5 4 2 5" xfId="22570" xr:uid="{C7EFFB81-B872-4D32-B066-A5B2428E3F94}"/>
    <cellStyle name="Comma 3 5 4 2_ACT_NIBD EQ" xfId="12336" xr:uid="{9A2929A4-B9AC-41AB-86B5-BD910C8F6F42}"/>
    <cellStyle name="Comma 3 5 4 3" xfId="12337" xr:uid="{3EA73F80-AE3C-43F8-9E1D-10A4BB6746E7}"/>
    <cellStyle name="Comma 3 5 4 3 2" xfId="12338" xr:uid="{2A2CF546-72AB-4BB4-B7C7-56AD1E80F0B2}"/>
    <cellStyle name="Comma 3 5 4 3 2 2" xfId="41752" xr:uid="{A959C7C3-3F7D-42D3-AE3A-44BFDEB7978F}"/>
    <cellStyle name="Comma 3 5 4 3 2 3" xfId="32437" xr:uid="{F354F649-592E-4C06-BC3D-61E5226B4398}"/>
    <cellStyle name="Comma 3 5 4 3 3" xfId="40579" xr:uid="{F80F0CA0-7948-49C5-930B-28F8D098C7E1}"/>
    <cellStyle name="Comma 3 5 4 3 4" xfId="22573" xr:uid="{A4ABA816-8CA3-45DE-BC92-AD074B872C8F}"/>
    <cellStyle name="Comma 3 5 4 3_ACT_NIBD EQ" xfId="12339" xr:uid="{9FAC18E8-5B4B-4A50-B414-D0B0D8343B99}"/>
    <cellStyle name="Comma 3 5 4 4" xfId="12340" xr:uid="{E89893C4-6033-436F-8512-42453DC6079E}"/>
    <cellStyle name="Comma 3 5 4 4 2" xfId="40580" xr:uid="{26F555BF-A673-41BD-A716-8ED9342993CD}"/>
    <cellStyle name="Comma 3 5 4 4 3" xfId="22574" xr:uid="{89E84034-7BF9-46FD-AC94-8135991E427D}"/>
    <cellStyle name="Comma 3 5 4 5" xfId="12341" xr:uid="{51F3F0A1-14A8-4D95-9636-50B9FFEB049E}"/>
    <cellStyle name="Comma 3 5 4 5 2" xfId="41235" xr:uid="{9DAA33DB-EE2E-4D69-90C4-0577AB20A729}"/>
    <cellStyle name="Comma 3 5 4 5 3" xfId="31654" xr:uid="{ECCCF22C-4802-4B7B-8919-3E6EB3972DF1}"/>
    <cellStyle name="Comma 3 5 4 6" xfId="36559" xr:uid="{1BE4FE6F-038D-4112-96E6-A88F2F1AFF62}"/>
    <cellStyle name="Comma 3 5 4 6 2" xfId="42477" xr:uid="{C63809B0-51F8-446A-AD38-8BD5AE91D720}"/>
    <cellStyle name="Comma 3 5 4 7" xfId="37647" xr:uid="{7A4D40B6-BE5B-4356-9105-B667E57AE396}"/>
    <cellStyle name="Comma 3 5 4 7 2" xfId="42760" xr:uid="{2B2E87DD-B68A-40A4-9F22-2B5A164266AB}"/>
    <cellStyle name="Comma 3 5 4 8" xfId="37521" xr:uid="{C58885AC-4C1A-4B91-86CB-78617868526C}"/>
    <cellStyle name="Comma 3 5 4 8 2" xfId="42684" xr:uid="{C832738B-639E-47D6-9DD0-80722D038C21}"/>
    <cellStyle name="Comma 3 5 4 9" xfId="37589" xr:uid="{3445868C-E2EB-4CAC-93FC-CE345F228472}"/>
    <cellStyle name="Comma 3 5 4 9 2" xfId="42730" xr:uid="{9BE1D5DC-0BC0-446B-BEC5-5EB5447F2566}"/>
    <cellStyle name="Comma 3 5 4_ACT Segment adj EBITDA" xfId="12342" xr:uid="{E9696BD7-D605-4E92-8C48-241917EAB242}"/>
    <cellStyle name="Comma 3 5 5" xfId="12343" xr:uid="{44EEF34A-9107-4887-B2F6-878100A068DB}"/>
    <cellStyle name="Comma 3 5 5 2" xfId="12344" xr:uid="{5482D05B-3D7D-4D90-9CE4-1072AAFF6E22}"/>
    <cellStyle name="Comma 3 5 5 2 2" xfId="12345" xr:uid="{277A2AC2-49EE-4A66-9FE6-001BAD0CCBC0}"/>
    <cellStyle name="Comma 3 5 5 2 2 2" xfId="41753" xr:uid="{2E677D44-92D7-485D-8E40-F572A504FA93}"/>
    <cellStyle name="Comma 3 5 5 2 2 3" xfId="32438" xr:uid="{23715D4F-215C-49EC-94D9-D46E6ED278DA}"/>
    <cellStyle name="Comma 3 5 5 2 3" xfId="40582" xr:uid="{CED1A228-C259-40C6-BC44-746138D43AFA}"/>
    <cellStyle name="Comma 3 5 5 2 4" xfId="22576" xr:uid="{B4BA140B-4DF1-41B6-952F-E1F7459BB68B}"/>
    <cellStyle name="Comma 3 5 5 2_ACT_NIBD EQ" xfId="12346" xr:uid="{E0EF516C-8A62-4C8F-837C-8ADE449E3BAB}"/>
    <cellStyle name="Comma 3 5 5 3" xfId="12347" xr:uid="{43AC138B-21E2-4E78-B2EB-A0178C6A04B7}"/>
    <cellStyle name="Comma 3 5 5 3 2" xfId="40583" xr:uid="{5B9BB4EB-2396-49D2-9A4D-38D582EE20D5}"/>
    <cellStyle name="Comma 3 5 5 3 3" xfId="22577" xr:uid="{85CFFB6F-2D35-40DD-81CE-4EB697E7078D}"/>
    <cellStyle name="Comma 3 5 5 4" xfId="36337" xr:uid="{C69E40DF-029C-4D15-B642-CCA8F8E7DA3C}"/>
    <cellStyle name="Comma 3 5 5 4 2" xfId="42374" xr:uid="{16D2BD12-E641-4B37-AF75-87A313CAE9C1}"/>
    <cellStyle name="Comma 3 5 5 5" xfId="39577" xr:uid="{F57971FF-7A1A-44E6-B024-BA7349B22568}"/>
    <cellStyle name="Comma 3 5 5 5 2" xfId="43161" xr:uid="{8B2C152F-B698-47CB-877A-CEB8A8395880}"/>
    <cellStyle name="Comma 3 5 5 6" xfId="40581" xr:uid="{70685055-CDD5-495C-8DC8-99660AAC1D13}"/>
    <cellStyle name="Comma 3 5 5 7" xfId="22575" xr:uid="{B6E870F0-AA5C-4F8E-9942-10551F82357C}"/>
    <cellStyle name="Comma 3 5 5_ACT Segment adj EBITDA" xfId="12348" xr:uid="{AC976D1A-E53A-402C-9C6F-745A7ACEDC3C}"/>
    <cellStyle name="Comma 3 5 6" xfId="12349" xr:uid="{5CA88F7F-2F0B-441C-8E53-E4BC64F65A63}"/>
    <cellStyle name="Comma 3 5 6 2" xfId="12350" xr:uid="{6F52100E-631F-473D-B3E0-0B9930ED3C94}"/>
    <cellStyle name="Comma 3 5 6 2 2" xfId="41754" xr:uid="{7CCFDE35-3511-48C9-A26B-B6C90EBA8CB2}"/>
    <cellStyle name="Comma 3 5 6 2 3" xfId="32439" xr:uid="{88ECDB02-4212-4198-86CA-F099FC67F293}"/>
    <cellStyle name="Comma 3 5 6 3" xfId="37043" xr:uid="{C8D345DD-B54E-4D31-95E3-44E63A87A922}"/>
    <cellStyle name="Comma 3 5 6 3 2" xfId="42563" xr:uid="{C858A196-47FC-4666-BD40-83831A47E4FC}"/>
    <cellStyle name="Comma 3 5 6 4" xfId="39810" xr:uid="{66A4B538-B3AA-4166-8EBF-1157AE48247D}"/>
    <cellStyle name="Comma 3 5 6 4 2" xfId="43358" xr:uid="{AA4F602F-3A5F-4A57-86B0-693BA7F95295}"/>
    <cellStyle name="Comma 3 5 6 5" xfId="40584" xr:uid="{6D7072E3-464E-44E1-A148-BC50DA4EDC28}"/>
    <cellStyle name="Comma 3 5 6 6" xfId="22578" xr:uid="{4C749417-87C2-4265-9764-1BDCD60AAF08}"/>
    <cellStyle name="Comma 3 5 6_ACT Segment adj EBITDA" xfId="12351" xr:uid="{C79AE758-53AA-4ED2-BCEA-FFD467F55CAA}"/>
    <cellStyle name="Comma 3 5 7" xfId="12352" xr:uid="{E1CC9D7B-912E-489F-8E8E-9849CD8A1839}"/>
    <cellStyle name="Comma 3 5 7 2" xfId="37074" xr:uid="{5BC1229E-E467-4FFC-9334-CF111AB580CF}"/>
    <cellStyle name="Comma 3 5 7 2 2" xfId="42592" xr:uid="{F008C7B1-A81E-4C35-A723-B9ECD5441B0A}"/>
    <cellStyle name="Comma 3 5 7 3" xfId="39839" xr:uid="{1F276EA7-E5D9-4A4B-88F5-E9DFD061A67D}"/>
    <cellStyle name="Comma 3 5 7 3 2" xfId="43387" xr:uid="{4998691E-53E4-4638-9578-6F7DD51F23BA}"/>
    <cellStyle name="Comma 3 5 7 4" xfId="40585" xr:uid="{B20BDEE4-CC85-4287-BA70-BBE8A45B03F8}"/>
    <cellStyle name="Comma 3 5 7 5" xfId="22579" xr:uid="{8486224D-3B80-4437-96D7-7EA5B12418C3}"/>
    <cellStyle name="Comma 3 5 8" xfId="12353" xr:uid="{854FEB1E-A742-46FD-A593-94B9B0073973}"/>
    <cellStyle name="Comma 3 5 8 2" xfId="41090" xr:uid="{CADB871E-C137-40FD-8810-0CB2AC3CA731}"/>
    <cellStyle name="Comma 3 5 8 3" xfId="30834" xr:uid="{F2CB6850-6307-4007-B720-2A832441DD06}"/>
    <cellStyle name="Comma 3 5 9" xfId="12354" xr:uid="{578A605F-0CAC-40C1-8470-EDEBA5B3BA8F}"/>
    <cellStyle name="Comma 3 5 9 2" xfId="41314" xr:uid="{5C028448-E317-4F06-9E4F-638009B020E3}"/>
    <cellStyle name="Comma 3 5 9 3" xfId="31987" xr:uid="{3696C4E1-46B0-4B30-85B6-56446B54F50A}"/>
    <cellStyle name="Comma 3 5_ACT Segment adj EBITDA" xfId="12355" xr:uid="{63CA8E89-9A6D-4FFC-97FD-7C047B3B0014}"/>
    <cellStyle name="Comma 3 50" xfId="39610" xr:uid="{DACEC55C-F2D8-4F0D-B108-D3A5A6BD26DC}"/>
    <cellStyle name="Comma 3 50 2" xfId="43188" xr:uid="{D5E0E238-2869-46FA-A80A-CA8A131B0AF7}"/>
    <cellStyle name="Comma 3 51" xfId="39770" xr:uid="{6712BFE9-7B03-4481-A191-26578810CF63}"/>
    <cellStyle name="Comma 3 51 2" xfId="43331" xr:uid="{161B430D-D5E3-4873-ABE3-A9EF06669AC4}"/>
    <cellStyle name="Comma 3 52" xfId="39621" xr:uid="{A79FE9BA-D72F-45C3-AA86-F59E511F2464}"/>
    <cellStyle name="Comma 3 52 2" xfId="43191" xr:uid="{074A3611-E586-4E57-82F4-124EFFCCA379}"/>
    <cellStyle name="Comma 3 53" xfId="39883" xr:uid="{C06D18F3-0161-4A0A-9F5A-8DCBC0CE2BAC}"/>
    <cellStyle name="Comma 3 53 2" xfId="43403" xr:uid="{CD812DA1-A975-4C70-BF38-3B8AEF9DF8EB}"/>
    <cellStyle name="Comma 3 54" xfId="40395" xr:uid="{42E4E077-D460-4986-91B8-E5667BE639D8}"/>
    <cellStyle name="Comma 3 55" xfId="22389" xr:uid="{9E1699C1-DFCD-4695-9D30-FFB076E7FAD6}"/>
    <cellStyle name="Comma 3 6" xfId="12356" xr:uid="{38605499-BF83-4C98-8F69-7AB1D49B57CE}"/>
    <cellStyle name="Comma 3 6 10" xfId="36125" xr:uid="{D6FB5357-EA62-48B8-9CA9-E34685751C2A}"/>
    <cellStyle name="Comma 3 6 10 2" xfId="42326" xr:uid="{EF9C592F-1319-428F-BE8F-67102C092794}"/>
    <cellStyle name="Comma 3 6 11" xfId="39247" xr:uid="{07174F5B-8188-4D41-A233-062BFB70B806}"/>
    <cellStyle name="Comma 3 6 11 2" xfId="43001" xr:uid="{6B4D8429-8C1D-480A-82C4-C43129849E81}"/>
    <cellStyle name="Comma 3 6 12" xfId="40586" xr:uid="{6285B156-04E3-4E62-990A-A34D6C51E98C}"/>
    <cellStyle name="Comma 3 6 13" xfId="22580" xr:uid="{0E64B4FF-2290-461F-A25D-AFC599A2A6F9}"/>
    <cellStyle name="Comma 3 6 2" xfId="12357" xr:uid="{080D5555-4759-4A95-9755-C9310526DB9F}"/>
    <cellStyle name="Comma 3 6 2 10" xfId="38725" xr:uid="{BA1C91A3-62F0-4C7C-A9DE-B66D6DA3D437}"/>
    <cellStyle name="Comma 3 6 2 10 2" xfId="42848" xr:uid="{4D829022-F417-4801-9074-A2A6FF640EDC}"/>
    <cellStyle name="Comma 3 6 2 11" xfId="39248" xr:uid="{CF90F593-474D-4615-9EE2-67EFD05FB85E}"/>
    <cellStyle name="Comma 3 6 2 11 2" xfId="43002" xr:uid="{97EE303D-0A86-4F03-9DDB-21E3681E98B6}"/>
    <cellStyle name="Comma 3 6 2 12" xfId="40587" xr:uid="{3BAA2399-8D7A-4176-B4EE-4AFC3F25CD87}"/>
    <cellStyle name="Comma 3 6 2 13" xfId="22581" xr:uid="{BBA12D17-C47D-470C-8B40-2B7AE6A8CD67}"/>
    <cellStyle name="Comma 3 6 2 2" xfId="12358" xr:uid="{780C5594-B02D-4D92-B177-43EBCD9EE200}"/>
    <cellStyle name="Comma 3 6 2 2 2" xfId="12359" xr:uid="{E30A082A-7E8A-4922-B724-03B731B80A65}"/>
    <cellStyle name="Comma 3 6 2 2 2 2" xfId="12360" xr:uid="{752C3657-4024-41BE-8C94-3DE3B024B331}"/>
    <cellStyle name="Comma 3 6 2 2 2 2 2" xfId="41755" xr:uid="{85F9C3F2-7FAE-48BD-BE79-7D1A37C7F76D}"/>
    <cellStyle name="Comma 3 6 2 2 2 2 3" xfId="32440" xr:uid="{E0ED8B42-76EA-4A93-9890-E347791750A1}"/>
    <cellStyle name="Comma 3 6 2 2 2 3" xfId="40589" xr:uid="{0D5E60F9-EC39-476A-B218-3D909EABE7C1}"/>
    <cellStyle name="Comma 3 6 2 2 2 4" xfId="22583" xr:uid="{CB8A83D7-7465-4956-BCDE-E54256152FDD}"/>
    <cellStyle name="Comma 3 6 2 2 2_ACT_NIBD EQ" xfId="12361" xr:uid="{9A7B1E4D-405D-4515-AA0C-0EAFB075C7C3}"/>
    <cellStyle name="Comma 3 6 2 2 3" xfId="12362" xr:uid="{01AC12E3-A926-4CE9-BFAE-105A63F82B5B}"/>
    <cellStyle name="Comma 3 6 2 2 3 2" xfId="40590" xr:uid="{DE2900AF-F008-4D78-9430-591F7E53ABAE}"/>
    <cellStyle name="Comma 3 6 2 2 3 3" xfId="22584" xr:uid="{0CB30B98-0848-4518-A115-50B945FEC26D}"/>
    <cellStyle name="Comma 3 6 2 2 4" xfId="36560" xr:uid="{DD9F2773-258C-4D14-8B43-3B81EE785C7C}"/>
    <cellStyle name="Comma 3 6 2 2 4 2" xfId="42478" xr:uid="{31584825-9288-4607-A843-5CF798DA1B88}"/>
    <cellStyle name="Comma 3 6 2 2 5" xfId="39705" xr:uid="{CF9EB186-BD63-4778-9292-4276E565EB84}"/>
    <cellStyle name="Comma 3 6 2 2 5 2" xfId="43270" xr:uid="{A5FDE2C6-428F-4DC0-8114-2C7C961B5495}"/>
    <cellStyle name="Comma 3 6 2 2 6" xfId="40588" xr:uid="{0DB80655-F2B8-4C00-91B8-D1FCBC91832B}"/>
    <cellStyle name="Comma 3 6 2 2 7" xfId="22582" xr:uid="{782D3B63-88DA-431F-89D7-ECF681813108}"/>
    <cellStyle name="Comma 3 6 2 2_ACT Segment adj EBITDA" xfId="12363" xr:uid="{5817EFF1-BF3E-4A0D-86F9-08A5B9DE66EA}"/>
    <cellStyle name="Comma 3 6 2 3" xfId="12364" xr:uid="{C7B53398-CC57-4548-A4B7-8278F5D0896E}"/>
    <cellStyle name="Comma 3 6 2 3 2" xfId="12365" xr:uid="{49EE3C4E-D563-4AE3-88B2-7E3E71DD90EF}"/>
    <cellStyle name="Comma 3 6 2 3 2 2" xfId="41756" xr:uid="{84F3FD69-BEB6-4176-8CDC-77954B00E232}"/>
    <cellStyle name="Comma 3 6 2 3 2 3" xfId="32441" xr:uid="{0728656E-1C7F-4CBF-9910-D6243259B679}"/>
    <cellStyle name="Comma 3 6 2 3 3" xfId="40591" xr:uid="{3502C1BE-8A94-44D3-8D3F-7299B6F1491E}"/>
    <cellStyle name="Comma 3 6 2 3 4" xfId="22585" xr:uid="{4F19625F-9CDE-49A6-A0BF-A9EB69869807}"/>
    <cellStyle name="Comma 3 6 2 3_ACT_NIBD EQ" xfId="12366" xr:uid="{317A8EA9-5E80-42FF-8113-F3135D57DE37}"/>
    <cellStyle name="Comma 3 6 2 4" xfId="12367" xr:uid="{FB812B7D-EACD-4324-A3D1-5DC2D3722524}"/>
    <cellStyle name="Comma 3 6 2 4 2" xfId="40592" xr:uid="{5FEA7DDA-86F9-44CE-B428-501D8DA6A1CF}"/>
    <cellStyle name="Comma 3 6 2 4 3" xfId="22586" xr:uid="{F6BB68D8-AF18-455F-B5EB-481E962E208C}"/>
    <cellStyle name="Comma 3 6 2 5" xfId="12368" xr:uid="{EFB297C5-13CA-4292-B0A8-2DBD7C9E7CAD}"/>
    <cellStyle name="Comma 3 6 2 5 2" xfId="41208" xr:uid="{D6CCAF8F-6E5C-435D-A9E7-E48B83A57F4C}"/>
    <cellStyle name="Comma 3 6 2 5 3" xfId="31488" xr:uid="{EEB50B30-B512-43E8-96CE-175BBDE0A401}"/>
    <cellStyle name="Comma 3 6 2 6" xfId="32879" xr:uid="{B3576FD7-AE9A-43CB-94AC-787BE39446CE}"/>
    <cellStyle name="Comma 3 6 2 6 2" xfId="42157" xr:uid="{C600DC50-9493-4463-AF14-47F7786B7FA3}"/>
    <cellStyle name="Comma 3 6 2 7" xfId="36128" xr:uid="{C36C8A68-687D-4B3F-AF11-8861412CC081}"/>
    <cellStyle name="Comma 3 6 2 7 2" xfId="42329" xr:uid="{61B28D38-1A21-423C-9D0D-048446776FD1}"/>
    <cellStyle name="Comma 3 6 2 8" xfId="37297" xr:uid="{BB835439-E2F1-4124-B9E0-0F322A58E2B1}"/>
    <cellStyle name="Comma 3 6 2 8 2" xfId="42640" xr:uid="{A37217C2-2B87-4CBC-B629-D87947C518C8}"/>
    <cellStyle name="Comma 3 6 2 9" xfId="38361" xr:uid="{EA848969-34E3-4F32-9CA1-8CF4C3B6F955}"/>
    <cellStyle name="Comma 3 6 2 9 2" xfId="42820" xr:uid="{00FBC2E4-9CDF-410A-BB33-C522A10FD06C}"/>
    <cellStyle name="Comma 3 6 2_ACT Segment adj EBITDA" xfId="12369" xr:uid="{926DD81D-BD4C-4348-BFB8-15BEB6090822}"/>
    <cellStyle name="Comma 3 6 3" xfId="12370" xr:uid="{FC5F1BCD-463B-4E81-A055-405D71902340}"/>
    <cellStyle name="Comma 3 6 3 10" xfId="37569" xr:uid="{5D16F8BB-7609-419B-B288-B93673CDD195}"/>
    <cellStyle name="Comma 3 6 3 10 2" xfId="42712" xr:uid="{E4BAA335-436C-4AAB-8768-2A805269C481}"/>
    <cellStyle name="Comma 3 6 3 11" xfId="39706" xr:uid="{C712BA8E-181A-43DA-AF07-28B202CB6DE4}"/>
    <cellStyle name="Comma 3 6 3 11 2" xfId="43271" xr:uid="{746BE4A4-668E-4B03-B15F-673249E4A841}"/>
    <cellStyle name="Comma 3 6 3 12" xfId="40593" xr:uid="{0B85CA9A-5FFD-4A62-BE15-59E28369336D}"/>
    <cellStyle name="Comma 3 6 3 13" xfId="22587" xr:uid="{BC786AFC-CDC1-47C7-B59D-105FAD1D70D2}"/>
    <cellStyle name="Comma 3 6 3 2" xfId="12371" xr:uid="{80F817F8-1EE6-44D9-AFA3-BA15EAEDE335}"/>
    <cellStyle name="Comma 3 6 3 2 2" xfId="12372" xr:uid="{E5916581-FFDB-4FA9-A093-9D46F82BD163}"/>
    <cellStyle name="Comma 3 6 3 2 2 2" xfId="12373" xr:uid="{B4375F4A-FF39-49A1-A560-C0982C8F8D4F}"/>
    <cellStyle name="Comma 3 6 3 2 2 2 2" xfId="41757" xr:uid="{37B60216-353A-4195-B95B-28297BA61303}"/>
    <cellStyle name="Comma 3 6 3 2 2 2 3" xfId="32442" xr:uid="{F133801A-AC59-41E5-A4CD-9A70A4D24476}"/>
    <cellStyle name="Comma 3 6 3 2 2 3" xfId="40595" xr:uid="{BEF1115E-384D-4772-B6E4-31C98F498DD5}"/>
    <cellStyle name="Comma 3 6 3 2 2 4" xfId="22589" xr:uid="{AE881C60-E7D8-4E21-9215-226E32AF2A0B}"/>
    <cellStyle name="Comma 3 6 3 2 2_ACT_NIBD EQ" xfId="12374" xr:uid="{3E709604-F0E6-4D02-8F40-3146215F4A03}"/>
    <cellStyle name="Comma 3 6 3 2 3" xfId="12375" xr:uid="{44E6C1BC-3761-40A9-8A4B-2D1F12615F18}"/>
    <cellStyle name="Comma 3 6 3 2 3 2" xfId="40596" xr:uid="{70CAEF74-C678-4360-87CD-650387AA25C9}"/>
    <cellStyle name="Comma 3 6 3 2 3 3" xfId="22590" xr:uid="{6DD71E20-7CEA-42F7-A2CE-FA09EA3B98A2}"/>
    <cellStyle name="Comma 3 6 3 2 4" xfId="40594" xr:uid="{4B75D3F1-E7A7-4521-A858-C5E9710B18E9}"/>
    <cellStyle name="Comma 3 6 3 2 5" xfId="22588" xr:uid="{FC060D78-05B7-44A6-829D-E019DBA77330}"/>
    <cellStyle name="Comma 3 6 3 2_ACT_NIBD EQ" xfId="12376" xr:uid="{450E088D-DCE9-46B1-9A89-F1DC34DE2DA3}"/>
    <cellStyle name="Comma 3 6 3 3" xfId="12377" xr:uid="{D419F343-11C5-4A64-83B7-7DA5863A9249}"/>
    <cellStyle name="Comma 3 6 3 3 2" xfId="12378" xr:uid="{F4D8014D-CD4C-4882-B6AD-E0D2B37603A5}"/>
    <cellStyle name="Comma 3 6 3 3 2 2" xfId="41758" xr:uid="{23E8D7AC-CA79-42BA-B4E1-F8ADE6EF0461}"/>
    <cellStyle name="Comma 3 6 3 3 2 3" xfId="32443" xr:uid="{8D5E5D33-A73A-471D-992D-1727A879E4D0}"/>
    <cellStyle name="Comma 3 6 3 3 3" xfId="40597" xr:uid="{677C0E78-67B2-46EB-9E72-CB0E02271B46}"/>
    <cellStyle name="Comma 3 6 3 3 4" xfId="22591" xr:uid="{B1E69357-8F9A-4689-A02A-83B13FFFA8E5}"/>
    <cellStyle name="Comma 3 6 3 3_ACT_NIBD EQ" xfId="12379" xr:uid="{D11473CB-7DF6-49FC-929C-1FE1BC96E66C}"/>
    <cellStyle name="Comma 3 6 3 4" xfId="12380" xr:uid="{5ABD2278-5924-4FBC-9E71-ADEE5570ABB3}"/>
    <cellStyle name="Comma 3 6 3 4 2" xfId="40598" xr:uid="{2035AB12-21C4-43D7-A67C-90EAE294FAD1}"/>
    <cellStyle name="Comma 3 6 3 4 3" xfId="22592" xr:uid="{E39AF56B-8F5E-4A0D-B067-00B9E38E6DDA}"/>
    <cellStyle name="Comma 3 6 3 5" xfId="12381" xr:uid="{7E20D07E-033C-45FB-B3BE-26255A55B8E9}"/>
    <cellStyle name="Comma 3 6 3 5 2" xfId="41159" xr:uid="{A7965897-E1DF-4567-8543-0345CB80A74B}"/>
    <cellStyle name="Comma 3 6 3 5 3" xfId="31422" xr:uid="{E63113AE-7EBF-429B-BEBE-99B6D02A6478}"/>
    <cellStyle name="Comma 3 6 3 6" xfId="36561" xr:uid="{E1B18385-D85F-46F1-BAF1-4D705A146A47}"/>
    <cellStyle name="Comma 3 6 3 6 2" xfId="42479" xr:uid="{44A19D21-E015-4DDB-8632-AD1A9F6AC87C}"/>
    <cellStyle name="Comma 3 6 3 7" xfId="37648" xr:uid="{3B85723C-01BE-426E-81F3-D3A89633C26F}"/>
    <cellStyle name="Comma 3 6 3 7 2" xfId="42761" xr:uid="{110E98F3-7CBC-4B85-B8DC-F86D86D103BD}"/>
    <cellStyle name="Comma 3 6 3 8" xfId="37476" xr:uid="{EE85352D-B40F-4FCB-A04B-BF8674AB6227}"/>
    <cellStyle name="Comma 3 6 3 8 2" xfId="42667" xr:uid="{0D421C49-2C78-4F12-9A70-A34838670A07}"/>
    <cellStyle name="Comma 3 6 3 9" xfId="37456" xr:uid="{70303708-763B-4444-BFBC-9A910604F852}"/>
    <cellStyle name="Comma 3 6 3 9 2" xfId="42664" xr:uid="{5158BC5B-8098-4B9B-9BCD-08147AA8EB5A}"/>
    <cellStyle name="Comma 3 6 3_ACT Segment adj EBITDA" xfId="12382" xr:uid="{F9B13EF7-9F46-4D24-9874-F0A9DEBF3AC3}"/>
    <cellStyle name="Comma 3 6 4" xfId="12383" xr:uid="{40AC9B47-1173-4F54-9A19-25D3BEE53469}"/>
    <cellStyle name="Comma 3 6 4 10" xfId="37572" xr:uid="{26119031-5B6F-417C-BEE9-5FF110FAFF26}"/>
    <cellStyle name="Comma 3 6 4 10 2" xfId="42715" xr:uid="{30008D24-8A1A-45D1-926E-A4A6C10175C2}"/>
    <cellStyle name="Comma 3 6 4 11" xfId="39707" xr:uid="{416E914A-615E-4B02-8A73-6A329E6E781E}"/>
    <cellStyle name="Comma 3 6 4 11 2" xfId="43272" xr:uid="{0AA90334-CF2D-47B5-A51F-47D54AA4F81E}"/>
    <cellStyle name="Comma 3 6 4 12" xfId="40599" xr:uid="{90E960E0-AE7C-44E4-9FE4-11E83639ED3E}"/>
    <cellStyle name="Comma 3 6 4 13" xfId="22593" xr:uid="{DCA3536C-5E69-4343-BC32-8CF82FF7870D}"/>
    <cellStyle name="Comma 3 6 4 2" xfId="12384" xr:uid="{AD01C6FB-4215-43B4-A9B3-605C4A4E829A}"/>
    <cellStyle name="Comma 3 6 4 2 2" xfId="12385" xr:uid="{210C8DF7-D4B4-473D-93AC-9F5F2F2D75CB}"/>
    <cellStyle name="Comma 3 6 4 2 2 2" xfId="12386" xr:uid="{AD004EFB-2418-4369-AE26-680080F9B01A}"/>
    <cellStyle name="Comma 3 6 4 2 2 2 2" xfId="41759" xr:uid="{CC6E2BE0-7892-48AD-8A70-C8CE3CC32AA6}"/>
    <cellStyle name="Comma 3 6 4 2 2 2 3" xfId="32444" xr:uid="{C0EE5173-60DF-47A4-8E47-CC048A2818EB}"/>
    <cellStyle name="Comma 3 6 4 2 2 3" xfId="40601" xr:uid="{04E4AB78-96DF-4D10-A2A1-6FA01CD93C5D}"/>
    <cellStyle name="Comma 3 6 4 2 2 4" xfId="22595" xr:uid="{896150A3-08E5-4D41-8B2C-E55DC203700D}"/>
    <cellStyle name="Comma 3 6 4 2 2_ACT_NIBD EQ" xfId="12387" xr:uid="{090AC335-C724-4C82-A8AA-C20EC24D9945}"/>
    <cellStyle name="Comma 3 6 4 2 3" xfId="12388" xr:uid="{503C61A7-E606-4350-A87A-08F7678E1932}"/>
    <cellStyle name="Comma 3 6 4 2 3 2" xfId="40602" xr:uid="{6FAC9DD2-BBAC-4668-A8DF-D772DB312631}"/>
    <cellStyle name="Comma 3 6 4 2 3 3" xfId="22596" xr:uid="{C09AA5E0-62F4-41FB-B0CA-576AB29F6B5D}"/>
    <cellStyle name="Comma 3 6 4 2 4" xfId="40600" xr:uid="{41E84B18-E54E-4C88-870C-B5B429115C43}"/>
    <cellStyle name="Comma 3 6 4 2 5" xfId="22594" xr:uid="{A180D3B5-83BC-4A26-AB6A-B268E3A4168B}"/>
    <cellStyle name="Comma 3 6 4 2_ACT_NIBD EQ" xfId="12389" xr:uid="{59640222-8B3F-4612-97EB-0522C49F3E2D}"/>
    <cellStyle name="Comma 3 6 4 3" xfId="12390" xr:uid="{E2786501-608A-4C34-AFB6-153314E94993}"/>
    <cellStyle name="Comma 3 6 4 3 2" xfId="12391" xr:uid="{E751F022-ABB1-4AB2-8B28-625E685A0A58}"/>
    <cellStyle name="Comma 3 6 4 3 2 2" xfId="41760" xr:uid="{D9C856EB-C459-44D5-A34C-FE65EFF21882}"/>
    <cellStyle name="Comma 3 6 4 3 2 3" xfId="32445" xr:uid="{DCCB3867-9D7F-4149-ABBE-B9EB59C862D8}"/>
    <cellStyle name="Comma 3 6 4 3 3" xfId="40603" xr:uid="{A37A2104-CADC-4E7F-AE0B-A24B1BD074A6}"/>
    <cellStyle name="Comma 3 6 4 3 4" xfId="22597" xr:uid="{F0B38FCD-029F-4C1C-A25A-AD96833BE5BE}"/>
    <cellStyle name="Comma 3 6 4 3_ACT_NIBD EQ" xfId="12392" xr:uid="{58E4711A-3C5F-49DB-B062-7B637FA5F242}"/>
    <cellStyle name="Comma 3 6 4 4" xfId="12393" xr:uid="{BACBAAF2-D779-4ED8-B26C-402653B4112F}"/>
    <cellStyle name="Comma 3 6 4 4 2" xfId="40604" xr:uid="{B4AC3580-525D-4089-94D0-568E999807E4}"/>
    <cellStyle name="Comma 3 6 4 4 3" xfId="22598" xr:uid="{B5DCBBB7-C047-47D4-8192-048F6478B34B}"/>
    <cellStyle name="Comma 3 6 4 5" xfId="12394" xr:uid="{08A99CB6-0442-4D3C-ADF8-EF97B445A356}"/>
    <cellStyle name="Comma 3 6 4 5 2" xfId="41254" xr:uid="{B7F85221-CE00-48F7-92D3-B15B1A33B71D}"/>
    <cellStyle name="Comma 3 6 4 5 3" xfId="31813" xr:uid="{0D08208A-F6A2-41B0-AF1B-D87A816441BC}"/>
    <cellStyle name="Comma 3 6 4 6" xfId="36562" xr:uid="{54893897-BEED-4DE8-8855-2AB652A067F7}"/>
    <cellStyle name="Comma 3 6 4 6 2" xfId="42480" xr:uid="{90345679-F6AB-4D35-B02A-568A1D330B42}"/>
    <cellStyle name="Comma 3 6 4 7" xfId="37649" xr:uid="{3E942F37-35D7-487F-9D9A-B06F138CCA04}"/>
    <cellStyle name="Comma 3 6 4 7 2" xfId="42762" xr:uid="{2C3825D7-A5AE-4241-BCE8-B37AC31B9DDF}"/>
    <cellStyle name="Comma 3 6 4 8" xfId="37375" xr:uid="{EF968CFD-094E-48F8-95F5-99759F0C6498}"/>
    <cellStyle name="Comma 3 6 4 8 2" xfId="42652" xr:uid="{C0661E04-8081-438F-90C0-04C5F4FE42E7}"/>
    <cellStyle name="Comma 3 6 4 9" xfId="36059" xr:uid="{B35D0933-1D29-4F69-97F2-2A989194D4FA}"/>
    <cellStyle name="Comma 3 6 4 9 2" xfId="42309" xr:uid="{9A4A72B4-6DF4-48C1-B308-885A1C55FFAC}"/>
    <cellStyle name="Comma 3 6 4_ACT Segment adj EBITDA" xfId="12395" xr:uid="{3E34733A-AC74-473A-B616-0609C69A57F0}"/>
    <cellStyle name="Comma 3 6 5" xfId="12396" xr:uid="{CCD1B36F-5A4F-4F5F-BFA3-7356BE5FF0DD}"/>
    <cellStyle name="Comma 3 6 5 2" xfId="12397" xr:uid="{B9C8BCFF-4660-46F7-8B35-0AAF7A6EA0D7}"/>
    <cellStyle name="Comma 3 6 5 2 2" xfId="12398" xr:uid="{3E6B3B1B-898D-4495-ABB4-6FFF13A0CFF3}"/>
    <cellStyle name="Comma 3 6 5 2 2 2" xfId="41761" xr:uid="{82C22BBA-3C23-4DCF-B38C-E0F35591EF55}"/>
    <cellStyle name="Comma 3 6 5 2 2 3" xfId="32446" xr:uid="{E6CC3B3A-9351-4BA5-9A4C-B8CD45918AF3}"/>
    <cellStyle name="Comma 3 6 5 2 3" xfId="40606" xr:uid="{66929BD5-87EB-47B0-8C20-AF3E11E6B928}"/>
    <cellStyle name="Comma 3 6 5 2 4" xfId="22600" xr:uid="{6D3EA42B-9D18-4891-815F-B895D9096619}"/>
    <cellStyle name="Comma 3 6 5 2_ACT_NIBD EQ" xfId="12399" xr:uid="{621329E1-3661-48F6-9AB1-6EF9D2D6A45E}"/>
    <cellStyle name="Comma 3 6 5 3" xfId="12400" xr:uid="{35E19F25-210C-4A86-836E-DA9B9A4D2258}"/>
    <cellStyle name="Comma 3 6 5 3 2" xfId="40607" xr:uid="{BCE3F17C-E07C-4577-857B-72E6D5DC33C9}"/>
    <cellStyle name="Comma 3 6 5 3 3" xfId="22601" xr:uid="{35C209B4-7ED3-47E2-8709-770CC836259F}"/>
    <cellStyle name="Comma 3 6 5 4" xfId="36437" xr:uid="{8941DC31-C228-4DEA-9A55-09EA476F51EF}"/>
    <cellStyle name="Comma 3 6 5 4 2" xfId="42394" xr:uid="{20033BFC-9A1D-42A4-930C-C24DA466992A}"/>
    <cellStyle name="Comma 3 6 5 5" xfId="39602" xr:uid="{A97CA86E-D4DF-4126-B6F9-07A92331E421}"/>
    <cellStyle name="Comma 3 6 5 5 2" xfId="43180" xr:uid="{A6968905-592D-49DB-943C-34EFA4AB8AD0}"/>
    <cellStyle name="Comma 3 6 5 6" xfId="40605" xr:uid="{4957CFD5-AD51-4F50-8B06-841C587CEC4F}"/>
    <cellStyle name="Comma 3 6 5 7" xfId="22599" xr:uid="{2C84B756-C87C-4933-8F1C-AB71820C324E}"/>
    <cellStyle name="Comma 3 6 5_ACT Segment adj EBITDA" xfId="12401" xr:uid="{BFE10EBB-5885-4CEA-9782-DAB47ABD07FE}"/>
    <cellStyle name="Comma 3 6 6" xfId="12402" xr:uid="{9B48FD9F-2E5D-4CC8-8A59-05007B7B3B24}"/>
    <cellStyle name="Comma 3 6 6 2" xfId="12403" xr:uid="{4000AA85-FD54-4D26-A40B-F56866F4615F}"/>
    <cellStyle name="Comma 3 6 6 2 2" xfId="41762" xr:uid="{1F0B3E40-FB2A-492E-9804-EC9601FC151E}"/>
    <cellStyle name="Comma 3 6 6 2 3" xfId="32447" xr:uid="{28065EDE-64AA-4FDF-82F4-3ACBF5C37CAD}"/>
    <cellStyle name="Comma 3 6 6 3" xfId="40608" xr:uid="{1D5E7C17-EDC4-4A63-86D7-9CE9CF038E42}"/>
    <cellStyle name="Comma 3 6 6 4" xfId="22602" xr:uid="{1703D9A6-FE65-49EC-9AC5-F1FB793468F8}"/>
    <cellStyle name="Comma 3 6 6_ACT_NIBD EQ" xfId="12404" xr:uid="{B5BA5275-C67C-44B1-BF73-E1DD0EE7F99C}"/>
    <cellStyle name="Comma 3 6 7" xfId="12405" xr:uid="{FB8E7C7C-9526-467A-9810-C8DDB694D868}"/>
    <cellStyle name="Comma 3 6 7 2" xfId="40609" xr:uid="{EDA7A080-818C-46A3-A478-CBB9EE0E7840}"/>
    <cellStyle name="Comma 3 6 7 3" xfId="22603" xr:uid="{57C19519-B915-4DAA-8203-FB1182FBF90A}"/>
    <cellStyle name="Comma 3 6 8" xfId="12406" xr:uid="{96D4A75C-6F51-4E02-8082-E6784F5621ED}"/>
    <cellStyle name="Comma 3 6 8 2" xfId="41109" xr:uid="{0DFF6DFB-7645-48E3-8A70-7CA500B631B1}"/>
    <cellStyle name="Comma 3 6 8 3" xfId="31025" xr:uid="{CB4843BC-4722-436C-A57B-7AF71F627DB0}"/>
    <cellStyle name="Comma 3 6 9" xfId="32878" xr:uid="{47C9A407-CEED-4AB1-BBF8-BEAFF760C5BA}"/>
    <cellStyle name="Comma 3 6 9 2" xfId="42156" xr:uid="{384CFA48-0211-4229-965F-3824B67357B8}"/>
    <cellStyle name="Comma 3 6_ACT Segment adj EBITDA" xfId="12407" xr:uid="{E7D7CECA-1A36-4D64-8DE0-802BBA192376}"/>
    <cellStyle name="Comma 3 7" xfId="12408" xr:uid="{07F6C2CF-35AE-4EEE-B32E-BD3905B0FB31}"/>
    <cellStyle name="Comma 3 7 2" xfId="12409" xr:uid="{0F3C34A2-E43C-4F87-87EF-5C97F6E283C7}"/>
    <cellStyle name="Comma 3 7 2 2" xfId="32881" xr:uid="{2DEE8CA1-2310-49D6-88E5-95C81BC7D7DF}"/>
    <cellStyle name="Comma 3 7 2 2 2" xfId="42159" xr:uid="{F5FE5BB3-2170-4FB9-B865-8F5EA5287F8D}"/>
    <cellStyle name="Comma 3 7 2 3" xfId="39250" xr:uid="{735E3417-079D-4EF6-B8C5-2AC23948C6AB}"/>
    <cellStyle name="Comma 3 7 2 3 2" xfId="43004" xr:uid="{C4240764-6713-4223-B846-C67793253AEF}"/>
    <cellStyle name="Comma 3 7 3" xfId="12410" xr:uid="{288970B9-F1B2-4A75-9FF3-C0D50508DEF2}"/>
    <cellStyle name="Comma 3 7 3 2" xfId="36453" xr:uid="{572F4493-C812-4997-9EF8-C0C41C91A776}"/>
    <cellStyle name="Comma 3 7 4" xfId="32880" xr:uid="{73B4D7C8-1CE2-41DD-A008-7E63EBB8F033}"/>
    <cellStyle name="Comma 3 7 4 2" xfId="42158" xr:uid="{AF706DFA-6B75-4C3D-8CD6-02C2A70D5903}"/>
    <cellStyle name="Comma 3 7 5" xfId="39249" xr:uid="{F982C151-9CCF-436C-850D-643EDBC75027}"/>
    <cellStyle name="Comma 3 7 5 2" xfId="43003" xr:uid="{3F8559D5-E098-48FB-9377-D1D35B4E4DA4}"/>
    <cellStyle name="Comma 3 7 6" xfId="22604" xr:uid="{E99D1D58-C762-4601-A959-7826762815AB}"/>
    <cellStyle name="Comma 3 7_ACT Segment adj EBITDA" xfId="12411" xr:uid="{3528E91B-0AEF-4BA0-8309-D2F918F0BEA3}"/>
    <cellStyle name="Comma 3 8" xfId="12412" xr:uid="{DF92E575-0ED4-4345-A516-727895ADBAA1}"/>
    <cellStyle name="Comma 3 8 10" xfId="37711" xr:uid="{897B8480-A5C9-422C-B5CE-C6AA0A1988F7}"/>
    <cellStyle name="Comma 3 8 10 2" xfId="42781" xr:uid="{F6FA28A7-C5AE-4F72-B31C-91B41028C405}"/>
    <cellStyle name="Comma 3 8 11" xfId="39251" xr:uid="{B9E2EB76-6BC1-450C-8F6F-DE0ABFF6F4FB}"/>
    <cellStyle name="Comma 3 8 11 2" xfId="43005" xr:uid="{CC84C4C9-62E2-4DD3-8C39-6A6680E90D84}"/>
    <cellStyle name="Comma 3 8 12" xfId="40610" xr:uid="{DCC2D157-8289-420E-91ED-F876217BA9C5}"/>
    <cellStyle name="Comma 3 8 13" xfId="22605" xr:uid="{040C828D-9E48-4E62-8917-16444A6D6120}"/>
    <cellStyle name="Comma 3 8 2" xfId="12413" xr:uid="{27EBEEEE-60A6-4F0C-A666-4D088CC6BFDF}"/>
    <cellStyle name="Comma 3 8 2 10" xfId="37664" xr:uid="{927190C1-D252-42B5-B579-3DE43E0FF2B3}"/>
    <cellStyle name="Comma 3 8 2 10 2" xfId="42777" xr:uid="{5E09991F-E698-42D9-A6A2-0745EE73FE85}"/>
    <cellStyle name="Comma 3 8 2 11" xfId="39708" xr:uid="{F6813D8A-C74F-4891-87B9-03E3A21D0FE4}"/>
    <cellStyle name="Comma 3 8 2 11 2" xfId="43273" xr:uid="{58E67A8C-35E1-43EC-86F2-13C351102B20}"/>
    <cellStyle name="Comma 3 8 2 12" xfId="40611" xr:uid="{6B600C18-A7B4-4508-9314-1E03283F2876}"/>
    <cellStyle name="Comma 3 8 2 13" xfId="22606" xr:uid="{974B9932-D123-49AF-8546-3F8F29C57E8A}"/>
    <cellStyle name="Comma 3 8 2 2" xfId="12414" xr:uid="{2105E4F9-A755-4041-A949-4481E897FD85}"/>
    <cellStyle name="Comma 3 8 2 2 2" xfId="12415" xr:uid="{8CE42400-7AF4-4FC4-A0B5-A51ABA23D135}"/>
    <cellStyle name="Comma 3 8 2 2 2 2" xfId="12416" xr:uid="{B96077FF-3E6C-4B6A-A897-076260DEA20F}"/>
    <cellStyle name="Comma 3 8 2 2 2 2 2" xfId="41763" xr:uid="{5F693324-5AE7-4C3A-8E3B-3A434D81A221}"/>
    <cellStyle name="Comma 3 8 2 2 2 2 3" xfId="32448" xr:uid="{AA9F79E0-6D7E-455D-B376-7E0A4A9AB4C7}"/>
    <cellStyle name="Comma 3 8 2 2 2 3" xfId="40613" xr:uid="{8C4FFEAF-C3F2-4E2C-84C8-E039B8C1944F}"/>
    <cellStyle name="Comma 3 8 2 2 2 4" xfId="22608" xr:uid="{38577279-A1CC-44B9-A674-7F8ADB3FD440}"/>
    <cellStyle name="Comma 3 8 2 2 2_ACT_NIBD EQ" xfId="12417" xr:uid="{424821AF-C39F-4139-97C5-C833645B9106}"/>
    <cellStyle name="Comma 3 8 2 2 3" xfId="12418" xr:uid="{3930C995-88AD-44CD-A13E-AB89175FCBFC}"/>
    <cellStyle name="Comma 3 8 2 2 3 2" xfId="40614" xr:uid="{1D9A4BB9-B4AB-4747-99D1-0864C25EE001}"/>
    <cellStyle name="Comma 3 8 2 2 3 3" xfId="22609" xr:uid="{66E5F1A1-A76F-4B35-9101-3473DF118E03}"/>
    <cellStyle name="Comma 3 8 2 2 4" xfId="40612" xr:uid="{B84E9482-38C4-438F-957B-CB0AC6A33184}"/>
    <cellStyle name="Comma 3 8 2 2 5" xfId="22607" xr:uid="{FE1B2208-BE1A-48C8-8215-82589312D8B3}"/>
    <cellStyle name="Comma 3 8 2 2_ACT_NIBD EQ" xfId="12419" xr:uid="{769CDD7D-33E2-4639-AC82-F09813E82410}"/>
    <cellStyle name="Comma 3 8 2 3" xfId="12420" xr:uid="{5A2B239D-8236-4222-8AE3-93A6980A88D2}"/>
    <cellStyle name="Comma 3 8 2 3 2" xfId="12421" xr:uid="{DEF8AB36-C093-4015-9040-A892BE8A87F4}"/>
    <cellStyle name="Comma 3 8 2 3 2 2" xfId="41764" xr:uid="{429A980D-8678-4300-944B-50AB0C9F7AB4}"/>
    <cellStyle name="Comma 3 8 2 3 2 3" xfId="32449" xr:uid="{D7B2DD81-E851-4F11-938D-AEC948CC5060}"/>
    <cellStyle name="Comma 3 8 2 3 3" xfId="40615" xr:uid="{E2D67D0D-89EA-41E6-913A-499E02D59EB6}"/>
    <cellStyle name="Comma 3 8 2 3 4" xfId="22610" xr:uid="{9699B01F-E07E-4616-AD1B-F9A897002E76}"/>
    <cellStyle name="Comma 3 8 2 3_ACT_NIBD EQ" xfId="12422" xr:uid="{0251BF5D-651B-402F-AED9-011E7BFE72A3}"/>
    <cellStyle name="Comma 3 8 2 4" xfId="12423" xr:uid="{2D7304F4-1AB1-4500-976E-0831CB6642DA}"/>
    <cellStyle name="Comma 3 8 2 4 2" xfId="40616" xr:uid="{2F984E7F-B7A0-472F-9E63-6927422285F9}"/>
    <cellStyle name="Comma 3 8 2 4 3" xfId="22611" xr:uid="{D80BB9E8-E172-43AB-B0C8-A89212F9AA28}"/>
    <cellStyle name="Comma 3 8 2 5" xfId="12424" xr:uid="{67BF9CAC-C0D1-43D8-9B50-4E8742518771}"/>
    <cellStyle name="Comma 3 8 2 5 2" xfId="41173" xr:uid="{D8DEF009-9AAB-4F0D-A187-1E23DFB27A76}"/>
    <cellStyle name="Comma 3 8 2 5 3" xfId="31453" xr:uid="{197869EC-4819-4DE3-AA51-E22DF253AA45}"/>
    <cellStyle name="Comma 3 8 2 6" xfId="36563" xr:uid="{70C8D146-F857-49E0-9A58-2DB3887C1E82}"/>
    <cellStyle name="Comma 3 8 2 6 2" xfId="42481" xr:uid="{7F5AC4F2-7283-4A1F-B455-8E3C09412910}"/>
    <cellStyle name="Comma 3 8 2 7" xfId="37650" xr:uid="{852A9619-EE44-470C-955C-F566C15A7757}"/>
    <cellStyle name="Comma 3 8 2 7 2" xfId="42763" xr:uid="{DEAEFB8B-86BB-4F03-B61B-0E91622DBAF9}"/>
    <cellStyle name="Comma 3 8 2 8" xfId="37519" xr:uid="{3DEA4C2F-AA48-4353-A772-51F685C18360}"/>
    <cellStyle name="Comma 3 8 2 8 2" xfId="42682" xr:uid="{40E7F170-B059-45A7-A49A-9989A506CAE3}"/>
    <cellStyle name="Comma 3 8 2 9" xfId="37411" xr:uid="{A396ADBA-E28B-46E9-87FA-840B563CF1F5}"/>
    <cellStyle name="Comma 3 8 2 9 2" xfId="42657" xr:uid="{3350918A-E537-4C2B-B624-18F466957CF8}"/>
    <cellStyle name="Comma 3 8 2_ACT Segment adj EBITDA" xfId="12425" xr:uid="{68613C2D-D610-4580-B984-BA749E8CC6CA}"/>
    <cellStyle name="Comma 3 8 3" xfId="12426" xr:uid="{5A4C1622-6F46-4BB3-89EC-F9C53434F578}"/>
    <cellStyle name="Comma 3 8 3 2" xfId="12427" xr:uid="{294E97EE-ABC1-4D1A-B314-E9CCDF381BEF}"/>
    <cellStyle name="Comma 3 8 3 2 2" xfId="12428" xr:uid="{09DAB816-D9F8-4AA7-BC1D-CE8E54904639}"/>
    <cellStyle name="Comma 3 8 3 2 2 2" xfId="41765" xr:uid="{3A707BA1-8492-4407-A806-50BDA90AF963}"/>
    <cellStyle name="Comma 3 8 3 2 2 3" xfId="32450" xr:uid="{363F2474-3765-4673-9B78-EFD1B606F97C}"/>
    <cellStyle name="Comma 3 8 3 2 3" xfId="40618" xr:uid="{2898B101-7315-4E03-8EE3-CD5A068CAC23}"/>
    <cellStyle name="Comma 3 8 3 2 4" xfId="22613" xr:uid="{5DD62A27-4A02-4740-B951-9A5E6B8EC5EF}"/>
    <cellStyle name="Comma 3 8 3 2_ACT_NIBD EQ" xfId="12429" xr:uid="{C566E1E9-F430-47A8-A41B-475967CDF3FD}"/>
    <cellStyle name="Comma 3 8 3 3" xfId="12430" xr:uid="{97AE99ED-CE78-4C04-AA32-BB056F44AA31}"/>
    <cellStyle name="Comma 3 8 3 3 2" xfId="40619" xr:uid="{CA35700C-2749-4338-A727-121133FB251D}"/>
    <cellStyle name="Comma 3 8 3 3 3" xfId="22614" xr:uid="{3B49297B-A1F6-4A82-A047-86C70082C1A0}"/>
    <cellStyle name="Comma 3 8 3 4" xfId="36230" xr:uid="{E1B166C5-F76C-46F3-B2CF-1A80B3570C75}"/>
    <cellStyle name="Comma 3 8 3 4 2" xfId="42355" xr:uid="{515B0249-7079-412D-BFA2-2972F9E37F34}"/>
    <cellStyle name="Comma 3 8 3 5" xfId="39553" xr:uid="{ECF52BB9-0997-41C0-99A2-663204110250}"/>
    <cellStyle name="Comma 3 8 3 5 2" xfId="43143" xr:uid="{40848B8E-5C38-41F9-A63B-28D14855A188}"/>
    <cellStyle name="Comma 3 8 3 6" xfId="40617" xr:uid="{B500EF03-E1A3-47FC-83FB-DA8078D6A04A}"/>
    <cellStyle name="Comma 3 8 3 7" xfId="22612" xr:uid="{81B71725-2CE9-445D-A445-4151B763A828}"/>
    <cellStyle name="Comma 3 8 3_ACT Segment adj EBITDA" xfId="12431" xr:uid="{273F5960-E169-4A03-8A3B-DA48CD6CA403}"/>
    <cellStyle name="Comma 3 8 4" xfId="12432" xr:uid="{59E1E4C2-DB68-4D54-A1C1-A2839CD888FE}"/>
    <cellStyle name="Comma 3 8 4 2" xfId="12433" xr:uid="{7273F52F-2492-4D26-A45F-8A709A5453BD}"/>
    <cellStyle name="Comma 3 8 4 2 2" xfId="41766" xr:uid="{AA159534-C52F-4DC8-8053-519729CB0F7D}"/>
    <cellStyle name="Comma 3 8 4 2 3" xfId="32451" xr:uid="{CE6B0D10-845E-40BE-BF45-3F5D3D483AEB}"/>
    <cellStyle name="Comma 3 8 4 3" xfId="40620" xr:uid="{831223EF-CB18-4741-86E8-9FDB9760B0C6}"/>
    <cellStyle name="Comma 3 8 4 4" xfId="22615" xr:uid="{0251A063-5123-428B-BA11-6D04EE749EA4}"/>
    <cellStyle name="Comma 3 8 4_ACT_NIBD EQ" xfId="12434" xr:uid="{DD8AEF39-E2E1-4137-B4D4-97FE87824FDC}"/>
    <cellStyle name="Comma 3 8 5" xfId="12435" xr:uid="{1ED5B78F-BED2-4D46-8C3F-76CFA313A793}"/>
    <cellStyle name="Comma 3 8 5 2" xfId="40621" xr:uid="{0DA7AFDA-58C0-438F-BE23-9EC715FA43B1}"/>
    <cellStyle name="Comma 3 8 5 3" xfId="22616" xr:uid="{2019AD6D-6B95-44F4-B916-F22324C0FCAE}"/>
    <cellStyle name="Comma 3 8 6" xfId="12436" xr:uid="{48950B34-E380-40EE-9A4D-86C841BCE4AE}"/>
    <cellStyle name="Comma 3 8 6 2" xfId="41124" xr:uid="{E82F8A9F-F0D1-4881-8BA0-F5725C504287}"/>
    <cellStyle name="Comma 3 8 6 3" xfId="31075" xr:uid="{80BE013E-EB78-4EE9-BEF5-8401A6759F74}"/>
    <cellStyle name="Comma 3 8 7" xfId="32882" xr:uid="{D0770D68-A28B-4EBA-AC46-F5D371A7838F}"/>
    <cellStyle name="Comma 3 8 7 2" xfId="42160" xr:uid="{4A0450F6-1124-46D6-985A-6743B9DF6DCF}"/>
    <cellStyle name="Comma 3 8 8" xfId="36126" xr:uid="{5D423459-BB82-4085-886A-40614EEE5091}"/>
    <cellStyle name="Comma 3 8 8 2" xfId="42327" xr:uid="{89671602-0E09-4F64-BAA9-E4B4872C3406}"/>
    <cellStyle name="Comma 3 8 9" xfId="37955" xr:uid="{9C8894A1-FADD-4CD5-BC42-9B7C98DE4901}"/>
    <cellStyle name="Comma 3 8 9 2" xfId="42792" xr:uid="{43B382C7-EE21-4E9E-BF5D-AD01F5273E59}"/>
    <cellStyle name="Comma 3 8_ACT Segment adj EBITDA" xfId="12437" xr:uid="{7D332BC7-F159-4007-8AB9-772D3AAFA9C2}"/>
    <cellStyle name="Comma 3 9" xfId="12438" xr:uid="{02AA7658-5DD7-42C6-A779-47010A7723D1}"/>
    <cellStyle name="Comma 3 9 10" xfId="37243" xr:uid="{7C770574-0E7A-4DFF-8BBE-EB6820A8CF1B}"/>
    <cellStyle name="Comma 3 9 10 2" xfId="42622" xr:uid="{E2F0B777-F55B-48B1-809A-C91212B355B9}"/>
    <cellStyle name="Comma 3 9 11" xfId="39709" xr:uid="{9067FE47-AC1C-4CE3-BA05-60E138B4AC67}"/>
    <cellStyle name="Comma 3 9 11 2" xfId="43274" xr:uid="{41237A6B-0C18-41C6-B371-48AC58F5A653}"/>
    <cellStyle name="Comma 3 9 12" xfId="40622" xr:uid="{61E86490-4070-4146-BFEA-62B50F120B67}"/>
    <cellStyle name="Comma 3 9 13" xfId="22617" xr:uid="{11369450-4732-4C23-851A-46402078EE62}"/>
    <cellStyle name="Comma 3 9 2" xfId="12439" xr:uid="{0FF8E92B-F875-4BA4-B599-AAD01A12BE79}"/>
    <cellStyle name="Comma 3 9 2 2" xfId="12440" xr:uid="{4D0E2EF7-3BDD-435E-A7C3-5FCFC135481E}"/>
    <cellStyle name="Comma 3 9 2 2 2" xfId="12441" xr:uid="{4D62C643-53AC-4AE7-8A63-AD09C03FF0FA}"/>
    <cellStyle name="Comma 3 9 2 2 2 2" xfId="41767" xr:uid="{7BE9C40C-C4D2-4BC5-8003-8A7D08A2FD2E}"/>
    <cellStyle name="Comma 3 9 2 2 2 3" xfId="32452" xr:uid="{279A6BC5-A700-4845-A311-2F29725EDA16}"/>
    <cellStyle name="Comma 3 9 2 2 3" xfId="40624" xr:uid="{F968151D-D8E1-461B-A3F9-771817E639DA}"/>
    <cellStyle name="Comma 3 9 2 2 4" xfId="22619" xr:uid="{2861E725-2E5D-4825-9A08-D715AB7740EF}"/>
    <cellStyle name="Comma 3 9 2 2_ACT_NIBD EQ" xfId="12442" xr:uid="{6D722D65-F89A-4AEF-9D43-6736754A322B}"/>
    <cellStyle name="Comma 3 9 2 3" xfId="12443" xr:uid="{89073767-D173-4BB9-83BC-BE524F5927E3}"/>
    <cellStyle name="Comma 3 9 2 3 2" xfId="40625" xr:uid="{AE9E473A-21C3-4195-9E4C-569D0939121C}"/>
    <cellStyle name="Comma 3 9 2 3 3" xfId="22620" xr:uid="{F1FF463C-270B-40DF-AA24-5DCD42C1987D}"/>
    <cellStyle name="Comma 3 9 2 4" xfId="40623" xr:uid="{5DAB7FCD-36C9-4ED2-BF3E-BAB5B4D3C5A3}"/>
    <cellStyle name="Comma 3 9 2 5" xfId="22618" xr:uid="{EF2584BD-CB4F-479E-A1F9-5155B6080823}"/>
    <cellStyle name="Comma 3 9 2_ACT_NIBD EQ" xfId="12444" xr:uid="{61346B5D-E1D0-4F71-ACDD-25AAAF73C892}"/>
    <cellStyle name="Comma 3 9 3" xfId="12445" xr:uid="{C893548A-5748-4CD0-99AE-1ED93FE2EE16}"/>
    <cellStyle name="Comma 3 9 3 2" xfId="12446" xr:uid="{517D9ABB-0796-4C79-9ECB-9C51A8456278}"/>
    <cellStyle name="Comma 3 9 3 2 2" xfId="41768" xr:uid="{948BD357-6DF3-43D3-8E8B-E5BE0782BD7A}"/>
    <cellStyle name="Comma 3 9 3 2 3" xfId="32453" xr:uid="{86E3A462-F751-48CA-9998-D7A0380C3E42}"/>
    <cellStyle name="Comma 3 9 3 3" xfId="40626" xr:uid="{8A7606B9-6851-4075-BBEF-FD3D7FDA4E85}"/>
    <cellStyle name="Comma 3 9 3 4" xfId="22621" xr:uid="{33C08E55-242F-4812-9E47-4E14AFF43C8C}"/>
    <cellStyle name="Comma 3 9 3_ACT_NIBD EQ" xfId="12447" xr:uid="{4A251C61-1058-4ABC-AAE7-EA8B40836C29}"/>
    <cellStyle name="Comma 3 9 4" xfId="12448" xr:uid="{AE3B7FF8-F40F-4AF2-A8F5-CF0C875FF635}"/>
    <cellStyle name="Comma 3 9 4 2" xfId="40627" xr:uid="{99694F42-E171-417C-963B-0BAA87D16C1E}"/>
    <cellStyle name="Comma 3 9 4 3" xfId="22622" xr:uid="{4DE762AE-1EB9-4852-A4D6-20CB350284F4}"/>
    <cellStyle name="Comma 3 9 5" xfId="12449" xr:uid="{933E9968-A6CB-4CE2-B78B-283AFA98CF84}"/>
    <cellStyle name="Comma 3 9 5 2" xfId="41168" xr:uid="{5551FF8B-2009-49EE-98CF-B992A3F2606B}"/>
    <cellStyle name="Comma 3 9 5 3" xfId="31447" xr:uid="{6518AB9A-0C8B-43C0-A158-3985BE9781A7}"/>
    <cellStyle name="Comma 3 9 6" xfId="36564" xr:uid="{A5E3AEEA-431D-46DA-AE0A-D6D3115FFD84}"/>
    <cellStyle name="Comma 3 9 6 2" xfId="42482" xr:uid="{8DBDE7A9-DF79-4B4D-903C-3D999B6DF4CE}"/>
    <cellStyle name="Comma 3 9 7" xfId="37651" xr:uid="{79640F90-8872-488F-9859-7459A02F5423}"/>
    <cellStyle name="Comma 3 9 7 2" xfId="42764" xr:uid="{74477029-A78B-49A5-90C7-BD81F06EEB94}"/>
    <cellStyle name="Comma 3 9 8" xfId="37520" xr:uid="{5906247F-B243-4419-B56F-D39F7AA46034}"/>
    <cellStyle name="Comma 3 9 8 2" xfId="42683" xr:uid="{D481ED50-6867-4D66-A241-7EBF4EE89095}"/>
    <cellStyle name="Comma 3 9 9" xfId="37590" xr:uid="{422504BE-154E-4448-82C5-50C1BE9C1728}"/>
    <cellStyle name="Comma 3 9 9 2" xfId="42731" xr:uid="{F38B3A35-B097-49F6-B4AA-8A2093A73E08}"/>
    <cellStyle name="Comma 3 9_ACT Segment adj EBITDA" xfId="12450" xr:uid="{593F5840-B8CE-4F60-823B-57FEC69C01B1}"/>
    <cellStyle name="Comma 3_ACT Segment adj EBITDA" xfId="12451" xr:uid="{48CFB9B6-171F-48F9-973B-3394D8231838}"/>
    <cellStyle name="Comma 30" xfId="12452" xr:uid="{28364A13-7A30-4098-A291-059DC17CBCC3}"/>
    <cellStyle name="Comma 30 2" xfId="12453" xr:uid="{F33BB92C-64CE-4E25-9B6E-D876F9043971}"/>
    <cellStyle name="Comma 30 2 2" xfId="12454" xr:uid="{F89B9AB6-5284-4371-A75C-E523BE322330}"/>
    <cellStyle name="Comma 30 2 2 2" xfId="12455" xr:uid="{4E8A7F26-D8F5-4347-91C6-F8FD0E46E227}"/>
    <cellStyle name="Comma 30 2 2 2 2" xfId="41771" xr:uid="{89668BF0-68E9-40E3-B590-68F258D70A1F}"/>
    <cellStyle name="Comma 30 2 2 2 3" xfId="32456" xr:uid="{019492B9-F821-4617-87FD-648C5467D607}"/>
    <cellStyle name="Comma 30 2 2 3" xfId="41770" xr:uid="{406D3E62-C202-431A-908C-B0F35475998D}"/>
    <cellStyle name="Comma 30 2 2 4" xfId="32455" xr:uid="{C14481AC-4806-4520-B525-3104A2F556E1}"/>
    <cellStyle name="Comma 30 2 2_ACT_NIBD EQ" xfId="12456" xr:uid="{090B7C03-1760-4936-83B3-B01E56EEA1EC}"/>
    <cellStyle name="Comma 30 2 3" xfId="12457" xr:uid="{D849E4F1-F28D-4741-B985-D6844FF0D9A0}"/>
    <cellStyle name="Comma 30 2 3 2" xfId="41772" xr:uid="{02656704-29E0-401B-97B5-8C452BE30D6D}"/>
    <cellStyle name="Comma 30 2 3 3" xfId="32457" xr:uid="{1D865D46-E660-4C24-9A00-9F712AF9364F}"/>
    <cellStyle name="Comma 30 2 4" xfId="41769" xr:uid="{843CF72B-8382-46A5-AC6A-DA486E048134}"/>
    <cellStyle name="Comma 30 2 5" xfId="32454" xr:uid="{BF2A108B-71AA-45C8-B255-7753285BDBBE}"/>
    <cellStyle name="Comma 30 2_ACT_NIBD EQ" xfId="12458" xr:uid="{8E85CD84-4633-45C5-8312-422FD0BD1EE5}"/>
    <cellStyle name="Comma 30 3" xfId="12459" xr:uid="{6FF28764-4076-465F-997F-D0B4E9A78374}"/>
    <cellStyle name="Comma 30 3 2" xfId="12460" xr:uid="{788C97E2-3281-4D6E-8EC0-7B5DDD5F4B3E}"/>
    <cellStyle name="Comma 30 3 2 2" xfId="41774" xr:uid="{121BACBC-5975-4326-B2BB-FD53E30044EA}"/>
    <cellStyle name="Comma 30 3 2 3" xfId="32459" xr:uid="{504ABDDA-49ED-4374-B823-58AB2A3BA4AD}"/>
    <cellStyle name="Comma 30 3 3" xfId="41773" xr:uid="{640CA45C-D477-4003-900E-7FAC25EE6C5E}"/>
    <cellStyle name="Comma 30 3 4" xfId="32458" xr:uid="{FF2F6B71-105F-4AD1-99EA-5CC8A0DEB4CA}"/>
    <cellStyle name="Comma 30 3_ACT_NIBD EQ" xfId="12461" xr:uid="{FC2A4430-DE9C-4161-971C-9E7BD6DC4754}"/>
    <cellStyle name="Comma 30 4" xfId="12462" xr:uid="{A11468D8-E9B7-4F84-81C2-5BAFAE4FDC2F}"/>
    <cellStyle name="Comma 30 4 2" xfId="41775" xr:uid="{78C51F6B-6B25-4C29-A0A5-86A4F1B0DFA9}"/>
    <cellStyle name="Comma 30 4 3" xfId="32460" xr:uid="{4307AED8-C4CA-48CF-9AB2-AEEF22C00844}"/>
    <cellStyle name="Comma 30 5" xfId="40628" xr:uid="{0153155C-420D-4062-ADC5-AFFB369CEE51}"/>
    <cellStyle name="Comma 30 6" xfId="22623" xr:uid="{88BCFAC0-053D-4085-AEA9-6BF191C6A1EE}"/>
    <cellStyle name="Comma 30_ACT_NIBD EQ" xfId="12463" xr:uid="{4C7F85EB-08F1-4861-8C70-DDB07DE876D2}"/>
    <cellStyle name="Comma 31" xfId="12464" xr:uid="{71EBCBB7-5AB7-49AB-B709-00171C04C38B}"/>
    <cellStyle name="Comma 31 2" xfId="12465" xr:uid="{27B65E8D-25C2-418F-A3C4-E8EABFB3BB0F}"/>
    <cellStyle name="Comma 31 2 2" xfId="12466" xr:uid="{37BB85B5-14C5-41B6-9B05-AEAC08D1100E}"/>
    <cellStyle name="Comma 31 2 2 2" xfId="12467" xr:uid="{D49FA3A0-0999-4C31-AFB5-E324CA8AEA03}"/>
    <cellStyle name="Comma 31 2 2 2 2" xfId="41778" xr:uid="{4699C53F-D295-4602-B4C1-0D4B7E316B9E}"/>
    <cellStyle name="Comma 31 2 2 2 3" xfId="32463" xr:uid="{809674C8-1886-4C40-82F9-9A19D3667BD1}"/>
    <cellStyle name="Comma 31 2 2 3" xfId="41777" xr:uid="{CF5A5959-408F-46D2-99DF-30897E79310D}"/>
    <cellStyle name="Comma 31 2 2 4" xfId="32462" xr:uid="{AC5513E4-9889-46BC-9734-B36360F9FE69}"/>
    <cellStyle name="Comma 31 2 2_ACT_NIBD EQ" xfId="12468" xr:uid="{C92DB19C-7091-4A59-93B5-E652E099F242}"/>
    <cellStyle name="Comma 31 2 3" xfId="12469" xr:uid="{83917DCA-DF57-4BCA-81FC-7CCC7C1CB144}"/>
    <cellStyle name="Comma 31 2 3 2" xfId="41779" xr:uid="{02C75CEE-379C-47DD-95BC-F70FFFB3C723}"/>
    <cellStyle name="Comma 31 2 3 3" xfId="32464" xr:uid="{AE8E8AD7-6BA5-44CA-AC45-ECA06425909D}"/>
    <cellStyle name="Comma 31 2 4" xfId="41776" xr:uid="{2A62B42A-5AA8-4656-844C-C629351FE2A4}"/>
    <cellStyle name="Comma 31 2 5" xfId="32461" xr:uid="{486882B8-7A65-45CA-B87E-38C4226188FD}"/>
    <cellStyle name="Comma 31 2_ACT_NIBD EQ" xfId="12470" xr:uid="{0D3741A6-D887-4F62-8509-5031917C2130}"/>
    <cellStyle name="Comma 31 3" xfId="12471" xr:uid="{5EC843FA-1D40-42CD-BE06-208364487823}"/>
    <cellStyle name="Comma 31 3 2" xfId="12472" xr:uid="{83174F4F-5F30-491D-AF8A-9A3524B544A4}"/>
    <cellStyle name="Comma 31 3 2 2" xfId="41781" xr:uid="{C8252F32-909B-4B52-A6D8-A2FF6B128102}"/>
    <cellStyle name="Comma 31 3 2 3" xfId="32466" xr:uid="{5F65BDA5-8511-4788-9EA5-A892A66CB362}"/>
    <cellStyle name="Comma 31 3 3" xfId="41780" xr:uid="{E5D90155-8051-46E6-B58A-3F79DF2EC75E}"/>
    <cellStyle name="Comma 31 3 4" xfId="32465" xr:uid="{CB2BBE5C-A11D-4775-81CD-FD7D05F03A84}"/>
    <cellStyle name="Comma 31 3_ACT_NIBD EQ" xfId="12473" xr:uid="{2168003D-FE14-495F-85FB-0DE66AB069F3}"/>
    <cellStyle name="Comma 31 4" xfId="12474" xr:uid="{99CE4D8C-7F99-49A1-BA85-09A09B63D038}"/>
    <cellStyle name="Comma 31 4 2" xfId="41782" xr:uid="{B05FD65B-200D-41D9-91DA-5B46D253DDBD}"/>
    <cellStyle name="Comma 31 4 3" xfId="32467" xr:uid="{4F6FF6CC-12D5-4BA9-8448-1393CB70FF75}"/>
    <cellStyle name="Comma 31 5" xfId="41070" xr:uid="{DAFEB707-5D0E-4702-9820-34C9FF326F9E}"/>
    <cellStyle name="Comma 31 6" xfId="30556" xr:uid="{0E22E40D-C5E7-47C2-A172-D2A6F870C60B}"/>
    <cellStyle name="Comma 31_ACT_NIBD EQ" xfId="12475" xr:uid="{7AC254F9-C071-4DC5-852D-CD3B80A56D53}"/>
    <cellStyle name="Comma 32" xfId="12476" xr:uid="{6616DEF3-45EB-47C3-8733-BAB16169EF1A}"/>
    <cellStyle name="Comma 32 2" xfId="12477" xr:uid="{859318AE-C349-4FF2-8240-A5E004922B3E}"/>
    <cellStyle name="Comma 32 2 2" xfId="12478" xr:uid="{037CF5B4-6635-4F27-828F-DF3A77DFD95D}"/>
    <cellStyle name="Comma 32 2 2 2" xfId="12479" xr:uid="{B177E4AB-C06D-4968-ACB7-0AEDB90CC326}"/>
    <cellStyle name="Comma 32 2 2 2 2" xfId="41785" xr:uid="{00FD048E-E2CA-49B2-857F-4FE50C67B7CB}"/>
    <cellStyle name="Comma 32 2 2 2 3" xfId="32470" xr:uid="{4A999E91-E9DF-4AA5-87CE-E8311EE3F3D2}"/>
    <cellStyle name="Comma 32 2 2 3" xfId="41784" xr:uid="{C03C464A-D97C-42D3-8323-33A9557710F5}"/>
    <cellStyle name="Comma 32 2 2 4" xfId="32469" xr:uid="{ECEA054A-8A09-4AEE-A57B-3FBE36E60AEB}"/>
    <cellStyle name="Comma 32 2 2_ACT_NIBD EQ" xfId="12480" xr:uid="{71C47431-2217-49E6-88B6-3F1E043C5C24}"/>
    <cellStyle name="Comma 32 2 3" xfId="12481" xr:uid="{3EB76B38-2267-418D-96D2-BFD33C18853D}"/>
    <cellStyle name="Comma 32 2 3 2" xfId="41786" xr:uid="{86D020EB-9D98-4873-9762-E084F0DDDE52}"/>
    <cellStyle name="Comma 32 2 3 3" xfId="32471" xr:uid="{833BC457-D199-41B6-AB95-6334B0E60C77}"/>
    <cellStyle name="Comma 32 2 4" xfId="41783" xr:uid="{E0B9EABC-0A46-43EB-832D-048FDC36A3FA}"/>
    <cellStyle name="Comma 32 2 5" xfId="32468" xr:uid="{239A89CE-3ED9-43BA-A319-BA6FDAC0EBE9}"/>
    <cellStyle name="Comma 32 2_ACT_NIBD EQ" xfId="12482" xr:uid="{24878CFE-5A67-4A14-B841-A652BA2FE842}"/>
    <cellStyle name="Comma 32 3" xfId="12483" xr:uid="{865FC5DD-05D0-4A14-8868-E1521CCEFDDF}"/>
    <cellStyle name="Comma 32 3 2" xfId="12484" xr:uid="{EE3312F0-1D14-405C-A62F-4FAEEE2D7AA1}"/>
    <cellStyle name="Comma 32 3 2 2" xfId="41788" xr:uid="{C779E7E2-B407-4B7D-8E23-3780C8300EEB}"/>
    <cellStyle name="Comma 32 3 2 3" xfId="32473" xr:uid="{2F906F39-A84F-45AD-8AF7-0382641F04CC}"/>
    <cellStyle name="Comma 32 3 3" xfId="41787" xr:uid="{D41258CC-1E86-401A-8163-29CC0DE7D535}"/>
    <cellStyle name="Comma 32 3 4" xfId="32472" xr:uid="{F0FC25D5-0157-47C0-AF3B-838E7F7B4E42}"/>
    <cellStyle name="Comma 32 3_ACT_NIBD EQ" xfId="12485" xr:uid="{4C86E34D-430C-45D1-A63B-5A89D7651778}"/>
    <cellStyle name="Comma 32 4" xfId="12486" xr:uid="{758B31C6-582B-42E4-99BF-CED1549E17DE}"/>
    <cellStyle name="Comma 32 4 2" xfId="41789" xr:uid="{BCB15240-095D-4EEF-B5AD-D021C89BAC59}"/>
    <cellStyle name="Comma 32 4 3" xfId="32474" xr:uid="{E9B397B1-857F-4430-9134-4B2C18808E93}"/>
    <cellStyle name="Comma 32 5" xfId="41080" xr:uid="{9F5C2841-C2F8-45F3-A1D7-B6086F40A8DD}"/>
    <cellStyle name="Comma 32 6" xfId="30803" xr:uid="{6B0DC629-75FB-40D7-A7A5-6C3D30E4E4C7}"/>
    <cellStyle name="Comma 32_ACT_NIBD EQ" xfId="12487" xr:uid="{DCABF106-8C42-494F-B16F-8786D0615961}"/>
    <cellStyle name="Comma 33" xfId="12488" xr:uid="{EEF1B43B-61B0-4DDA-9459-B00095445EAB}"/>
    <cellStyle name="Comma 33 2" xfId="12489" xr:uid="{1A82628C-E029-4E4C-AB96-7DCAEC6EBD54}"/>
    <cellStyle name="Comma 33 2 2" xfId="12490" xr:uid="{1962477B-AB33-4E12-B776-FF5C9A9754ED}"/>
    <cellStyle name="Comma 33 2 2 2" xfId="12491" xr:uid="{E76D17E5-EF3D-4B92-8A07-6AE5841CD449}"/>
    <cellStyle name="Comma 33 2 2 2 2" xfId="41792" xr:uid="{E5AAF3D8-E85A-44D9-8362-4D0CBC61DF07}"/>
    <cellStyle name="Comma 33 2 2 2 3" xfId="32477" xr:uid="{17217902-FEEE-4E96-876E-4FF492963AB7}"/>
    <cellStyle name="Comma 33 2 2 3" xfId="41791" xr:uid="{793E6B25-E96D-4ADC-8CD0-5610D1A9947C}"/>
    <cellStyle name="Comma 33 2 2 4" xfId="32476" xr:uid="{9CD92243-33C8-4F4C-B4DA-AB92DDEAE69A}"/>
    <cellStyle name="Comma 33 2 2_ACT_NIBD EQ" xfId="12492" xr:uid="{51B8B560-7BD9-4A3E-8354-C49E5EEE5A92}"/>
    <cellStyle name="Comma 33 2 3" xfId="12493" xr:uid="{DD8AF07D-9C83-4463-BDFF-416FA8352E45}"/>
    <cellStyle name="Comma 33 2 3 2" xfId="41793" xr:uid="{1D721B01-CC72-4FC9-AEB9-7156C90A00A0}"/>
    <cellStyle name="Comma 33 2 3 3" xfId="32478" xr:uid="{95CB5235-FCC6-4AFF-A257-2AA36C1795FA}"/>
    <cellStyle name="Comma 33 2 4" xfId="41790" xr:uid="{B4AA7B0F-3CF5-434C-88CB-F3854B08C326}"/>
    <cellStyle name="Comma 33 2 5" xfId="32475" xr:uid="{912BF868-1597-4844-B47C-37D0E8E7729C}"/>
    <cellStyle name="Comma 33 2_ACT_NIBD EQ" xfId="12494" xr:uid="{3A954C0A-9FA2-462D-A5DE-EFE57D5DDD2C}"/>
    <cellStyle name="Comma 33 3" xfId="12495" xr:uid="{916DA496-6EB0-4B76-BA59-C9F4B9D338BD}"/>
    <cellStyle name="Comma 33 3 2" xfId="12496" xr:uid="{6399A578-5C2C-46EE-9413-9A55CD5981FB}"/>
    <cellStyle name="Comma 33 3 2 2" xfId="41795" xr:uid="{10471E49-FF5C-477B-906C-A4B7955F74CA}"/>
    <cellStyle name="Comma 33 3 2 3" xfId="32480" xr:uid="{85F77B42-63F0-46E5-8C91-FE1BE6DAB006}"/>
    <cellStyle name="Comma 33 3 3" xfId="41794" xr:uid="{5B4F64FA-417B-4D4F-8339-6D770F881F03}"/>
    <cellStyle name="Comma 33 3 4" xfId="32479" xr:uid="{66EC6FBD-94CB-4B35-B863-4BEA1CFCBE0A}"/>
    <cellStyle name="Comma 33 3_ACT_NIBD EQ" xfId="12497" xr:uid="{5B21CE9E-B6CA-47F5-BFCF-D3AEC576E404}"/>
    <cellStyle name="Comma 33 4" xfId="12498" xr:uid="{520F699E-C9A3-44F2-838B-D1469FDED485}"/>
    <cellStyle name="Comma 33 4 2" xfId="41796" xr:uid="{58DC69A8-8B9E-438C-AEB5-2035B8C76A30}"/>
    <cellStyle name="Comma 33 4 3" xfId="32481" xr:uid="{9A993799-6B1F-4A3A-A71F-B7AB918034A1}"/>
    <cellStyle name="Comma 33 5" xfId="41280" xr:uid="{A9E77588-2521-4F0D-B38E-3119204DDA7F}"/>
    <cellStyle name="Comma 33 6" xfId="31951" xr:uid="{38971BF6-91CF-450C-9B8B-5556D57ADE34}"/>
    <cellStyle name="Comma 33_ACT_NIBD EQ" xfId="12499" xr:uid="{277B298B-DA43-41A1-B760-6D04A0AF3FAD}"/>
    <cellStyle name="Comma 34" xfId="12500" xr:uid="{F0E749AD-4931-4905-B755-22D092BAB036}"/>
    <cellStyle name="Comma 34 2" xfId="12501" xr:uid="{AB357512-B568-4914-A66C-3E1B9A370193}"/>
    <cellStyle name="Comma 34 2 2" xfId="12502" xr:uid="{5F9A57FF-EBA3-4F27-B948-BAA94B7C1301}"/>
    <cellStyle name="Comma 34 2 2 2" xfId="12503" xr:uid="{F02407BB-53FD-400B-A7D9-6280CF9C9CEB}"/>
    <cellStyle name="Comma 34 2 2 2 2" xfId="41799" xr:uid="{15049272-A2D7-4337-9014-577F63D5DE72}"/>
    <cellStyle name="Comma 34 2 2 2 3" xfId="32484" xr:uid="{895355A7-376E-4425-AD1B-7F3CC38DDF9C}"/>
    <cellStyle name="Comma 34 2 2 3" xfId="41798" xr:uid="{98598DDA-0F5B-481B-8725-F68921FC5D81}"/>
    <cellStyle name="Comma 34 2 2 4" xfId="32483" xr:uid="{7FCFBF83-6000-47CC-B320-CA0FDDC278E7}"/>
    <cellStyle name="Comma 34 2 2_ACT_NIBD EQ" xfId="12504" xr:uid="{10C598D6-C151-4374-93E8-6D8590B00CD4}"/>
    <cellStyle name="Comma 34 2 3" xfId="12505" xr:uid="{4BA997D0-A249-4AF9-A59C-660A6A245986}"/>
    <cellStyle name="Comma 34 2 3 2" xfId="41800" xr:uid="{A1634545-172F-4389-90F0-BF33D6C0BFD2}"/>
    <cellStyle name="Comma 34 2 3 3" xfId="32485" xr:uid="{D57A5A0B-1BCF-48F7-ADFC-3A191D0A4103}"/>
    <cellStyle name="Comma 34 2 4" xfId="41797" xr:uid="{32DB4A7D-B0C6-4978-827D-A4B5B8A3851E}"/>
    <cellStyle name="Comma 34 2 5" xfId="32482" xr:uid="{7E004BA6-E509-42B4-A4AD-C7E143CC6E53}"/>
    <cellStyle name="Comma 34 2_ACT_NIBD EQ" xfId="12506" xr:uid="{195BF679-518E-430D-A97B-35BCD241CC29}"/>
    <cellStyle name="Comma 34 3" xfId="12507" xr:uid="{0EFA76D0-437F-460D-B160-0E6DCAC8CA46}"/>
    <cellStyle name="Comma 34 3 2" xfId="12508" xr:uid="{2111B8C8-5CED-4FC1-ACEE-CB3C092DF6C6}"/>
    <cellStyle name="Comma 34 3 2 2" xfId="41802" xr:uid="{2871F8AF-59A5-46F7-9976-6F97CD2503F3}"/>
    <cellStyle name="Comma 34 3 2 3" xfId="32487" xr:uid="{A1195BE9-5AD5-42C9-A9F2-CCC4252C8606}"/>
    <cellStyle name="Comma 34 3 3" xfId="41801" xr:uid="{9E6C8874-A42C-42AD-A40C-8B0854E118F3}"/>
    <cellStyle name="Comma 34 3 4" xfId="32486" xr:uid="{1A4B4FFE-341F-43E4-BD27-51B65D88A184}"/>
    <cellStyle name="Comma 34 3_ACT_NIBD EQ" xfId="12509" xr:uid="{6E8F2647-D8A7-4085-A96E-76321BAA6890}"/>
    <cellStyle name="Comma 34 4" xfId="12510" xr:uid="{E5574B69-A13A-4FFE-ABA2-5F70211A38DD}"/>
    <cellStyle name="Comma 34 4 2" xfId="41803" xr:uid="{647B4ADA-E77B-45D9-B443-AFB671CEACE8}"/>
    <cellStyle name="Comma 34 4 3" xfId="32488" xr:uid="{8DA4B066-2B2A-4D38-BD1E-C83A2DD87E31}"/>
    <cellStyle name="Comma 34 5" xfId="41343" xr:uid="{5EDFB5C4-CBB6-4DB3-AFF2-10B67AC2FD6E}"/>
    <cellStyle name="Comma 34 6" xfId="32017" xr:uid="{07DC6AC1-9266-4107-AAF4-166425E7DEE8}"/>
    <cellStyle name="Comma 34_ACT_NIBD EQ" xfId="12511" xr:uid="{AA0FD883-41A9-472C-8ADE-9293D696CD49}"/>
    <cellStyle name="Comma 35" xfId="12512" xr:uid="{AD1AA7C9-2D88-44E8-BEF6-09C11B62BE5D}"/>
    <cellStyle name="Comma 35 2" xfId="12513" xr:uid="{9A38818B-B4CA-48E4-8EEB-9FCF150C5A95}"/>
    <cellStyle name="Comma 35 2 2" xfId="12514" xr:uid="{ED5641B7-4D4E-4396-BA86-E0CB6F97CC7D}"/>
    <cellStyle name="Comma 35 2 2 2" xfId="12515" xr:uid="{508D1980-8747-4A02-8110-9FAF000560B4}"/>
    <cellStyle name="Comma 35 2 2 2 2" xfId="41806" xr:uid="{97F8995F-0B12-410B-B633-4712C777C5F5}"/>
    <cellStyle name="Comma 35 2 2 2 3" xfId="32491" xr:uid="{F2AC4036-93DF-4841-86B6-CED6B6CA0BD2}"/>
    <cellStyle name="Comma 35 2 2 3" xfId="41805" xr:uid="{DC98B996-299A-46F4-A9B0-0C6825B0055A}"/>
    <cellStyle name="Comma 35 2 2 4" xfId="32490" xr:uid="{080D56B2-CF5C-425F-B34D-8EBB05C69C44}"/>
    <cellStyle name="Comma 35 2 2_ACT_NIBD EQ" xfId="12516" xr:uid="{AC3FFC0F-AC04-4854-AA2F-358805A5D2E7}"/>
    <cellStyle name="Comma 35 2 3" xfId="12517" xr:uid="{D3BADCDE-47F0-4DFB-8B17-80E338105FDB}"/>
    <cellStyle name="Comma 35 2 3 2" xfId="41807" xr:uid="{D61C201F-CF0B-4096-9CEA-06889703E9C5}"/>
    <cellStyle name="Comma 35 2 3 3" xfId="32492" xr:uid="{D8F6AFAD-EC52-4F1B-AD6E-521BC0DE0A58}"/>
    <cellStyle name="Comma 35 2 4" xfId="41804" xr:uid="{7F56CE23-5FBC-4065-A1FE-876EE2AD4E87}"/>
    <cellStyle name="Comma 35 2 5" xfId="32489" xr:uid="{829339E4-F592-48DE-9B14-1E2CAA466514}"/>
    <cellStyle name="Comma 35 2_ACT_NIBD EQ" xfId="12518" xr:uid="{ED4B76EA-0899-4CC4-A141-2E6A4A7F733D}"/>
    <cellStyle name="Comma 35 3" xfId="12519" xr:uid="{0A10AD4A-BD1C-4E19-A651-44345F64D437}"/>
    <cellStyle name="Comma 35 3 2" xfId="12520" xr:uid="{A1F3702D-F945-4C4C-BF9E-43ADC5B6B5A9}"/>
    <cellStyle name="Comma 35 3 2 2" xfId="41809" xr:uid="{C881B67C-84F1-437D-BEC4-EA98692A3FFF}"/>
    <cellStyle name="Comma 35 3 2 3" xfId="32494" xr:uid="{D2C65F7D-53CD-4099-BDC3-F03F3B41F72E}"/>
    <cellStyle name="Comma 35 3 3" xfId="41808" xr:uid="{116364D5-6B18-41A6-A149-DED0990E1196}"/>
    <cellStyle name="Comma 35 3 4" xfId="32493" xr:uid="{192FF2F6-EA04-4EC1-9039-A9054CFDDB4B}"/>
    <cellStyle name="Comma 35 3_ACT_NIBD EQ" xfId="12521" xr:uid="{9C67B4FC-7E92-42B9-872B-16D8C4B77FD7}"/>
    <cellStyle name="Comma 35 4" xfId="12522" xr:uid="{3221F17E-4298-4F24-BF65-8DB1420A167C}"/>
    <cellStyle name="Comma 35 4 2" xfId="41810" xr:uid="{47ACBFFB-CAD7-489D-ABCD-B4FA97E39906}"/>
    <cellStyle name="Comma 35 4 3" xfId="32495" xr:uid="{59BB5393-3380-42F6-B096-119BD652C47C}"/>
    <cellStyle name="Comma 35 5" xfId="41372" xr:uid="{381191C9-3B8C-4F93-BC85-0ABF8A3ED948}"/>
    <cellStyle name="Comma 35 6" xfId="32048" xr:uid="{245CBC8D-C76A-4A1E-87AF-74D2682B761B}"/>
    <cellStyle name="Comma 35_ACT_NIBD EQ" xfId="12523" xr:uid="{8384654F-163C-42EE-AAC8-7E1276010514}"/>
    <cellStyle name="Comma 36" xfId="12524" xr:uid="{746DDBE5-6B36-45FE-80ED-95122BA42668}"/>
    <cellStyle name="Comma 36 2" xfId="41292" xr:uid="{2D842AD0-153D-4531-8CA8-CD1C8E10157A}"/>
    <cellStyle name="Comma 36 3" xfId="31965" xr:uid="{4F74FC41-ACC6-4B02-A596-F5E75DC2FE62}"/>
    <cellStyle name="Comma 37" xfId="12525" xr:uid="{5E001D39-54DD-408D-9E98-F733103CB7EB}"/>
    <cellStyle name="Comma 37 2" xfId="12526" xr:uid="{DF988A44-9AF1-4C68-AA9F-4527985E5B7D}"/>
    <cellStyle name="Comma 37 2 2" xfId="12527" xr:uid="{29DB09E5-60F6-4F62-8788-25FB21F38CFF}"/>
    <cellStyle name="Comma 37 2 2 2" xfId="41813" xr:uid="{5B3FB035-533B-436C-B09B-4696BDD7AF8B}"/>
    <cellStyle name="Comma 37 2 2 3" xfId="32498" xr:uid="{A25259E4-6DCF-43ED-8D41-69C2BE751F9E}"/>
    <cellStyle name="Comma 37 2 3" xfId="41812" xr:uid="{F97C3BFD-85BD-4338-BF8C-532886236BF9}"/>
    <cellStyle name="Comma 37 2 4" xfId="32497" xr:uid="{C0AA8A8D-5B95-4324-A16F-A9FCDF2E6AB3}"/>
    <cellStyle name="Comma 37 2_ACT_NIBD EQ" xfId="12528" xr:uid="{420DBF1A-15B6-4933-880F-E85122C370E5}"/>
    <cellStyle name="Comma 37 3" xfId="12529" xr:uid="{82E01C88-4188-4CF4-82E0-8B4866CBD932}"/>
    <cellStyle name="Comma 37 3 2" xfId="41814" xr:uid="{7D022C7D-463D-4118-84B0-8B152A6F31C4}"/>
    <cellStyle name="Comma 37 3 3" xfId="32499" xr:uid="{F749A131-0F60-4E0A-B8EC-D70832164CF5}"/>
    <cellStyle name="Comma 37 4" xfId="41811" xr:uid="{F25D669E-429F-448B-BD5B-FC3E9D0C698F}"/>
    <cellStyle name="Comma 37 5" xfId="32496" xr:uid="{F3AC8CB6-9EA8-44AE-B0EC-3600883D1C5A}"/>
    <cellStyle name="Comma 37_ACT_NIBD EQ" xfId="12530" xr:uid="{34292489-8327-4070-ABC4-F1DC7A23C607}"/>
    <cellStyle name="Comma 38" xfId="12531" xr:uid="{3DC8B0D1-BDA8-441D-BBCD-279810138D10}"/>
    <cellStyle name="Comma 38 2" xfId="12532" xr:uid="{8629FDBF-532E-4E2A-A5F5-E5A5985207E5}"/>
    <cellStyle name="Comma 38 2 2" xfId="41816" xr:uid="{FC91A71E-552C-436D-9702-DD46DC6EA19B}"/>
    <cellStyle name="Comma 38 2 3" xfId="32501" xr:uid="{16B196DF-CB04-425C-A2F3-F26EDC06B7A5}"/>
    <cellStyle name="Comma 38 3" xfId="41815" xr:uid="{7EDC3090-605E-4ADE-82B3-FA175F84D4F1}"/>
    <cellStyle name="Comma 38 4" xfId="32500" xr:uid="{8979CEB9-DAEF-48B6-B2FA-E5AF89AB6C28}"/>
    <cellStyle name="Comma 38_ACT_NIBD EQ" xfId="12533" xr:uid="{1E8E4D08-D936-4163-9195-9596E13F3D0E}"/>
    <cellStyle name="Comma 39" xfId="12534" xr:uid="{5C0E9486-7349-486C-812B-21D6EA38926F}"/>
    <cellStyle name="Comma 39 2" xfId="12535" xr:uid="{4DF49B2B-A564-4DB6-86D9-8F03194323AD}"/>
    <cellStyle name="Comma 39 2 2" xfId="41818" xr:uid="{5E256514-35BF-4DFD-A283-F082D95C9E88}"/>
    <cellStyle name="Comma 39 2 3" xfId="32503" xr:uid="{B4F9BCAA-6180-436C-AF69-D7274AD09CA0}"/>
    <cellStyle name="Comma 39 3" xfId="41817" xr:uid="{522497A9-AE62-4100-89B0-1E3E374AD955}"/>
    <cellStyle name="Comma 39 4" xfId="32502" xr:uid="{C609E62F-2E8D-4E8C-AC44-188D2C9BE382}"/>
    <cellStyle name="Comma 39_ACT_NIBD EQ" xfId="12536" xr:uid="{17DDC3A9-1B05-4907-8FA3-E0136CBF890C}"/>
    <cellStyle name="Comma 4" xfId="12537" xr:uid="{87171D45-424D-4C84-8531-59E6CEF7BB8F}"/>
    <cellStyle name="Comma 4 10" xfId="12538" xr:uid="{B51E03AF-538C-4037-A51D-177A32BC3904}"/>
    <cellStyle name="Comma 4 10 2" xfId="12539" xr:uid="{A0D97A7E-3748-4801-AE56-D3591C7E1729}"/>
    <cellStyle name="Comma 4 10 2 2" xfId="12540" xr:uid="{8D18DDED-96BF-4C92-930C-6EB69EFEB805}"/>
    <cellStyle name="Comma 4 10 2 2 2" xfId="41820" xr:uid="{010C8FA2-8CD5-44AF-B542-B1F26A4F676F}"/>
    <cellStyle name="Comma 4 10 2 2 3" xfId="32505" xr:uid="{E7C9B8E6-D656-4AA3-B251-A1A6A4D3B27B}"/>
    <cellStyle name="Comma 4 10 2 3" xfId="41819" xr:uid="{448AB318-D843-4719-BFF2-459139B9C767}"/>
    <cellStyle name="Comma 4 10 2 4" xfId="32504" xr:uid="{34FB8DCC-80F3-4FEC-9CB3-68CE18939703}"/>
    <cellStyle name="Comma 4 10 2_ACT_NIBD EQ" xfId="12541" xr:uid="{A32F4D34-1A18-4B7C-8427-05DE4B34CEFD}"/>
    <cellStyle name="Comma 4 10 3" xfId="12542" xr:uid="{DFC37AE4-3E4F-4B4C-810A-DFBDFBD8431D}"/>
    <cellStyle name="Comma 4 10 3 2" xfId="41821" xr:uid="{02F371F3-CE48-41FF-933D-BE1C1EB152AF}"/>
    <cellStyle name="Comma 4 10 3 3" xfId="32506" xr:uid="{76FC6710-AB57-4171-B671-EBFCAD523906}"/>
    <cellStyle name="Comma 4 10 4" xfId="37029" xr:uid="{9EBC3296-9DA3-459E-BAB5-523B403D2596}"/>
    <cellStyle name="Comma 4 10 4 2" xfId="42551" xr:uid="{C8666399-46C6-4F6E-892E-A44C1DBB103D}"/>
    <cellStyle name="Comma 4 10 5" xfId="39798" xr:uid="{B951A2BC-9128-4D2C-B6F1-82E82C732BD1}"/>
    <cellStyle name="Comma 4 10 5 2" xfId="43346" xr:uid="{E8C14865-B29F-42BC-AD18-791466302F38}"/>
    <cellStyle name="Comma 4 10 6" xfId="40630" xr:uid="{45E69F30-D351-4D76-82F3-A1691DDC4234}"/>
    <cellStyle name="Comma 4 10 7" xfId="22625" xr:uid="{3610CF41-43D5-4510-A636-607CE69BE986}"/>
    <cellStyle name="Comma 4 10_ACT Segment adj EBITDA" xfId="12543" xr:uid="{748FAF2E-41BB-4557-86F6-149961F276C4}"/>
    <cellStyle name="Comma 4 11" xfId="12544" xr:uid="{049A7E6D-7C89-4700-9ADB-660E71425134}"/>
    <cellStyle name="Comma 4 11 2" xfId="12545" xr:uid="{3A885351-B4DC-4FC5-B3E9-AF4D406F9947}"/>
    <cellStyle name="Comma 4 11 2 2" xfId="41822" xr:uid="{45331E00-D32D-4BB3-9AAE-8D9EE134BBFE}"/>
    <cellStyle name="Comma 4 11 2 3" xfId="32507" xr:uid="{572E649D-506C-48D3-B39E-6C45525B184E}"/>
    <cellStyle name="Comma 4 11 3" xfId="41068" xr:uid="{098D501A-B205-4AE0-827D-BA4B393FE93F}"/>
    <cellStyle name="Comma 4 11 4" xfId="30551" xr:uid="{2BDE51E9-08FE-40F1-9355-B485D6DC1ECC}"/>
    <cellStyle name="Comma 4 11_ACT_NIBD EQ" xfId="12546" xr:uid="{946DB6EE-76B5-45F0-9436-32169E4C6122}"/>
    <cellStyle name="Comma 4 12" xfId="12547" xr:uid="{84E7D117-9580-4A7B-9265-FD312C765912}"/>
    <cellStyle name="Comma 4 12 2" xfId="41823" xr:uid="{04185CBF-342D-4D93-AE00-606DDA53555B}"/>
    <cellStyle name="Comma 4 12 3" xfId="32508" xr:uid="{F0BF1385-C4B1-4800-8DD4-08319B0156F9}"/>
    <cellStyle name="Comma 4 13" xfId="32883" xr:uid="{8BF591A4-0800-4C72-83C0-ABC0BC1F20E4}"/>
    <cellStyle name="Comma 4 13 2" xfId="42161" xr:uid="{4C9C3E02-D6C3-4999-8E5D-ADBE71496D43}"/>
    <cellStyle name="Comma 4 14" xfId="36127" xr:uid="{D4A7C58B-BF16-4967-8BA8-E87F22E9A409}"/>
    <cellStyle name="Comma 4 14 2" xfId="42328" xr:uid="{55B2C4DB-9943-4859-A45B-8BDA351D0796}"/>
    <cellStyle name="Comma 4 15" xfId="37950" xr:uid="{345D83EF-6840-42FB-807E-99BFB0004EB0}"/>
    <cellStyle name="Comma 4 15 2" xfId="42791" xr:uid="{DE064CDC-D270-4698-843B-EFD3FBFFEF3D}"/>
    <cellStyle name="Comma 4 16" xfId="38360" xr:uid="{C795BF31-A078-4A6B-ADBB-693ABF3DC4C3}"/>
    <cellStyle name="Comma 4 16 2" xfId="42819" xr:uid="{D3654F47-E4DA-4E1A-A866-9A37B9253147}"/>
    <cellStyle name="Comma 4 17" xfId="38720" xr:uid="{93ADCA9D-6836-416C-B5B6-5DB28E67AFB9}"/>
    <cellStyle name="Comma 4 17 2" xfId="42847" xr:uid="{759ACF7F-2D53-4AA5-B547-9572E4B42962}"/>
    <cellStyle name="Comma 4 18" xfId="38993" xr:uid="{3C70490B-AC5C-4EB9-A2F0-230DB63CE099}"/>
    <cellStyle name="Comma 4 18 2" xfId="42863" xr:uid="{5B5E1AE8-1CC2-4AC7-A7F3-768B058C12D5}"/>
    <cellStyle name="Comma 4 19" xfId="36141" xr:uid="{13330DA6-D4CB-44E6-AFF5-72B9C5A526DE}"/>
    <cellStyle name="Comma 4 19 2" xfId="42340" xr:uid="{B4C584D0-0E63-42EF-8D76-45D7D55088E2}"/>
    <cellStyle name="Comma 4 2" xfId="12548" xr:uid="{9EB49B67-9BBC-42E6-AB26-7389E58DBF5A}"/>
    <cellStyle name="Comma 4 2 10" xfId="12549" xr:uid="{B75129C0-74C4-4781-8ACF-99F96869D358}"/>
    <cellStyle name="Comma 4 2 10 2" xfId="41278" xr:uid="{5BFBA69D-12C0-4E9D-A013-E25A8AB6D662}"/>
    <cellStyle name="Comma 4 2 10 3" xfId="31949" xr:uid="{1F0C3D9C-409B-4A83-8A95-6D64FB9CB07B}"/>
    <cellStyle name="Comma 4 2 11" xfId="32884" xr:uid="{7129AA16-1E9E-452C-8F02-42FC28BA1DD8}"/>
    <cellStyle name="Comma 4 2 11 2" xfId="42162" xr:uid="{23FB2EE9-F9DD-49FC-B83F-383C9C8D83E7}"/>
    <cellStyle name="Comma 4 2 12" xfId="39253" xr:uid="{44837846-7E14-4A7E-92FD-350F823CA543}"/>
    <cellStyle name="Comma 4 2 12 2" xfId="43007" xr:uid="{7D66A480-E0D0-4F10-B3C8-88CF864CE9CE}"/>
    <cellStyle name="Comma 4 2 13" xfId="40631" xr:uid="{EA1A0AB0-387F-4F78-85DE-2226E758679A}"/>
    <cellStyle name="Comma 4 2 14" xfId="22626" xr:uid="{197FFAED-3676-43DE-81D7-6717212E6077}"/>
    <cellStyle name="Comma 4 2 2" xfId="12550" xr:uid="{FA323E8F-BCCC-4817-B2FD-6E90308E9327}"/>
    <cellStyle name="Comma 4 2 2 10" xfId="12551" xr:uid="{B1451527-FB1A-48C2-8FD2-9652CB92414B}"/>
    <cellStyle name="Comma 4 2 2 10 2" xfId="41483" xr:uid="{93FEC0E1-2B9D-4C9E-96C1-41E4DCE07ED9}"/>
    <cellStyle name="Comma 4 2 2 10 3" xfId="32164" xr:uid="{44E38D43-82EC-4D4D-AAA2-611B40DCB595}"/>
    <cellStyle name="Comma 4 2 2 11" xfId="32885" xr:uid="{80EB239C-C51B-461D-B6E8-43D535188C22}"/>
    <cellStyle name="Comma 4 2 2 11 2" xfId="42163" xr:uid="{2D2A7718-34E5-4538-ACE3-3C5FB98B21A1}"/>
    <cellStyle name="Comma 4 2 2 12" xfId="39254" xr:uid="{4D026962-FABA-4B85-AE39-10EDEDA5CD8D}"/>
    <cellStyle name="Comma 4 2 2 12 2" xfId="43008" xr:uid="{A519D03D-E9AF-4136-B970-222154A40FB1}"/>
    <cellStyle name="Comma 4 2 2 13" xfId="40632" xr:uid="{6C49E0F0-5D03-4D75-A56D-36A6E5D29018}"/>
    <cellStyle name="Comma 4 2 2 14" xfId="22627" xr:uid="{6CE9B025-9C5C-418E-82DB-0875774DA3C3}"/>
    <cellStyle name="Comma 4 2 2 2" xfId="12552" xr:uid="{72036E5D-4813-4EEA-BC2B-173B2CAE6371}"/>
    <cellStyle name="Comma 4 2 2 2 10" xfId="12553" xr:uid="{2ADD654D-16EE-4D01-9EAE-CDC29615409D}"/>
    <cellStyle name="Comma 4 2 2 2 10 2" xfId="41529" xr:uid="{162BD36D-C1A0-4CD4-A2B0-C385A8665EC5}"/>
    <cellStyle name="Comma 4 2 2 2 10 3" xfId="32212" xr:uid="{9CEFDF9E-CD34-4742-9A97-3BDEAAF35B5F}"/>
    <cellStyle name="Comma 4 2 2 2 11" xfId="32886" xr:uid="{3A369AF3-6996-466D-B40A-2F05B162FACA}"/>
    <cellStyle name="Comma 4 2 2 2 11 2" xfId="42164" xr:uid="{1E10BDA0-2A76-4F48-91DE-31EA3AD1F79C}"/>
    <cellStyle name="Comma 4 2 2 2 12" xfId="39255" xr:uid="{14D8913B-FE0E-453A-9E3F-28F4A49F639A}"/>
    <cellStyle name="Comma 4 2 2 2 12 2" xfId="43009" xr:uid="{F7A6B676-CE60-452B-B47B-2900F4D6A2F0}"/>
    <cellStyle name="Comma 4 2 2 2 13" xfId="40633" xr:uid="{D0B81AE6-99A3-44C5-9155-E9F99F02F14A}"/>
    <cellStyle name="Comma 4 2 2 2 14" xfId="22628" xr:uid="{08071D9F-59F9-4C1F-A853-0C991FA17919}"/>
    <cellStyle name="Comma 4 2 2 2 2" xfId="12554" xr:uid="{67DD202B-C140-4763-8845-20ADE68AB134}"/>
    <cellStyle name="Comma 4 2 2 2 2 2" xfId="12555" xr:uid="{3A2D5DCA-4784-4C5F-BF2A-602611EB8C81}"/>
    <cellStyle name="Comma 4 2 2 2 2 2 2" xfId="12556" xr:uid="{8A0150AF-7824-4F37-BB05-FBFAE8F988F1}"/>
    <cellStyle name="Comma 4 2 2 2 2 2 2 2" xfId="41824" xr:uid="{E72367A0-8870-4DE4-A434-E13DEC1E1677}"/>
    <cellStyle name="Comma 4 2 2 2 2 2 2 3" xfId="32509" xr:uid="{EC9FCB60-3167-4F40-8A4F-BDE7EC90427B}"/>
    <cellStyle name="Comma 4 2 2 2 2 2 3" xfId="40635" xr:uid="{7CBD162F-062C-4F4E-A0A8-C6F14F56ED52}"/>
    <cellStyle name="Comma 4 2 2 2 2 2 4" xfId="22630" xr:uid="{C495E82F-140E-4557-BCF1-99893FD173D9}"/>
    <cellStyle name="Comma 4 2 2 2 2 2_ACT_NIBD EQ" xfId="12557" xr:uid="{88F0E9FF-B3AF-4F9F-95D5-1DA87BCC69AF}"/>
    <cellStyle name="Comma 4 2 2 2 2 3" xfId="12558" xr:uid="{52AB7B29-4B5E-4DD7-A266-4C618CBFEEC7}"/>
    <cellStyle name="Comma 4 2 2 2 2 3 2" xfId="40636" xr:uid="{C6D2CB38-6FCC-4B6D-A7F2-7EF2354858BE}"/>
    <cellStyle name="Comma 4 2 2 2 2 3 3" xfId="22631" xr:uid="{EE6D9881-257F-49E2-9627-A4CA225BF6B3}"/>
    <cellStyle name="Comma 4 2 2 2 2 4" xfId="32887" xr:uid="{EF8D4A42-4CA8-46EE-9B2C-AFD941AA5648}"/>
    <cellStyle name="Comma 4 2 2 2 2 4 2" xfId="42165" xr:uid="{8223CCB7-C226-459D-AAD5-9CB750695D6F}"/>
    <cellStyle name="Comma 4 2 2 2 2 5" xfId="39256" xr:uid="{59884A00-86AD-45BE-8DE4-B03822D13E86}"/>
    <cellStyle name="Comma 4 2 2 2 2 5 2" xfId="43010" xr:uid="{787F669E-32BB-4AF9-8246-B9D41E342865}"/>
    <cellStyle name="Comma 4 2 2 2 2 6" xfId="40634" xr:uid="{65DD0D5C-25A8-4696-85EC-8288A9624C7E}"/>
    <cellStyle name="Comma 4 2 2 2 2 7" xfId="22629" xr:uid="{8E894090-FAA3-4940-9391-99A0A8F57CE1}"/>
    <cellStyle name="Comma 4 2 2 2 2_ACT Segment adj EBITDA" xfId="12559" xr:uid="{9A3192EF-9AA2-458C-BD0D-B85B76AF417B}"/>
    <cellStyle name="Comma 4 2 2 2 3" xfId="12560" xr:uid="{1B2BB63C-813D-4566-A86A-FAE04EFA20F2}"/>
    <cellStyle name="Comma 4 2 2 2 3 2" xfId="12561" xr:uid="{7AA22BF5-BD7E-4EB4-808C-A0F02BC33B64}"/>
    <cellStyle name="Comma 4 2 2 2 3 2 2" xfId="41825" xr:uid="{31F89025-5A02-4E89-AD62-4D27E896A910}"/>
    <cellStyle name="Comma 4 2 2 2 3 2 3" xfId="32510" xr:uid="{98F592CB-9E53-45D1-A59A-42792B481A76}"/>
    <cellStyle name="Comma 4 2 2 2 3 3" xfId="36565" xr:uid="{FAA81184-477A-4BE1-B109-270475B3AAE5}"/>
    <cellStyle name="Comma 4 2 2 2 3 3 2" xfId="42483" xr:uid="{0F976722-B9E2-490E-B953-CA68B502586E}"/>
    <cellStyle name="Comma 4 2 2 2 3 4" xfId="39710" xr:uid="{7B77FE2B-75D8-4595-86AE-9E37D9E38BDA}"/>
    <cellStyle name="Comma 4 2 2 2 3 4 2" xfId="43275" xr:uid="{8B849753-49AE-4E56-A035-02FA9F0212EE}"/>
    <cellStyle name="Comma 4 2 2 2 3 5" xfId="40637" xr:uid="{7934317C-1AB7-4B7E-8481-A42FDD342812}"/>
    <cellStyle name="Comma 4 2 2 2 3 6" xfId="22632" xr:uid="{09703642-9166-49BE-BC2F-D21167BE766F}"/>
    <cellStyle name="Comma 4 2 2 2 3_ACT Segment adj EBITDA" xfId="12562" xr:uid="{D810FF9E-BDCD-4EC3-826D-8B7D7960FE59}"/>
    <cellStyle name="Comma 4 2 2 2 4" xfId="12563" xr:uid="{F0720F78-93C2-49F8-987C-5C157D8566D7}"/>
    <cellStyle name="Comma 4 2 2 2 4 2" xfId="40638" xr:uid="{97449EF8-47CE-440D-BE1E-6A090176BA02}"/>
    <cellStyle name="Comma 4 2 2 2 4 3" xfId="22633" xr:uid="{5EF91DBE-3F8E-4F9E-AD89-3B3FC369A763}"/>
    <cellStyle name="Comma 4 2 2 2 5" xfId="12564" xr:uid="{152F4D99-A401-44C4-B256-E54B0C6A5C53}"/>
    <cellStyle name="Comma 4 2 2 2 5 2" xfId="41193" xr:uid="{D0B75540-DCF4-4DBC-B1BB-B55848003D22}"/>
    <cellStyle name="Comma 4 2 2 2 5 3" xfId="31473" xr:uid="{798FF247-56A4-456A-AD75-70A775936082}"/>
    <cellStyle name="Comma 4 2 2 2 6" xfId="12565" xr:uid="{9D964C87-6FFF-4237-8194-6C6AE4CC70E0}"/>
    <cellStyle name="Comma 4 2 2 2 6 2" xfId="41455" xr:uid="{542B9D24-C6E1-4F3E-9193-A7DB4D0D250E}"/>
    <cellStyle name="Comma 4 2 2 2 6 3" xfId="32134" xr:uid="{EF27B50D-D0E0-41A6-8636-0EA9F6E010CF}"/>
    <cellStyle name="Comma 4 2 2 2 7" xfId="12566" xr:uid="{298FCB85-F9A2-4727-8228-8AA18909C541}"/>
    <cellStyle name="Comma 4 2 2 2 7 2" xfId="41362" xr:uid="{EAC673B3-0EB6-4C0E-883C-0C3B033120B1}"/>
    <cellStyle name="Comma 4 2 2 2 7 3" xfId="32037" xr:uid="{2FE51F4C-19E5-49FA-9A29-99D500678F9F}"/>
    <cellStyle name="Comma 4 2 2 2 8" xfId="12567" xr:uid="{5B5A1890-388F-4C42-9CC0-A9FDB8E27775}"/>
    <cellStyle name="Comma 4 2 2 2 8 2" xfId="41522" xr:uid="{2555A922-09FD-4B42-A884-A0BA6FA1E158}"/>
    <cellStyle name="Comma 4 2 2 2 8 3" xfId="32205" xr:uid="{3D540A75-F7C5-411F-820D-EF706FBB9ECC}"/>
    <cellStyle name="Comma 4 2 2 2 9" xfId="12568" xr:uid="{8F8BC193-4C16-4F94-9AB5-9F7EB9CBE455}"/>
    <cellStyle name="Comma 4 2 2 2 9 2" xfId="41297" xr:uid="{D5880842-1A89-4C59-B1A4-C9248ABB31E3}"/>
    <cellStyle name="Comma 4 2 2 2 9 3" xfId="31970" xr:uid="{D613F6E8-8966-4F36-8F7F-526EBE4CBD6A}"/>
    <cellStyle name="Comma 4 2 2 2_ACT Segment adj EBITDA" xfId="12569" xr:uid="{22DA5766-3567-48D3-89FA-FEE63342F770}"/>
    <cellStyle name="Comma 4 2 2 3" xfId="12570" xr:uid="{B464A69F-8700-4EAB-80E3-2A4290C776A4}"/>
    <cellStyle name="Comma 4 2 2 3 10" xfId="12571" xr:uid="{E69A2BC3-627F-4AC4-8097-91C8A706CC66}"/>
    <cellStyle name="Comma 4 2 2 3 10 2" xfId="41530" xr:uid="{E8AD7D46-B430-459A-A5E1-254B0DAEB2C0}"/>
    <cellStyle name="Comma 4 2 2 3 10 3" xfId="32213" xr:uid="{18690686-06D9-4D22-BC75-D126E57538B0}"/>
    <cellStyle name="Comma 4 2 2 3 11" xfId="32888" xr:uid="{F6704BDE-D837-4514-A966-3314BD5803AC}"/>
    <cellStyle name="Comma 4 2 2 3 11 2" xfId="42166" xr:uid="{43EF5552-D579-49BB-AEF6-4C48DC1EB3E4}"/>
    <cellStyle name="Comma 4 2 2 3 12" xfId="39257" xr:uid="{B75259A8-F865-4868-86F1-BD6D90107EAA}"/>
    <cellStyle name="Comma 4 2 2 3 12 2" xfId="43011" xr:uid="{873F9C34-CD81-434E-B292-E916FD9A8557}"/>
    <cellStyle name="Comma 4 2 2 3 13" xfId="40639" xr:uid="{F1C35A69-2E7C-401C-9997-719D73787AF2}"/>
    <cellStyle name="Comma 4 2 2 3 14" xfId="22634" xr:uid="{B863637A-2CF3-48BA-95E6-55C2B66DBBB1}"/>
    <cellStyle name="Comma 4 2 2 3 2" xfId="12572" xr:uid="{111651B1-1181-45E0-9DAA-C4EAF2450AAF}"/>
    <cellStyle name="Comma 4 2 2 3 2 2" xfId="12573" xr:uid="{72BB16E0-6B00-4186-A87C-EE8D1385410B}"/>
    <cellStyle name="Comma 4 2 2 3 2 2 2" xfId="12574" xr:uid="{BD255A64-12C3-4071-8646-D7113733FE36}"/>
    <cellStyle name="Comma 4 2 2 3 2 2 2 2" xfId="41826" xr:uid="{6B714EBE-AFF6-491D-8D0D-17CC50898B46}"/>
    <cellStyle name="Comma 4 2 2 3 2 2 2 3" xfId="32511" xr:uid="{82ADB201-DE6C-4497-8D3D-6DD55F6835BD}"/>
    <cellStyle name="Comma 4 2 2 3 2 2 3" xfId="40641" xr:uid="{809E4DC6-1701-4CF1-86E4-AE0570692F0B}"/>
    <cellStyle name="Comma 4 2 2 3 2 2 4" xfId="22636" xr:uid="{94318DA5-7299-4977-9CA3-44CA9F086021}"/>
    <cellStyle name="Comma 4 2 2 3 2 2_ACT_NIBD EQ" xfId="12575" xr:uid="{E6919362-3CF8-4CB9-B292-6271052729C1}"/>
    <cellStyle name="Comma 4 2 2 3 2 3" xfId="12576" xr:uid="{A032BDE0-5F77-49B9-AFE0-DF095C39A577}"/>
    <cellStyle name="Comma 4 2 2 3 2 3 2" xfId="40642" xr:uid="{D994E3BE-6BB4-43D3-95E8-265964974385}"/>
    <cellStyle name="Comma 4 2 2 3 2 3 3" xfId="22637" xr:uid="{56740C0D-29A0-474E-AB64-825A3B5348E6}"/>
    <cellStyle name="Comma 4 2 2 3 2 4" xfId="32889" xr:uid="{F1D87608-A203-44B9-9F3E-C117552C5558}"/>
    <cellStyle name="Comma 4 2 2 3 2 4 2" xfId="42167" xr:uid="{FAD5FEDC-47E0-417A-9282-2846DCC8CA6A}"/>
    <cellStyle name="Comma 4 2 2 3 2 5" xfId="39258" xr:uid="{DEA905B1-AE58-43E6-AF75-9346F7BF32E1}"/>
    <cellStyle name="Comma 4 2 2 3 2 5 2" xfId="43012" xr:uid="{3A9CA306-47E6-4DB3-B2A6-DD98067D0592}"/>
    <cellStyle name="Comma 4 2 2 3 2 6" xfId="40640" xr:uid="{2DF98052-1242-40EB-969C-4BE936ED3814}"/>
    <cellStyle name="Comma 4 2 2 3 2 7" xfId="22635" xr:uid="{897BAF29-BB4D-415C-85D0-98BBCBA6FD88}"/>
    <cellStyle name="Comma 4 2 2 3 2_ACT Segment adj EBITDA" xfId="12577" xr:uid="{60F1E372-893C-4CC7-855E-F280CADD83A4}"/>
    <cellStyle name="Comma 4 2 2 3 3" xfId="12578" xr:uid="{90447EC8-3A8D-45DF-A849-273ECA91F0E7}"/>
    <cellStyle name="Comma 4 2 2 3 3 2" xfId="12579" xr:uid="{06E610B1-86A7-4E80-8F5E-C0F7F4ABA8A6}"/>
    <cellStyle name="Comma 4 2 2 3 3 2 2" xfId="41827" xr:uid="{BE6D5051-AEDE-4B16-841F-05672F28B437}"/>
    <cellStyle name="Comma 4 2 2 3 3 2 3" xfId="32512" xr:uid="{C6ACCF26-7B45-49B9-967C-24069F51B805}"/>
    <cellStyle name="Comma 4 2 2 3 3 3" xfId="36566" xr:uid="{CCFAC327-3F59-4534-AA6C-EBAFF5AD376D}"/>
    <cellStyle name="Comma 4 2 2 3 3 3 2" xfId="42484" xr:uid="{5C2B25DB-4DC3-4039-A419-8756389C90CC}"/>
    <cellStyle name="Comma 4 2 2 3 3 4" xfId="39711" xr:uid="{92D9244E-4624-4971-A279-0A5D78834D15}"/>
    <cellStyle name="Comma 4 2 2 3 3 4 2" xfId="43276" xr:uid="{7852E606-C47C-408A-872A-3DF3FF3ADFB2}"/>
    <cellStyle name="Comma 4 2 2 3 3 5" xfId="40643" xr:uid="{A5124D28-55C0-4F14-BAD9-DD2CA854D18E}"/>
    <cellStyle name="Comma 4 2 2 3 3 6" xfId="22638" xr:uid="{F69308F8-BA61-410C-B20B-C7F8A056C0BE}"/>
    <cellStyle name="Comma 4 2 2 3 3_ACT Segment adj EBITDA" xfId="12580" xr:uid="{1190AA16-9A0E-48B8-AA0A-123B758752CB}"/>
    <cellStyle name="Comma 4 2 2 3 4" xfId="12581" xr:uid="{9B61718D-BBCC-4BDA-BC11-9B5B06F7FE38}"/>
    <cellStyle name="Comma 4 2 2 3 4 2" xfId="40644" xr:uid="{343B7CDD-AD3C-420B-8483-4CD431180A59}"/>
    <cellStyle name="Comma 4 2 2 3 4 3" xfId="22639" xr:uid="{7865B035-4681-4CCF-97A4-7E89F7378AF1}"/>
    <cellStyle name="Comma 4 2 2 3 5" xfId="12582" xr:uid="{1CF5236C-C64E-49FE-9D6C-18F2BA67470D}"/>
    <cellStyle name="Comma 4 2 2 3 5 2" xfId="41144" xr:uid="{B5F0E045-5FE5-42AC-9574-2697AC5FC4FB}"/>
    <cellStyle name="Comma 4 2 2 3 5 3" xfId="31295" xr:uid="{7B58C536-A4E5-47E4-986C-51F211E0E75F}"/>
    <cellStyle name="Comma 4 2 2 3 6" xfId="12583" xr:uid="{A94818B9-A870-414E-9417-A42A53B5DD32}"/>
    <cellStyle name="Comma 4 2 2 3 6 2" xfId="41407" xr:uid="{BDE91CE3-16DC-4214-99B1-3ED4B7AFBDBD}"/>
    <cellStyle name="Comma 4 2 2 3 6 3" xfId="32084" xr:uid="{66A5ABD6-6E4C-4DE4-91C9-85E68F05844B}"/>
    <cellStyle name="Comma 4 2 2 3 7" xfId="12584" xr:uid="{96BC6676-34F0-4BB1-AA7E-5C398A94E87F}"/>
    <cellStyle name="Comma 4 2 2 3 7 2" xfId="41544" xr:uid="{7A15AC89-FD75-48C7-A4B2-2867E34B1A71}"/>
    <cellStyle name="Comma 4 2 2 3 7 3" xfId="32227" xr:uid="{378DCFA8-EA35-4E11-9EB0-FEBCAAFF360A}"/>
    <cellStyle name="Comma 4 2 2 3 8" xfId="12585" xr:uid="{796E9D62-D512-42D3-87E3-DC868BF5C586}"/>
    <cellStyle name="Comma 4 2 2 3 8 2" xfId="41386" xr:uid="{5C2A2242-3FCE-4048-AB98-2289B946BD19}"/>
    <cellStyle name="Comma 4 2 2 3 8 3" xfId="32063" xr:uid="{A6688332-FC7E-4878-B55A-28C8149D0108}"/>
    <cellStyle name="Comma 4 2 2 3 9" xfId="12586" xr:uid="{946B0A6F-853B-4E17-A8C2-D55F618CC670}"/>
    <cellStyle name="Comma 4 2 2 3 9 2" xfId="41271" xr:uid="{1010ADD0-9BE0-4A83-9DF8-6179368DF6EE}"/>
    <cellStyle name="Comma 4 2 2 3 9 3" xfId="31942" xr:uid="{E644E886-8DB1-4C1A-8606-AC5A934FC665}"/>
    <cellStyle name="Comma 4 2 2 3_ACT Segment adj EBITDA" xfId="12587" xr:uid="{1292AEB5-EA78-4098-B10B-943D54C62780}"/>
    <cellStyle name="Comma 4 2 2 4" xfId="12588" xr:uid="{1B6EB238-9E52-4D9C-AEC8-096295DFA27E}"/>
    <cellStyle name="Comma 4 2 2 4 10" xfId="37237" xr:uid="{8367BAC9-A5DF-4660-AAE3-FAE9E71F4B3A}"/>
    <cellStyle name="Comma 4 2 2 4 10 2" xfId="42620" xr:uid="{219526AA-F0E7-483F-A6B8-66068F3AA273}"/>
    <cellStyle name="Comma 4 2 2 4 11" xfId="39259" xr:uid="{193DBBF1-3FAA-4881-9675-8748BC7940CF}"/>
    <cellStyle name="Comma 4 2 2 4 11 2" xfId="43013" xr:uid="{E96C8337-D762-459C-B393-1F6C7F7DEA3F}"/>
    <cellStyle name="Comma 4 2 2 4 12" xfId="40645" xr:uid="{3AF01FA2-2B5F-42D6-A2B3-725D856E2995}"/>
    <cellStyle name="Comma 4 2 2 4 13" xfId="22640" xr:uid="{F6614ED2-9C77-447F-BC11-35BC90695E41}"/>
    <cellStyle name="Comma 4 2 2 4 2" xfId="12589" xr:uid="{28BDB53D-6A92-48CA-82F3-636C5B7F9F26}"/>
    <cellStyle name="Comma 4 2 2 4 2 2" xfId="12590" xr:uid="{35469806-F941-4D2B-8E55-FF4751196E4C}"/>
    <cellStyle name="Comma 4 2 2 4 2 2 2" xfId="12591" xr:uid="{CF0C42EB-C80A-4E7C-B286-CADD977E711F}"/>
    <cellStyle name="Comma 4 2 2 4 2 2 2 2" xfId="41828" xr:uid="{51DE3575-CAB7-4445-82A4-F31B5925FED1}"/>
    <cellStyle name="Comma 4 2 2 4 2 2 2 3" xfId="32513" xr:uid="{4A0772AA-7358-45C1-A480-BD8D72E996DD}"/>
    <cellStyle name="Comma 4 2 2 4 2 2 3" xfId="40647" xr:uid="{2A4F5DA1-1974-404B-A1D1-56A7D360ABE6}"/>
    <cellStyle name="Comma 4 2 2 4 2 2 4" xfId="22642" xr:uid="{7A10019E-1BAF-4F37-BBEA-9694F60A08C9}"/>
    <cellStyle name="Comma 4 2 2 4 2 2_ACT_NIBD EQ" xfId="12592" xr:uid="{10B01CC9-13DF-47AA-84DD-11CA780D31EB}"/>
    <cellStyle name="Comma 4 2 2 4 2 3" xfId="12593" xr:uid="{437A33FC-775E-4EA2-AF99-AFBE5783AA18}"/>
    <cellStyle name="Comma 4 2 2 4 2 3 2" xfId="40648" xr:uid="{E0F49596-BF12-4513-A23D-880C22A1061A}"/>
    <cellStyle name="Comma 4 2 2 4 2 3 3" xfId="22643" xr:uid="{DCA6E05E-44D7-41F3-9469-8F7E941CCA03}"/>
    <cellStyle name="Comma 4 2 2 4 2 4" xfId="36567" xr:uid="{2F4457A2-8C91-4B83-B065-48454FC14B6C}"/>
    <cellStyle name="Comma 4 2 2 4 2 4 2" xfId="42485" xr:uid="{7321B2E0-36A4-479F-8A6B-48AC890361BF}"/>
    <cellStyle name="Comma 4 2 2 4 2 5" xfId="39712" xr:uid="{F216B924-CEDB-4A8F-83BB-1EE87176E18B}"/>
    <cellStyle name="Comma 4 2 2 4 2 5 2" xfId="43277" xr:uid="{5E37A442-4905-4A1B-9F1A-C4868B9D7283}"/>
    <cellStyle name="Comma 4 2 2 4 2 6" xfId="40646" xr:uid="{7887466F-BFB4-408C-8ED8-868F4A6ACB0B}"/>
    <cellStyle name="Comma 4 2 2 4 2 7" xfId="22641" xr:uid="{6D16DB5D-A3AF-4C09-8C65-D01668FF5E90}"/>
    <cellStyle name="Comma 4 2 2 4 2_ACT Segment adj EBITDA" xfId="12594" xr:uid="{B9AED8BF-41A0-4DF7-995D-28DC6CAA43CF}"/>
    <cellStyle name="Comma 4 2 2 4 3" xfId="12595" xr:uid="{98251F2D-36B8-41CC-A8D4-1C78CA874B81}"/>
    <cellStyle name="Comma 4 2 2 4 3 2" xfId="12596" xr:uid="{F4408771-E681-47E6-B2B6-0AAB1B0F0FE1}"/>
    <cellStyle name="Comma 4 2 2 4 3 2 2" xfId="41829" xr:uid="{3F6628F6-8324-4E8D-AC26-090C436C6658}"/>
    <cellStyle name="Comma 4 2 2 4 3 2 3" xfId="32514" xr:uid="{48060901-FB37-4106-B77E-5C6ADDDE20CD}"/>
    <cellStyle name="Comma 4 2 2 4 3 3" xfId="40649" xr:uid="{F506FDC5-0674-4F45-ACF9-9C1C5C1E60A0}"/>
    <cellStyle name="Comma 4 2 2 4 3 4" xfId="22644" xr:uid="{0BD390A1-E34F-4699-A918-B87616EE5F47}"/>
    <cellStyle name="Comma 4 2 2 4 3_ACT_NIBD EQ" xfId="12597" xr:uid="{A127238E-CE68-41BF-A7CF-23BC4D497F31}"/>
    <cellStyle name="Comma 4 2 2 4 4" xfId="12598" xr:uid="{057F37C6-4A00-4DC6-9DE7-25DD19B6424A}"/>
    <cellStyle name="Comma 4 2 2 4 4 2" xfId="40650" xr:uid="{960D3970-6243-47E0-B943-E53D066D435E}"/>
    <cellStyle name="Comma 4 2 2 4 4 3" xfId="22645" xr:uid="{EA8D4979-261E-4023-A1D9-DDD306E21282}"/>
    <cellStyle name="Comma 4 2 2 4 5" xfId="12599" xr:uid="{CA26C5EE-2BF9-41FF-8BE9-0AF47A7FA4C4}"/>
    <cellStyle name="Comma 4 2 2 4 5 2" xfId="41239" xr:uid="{C5F47719-90FD-49F7-B35C-B377FEAAEB0E}"/>
    <cellStyle name="Comma 4 2 2 4 5 3" xfId="31688" xr:uid="{5D55E974-FDC2-40A5-8459-20F2FADFBDBB}"/>
    <cellStyle name="Comma 4 2 2 4 6" xfId="32890" xr:uid="{83D9E100-2251-457C-93A4-0489C72701DA}"/>
    <cellStyle name="Comma 4 2 2 4 6 2" xfId="42168" xr:uid="{446443AC-0257-428C-BF8E-8E9653085C6F}"/>
    <cellStyle name="Comma 4 2 2 4 7" xfId="36123" xr:uid="{1A744B6A-7182-4580-A56A-00265B65BA6C}"/>
    <cellStyle name="Comma 4 2 2 4 7 2" xfId="42324" xr:uid="{033DA562-64D1-495F-AAE1-4343E47006E9}"/>
    <cellStyle name="Comma 4 2 2 4 8" xfId="37924" xr:uid="{AC71BC0E-9962-4734-811B-40B682930BCF}"/>
    <cellStyle name="Comma 4 2 2 4 8 2" xfId="42789" xr:uid="{A4A57D6F-C4B1-471E-94C2-15CF29415464}"/>
    <cellStyle name="Comma 4 2 2 4 9" xfId="38359" xr:uid="{866FF742-A4D4-474F-B7C9-2BC97894BC52}"/>
    <cellStyle name="Comma 4 2 2 4 9 2" xfId="42818" xr:uid="{6F161A2B-A8ED-4DB7-8EFD-187084BFDA47}"/>
    <cellStyle name="Comma 4 2 2 4_ACT Segment adj EBITDA" xfId="12600" xr:uid="{70835DAD-B6E9-4FDA-BF19-714D909AFD24}"/>
    <cellStyle name="Comma 4 2 2 5" xfId="12601" xr:uid="{860E2CC1-3F42-4361-A156-BDD90D52F7D4}"/>
    <cellStyle name="Comma 4 2 2 5 2" xfId="12602" xr:uid="{3281FC23-2807-4CB6-9E5D-BCF8DB759A82}"/>
    <cellStyle name="Comma 4 2 2 5 2 2" xfId="12603" xr:uid="{12832D49-80E6-4100-ADCC-69F6F157FB73}"/>
    <cellStyle name="Comma 4 2 2 5 2 2 2" xfId="41830" xr:uid="{9E46EC91-7D0D-4BAA-860A-806BC1FE50D3}"/>
    <cellStyle name="Comma 4 2 2 5 2 2 3" xfId="32515" xr:uid="{A9B90570-0FCF-4AEA-8824-BE91800BE1C2}"/>
    <cellStyle name="Comma 4 2 2 5 2 3" xfId="40652" xr:uid="{AB44D705-73F2-485B-A703-EE213481B166}"/>
    <cellStyle name="Comma 4 2 2 5 2 4" xfId="22647" xr:uid="{535F28EE-B7C6-4987-B389-8D1F28280AF8}"/>
    <cellStyle name="Comma 4 2 2 5 2_ACT_NIBD EQ" xfId="12604" xr:uid="{EF9E5E2B-B6CB-42FA-BE4D-0A90A89C4DBF}"/>
    <cellStyle name="Comma 4 2 2 5 3" xfId="12605" xr:uid="{EBDA273D-DAE4-47D8-8A91-4C8004991367}"/>
    <cellStyle name="Comma 4 2 2 5 3 2" xfId="40653" xr:uid="{7FD8481E-57DF-4A84-956C-4ECF9890C8E7}"/>
    <cellStyle name="Comma 4 2 2 5 3 3" xfId="22648" xr:uid="{BFD57728-7CD6-4C28-895F-7654932F72EA}"/>
    <cellStyle name="Comma 4 2 2 5 4" xfId="36361" xr:uid="{E99465E4-033A-444E-9AC7-9E6F15086820}"/>
    <cellStyle name="Comma 4 2 2 5 4 2" xfId="42378" xr:uid="{2A2487BB-F2E2-4559-8FDE-C651A2D063D8}"/>
    <cellStyle name="Comma 4 2 2 5 5" xfId="39582" xr:uid="{E382B270-DBC5-49EE-916D-B6E8A528E489}"/>
    <cellStyle name="Comma 4 2 2 5 5 2" xfId="43165" xr:uid="{F776B02A-067A-4A41-92E4-4CA60600595A}"/>
    <cellStyle name="Comma 4 2 2 5 6" xfId="40651" xr:uid="{54724302-2852-433E-A215-36E45A6234B8}"/>
    <cellStyle name="Comma 4 2 2 5 7" xfId="22646" xr:uid="{3507550B-3044-4136-B774-AA0E5109E3F8}"/>
    <cellStyle name="Comma 4 2 2 5_ACT Segment adj EBITDA" xfId="12606" xr:uid="{2199B607-6243-4637-B47C-EDFAC2CD6117}"/>
    <cellStyle name="Comma 4 2 2 6" xfId="12607" xr:uid="{6A747171-5F28-4EBD-B573-B8906F5BBEDB}"/>
    <cellStyle name="Comma 4 2 2 6 2" xfId="12608" xr:uid="{69B4A89F-1877-4828-8C39-CE0A597843A6}"/>
    <cellStyle name="Comma 4 2 2 6 2 2" xfId="41831" xr:uid="{C5859CD4-292D-4F29-A898-9BDEEFD5B336}"/>
    <cellStyle name="Comma 4 2 2 6 2 3" xfId="32516" xr:uid="{EDF7A1CE-19B1-4ED9-95CC-3CA17CBA7AE7}"/>
    <cellStyle name="Comma 4 2 2 6 3" xfId="37045" xr:uid="{95E1BBA3-FB5C-43E3-A750-040A8CD73711}"/>
    <cellStyle name="Comma 4 2 2 6 3 2" xfId="42565" xr:uid="{DD364EA2-900D-494C-896C-E107C270E4EE}"/>
    <cellStyle name="Comma 4 2 2 6 4" xfId="39812" xr:uid="{263F444D-0664-49DF-8F35-A4F03F9B9FB9}"/>
    <cellStyle name="Comma 4 2 2 6 4 2" xfId="43360" xr:uid="{92FB8967-8414-457A-BF1F-FEB1E6050C5C}"/>
    <cellStyle name="Comma 4 2 2 6 5" xfId="40654" xr:uid="{1409671D-A200-4B2F-BAA7-837E2A0DDACA}"/>
    <cellStyle name="Comma 4 2 2 6 6" xfId="22649" xr:uid="{EA719443-D340-4F3F-8FE3-CE140FA70D0E}"/>
    <cellStyle name="Comma 4 2 2 6_ACT Segment adj EBITDA" xfId="12609" xr:uid="{FFF36569-37B1-4629-B5D5-8927D26CA0CF}"/>
    <cellStyle name="Comma 4 2 2 7" xfId="12610" xr:uid="{867642D7-C9B8-4302-BB00-2BDF6EDF40D3}"/>
    <cellStyle name="Comma 4 2 2 7 2" xfId="37034" xr:uid="{5FD20D23-0877-4F58-86D2-39F0A06F2D2F}"/>
    <cellStyle name="Comma 4 2 2 7 2 2" xfId="42556" xr:uid="{FEEE24C2-9D17-4DA0-B313-7BD2689C223B}"/>
    <cellStyle name="Comma 4 2 2 7 3" xfId="39803" xr:uid="{7B201E4A-B292-499A-8F1F-041081195CA8}"/>
    <cellStyle name="Comma 4 2 2 7 3 2" xfId="43351" xr:uid="{66551E84-A801-4F83-B07D-1B8C50602C9D}"/>
    <cellStyle name="Comma 4 2 2 7 4" xfId="40655" xr:uid="{BD020515-3265-4E81-96E5-F11D31122C1D}"/>
    <cellStyle name="Comma 4 2 2 7 5" xfId="22650" xr:uid="{D30A95A7-65E1-40A4-82DD-272DC5A74D01}"/>
    <cellStyle name="Comma 4 2 2 8" xfId="12611" xr:uid="{CE818780-4378-434D-88CA-3CD1348BF5D1}"/>
    <cellStyle name="Comma 4 2 2 8 2" xfId="41094" xr:uid="{317393B1-AF9D-4A08-8A96-2C0EB866EFAB}"/>
    <cellStyle name="Comma 4 2 2 8 3" xfId="30868" xr:uid="{3F6F6FEB-C71E-44F6-BA75-8CCB8F4BEFF1}"/>
    <cellStyle name="Comma 4 2 2 9" xfId="12612" xr:uid="{3E4DD707-C035-4315-902C-F43D08563195}"/>
    <cellStyle name="Comma 4 2 2 9 2" xfId="41320" xr:uid="{F5A617A4-345F-4813-9C8B-565A2B0B1E82}"/>
    <cellStyle name="Comma 4 2 2 9 3" xfId="31993" xr:uid="{F380D39D-EBCA-4EB8-9B11-D817DBE554E9}"/>
    <cellStyle name="Comma 4 2 2_ACT Segment adj EBITDA" xfId="12613" xr:uid="{DF928F81-8F21-4467-A3FA-345FAF7055F1}"/>
    <cellStyle name="Comma 4 2 3" xfId="12614" xr:uid="{F71B329B-3E99-4C44-8A42-32A2C1730FA2}"/>
    <cellStyle name="Comma 4 2 3 10" xfId="12615" xr:uid="{5CE9B21B-1E8B-4092-B012-1A0C0C084022}"/>
    <cellStyle name="Comma 4 2 3 10 2" xfId="41409" xr:uid="{70F2E9B1-A4FC-4C5D-BAEB-3926BC042518}"/>
    <cellStyle name="Comma 4 2 3 10 3" xfId="32086" xr:uid="{FCE10472-BAD5-418F-A5E7-F4AA6D24B833}"/>
    <cellStyle name="Comma 4 2 3 11" xfId="32891" xr:uid="{B58F186B-ED4B-47C7-B64C-54F0C861FEC3}"/>
    <cellStyle name="Comma 4 2 3 11 2" xfId="42169" xr:uid="{3A197075-0501-4D80-BA60-86C971EACD79}"/>
    <cellStyle name="Comma 4 2 3 12" xfId="39260" xr:uid="{F56F749F-E753-4AF5-98E6-442704B03E3A}"/>
    <cellStyle name="Comma 4 2 3 12 2" xfId="43014" xr:uid="{6EE481A5-F106-4D3A-A991-3568DADB090E}"/>
    <cellStyle name="Comma 4 2 3 13" xfId="40656" xr:uid="{E54873E4-2B08-4461-A835-7432B17F1593}"/>
    <cellStyle name="Comma 4 2 3 14" xfId="22651" xr:uid="{925B6DE5-E7C3-4F61-A88B-B89BA0167EC8}"/>
    <cellStyle name="Comma 4 2 3 2" xfId="12616" xr:uid="{DD954E19-A9F7-46E4-8A0B-15C116801F4D}"/>
    <cellStyle name="Comma 4 2 3 2 2" xfId="12617" xr:uid="{3C422CE6-4336-40E6-8C79-2A40655E1A4F}"/>
    <cellStyle name="Comma 4 2 3 2 2 2" xfId="12618" xr:uid="{B646FED2-A13A-455A-865A-B05FE78D89C3}"/>
    <cellStyle name="Comma 4 2 3 2 2 2 2" xfId="41832" xr:uid="{7FB809FA-E902-4CB0-9827-E0A475B807E4}"/>
    <cellStyle name="Comma 4 2 3 2 2 2 3" xfId="32517" xr:uid="{811D9C16-18BE-4367-B3A3-779C3C5C585E}"/>
    <cellStyle name="Comma 4 2 3 2 2 3" xfId="40658" xr:uid="{2E230B15-CAAA-4A13-B2C3-3D47FBEF5516}"/>
    <cellStyle name="Comma 4 2 3 2 2 4" xfId="22653" xr:uid="{121F5E5D-5217-4A29-8C9C-F01C8113B045}"/>
    <cellStyle name="Comma 4 2 3 2 2_ACT_NIBD EQ" xfId="12619" xr:uid="{66EDA837-C3E0-4279-A317-1BB25D6D0C58}"/>
    <cellStyle name="Comma 4 2 3 2 3" xfId="12620" xr:uid="{519E4D26-FCFD-4862-84B5-6B70AFBDB6A1}"/>
    <cellStyle name="Comma 4 2 3 2 3 2" xfId="40659" xr:uid="{78F78EF3-B265-4B39-83A1-2643E5B424CE}"/>
    <cellStyle name="Comma 4 2 3 2 3 3" xfId="22654" xr:uid="{DCF61071-3CAE-41A1-9896-86D83272E188}"/>
    <cellStyle name="Comma 4 2 3 2 4" xfId="32892" xr:uid="{1D38B67C-6136-4157-9B92-DD45F476711E}"/>
    <cellStyle name="Comma 4 2 3 2 4 2" xfId="42170" xr:uid="{ABBCA281-C628-42EF-B2AA-88E9E62DC2DD}"/>
    <cellStyle name="Comma 4 2 3 2 5" xfId="39261" xr:uid="{C3A29082-F301-4AC7-AECE-4C14FB2C4AEA}"/>
    <cellStyle name="Comma 4 2 3 2 5 2" xfId="43015" xr:uid="{721BF35C-5C55-4B19-A3B0-D35F03FC3A03}"/>
    <cellStyle name="Comma 4 2 3 2 6" xfId="40657" xr:uid="{C7AA5564-D3E1-4BA5-A635-E3D443612E14}"/>
    <cellStyle name="Comma 4 2 3 2 7" xfId="22652" xr:uid="{BB2EF7E0-9A80-4E55-A01B-1908C0C9DDEC}"/>
    <cellStyle name="Comma 4 2 3 2_ACT Segment adj EBITDA" xfId="12621" xr:uid="{9973D979-3EB1-490C-9BA7-70FCC6CCE787}"/>
    <cellStyle name="Comma 4 2 3 3" xfId="12622" xr:uid="{7864BC59-25AE-47C3-B2F2-5C4A276A9BDA}"/>
    <cellStyle name="Comma 4 2 3 3 2" xfId="12623" xr:uid="{79DB2E90-FA48-48B8-9E31-94CC284EED56}"/>
    <cellStyle name="Comma 4 2 3 3 2 2" xfId="41833" xr:uid="{2FA49579-8B46-4B48-B6C1-F5294ECC4FA3}"/>
    <cellStyle name="Comma 4 2 3 3 2 3" xfId="32518" xr:uid="{6F0ED4A2-B2A4-4898-856F-5D27DEB63CC2}"/>
    <cellStyle name="Comma 4 2 3 3 3" xfId="36568" xr:uid="{AF29D9AF-AB06-4B3E-B866-7A5D71811025}"/>
    <cellStyle name="Comma 4 2 3 3 3 2" xfId="42486" xr:uid="{88D06517-5353-4C2D-A140-D69656FBA691}"/>
    <cellStyle name="Comma 4 2 3 3 4" xfId="39713" xr:uid="{5AC43351-94A6-416C-8181-57D0F33DC7FA}"/>
    <cellStyle name="Comma 4 2 3 3 4 2" xfId="43278" xr:uid="{A362E45B-4728-42AF-8686-8B206695FA07}"/>
    <cellStyle name="Comma 4 2 3 3 5" xfId="40660" xr:uid="{5D54868D-30C1-4CCD-A03E-7533D0329B6D}"/>
    <cellStyle name="Comma 4 2 3 3 6" xfId="22655" xr:uid="{85B50EF2-0805-46D7-9892-2AFFE7286BA5}"/>
    <cellStyle name="Comma 4 2 3 3_ACT Segment adj EBITDA" xfId="12624" xr:uid="{818BF334-FD22-4835-9C3D-9970F7CC6EC7}"/>
    <cellStyle name="Comma 4 2 3 4" xfId="12625" xr:uid="{7E3C3EEE-9549-48CB-A9DC-82F87D6D6550}"/>
    <cellStyle name="Comma 4 2 3 4 2" xfId="40661" xr:uid="{3F524DB1-DE2A-4C0C-BC62-D395D1B31091}"/>
    <cellStyle name="Comma 4 2 3 4 3" xfId="22656" xr:uid="{2BFB7E2C-7CA3-4A5A-B3DF-F6C7C756ED2A}"/>
    <cellStyle name="Comma 4 2 3 5" xfId="12626" xr:uid="{E9383EFE-04D7-4D3E-A452-DEB7180D34ED}"/>
    <cellStyle name="Comma 4 2 3 5 2" xfId="41177" xr:uid="{527705F8-B79A-404E-8AF3-5298455237C3}"/>
    <cellStyle name="Comma 4 2 3 5 3" xfId="31457" xr:uid="{350C308B-171D-4417-BC02-394ED1018E48}"/>
    <cellStyle name="Comma 4 2 3 6" xfId="12627" xr:uid="{FBC93CE8-7814-4DF8-94A9-CC6C5C452279}"/>
    <cellStyle name="Comma 4 2 3 6 2" xfId="41443" xr:uid="{7E404934-87FE-4288-8D84-F61847EB525E}"/>
    <cellStyle name="Comma 4 2 3 6 3" xfId="32122" xr:uid="{26427E83-9547-4447-A5F6-05CA804D95EC}"/>
    <cellStyle name="Comma 4 2 3 7" xfId="12628" xr:uid="{7F8A987B-B334-496A-B951-44A81881D3CB}"/>
    <cellStyle name="Comma 4 2 3 7 2" xfId="41336" xr:uid="{53CD2876-C9BB-489F-9CA4-A5E2CC8F83CD}"/>
    <cellStyle name="Comma 4 2 3 7 3" xfId="32010" xr:uid="{7D208C0D-E6B0-4CB9-8C74-1C5E8236BAFE}"/>
    <cellStyle name="Comma 4 2 3 8" xfId="12629" xr:uid="{E92FCA17-B3EC-4EF3-AAAF-75CED131DC5E}"/>
    <cellStyle name="Comma 4 2 3 8 2" xfId="41477" xr:uid="{DF4F2462-7F1D-499F-81D6-935FBFCA7481}"/>
    <cellStyle name="Comma 4 2 3 8 3" xfId="32157" xr:uid="{E2DDAC13-880D-4B27-A5EB-543193847971}"/>
    <cellStyle name="Comma 4 2 3 9" xfId="12630" xr:uid="{43C9D554-928C-4186-9C07-BF6DFC3C3685}"/>
    <cellStyle name="Comma 4 2 3 9 2" xfId="41298" xr:uid="{8B3E5250-DC10-425A-99EF-65FE400BFFE3}"/>
    <cellStyle name="Comma 4 2 3 9 3" xfId="31971" xr:uid="{0F684A3B-0958-4203-B9D5-188335B0B4AE}"/>
    <cellStyle name="Comma 4 2 3_ACT Segment adj EBITDA" xfId="12631" xr:uid="{D6043CED-566C-486A-A8A7-9C98244602A7}"/>
    <cellStyle name="Comma 4 2 4" xfId="12632" xr:uid="{25C6FD01-7AE7-4316-BA45-FB582F6F230A}"/>
    <cellStyle name="Comma 4 2 4 10" xfId="12633" xr:uid="{F1B93BF9-2112-4EEA-9FEE-80560A6EC2E9}"/>
    <cellStyle name="Comma 4 2 4 10 2" xfId="41282" xr:uid="{8099E2EB-D6B2-4800-BE64-A806DC4CF269}"/>
    <cellStyle name="Comma 4 2 4 10 3" xfId="31954" xr:uid="{4038E08A-ED15-46B0-A7EE-CA01F330145E}"/>
    <cellStyle name="Comma 4 2 4 11" xfId="32893" xr:uid="{2053F199-FB09-423E-8533-18920ED7E949}"/>
    <cellStyle name="Comma 4 2 4 11 2" xfId="42171" xr:uid="{01E62CA6-60C8-4B3C-BF9F-E72E70CAE2C4}"/>
    <cellStyle name="Comma 4 2 4 12" xfId="39262" xr:uid="{20CB1052-EB7D-4EB6-A616-155B2C34CEBC}"/>
    <cellStyle name="Comma 4 2 4 12 2" xfId="43016" xr:uid="{6603ECF0-FDF7-42FA-91A8-CB0A189F929B}"/>
    <cellStyle name="Comma 4 2 4 13" xfId="40662" xr:uid="{E89A4F91-DA57-4771-B215-243B7DAA2057}"/>
    <cellStyle name="Comma 4 2 4 14" xfId="22657" xr:uid="{0545091A-ABC1-43F2-8751-21C0FC5BA4F9}"/>
    <cellStyle name="Comma 4 2 4 2" xfId="12634" xr:uid="{001CCCAC-C136-44A1-AEC3-901B17D6D6C0}"/>
    <cellStyle name="Comma 4 2 4 2 2" xfId="12635" xr:uid="{DB302A41-FEC0-4946-BCF3-152C15E1E57A}"/>
    <cellStyle name="Comma 4 2 4 2 2 2" xfId="12636" xr:uid="{E1533EBD-FF25-41BF-9796-8F854CB07706}"/>
    <cellStyle name="Comma 4 2 4 2 2 2 2" xfId="41834" xr:uid="{6FB1E73E-2DDD-437C-BC32-C7784EFE7E59}"/>
    <cellStyle name="Comma 4 2 4 2 2 2 3" xfId="32519" xr:uid="{CF2C0190-C26C-4EC8-9E64-1DA671491EDD}"/>
    <cellStyle name="Comma 4 2 4 2 2 3" xfId="40664" xr:uid="{4589A968-9291-415E-8F94-4C91D1B8F6B9}"/>
    <cellStyle name="Comma 4 2 4 2 2 4" xfId="22659" xr:uid="{ECF469A5-497C-46EF-992E-21119EA52B5C}"/>
    <cellStyle name="Comma 4 2 4 2 2_ACT_NIBD EQ" xfId="12637" xr:uid="{AED88F63-90ED-4B7B-80C1-2828C0DA6F9A}"/>
    <cellStyle name="Comma 4 2 4 2 3" xfId="12638" xr:uid="{676AA68A-8520-4402-A0C2-F5FC69F837E5}"/>
    <cellStyle name="Comma 4 2 4 2 3 2" xfId="40665" xr:uid="{E385CCF4-2797-401A-80F8-F4E05C2CDFB0}"/>
    <cellStyle name="Comma 4 2 4 2 3 3" xfId="22660" xr:uid="{2C393942-44D5-4575-AE4D-C541CD21064B}"/>
    <cellStyle name="Comma 4 2 4 2 4" xfId="32894" xr:uid="{9C101C52-6DD3-43AE-A192-EACFF8ED5FC4}"/>
    <cellStyle name="Comma 4 2 4 2 4 2" xfId="42172" xr:uid="{3EE257D4-40EC-4F52-AC00-B0EF403C9BAC}"/>
    <cellStyle name="Comma 4 2 4 2 5" xfId="39263" xr:uid="{7B8251CB-1A09-4202-8C44-F92DCEC3EB26}"/>
    <cellStyle name="Comma 4 2 4 2 5 2" xfId="43017" xr:uid="{4E2F9674-F9CA-4313-A39F-89BD4197C3D4}"/>
    <cellStyle name="Comma 4 2 4 2 6" xfId="40663" xr:uid="{47DC480E-11FD-4E39-8AF8-CB01ADF8261F}"/>
    <cellStyle name="Comma 4 2 4 2 7" xfId="22658" xr:uid="{D1C0A0A1-914A-49A9-B3F7-AC17FC5290CC}"/>
    <cellStyle name="Comma 4 2 4 2_ACT Segment adj EBITDA" xfId="12639" xr:uid="{C599B5F6-F635-4853-9603-CCBBBB6FA484}"/>
    <cellStyle name="Comma 4 2 4 3" xfId="12640" xr:uid="{3E1E4316-7F4E-478C-B5B6-E3A2D1175F5E}"/>
    <cellStyle name="Comma 4 2 4 3 2" xfId="12641" xr:uid="{DF00DEE3-A6F9-4B0E-A200-0B38B0FA8BAC}"/>
    <cellStyle name="Comma 4 2 4 3 2 2" xfId="41835" xr:uid="{61FED330-316C-4796-B8AC-A6119051C6E9}"/>
    <cellStyle name="Comma 4 2 4 3 2 3" xfId="32520" xr:uid="{F92B800C-CB1D-4FCA-BF41-D64617497C88}"/>
    <cellStyle name="Comma 4 2 4 3 3" xfId="36569" xr:uid="{D836FBD4-D781-44E3-8963-FF683F8E2255}"/>
    <cellStyle name="Comma 4 2 4 3 3 2" xfId="42487" xr:uid="{159EFCEA-B8DE-47F8-A4C2-4D57AABA07DC}"/>
    <cellStyle name="Comma 4 2 4 3 4" xfId="39714" xr:uid="{1E0D80CC-96F2-43CB-BE8D-7A6132F52E03}"/>
    <cellStyle name="Comma 4 2 4 3 4 2" xfId="43279" xr:uid="{EDCE7DC3-B3DA-4C44-A88A-052CCCC1108E}"/>
    <cellStyle name="Comma 4 2 4 3 5" xfId="40666" xr:uid="{780B68F9-35AF-4D18-9BA8-72D04377C901}"/>
    <cellStyle name="Comma 4 2 4 3 6" xfId="22661" xr:uid="{148996DA-66D8-45EC-AE3E-BD730039F853}"/>
    <cellStyle name="Comma 4 2 4 3_ACT Segment adj EBITDA" xfId="12642" xr:uid="{C33AA2F3-1D0F-482B-8984-B7618F1D0EAC}"/>
    <cellStyle name="Comma 4 2 4 4" xfId="12643" xr:uid="{62C1AF2A-F2B9-447D-B270-57FF357ACE1B}"/>
    <cellStyle name="Comma 4 2 4 4 2" xfId="40667" xr:uid="{CBE327C2-6C76-4CC4-9DF2-1B566625C581}"/>
    <cellStyle name="Comma 4 2 4 4 3" xfId="22662" xr:uid="{46330F86-7A3A-4C4E-8133-54E26A93E430}"/>
    <cellStyle name="Comma 4 2 4 5" xfId="12644" xr:uid="{1A0D2F18-3B66-4F69-A204-D76EC6E4BA94}"/>
    <cellStyle name="Comma 4 2 4 5 2" xfId="41128" xr:uid="{540A6579-720E-4B70-9075-327D91B647E4}"/>
    <cellStyle name="Comma 4 2 4 5 3" xfId="31114" xr:uid="{474AFB3E-443A-47F0-8189-25811DA35F74}"/>
    <cellStyle name="Comma 4 2 4 6" xfId="12645" xr:uid="{F389E413-5EE5-424E-8A92-229A180370DB}"/>
    <cellStyle name="Comma 4 2 4 6 2" xfId="41377" xr:uid="{7A1DB97F-3944-44B6-8CAD-65E1C6A0748C}"/>
    <cellStyle name="Comma 4 2 4 6 3" xfId="32053" xr:uid="{836B4D09-B0B3-4462-8713-7B600973C80C}"/>
    <cellStyle name="Comma 4 2 4 7" xfId="12646" xr:uid="{42B8699A-A1C1-4709-A035-997CFF9E069B}"/>
    <cellStyle name="Comma 4 2 4 7 2" xfId="41327" xr:uid="{29ECF1AB-8DF7-428C-84C2-D9C6335AD67E}"/>
    <cellStyle name="Comma 4 2 4 7 3" xfId="32000" xr:uid="{E49C6442-3547-4352-B6CB-F9E26C9235BA}"/>
    <cellStyle name="Comma 4 2 4 8" xfId="12647" xr:uid="{73EA3311-46F3-42D3-8A3C-B864174C69A8}"/>
    <cellStyle name="Comma 4 2 4 8 2" xfId="41473" xr:uid="{63C1C9D9-FB26-46FD-B360-B0D568766B3A}"/>
    <cellStyle name="Comma 4 2 4 8 3" xfId="32153" xr:uid="{F972256E-E265-4C54-84A5-A8D297123F65}"/>
    <cellStyle name="Comma 4 2 4 9" xfId="12648" xr:uid="{612DA4DD-BEA7-4064-8194-EFB26CE800C7}"/>
    <cellStyle name="Comma 4 2 4 9 2" xfId="41462" xr:uid="{1CCD4BB8-EB92-4ECD-BF1B-452C209252BA}"/>
    <cellStyle name="Comma 4 2 4 9 3" xfId="32142" xr:uid="{214CAF21-0E56-41EE-895F-FC26569EC2C5}"/>
    <cellStyle name="Comma 4 2 4_ACT Segment adj EBITDA" xfId="12649" xr:uid="{BC789CAB-F764-483B-9526-44E7F397FCF6}"/>
    <cellStyle name="Comma 4 2 5" xfId="12650" xr:uid="{11D867A8-5358-424C-AE10-5EF073A7677A}"/>
    <cellStyle name="Comma 4 2 5 10" xfId="38714" xr:uid="{47B758CE-33D5-4983-B555-2DDA772C7A09}"/>
    <cellStyle name="Comma 4 2 5 10 2" xfId="42846" xr:uid="{6E3BB456-6BB9-4621-A29B-054259FDC88F}"/>
    <cellStyle name="Comma 4 2 5 11" xfId="39264" xr:uid="{33976146-A7D5-4221-9E10-E6834B991C77}"/>
    <cellStyle name="Comma 4 2 5 11 2" xfId="43018" xr:uid="{184B217B-9AA2-46B2-826F-ECA4E934EBD5}"/>
    <cellStyle name="Comma 4 2 5 12" xfId="40668" xr:uid="{59EB6640-B8FF-4037-8C06-09555B131C63}"/>
    <cellStyle name="Comma 4 2 5 13" xfId="22663" xr:uid="{0E4F084B-5E22-48EC-B768-DF3B4CBCCAD6}"/>
    <cellStyle name="Comma 4 2 5 2" xfId="12651" xr:uid="{82B70142-02D0-4384-80AF-E32FF88AACDA}"/>
    <cellStyle name="Comma 4 2 5 2 2" xfId="12652" xr:uid="{FC73E0F4-9B6F-4CCE-B852-C64681FBF8A7}"/>
    <cellStyle name="Comma 4 2 5 2 2 2" xfId="12653" xr:uid="{7FEF1C63-3050-4123-BDC5-096E51219631}"/>
    <cellStyle name="Comma 4 2 5 2 2 2 2" xfId="41836" xr:uid="{7D811567-C9D4-4CDC-8C91-C2E8ABF71274}"/>
    <cellStyle name="Comma 4 2 5 2 2 2 3" xfId="32521" xr:uid="{99EA1012-C753-4797-A6F7-8202D6495F1A}"/>
    <cellStyle name="Comma 4 2 5 2 2 3" xfId="40670" xr:uid="{C0F933D0-6B8B-4A26-88F9-87C3D0B7E50D}"/>
    <cellStyle name="Comma 4 2 5 2 2 4" xfId="22665" xr:uid="{5F875BC1-56EB-4E6A-890B-FFABC2CAD455}"/>
    <cellStyle name="Comma 4 2 5 2 2_ACT_NIBD EQ" xfId="12654" xr:uid="{302992B7-B35E-46DE-91D3-59F8FBD1C472}"/>
    <cellStyle name="Comma 4 2 5 2 3" xfId="12655" xr:uid="{4C15F782-FEAE-4498-9E5D-23B04304CB91}"/>
    <cellStyle name="Comma 4 2 5 2 3 2" xfId="40671" xr:uid="{66680A90-1C9B-43AC-AEE7-8B36DD8A1943}"/>
    <cellStyle name="Comma 4 2 5 2 3 3" xfId="22666" xr:uid="{ECA26FD1-86AE-4F0F-8A83-DB74343694B9}"/>
    <cellStyle name="Comma 4 2 5 2 4" xfId="36570" xr:uid="{3DE2CC0A-3EE2-4CDE-A674-B5B3B330625D}"/>
    <cellStyle name="Comma 4 2 5 2 4 2" xfId="42488" xr:uid="{3BE5C96E-B832-47E5-9EC4-46671E6D994E}"/>
    <cellStyle name="Comma 4 2 5 2 5" xfId="39715" xr:uid="{16CE7CA5-1E33-4E02-8ABF-2066D549A521}"/>
    <cellStyle name="Comma 4 2 5 2 5 2" xfId="43280" xr:uid="{CBF975E1-507B-481B-B0E1-6DF305088676}"/>
    <cellStyle name="Comma 4 2 5 2 6" xfId="40669" xr:uid="{20782BD6-D528-408A-A35F-E588FAAFBF82}"/>
    <cellStyle name="Comma 4 2 5 2 7" xfId="22664" xr:uid="{6FE71ABF-4AA7-42E7-8FA7-2E1132AE9A58}"/>
    <cellStyle name="Comma 4 2 5 2_ACT Segment adj EBITDA" xfId="12656" xr:uid="{98B26F04-475E-4F3C-873F-0D8338EB0B70}"/>
    <cellStyle name="Comma 4 2 5 3" xfId="12657" xr:uid="{4302A132-D26A-4813-B66C-9273584AA7BB}"/>
    <cellStyle name="Comma 4 2 5 3 2" xfId="12658" xr:uid="{175865FD-43E6-4776-8578-CC2C798B86A6}"/>
    <cellStyle name="Comma 4 2 5 3 2 2" xfId="41837" xr:uid="{6533C1BB-FD9A-47E7-BC78-CEE667C600C0}"/>
    <cellStyle name="Comma 4 2 5 3 2 3" xfId="32522" xr:uid="{B7EBC319-593B-4D1E-B2D3-39489280A000}"/>
    <cellStyle name="Comma 4 2 5 3 3" xfId="40672" xr:uid="{E3A4B852-04C8-40AC-858F-6058D02257E4}"/>
    <cellStyle name="Comma 4 2 5 3 4" xfId="22667" xr:uid="{BBE10D6D-B4F0-430E-A9DC-6A4BFD1D2CDC}"/>
    <cellStyle name="Comma 4 2 5 3_ACT_NIBD EQ" xfId="12659" xr:uid="{CA3C565F-6BEE-41E0-9B8A-BE1FBCC39E22}"/>
    <cellStyle name="Comma 4 2 5 4" xfId="12660" xr:uid="{4DAE7840-F121-43F5-A318-3B17A2C030AB}"/>
    <cellStyle name="Comma 4 2 5 4 2" xfId="40673" xr:uid="{9B660044-514A-41EF-871F-87E49B3785DC}"/>
    <cellStyle name="Comma 4 2 5 4 3" xfId="22668" xr:uid="{945C3ACF-7D61-4E49-A25E-E489EBF27AD1}"/>
    <cellStyle name="Comma 4 2 5 5" xfId="12661" xr:uid="{A5EE4F28-CF10-4CE7-9958-97A195F6BC98}"/>
    <cellStyle name="Comma 4 2 5 5 2" xfId="41223" xr:uid="{833FED13-79FD-493A-978D-A341A737E61D}"/>
    <cellStyle name="Comma 4 2 5 5 3" xfId="31539" xr:uid="{EF06430A-0D62-4E89-ADA6-E255373D2829}"/>
    <cellStyle name="Comma 4 2 5 6" xfId="32895" xr:uid="{84398FAE-3D87-4D04-A027-5846EBDB0282}"/>
    <cellStyle name="Comma 4 2 5 6 2" xfId="42173" xr:uid="{1460FB0E-97DA-4CF6-BA0C-E2790984BA3E}"/>
    <cellStyle name="Comma 4 2 5 7" xfId="36122" xr:uid="{8B4C0E51-615F-40A0-A4B8-0B86102A056D}"/>
    <cellStyle name="Comma 4 2 5 7 2" xfId="42323" xr:uid="{BDB13C50-A04B-4451-A803-018D7B2D1675}"/>
    <cellStyle name="Comma 4 2 5 8" xfId="37929" xr:uid="{59CAB433-046C-4B80-A5F3-D7F576A04A8D}"/>
    <cellStyle name="Comma 4 2 5 8 2" xfId="42790" xr:uid="{11818660-977E-4199-A163-51822C386487}"/>
    <cellStyle name="Comma 4 2 5 9" xfId="38356" xr:uid="{C884B767-5065-472F-93E0-394B32D4A436}"/>
    <cellStyle name="Comma 4 2 5 9 2" xfId="42817" xr:uid="{BD9EEAA4-55F0-4323-9349-8CADE8E46A1E}"/>
    <cellStyle name="Comma 4 2 5_ACT Segment adj EBITDA" xfId="12662" xr:uid="{4B146D8F-4FB2-41EE-9A70-EEA2DC5DC878}"/>
    <cellStyle name="Comma 4 2 6" xfId="12663" xr:uid="{A3D9D782-0338-4E65-9622-C60536C01439}"/>
    <cellStyle name="Comma 4 2 6 2" xfId="12664" xr:uid="{6D745AB1-67D8-48B5-9ED4-7CACF7848D25}"/>
    <cellStyle name="Comma 4 2 6 2 2" xfId="12665" xr:uid="{6B7AF7D5-BAC5-4FB9-93B7-523C941F1295}"/>
    <cellStyle name="Comma 4 2 6 2 2 2" xfId="41838" xr:uid="{E486B7E3-801D-41C1-A445-998AA19510B7}"/>
    <cellStyle name="Comma 4 2 6 2 2 3" xfId="32523" xr:uid="{C68B442D-D178-4416-B13F-67E5613E7927}"/>
    <cellStyle name="Comma 4 2 6 2 3" xfId="40675" xr:uid="{026CC243-7B36-413E-B266-B494CD62444E}"/>
    <cellStyle name="Comma 4 2 6 2 4" xfId="22670" xr:uid="{93E46DB2-9F6C-4F15-80BB-D459217E75E3}"/>
    <cellStyle name="Comma 4 2 6 2_ACT_NIBD EQ" xfId="12666" xr:uid="{3AE2A22E-CBAD-461A-98DB-9C93226D36EB}"/>
    <cellStyle name="Comma 4 2 6 3" xfId="12667" xr:uid="{32044906-97A4-4CDA-8FA1-21DC635F9E45}"/>
    <cellStyle name="Comma 4 2 6 3 2" xfId="40676" xr:uid="{A185E7FC-4664-4073-9CD4-0EC07CEF4B05}"/>
    <cellStyle name="Comma 4 2 6 3 3" xfId="22671" xr:uid="{8C8112E1-3A6F-4125-B041-BB96398D44BE}"/>
    <cellStyle name="Comma 4 2 6 4" xfId="36265" xr:uid="{67381713-DEE7-4468-8686-B5C7E0B001B0}"/>
    <cellStyle name="Comma 4 2 6 4 2" xfId="42360" xr:uid="{1EE1BE1F-BECA-4944-BD94-1EB0F5B63F54}"/>
    <cellStyle name="Comma 4 2 6 5" xfId="39559" xr:uid="{B0A54C92-AE0C-4483-BAB5-250808D78B11}"/>
    <cellStyle name="Comma 4 2 6 5 2" xfId="43147" xr:uid="{F9D597D4-A068-43E0-9119-F203777FB5DD}"/>
    <cellStyle name="Comma 4 2 6 6" xfId="40674" xr:uid="{5B004C2B-5704-4AB2-8BAB-1C5E43B4363B}"/>
    <cellStyle name="Comma 4 2 6 7" xfId="22669" xr:uid="{55E33E7F-12D9-4278-892B-F58DC8B9255E}"/>
    <cellStyle name="Comma 4 2 6_ACT Segment adj EBITDA" xfId="12668" xr:uid="{B59C920F-7D62-4D76-B039-573A81D3EA42}"/>
    <cellStyle name="Comma 4 2 7" xfId="12669" xr:uid="{0DB288D7-E38D-4C5C-9577-8C4E8F9CA704}"/>
    <cellStyle name="Comma 4 2 7 2" xfId="12670" xr:uid="{DC4244DB-8221-452C-8DAB-7522B46B9471}"/>
    <cellStyle name="Comma 4 2 7 2 2" xfId="41839" xr:uid="{373C1051-0F3F-49EC-8466-DC46C7CC70EB}"/>
    <cellStyle name="Comma 4 2 7 2 3" xfId="32524" xr:uid="{C998454B-1A1D-4C27-A2AD-01D8898561C7}"/>
    <cellStyle name="Comma 4 2 7 3" xfId="37031" xr:uid="{2D68C9C1-E591-47D1-8977-5BA0A76A8F60}"/>
    <cellStyle name="Comma 4 2 7 3 2" xfId="42553" xr:uid="{5E88CC31-9C3D-411A-AE7C-80A3789F189F}"/>
    <cellStyle name="Comma 4 2 7 4" xfId="39800" xr:uid="{94D8DDA2-D3A5-4186-9D67-461C65846288}"/>
    <cellStyle name="Comma 4 2 7 4 2" xfId="43348" xr:uid="{573117A4-646D-448D-A38C-B2737FF984C3}"/>
    <cellStyle name="Comma 4 2 7 5" xfId="40677" xr:uid="{CFF6BFA5-2DDB-406C-9B12-3579BC493AEE}"/>
    <cellStyle name="Comma 4 2 7 6" xfId="22672" xr:uid="{345C3B2F-B121-4720-8B78-23441AA76BBA}"/>
    <cellStyle name="Comma 4 2 7_ACT Segment adj EBITDA" xfId="12671" xr:uid="{16957345-3F46-45B5-839B-2A5AAD6CA781}"/>
    <cellStyle name="Comma 4 2 8" xfId="12672" xr:uid="{128651C0-F7C4-43EA-9EDA-2293E3B43EA9}"/>
    <cellStyle name="Comma 4 2 8 2" xfId="37081" xr:uid="{869BCE68-97D8-4C0C-8049-3B059111B777}"/>
    <cellStyle name="Comma 4 2 8 2 2" xfId="42598" xr:uid="{F0E357A8-4746-42A7-B460-318F46E97479}"/>
    <cellStyle name="Comma 4 2 8 3" xfId="39845" xr:uid="{B4748E17-F2F4-49AB-9F8A-D3DEE78535BC}"/>
    <cellStyle name="Comma 4 2 8 3 2" xfId="43393" xr:uid="{D4B2EB6F-A657-4580-B931-84A607763044}"/>
    <cellStyle name="Comma 4 2 8 4" xfId="40678" xr:uid="{126F1B4D-B3F8-494A-A676-20F84E7128E0}"/>
    <cellStyle name="Comma 4 2 8 5" xfId="22673" xr:uid="{6D1F3DFE-B0ED-4D83-BD99-1D68C99DC60D}"/>
    <cellStyle name="Comma 4 2 9" xfId="12673" xr:uid="{77AC5407-54F7-4D21-BAA5-11C213EB8D07}"/>
    <cellStyle name="Comma 4 2 9 2" xfId="41075" xr:uid="{58F5CD96-1635-4587-A69C-EE1C9B379C0D}"/>
    <cellStyle name="Comma 4 2 9 3" xfId="30628" xr:uid="{BD47CE3E-2448-4F4A-B331-A87DDA32A9E0}"/>
    <cellStyle name="Comma 4 2_ACT Segment adj EBITDA" xfId="12674" xr:uid="{16452D63-705C-454D-9C5E-0C2547996DF8}"/>
    <cellStyle name="Comma 4 20" xfId="33079" xr:uid="{DB0E9DB8-B73E-4901-B077-95CAE7A28AB1}"/>
    <cellStyle name="Comma 4 20 2" xfId="42274" xr:uid="{3F043873-2C23-462C-88F2-1CA95D0E18AD}"/>
    <cellStyle name="Comma 4 21" xfId="38402" xr:uid="{78171D8B-D899-4962-A893-43EDA6999324}"/>
    <cellStyle name="Comma 4 21 2" xfId="42827" xr:uid="{59DB8366-499E-4B83-9F40-C96095E40D1A}"/>
    <cellStyle name="Comma 4 22" xfId="37190" xr:uid="{82F4019E-1295-4420-A84B-0B43FD84163D}"/>
    <cellStyle name="Comma 4 22 2" xfId="42617" xr:uid="{92000F81-2145-429A-9E68-258916FE4365}"/>
    <cellStyle name="Comma 4 23" xfId="33111" xr:uid="{C3A89608-9B3D-4B46-ADD3-0D330E23C52B}"/>
    <cellStyle name="Comma 4 23 2" xfId="42278" xr:uid="{D799F6B1-3E67-4420-8AF2-4232D9EEF818}"/>
    <cellStyle name="Comma 4 24" xfId="33141" xr:uid="{EBDE542D-DBD3-47F2-A952-A4775F215CDE}"/>
    <cellStyle name="Comma 4 24 2" xfId="42283" xr:uid="{2D17C7F7-6590-452E-90DD-7639C295E8B2}"/>
    <cellStyle name="Comma 4 25" xfId="39098" xr:uid="{2282CBE6-33C4-4A03-8F81-E60D4E4FFC11}"/>
    <cellStyle name="Comma 4 25 2" xfId="42873" xr:uid="{D7FCE604-DF37-4808-8729-99087A937FD1}"/>
    <cellStyle name="Comma 4 26" xfId="35949" xr:uid="{4C8357D7-D951-42A0-86CA-D579065499CA}"/>
    <cellStyle name="Comma 4 26 2" xfId="42288" xr:uid="{CED8A69C-5D9F-4A3A-8C8F-4E5E295DD99D}"/>
    <cellStyle name="Comma 4 27" xfId="36393" xr:uid="{ED412E49-FE8C-4210-AB41-762A09BE19FF}"/>
    <cellStyle name="Comma 4 27 2" xfId="42381" xr:uid="{7BBA73EC-3662-4218-957A-8FD0AE6A51B2}"/>
    <cellStyle name="Comma 4 28" xfId="33119" xr:uid="{A7F3D934-DBD7-48F3-A544-E17C7715BBE4}"/>
    <cellStyle name="Comma 4 28 2" xfId="42279" xr:uid="{3BB33FFF-AF1C-4670-A38D-DC2E6F5CD058}"/>
    <cellStyle name="Comma 4 29" xfId="38411" xr:uid="{CC7696C3-4629-49A5-A48F-A8F7DF38181A}"/>
    <cellStyle name="Comma 4 29 2" xfId="42828" xr:uid="{69421A72-3A69-42A6-A840-AF0FE2B78F0B}"/>
    <cellStyle name="Comma 4 3" xfId="12675" xr:uid="{DBAFCE12-A24E-400E-97D9-B8DAB8CD0BC9}"/>
    <cellStyle name="Comma 4 3 10" xfId="39265" xr:uid="{20923119-4959-49BA-AAE7-8006BB9B7707}"/>
    <cellStyle name="Comma 4 3 10 2" xfId="43019" xr:uid="{CB1E0475-D325-42CB-8B13-D3E3D5B166E6}"/>
    <cellStyle name="Comma 4 3 11" xfId="40679" xr:uid="{5BA8B0AA-3636-40F4-B834-00C97E09F5D0}"/>
    <cellStyle name="Comma 4 3 12" xfId="22674" xr:uid="{B02142F7-B6EE-46D2-A109-D9A1BAC9DCCC}"/>
    <cellStyle name="Comma 4 3 2" xfId="12676" xr:uid="{2008D506-D514-45AB-8EC6-E81314548520}"/>
    <cellStyle name="Comma 4 3 2 10" xfId="12677" xr:uid="{B23F4581-E588-4017-8303-3F9925C0ABC8}"/>
    <cellStyle name="Comma 4 3 2 10 2" xfId="41512" xr:uid="{FF75B6CD-9E31-4CE2-AD2F-FCF48E38B2C5}"/>
    <cellStyle name="Comma 4 3 2 10 3" xfId="32194" xr:uid="{42A227A4-FB74-43C5-9904-96F2E0577ADB}"/>
    <cellStyle name="Comma 4 3 2 11" xfId="32897" xr:uid="{D16AB1CF-22D5-4E15-9E1C-8BF9194D9707}"/>
    <cellStyle name="Comma 4 3 2 11 2" xfId="42175" xr:uid="{45438A3A-2346-4A4B-86B0-E7DAC393FBC1}"/>
    <cellStyle name="Comma 4 3 2 12" xfId="39266" xr:uid="{66709695-4C1E-4C85-975E-2F026634FDC3}"/>
    <cellStyle name="Comma 4 3 2 12 2" xfId="43020" xr:uid="{7F446356-CD13-4DE9-A1C4-A5ED5A61A4FC}"/>
    <cellStyle name="Comma 4 3 2 13" xfId="40680" xr:uid="{7C1F967C-4F65-43C7-B9B9-B6A732474D18}"/>
    <cellStyle name="Comma 4 3 2 14" xfId="22675" xr:uid="{BE998F86-8AA4-4A1D-ACD6-8F8CB3BBECBF}"/>
    <cellStyle name="Comma 4 3 2 2" xfId="12678" xr:uid="{2A17CEFD-05CD-4910-83D9-5DD3BAD56B09}"/>
    <cellStyle name="Comma 4 3 2 2 10" xfId="12679" xr:uid="{B475EC44-A68A-40A0-A3DA-6774A71806FF}"/>
    <cellStyle name="Comma 4 3 2 2 10 2" xfId="41547" xr:uid="{9D9E8261-2D5A-4634-BFEC-20E12F15A03E}"/>
    <cellStyle name="Comma 4 3 2 2 10 3" xfId="32230" xr:uid="{AB67133D-136E-4F39-AEF3-23CCEF185068}"/>
    <cellStyle name="Comma 4 3 2 2 11" xfId="32898" xr:uid="{47244623-0D5B-4915-BDCC-03B0BC343831}"/>
    <cellStyle name="Comma 4 3 2 2 11 2" xfId="42176" xr:uid="{DC606492-5601-4770-AFC2-E113188EB2BA}"/>
    <cellStyle name="Comma 4 3 2 2 12" xfId="39267" xr:uid="{E19F10B6-337E-4626-81B6-18E4CF4BDA27}"/>
    <cellStyle name="Comma 4 3 2 2 12 2" xfId="43021" xr:uid="{3B33F084-B212-4E36-A92C-C2AFABFEBF4E}"/>
    <cellStyle name="Comma 4 3 2 2 13" xfId="40681" xr:uid="{9145A556-6B92-4CE2-B09C-C4A702412446}"/>
    <cellStyle name="Comma 4 3 2 2 14" xfId="22676" xr:uid="{7EE3188B-3F97-4120-9022-3979C07ADF9A}"/>
    <cellStyle name="Comma 4 3 2 2 2" xfId="12680" xr:uid="{5BBB1E4D-5758-40C8-BBB0-2278E5743197}"/>
    <cellStyle name="Comma 4 3 2 2 2 2" xfId="12681" xr:uid="{953E2E33-D58E-4F09-B677-7FE9C6CE8F2D}"/>
    <cellStyle name="Comma 4 3 2 2 2 2 2" xfId="12682" xr:uid="{A3EBFD4F-F2CF-4967-8A96-D1DDDDFC6515}"/>
    <cellStyle name="Comma 4 3 2 2 2 2 2 2" xfId="41840" xr:uid="{E3D2F111-0C14-4D41-8B48-E0B59F98862F}"/>
    <cellStyle name="Comma 4 3 2 2 2 2 2 3" xfId="32525" xr:uid="{44679B66-AEF0-45A1-8166-CEB6B153DFB9}"/>
    <cellStyle name="Comma 4 3 2 2 2 2 3" xfId="40683" xr:uid="{C27CF325-681A-4875-BC6C-0E31A85AADF9}"/>
    <cellStyle name="Comma 4 3 2 2 2 2 4" xfId="22678" xr:uid="{FBE19E86-3546-47B5-968B-2E0AF6B265DC}"/>
    <cellStyle name="Comma 4 3 2 2 2 2_ACT_NIBD EQ" xfId="12683" xr:uid="{F747EA2B-A95B-4614-8FBC-18CEBCBE15A1}"/>
    <cellStyle name="Comma 4 3 2 2 2 3" xfId="12684" xr:uid="{B34F2B40-C6CD-4A1D-84B3-D53A462F3E4E}"/>
    <cellStyle name="Comma 4 3 2 2 2 3 2" xfId="40684" xr:uid="{9FDFA519-2BD3-4B4E-AEFA-C2E48344AFF5}"/>
    <cellStyle name="Comma 4 3 2 2 2 3 3" xfId="22679" xr:uid="{3B2BEF9B-8D62-4A20-9597-963678F221DD}"/>
    <cellStyle name="Comma 4 3 2 2 2 4" xfId="32899" xr:uid="{E5C2265A-0B19-49A4-BA9E-24FE44D454D8}"/>
    <cellStyle name="Comma 4 3 2 2 2 4 2" xfId="42177" xr:uid="{32BC6E7A-EEAF-4B95-B315-4A79A87AB263}"/>
    <cellStyle name="Comma 4 3 2 2 2 5" xfId="39268" xr:uid="{50AD9504-D101-4694-BA81-E55A2D49F87E}"/>
    <cellStyle name="Comma 4 3 2 2 2 5 2" xfId="43022" xr:uid="{DD0293AE-AF67-4F40-AD0F-0130E76BEB30}"/>
    <cellStyle name="Comma 4 3 2 2 2 6" xfId="40682" xr:uid="{B8EE960E-3953-46E5-96C0-8D816E4DBEB8}"/>
    <cellStyle name="Comma 4 3 2 2 2 7" xfId="22677" xr:uid="{8B3764BF-DCDD-4BE4-ACFE-B85DF8A2DEF8}"/>
    <cellStyle name="Comma 4 3 2 2 2_ACT Segment adj EBITDA" xfId="12685" xr:uid="{2BA27755-53F8-4C62-B3D4-3D8380423283}"/>
    <cellStyle name="Comma 4 3 2 2 3" xfId="12686" xr:uid="{15D6A170-795B-434B-8CFB-1153F0699A6F}"/>
    <cellStyle name="Comma 4 3 2 2 3 2" xfId="12687" xr:uid="{88BFC8CA-0181-493D-9C84-52B777804A8E}"/>
    <cellStyle name="Comma 4 3 2 2 3 2 2" xfId="41841" xr:uid="{6C0646D6-FC39-436C-BD1C-B59C3EFBF0EF}"/>
    <cellStyle name="Comma 4 3 2 2 3 2 3" xfId="32526" xr:uid="{C773E439-18A2-4319-98C6-DD476C640DB8}"/>
    <cellStyle name="Comma 4 3 2 2 3 3" xfId="36571" xr:uid="{3E915461-2E73-40BD-A2A4-EE7FFD8D0756}"/>
    <cellStyle name="Comma 4 3 2 2 3 3 2" xfId="42489" xr:uid="{BFB4BABA-4D83-4E70-B266-6306DA6501C5}"/>
    <cellStyle name="Comma 4 3 2 2 3 4" xfId="39716" xr:uid="{35D108DF-28BD-4FA4-938D-83F44442C2F7}"/>
    <cellStyle name="Comma 4 3 2 2 3 4 2" xfId="43281" xr:uid="{7847EAD6-3483-4768-A03E-CBCBCF680454}"/>
    <cellStyle name="Comma 4 3 2 2 3 5" xfId="40685" xr:uid="{CA6B46B3-598A-44E3-8E42-6D1AFF5C7B6A}"/>
    <cellStyle name="Comma 4 3 2 2 3 6" xfId="22680" xr:uid="{7E2FCAFF-944B-45E1-9B83-26F2326D70F7}"/>
    <cellStyle name="Comma 4 3 2 2 3_ACT Segment adj EBITDA" xfId="12688" xr:uid="{A4958995-4D92-4FD2-969F-5BF3CAEE56F0}"/>
    <cellStyle name="Comma 4 3 2 2 4" xfId="12689" xr:uid="{3E257584-DA31-4B6C-A0FA-31BDF4D8A0BF}"/>
    <cellStyle name="Comma 4 3 2 2 4 2" xfId="40686" xr:uid="{E6A0404C-79F3-4FD4-B0B1-517D033C0CFA}"/>
    <cellStyle name="Comma 4 3 2 2 4 3" xfId="22681" xr:uid="{C65FE55C-A1A4-416C-A323-6191637CFB83}"/>
    <cellStyle name="Comma 4 3 2 2 5" xfId="12690" xr:uid="{663390CF-CC8F-41B5-9847-B3D2C3F7FC07}"/>
    <cellStyle name="Comma 4 3 2 2 5 2" xfId="41199" xr:uid="{8C8A3C57-FB77-4F24-87D7-D4201FDA7722}"/>
    <cellStyle name="Comma 4 3 2 2 5 3" xfId="31479" xr:uid="{3AD05ABF-D440-4FE4-9E79-407CC1E64D34}"/>
    <cellStyle name="Comma 4 3 2 2 6" xfId="12691" xr:uid="{985FD3E7-8051-43FB-A052-9ED46851FCA4}"/>
    <cellStyle name="Comma 4 3 2 2 6 2" xfId="41460" xr:uid="{EC2C290E-2A07-4BB7-AB8A-4C30B4EEE50A}"/>
    <cellStyle name="Comma 4 3 2 2 6 3" xfId="32140" xr:uid="{D3976FFC-2FA8-496D-9EF9-4F9CAC94474F}"/>
    <cellStyle name="Comma 4 3 2 2 7" xfId="12692" xr:uid="{2C7484FA-DB6B-497B-9DE8-DBBEFE36872F}"/>
    <cellStyle name="Comma 4 3 2 2 7 2" xfId="41467" xr:uid="{DA98D1D1-8A11-49E0-9CC6-823085C0035F}"/>
    <cellStyle name="Comma 4 3 2 2 7 3" xfId="32147" xr:uid="{7B7FAC53-FF93-4EF4-9F9E-CBCABDB078BB}"/>
    <cellStyle name="Comma 4 3 2 2 8" xfId="12693" xr:uid="{8B0F9ADF-99CF-4095-8463-9DA1959B2C98}"/>
    <cellStyle name="Comma 4 3 2 2 8 2" xfId="41432" xr:uid="{C2AEED76-AD10-44DA-BE6C-38FCAF384E27}"/>
    <cellStyle name="Comma 4 3 2 2 8 3" xfId="32110" xr:uid="{3311A732-5ED3-40E5-A8E4-F8DEDBEE2A96}"/>
    <cellStyle name="Comma 4 3 2 2 9" xfId="12694" xr:uid="{326B5B2F-BF90-4A07-99B5-2B7469363CA7}"/>
    <cellStyle name="Comma 4 3 2 2 9 2" xfId="41344" xr:uid="{ABDD3B76-E52E-4BDD-A9DC-2D0CA6296EC5}"/>
    <cellStyle name="Comma 4 3 2 2 9 3" xfId="32019" xr:uid="{42281727-80DB-45B6-B926-429ECD9897D5}"/>
    <cellStyle name="Comma 4 3 2 2_ACT Segment adj EBITDA" xfId="12695" xr:uid="{14C630F9-A0E6-44F4-9F65-72DDD51304D6}"/>
    <cellStyle name="Comma 4 3 2 3" xfId="12696" xr:uid="{D7F1A9DE-75A9-4E87-9E8E-11DA312CAD6E}"/>
    <cellStyle name="Comma 4 3 2 3 10" xfId="12697" xr:uid="{C79AFE34-04F9-49FA-9A77-7830331223BC}"/>
    <cellStyle name="Comma 4 3 2 3 10 2" xfId="41539" xr:uid="{D626544F-0690-478C-BD73-F4CFA3BFCD14}"/>
    <cellStyle name="Comma 4 3 2 3 10 3" xfId="32222" xr:uid="{FD082423-6199-4E33-8DF9-B27DB405473D}"/>
    <cellStyle name="Comma 4 3 2 3 11" xfId="32900" xr:uid="{750069EC-CBEF-4AEF-8D8F-4DABFF34E100}"/>
    <cellStyle name="Comma 4 3 2 3 11 2" xfId="42178" xr:uid="{B570D970-7A29-42DF-9184-9898EE7EB3B1}"/>
    <cellStyle name="Comma 4 3 2 3 12" xfId="39269" xr:uid="{8DDEFFEA-1B25-483A-8E3D-BD23D98359B0}"/>
    <cellStyle name="Comma 4 3 2 3 12 2" xfId="43023" xr:uid="{6E67D4ED-8ECB-43B8-9EBF-6A2B85C1A258}"/>
    <cellStyle name="Comma 4 3 2 3 13" xfId="40687" xr:uid="{28BBB404-BF9D-4DF0-B9E1-E7719F47750B}"/>
    <cellStyle name="Comma 4 3 2 3 14" xfId="22682" xr:uid="{B77720A3-642A-4F89-94AB-F8FCC3717730}"/>
    <cellStyle name="Comma 4 3 2 3 2" xfId="12698" xr:uid="{DFEA4F2E-7989-4370-91F4-14ED3CEECB53}"/>
    <cellStyle name="Comma 4 3 2 3 2 2" xfId="12699" xr:uid="{30CD4E07-9338-44D9-BFDA-58588972E6F5}"/>
    <cellStyle name="Comma 4 3 2 3 2 2 2" xfId="12700" xr:uid="{FC2C2ABF-2099-4EFB-AEAA-70070876D84F}"/>
    <cellStyle name="Comma 4 3 2 3 2 2 2 2" xfId="41842" xr:uid="{551AF6F1-1288-477F-9B94-A1899DDBF443}"/>
    <cellStyle name="Comma 4 3 2 3 2 2 2 3" xfId="32527" xr:uid="{102AF473-9701-4ED8-8C81-11E42C26EC9B}"/>
    <cellStyle name="Comma 4 3 2 3 2 2 3" xfId="40689" xr:uid="{E4F2CE43-05EF-4F12-8EFC-758DAC72ACAA}"/>
    <cellStyle name="Comma 4 3 2 3 2 2 4" xfId="22684" xr:uid="{46A1ECE6-87EA-48DE-B649-B40E8EAEA80B}"/>
    <cellStyle name="Comma 4 3 2 3 2 2_ACT_NIBD EQ" xfId="12701" xr:uid="{3FDB8F9E-21F3-4B5F-AE64-B5F55C1EFA3B}"/>
    <cellStyle name="Comma 4 3 2 3 2 3" xfId="12702" xr:uid="{3FCEF1CE-CDDB-49F6-8384-2CEEA0378B37}"/>
    <cellStyle name="Comma 4 3 2 3 2 3 2" xfId="40690" xr:uid="{5D0FD0FC-542B-4C9F-A3D1-C9F8F78D1F54}"/>
    <cellStyle name="Comma 4 3 2 3 2 3 3" xfId="22685" xr:uid="{558B04EF-DADC-496F-B6F8-803E4275A807}"/>
    <cellStyle name="Comma 4 3 2 3 2 4" xfId="32901" xr:uid="{6F19D11E-2921-44B1-B475-E44031F4A779}"/>
    <cellStyle name="Comma 4 3 2 3 2 4 2" xfId="42179" xr:uid="{72A114A4-61EC-4582-92F3-8642D1C69CE5}"/>
    <cellStyle name="Comma 4 3 2 3 2 5" xfId="39270" xr:uid="{9F40F768-F217-4460-AB35-361EA878587C}"/>
    <cellStyle name="Comma 4 3 2 3 2 5 2" xfId="43024" xr:uid="{3EFAA55F-E9C3-47DE-BEB6-C48B5F428010}"/>
    <cellStyle name="Comma 4 3 2 3 2 6" xfId="40688" xr:uid="{DFB852BD-0520-46B1-9DB2-412A1D423834}"/>
    <cellStyle name="Comma 4 3 2 3 2 7" xfId="22683" xr:uid="{9EB20B2E-6F1D-4AFC-B011-4B70CF1A837E}"/>
    <cellStyle name="Comma 4 3 2 3 2_ACT Segment adj EBITDA" xfId="12703" xr:uid="{52F3A4C8-D122-46DC-8B78-CC5334D47FD7}"/>
    <cellStyle name="Comma 4 3 2 3 3" xfId="12704" xr:uid="{452FEE01-953D-4344-B74C-FC443EC44BDC}"/>
    <cellStyle name="Comma 4 3 2 3 3 2" xfId="12705" xr:uid="{AF6C0D2E-1BC9-441D-A0E5-5CCCA626A1B0}"/>
    <cellStyle name="Comma 4 3 2 3 3 2 2" xfId="41843" xr:uid="{34416728-C743-4498-995C-EC46B7E27698}"/>
    <cellStyle name="Comma 4 3 2 3 3 2 3" xfId="32528" xr:uid="{B1F09B35-3170-41D0-8CE6-D747A7F880FC}"/>
    <cellStyle name="Comma 4 3 2 3 3 3" xfId="36572" xr:uid="{86B37254-BEAE-40EC-900E-9170C514F469}"/>
    <cellStyle name="Comma 4 3 2 3 3 3 2" xfId="42490" xr:uid="{88FB011E-CE3E-44A0-9F30-35C2035F415C}"/>
    <cellStyle name="Comma 4 3 2 3 3 4" xfId="39717" xr:uid="{DB4E6B3F-D28B-4B8F-A321-9E1C635A62BC}"/>
    <cellStyle name="Comma 4 3 2 3 3 4 2" xfId="43282" xr:uid="{3F8F352C-B956-42D7-912A-78260EF0C1FC}"/>
    <cellStyle name="Comma 4 3 2 3 3 5" xfId="40691" xr:uid="{17ADA615-3733-4931-98AB-C992D722F25F}"/>
    <cellStyle name="Comma 4 3 2 3 3 6" xfId="22686" xr:uid="{DDC9E015-F4E6-4EEF-BAFB-FE557E9AE2AB}"/>
    <cellStyle name="Comma 4 3 2 3 3_ACT Segment adj EBITDA" xfId="12706" xr:uid="{7E63954A-0907-4E9B-A8B9-66DAD9B5D9B8}"/>
    <cellStyle name="Comma 4 3 2 3 4" xfId="12707" xr:uid="{2BA52BF9-4B5F-4CBB-A4A8-06A167B6D477}"/>
    <cellStyle name="Comma 4 3 2 3 4 2" xfId="40692" xr:uid="{C4809FBA-8834-46D9-BD4C-3B20F0AE039F}"/>
    <cellStyle name="Comma 4 3 2 3 4 3" xfId="22687" xr:uid="{B106473E-1760-403E-9C63-E76C6CF5295E}"/>
    <cellStyle name="Comma 4 3 2 3 5" xfId="12708" xr:uid="{7F09017F-FD76-49C2-AD60-6A68B10F79FD}"/>
    <cellStyle name="Comma 4 3 2 3 5 2" xfId="41150" xr:uid="{6E1A0338-8CDD-4BB1-9A32-267F6EF92BAE}"/>
    <cellStyle name="Comma 4 3 2 3 5 3" xfId="31390" xr:uid="{3BAF0D6E-ACC3-49B4-A756-C60360C0E671}"/>
    <cellStyle name="Comma 4 3 2 3 6" xfId="12709" xr:uid="{50D0931D-32F3-4024-9B11-8958E28266D7}"/>
    <cellStyle name="Comma 4 3 2 3 6 2" xfId="41424" xr:uid="{A9703FF0-CE07-4EFF-843B-CD5C23E74C3C}"/>
    <cellStyle name="Comma 4 3 2 3 6 3" xfId="32101" xr:uid="{0CAED8B1-36D3-472F-BE1C-20224B521310}"/>
    <cellStyle name="Comma 4 3 2 3 7" xfId="12710" xr:uid="{D61F0593-F9E7-4D0C-8A82-9705601DB018}"/>
    <cellStyle name="Comma 4 3 2 3 7 2" xfId="41379" xr:uid="{F0C46611-59A5-43BA-8280-BC94FECF0EE1}"/>
    <cellStyle name="Comma 4 3 2 3 7 3" xfId="32055" xr:uid="{1D751ED5-60CA-4906-B24E-4715A4C4FF26}"/>
    <cellStyle name="Comma 4 3 2 3 8" xfId="12711" xr:uid="{49A6258E-A113-47E0-B66F-C0E8D09BF3E1}"/>
    <cellStyle name="Comma 4 3 2 3 8 2" xfId="41293" xr:uid="{0953CD33-0A10-4BB7-B796-E9520D6E8DB9}"/>
    <cellStyle name="Comma 4 3 2 3 8 3" xfId="31966" xr:uid="{96F563BB-8B12-45ED-B694-9F52C250D787}"/>
    <cellStyle name="Comma 4 3 2 3 9" xfId="12712" xr:uid="{932EDD98-AD7D-46A2-BB24-048A44AC35B2}"/>
    <cellStyle name="Comma 4 3 2 3 9 2" xfId="41523" xr:uid="{E8669CED-BBB7-43E8-8627-C6BCF80B8548}"/>
    <cellStyle name="Comma 4 3 2 3 9 3" xfId="32206" xr:uid="{C598714E-7D26-42E4-9BC3-00D371E68A3D}"/>
    <cellStyle name="Comma 4 3 2 3_ACT Segment adj EBITDA" xfId="12713" xr:uid="{7EF3FC99-1023-4768-A683-C5B8B5FCCFDE}"/>
    <cellStyle name="Comma 4 3 2 4" xfId="12714" xr:uid="{74C40586-28E7-4EF1-878C-531A53AD5C11}"/>
    <cellStyle name="Comma 4 3 2 4 10" xfId="38712" xr:uid="{E0A7225E-F086-401C-9302-338541E224AF}"/>
    <cellStyle name="Comma 4 3 2 4 10 2" xfId="42845" xr:uid="{B87D97D8-B534-4453-8BCC-DADA4F75D4D2}"/>
    <cellStyle name="Comma 4 3 2 4 11" xfId="39271" xr:uid="{3748AE09-3962-4B16-B0D9-D3CCFDFBA210}"/>
    <cellStyle name="Comma 4 3 2 4 11 2" xfId="43025" xr:uid="{D9BF184B-02C5-4D1D-AE7C-E71F1C2EDEB9}"/>
    <cellStyle name="Comma 4 3 2 4 12" xfId="40693" xr:uid="{FFDAE934-E719-4387-A713-B3BBEF55FD5E}"/>
    <cellStyle name="Comma 4 3 2 4 13" xfId="22688" xr:uid="{F03BE23B-4DBD-452A-9308-ECBD64724E34}"/>
    <cellStyle name="Comma 4 3 2 4 2" xfId="12715" xr:uid="{B2564C2A-8E4A-4C1B-A061-90938B1DAA56}"/>
    <cellStyle name="Comma 4 3 2 4 2 2" xfId="12716" xr:uid="{F44A9C38-D5A3-451B-8E15-5B2C1835F77B}"/>
    <cellStyle name="Comma 4 3 2 4 2 2 2" xfId="12717" xr:uid="{40C74465-9634-4504-8834-E98D010EABF0}"/>
    <cellStyle name="Comma 4 3 2 4 2 2 2 2" xfId="41844" xr:uid="{9CAD85C0-6B78-46FB-BA56-FA12E229D119}"/>
    <cellStyle name="Comma 4 3 2 4 2 2 2 3" xfId="32529" xr:uid="{68EB8FAF-2833-446E-A248-A99FF41510A1}"/>
    <cellStyle name="Comma 4 3 2 4 2 2 3" xfId="40695" xr:uid="{C1046B30-AC0D-4EC0-BD7D-8F03CA489C08}"/>
    <cellStyle name="Comma 4 3 2 4 2 2 4" xfId="22690" xr:uid="{7518209E-F92F-46A1-BFC0-B47466D904F5}"/>
    <cellStyle name="Comma 4 3 2 4 2 2_ACT_NIBD EQ" xfId="12718" xr:uid="{7ED1A344-3AF9-4238-BF0D-446386FA2847}"/>
    <cellStyle name="Comma 4 3 2 4 2 3" xfId="12719" xr:uid="{3DB3D5C1-3384-4CF3-B9F3-25A04DDAF6E6}"/>
    <cellStyle name="Comma 4 3 2 4 2 3 2" xfId="40696" xr:uid="{98DBC4E4-B10D-4BAF-A287-022C650FC2E9}"/>
    <cellStyle name="Comma 4 3 2 4 2 3 3" xfId="22691" xr:uid="{432E0B40-A14A-48CA-A805-230CEDEAAD43}"/>
    <cellStyle name="Comma 4 3 2 4 2 4" xfId="36573" xr:uid="{E3883520-85CE-4FB5-ADD5-CD772E5DCF61}"/>
    <cellStyle name="Comma 4 3 2 4 2 4 2" xfId="42491" xr:uid="{C4C5C824-E1FD-44D5-9232-D5C2BA42FE5D}"/>
    <cellStyle name="Comma 4 3 2 4 2 5" xfId="39718" xr:uid="{3389EAB8-6E2B-49E9-9C42-1C48E4B7D4E8}"/>
    <cellStyle name="Comma 4 3 2 4 2 5 2" xfId="43283" xr:uid="{F849D7ED-CC07-46D0-B3CD-9D76B98239DE}"/>
    <cellStyle name="Comma 4 3 2 4 2 6" xfId="40694" xr:uid="{063861E6-C569-4FC7-8753-0DF0CB998A79}"/>
    <cellStyle name="Comma 4 3 2 4 2 7" xfId="22689" xr:uid="{AA4C4F8F-A3A2-4789-BA4E-D2C4009A53F3}"/>
    <cellStyle name="Comma 4 3 2 4 2_ACT Segment adj EBITDA" xfId="12720" xr:uid="{D59D9375-3244-4FD9-B253-442645AE826B}"/>
    <cellStyle name="Comma 4 3 2 4 3" xfId="12721" xr:uid="{600EF799-8DCB-47AF-91B6-096A2A40D171}"/>
    <cellStyle name="Comma 4 3 2 4 3 2" xfId="12722" xr:uid="{B6CB895F-7575-4F51-9409-727273B63399}"/>
    <cellStyle name="Comma 4 3 2 4 3 2 2" xfId="41845" xr:uid="{CB47CBB3-56A1-4ED0-B4D2-9E4B85F204E4}"/>
    <cellStyle name="Comma 4 3 2 4 3 2 3" xfId="32530" xr:uid="{5B748791-68F2-4953-9C43-C92092FE233F}"/>
    <cellStyle name="Comma 4 3 2 4 3 3" xfId="40697" xr:uid="{6DC8B023-F08B-4CF8-82D2-6FBF978ECE83}"/>
    <cellStyle name="Comma 4 3 2 4 3 4" xfId="22692" xr:uid="{8B5AE91D-FED4-4479-9BF6-5927107A99DB}"/>
    <cellStyle name="Comma 4 3 2 4 3_ACT_NIBD EQ" xfId="12723" xr:uid="{AC4B4458-49B2-49BA-812E-4F76FD982535}"/>
    <cellStyle name="Comma 4 3 2 4 4" xfId="12724" xr:uid="{758B2B1A-0D60-4034-9E0F-ECCA1342580B}"/>
    <cellStyle name="Comma 4 3 2 4 4 2" xfId="40698" xr:uid="{19DC66D7-D21E-4A19-8AF1-576B18CEC483}"/>
    <cellStyle name="Comma 4 3 2 4 4 3" xfId="22693" xr:uid="{352D902E-0506-4412-B6E2-79797B10B8BD}"/>
    <cellStyle name="Comma 4 3 2 4 5" xfId="12725" xr:uid="{B7C08088-9452-4BA1-9462-47DFE024109F}"/>
    <cellStyle name="Comma 4 3 2 4 5 2" xfId="41245" xr:uid="{E14596FF-FA6D-44C2-8224-999E7A4B0D9A}"/>
    <cellStyle name="Comma 4 3 2 4 5 3" xfId="31783" xr:uid="{288245CE-F89B-4E3D-B158-09F843066242}"/>
    <cellStyle name="Comma 4 3 2 4 6" xfId="32902" xr:uid="{6D305DDE-8D6E-4FDB-BB1F-D3D769CC98BC}"/>
    <cellStyle name="Comma 4 3 2 4 6 2" xfId="42180" xr:uid="{34B95C5B-7E71-499E-894D-7B1096DBEB4B}"/>
    <cellStyle name="Comma 4 3 2 4 7" xfId="36116" xr:uid="{DDAA80D6-0908-4A84-838D-2102146E7A43}"/>
    <cellStyle name="Comma 4 3 2 4 7 2" xfId="42317" xr:uid="{40B03F37-3E25-4F9D-8908-A39BF1BFC317}"/>
    <cellStyle name="Comma 4 3 2 4 8" xfId="37922" xr:uid="{8176A588-AFA0-4C26-9AC5-56E7D562EF6A}"/>
    <cellStyle name="Comma 4 3 2 4 8 2" xfId="42788" xr:uid="{310CB8F2-2DF8-445C-9172-8A9E8B874937}"/>
    <cellStyle name="Comma 4 3 2 4 9" xfId="38343" xr:uid="{86C5C814-F58F-4C91-95FE-85CEE849BC9E}"/>
    <cellStyle name="Comma 4 3 2 4 9 2" xfId="42816" xr:uid="{89728E53-B975-46B5-A7DC-674D2DFD8841}"/>
    <cellStyle name="Comma 4 3 2 4_ACT Segment adj EBITDA" xfId="12726" xr:uid="{5D7AF49D-F506-4ADB-8D7A-11F6920476A3}"/>
    <cellStyle name="Comma 4 3 2 5" xfId="12727" xr:uid="{6A2ECD18-FB19-4866-99DD-31459BAEC10A}"/>
    <cellStyle name="Comma 4 3 2 5 2" xfId="12728" xr:uid="{0F4E745C-02EB-45CE-A5A5-AFFDB55808FA}"/>
    <cellStyle name="Comma 4 3 2 5 2 2" xfId="12729" xr:uid="{1884F7A0-C72C-4CB4-A772-81A5F106CCDE}"/>
    <cellStyle name="Comma 4 3 2 5 2 2 2" xfId="41846" xr:uid="{6CD294C0-0D4C-4E2B-92CA-307C01D12A6B}"/>
    <cellStyle name="Comma 4 3 2 5 2 2 3" xfId="32531" xr:uid="{1B2AE488-2816-4AC4-8AFC-E859C5F88D53}"/>
    <cellStyle name="Comma 4 3 2 5 2 3" xfId="40700" xr:uid="{495C6C81-9DCD-4E14-A8B6-D0DA85792952}"/>
    <cellStyle name="Comma 4 3 2 5 2 4" xfId="22695" xr:uid="{2104B943-4EE4-4F4A-8B60-E688304E8B38}"/>
    <cellStyle name="Comma 4 3 2 5 2_ACT_NIBD EQ" xfId="12730" xr:uid="{3E0219F2-0EAA-4226-8CE1-1767E0BCF717}"/>
    <cellStyle name="Comma 4 3 2 5 3" xfId="12731" xr:uid="{312C8123-ABA0-4726-8D3E-2B4DAD47BBB3}"/>
    <cellStyle name="Comma 4 3 2 5 3 2" xfId="40701" xr:uid="{8B1CC7DF-AB75-48ED-A64F-E325C94E338F}"/>
    <cellStyle name="Comma 4 3 2 5 3 3" xfId="22696" xr:uid="{DFFF244D-129D-4A57-B9EF-4696965A9559}"/>
    <cellStyle name="Comma 4 3 2 5 4" xfId="36416" xr:uid="{6633F5B6-7DDB-4153-87AE-0A50120E50A4}"/>
    <cellStyle name="Comma 4 3 2 5 4 2" xfId="42385" xr:uid="{520D52E0-2C5A-4A8C-BF7A-E9BF7AC12614}"/>
    <cellStyle name="Comma 4 3 2 5 5" xfId="39593" xr:uid="{926A834F-BA72-4327-9C1D-CC299A650EA3}"/>
    <cellStyle name="Comma 4 3 2 5 5 2" xfId="43171" xr:uid="{4D6943A9-C760-4BDA-BE02-9D5A7E38E01D}"/>
    <cellStyle name="Comma 4 3 2 5 6" xfId="40699" xr:uid="{D6C56010-CAFF-4B62-9F6C-89C411BC81DB}"/>
    <cellStyle name="Comma 4 3 2 5 7" xfId="22694" xr:uid="{E04D0886-3CB0-4068-A254-8F516B4A6C18}"/>
    <cellStyle name="Comma 4 3 2 5_ACT Segment adj EBITDA" xfId="12732" xr:uid="{2EA1EAD2-F4D6-49F8-9C6E-42C0C2AAD76D}"/>
    <cellStyle name="Comma 4 3 2 6" xfId="12733" xr:uid="{6822AE05-457C-4B68-8953-48CBBD67A6FB}"/>
    <cellStyle name="Comma 4 3 2 6 2" xfId="12734" xr:uid="{60B485AB-238A-4737-BD02-AF63AEC69A86}"/>
    <cellStyle name="Comma 4 3 2 6 2 2" xfId="41847" xr:uid="{091A9597-F48A-4A68-8648-1B4B8F1C70AE}"/>
    <cellStyle name="Comma 4 3 2 6 2 3" xfId="32532" xr:uid="{5994C261-FE51-4550-8CD9-EEB71832F552}"/>
    <cellStyle name="Comma 4 3 2 6 3" xfId="40702" xr:uid="{D0F894D6-146A-4448-81F9-6F21A2D7B1CA}"/>
    <cellStyle name="Comma 4 3 2 6 4" xfId="22697" xr:uid="{3F0B0DA3-FB6F-4AE9-A778-EBC730D59C32}"/>
    <cellStyle name="Comma 4 3 2 6_ACT_NIBD EQ" xfId="12735" xr:uid="{015FA397-2E52-4800-909A-37A345D2F1A0}"/>
    <cellStyle name="Comma 4 3 2 7" xfId="12736" xr:uid="{F66B28C6-815D-4F82-BDAA-3611C0C33FAC}"/>
    <cellStyle name="Comma 4 3 2 7 2" xfId="40703" xr:uid="{15F733C2-7608-4D83-8F1C-2A7F62024D95}"/>
    <cellStyle name="Comma 4 3 2 7 3" xfId="22698" xr:uid="{7816DC3B-40B9-4A1E-BFF4-14F1B0EA11AB}"/>
    <cellStyle name="Comma 4 3 2 8" xfId="12737" xr:uid="{B252D50C-BC20-4561-91AA-A50A06B77211}"/>
    <cellStyle name="Comma 4 3 2 8 2" xfId="41100" xr:uid="{3389699F-9B38-4EBD-8CA7-886A5646B2D4}"/>
    <cellStyle name="Comma 4 3 2 8 3" xfId="30991" xr:uid="{3F84B5C7-DC49-408E-BF79-C52745F3D962}"/>
    <cellStyle name="Comma 4 3 2 9" xfId="12738" xr:uid="{5925D26A-C996-43A9-9AD4-320574D8C172}"/>
    <cellStyle name="Comma 4 3 2 9 2" xfId="41337" xr:uid="{37C48D39-ABAB-42D6-B230-F63C1D4FDA90}"/>
    <cellStyle name="Comma 4 3 2 9 3" xfId="32011" xr:uid="{79EE79A8-AA3E-4AA9-B1E3-FE183E162927}"/>
    <cellStyle name="Comma 4 3 2_ACT Segment adj EBITDA" xfId="12739" xr:uid="{9B5D0E23-1531-4FB9-B489-60E7E63AA9DB}"/>
    <cellStyle name="Comma 4 3 3" xfId="12740" xr:uid="{F2DC188B-DFE8-466D-974D-DAF3399E1E6A}"/>
    <cellStyle name="Comma 4 3 3 2" xfId="12741" xr:uid="{190B764A-9554-4530-A42B-554FAA159266}"/>
    <cellStyle name="Comma 4 3 3 2 2" xfId="12742" xr:uid="{67E29972-5FFE-4526-A7BB-2B2854BA8E53}"/>
    <cellStyle name="Comma 4 3 3 2 2 2" xfId="32533" xr:uid="{8F6CBCBB-AC9F-4F32-BE90-F483E9E1C1D0}"/>
    <cellStyle name="Comma 4 3 3 2 3" xfId="32904" xr:uid="{470C5275-8003-467F-B254-31F8C52DC59F}"/>
    <cellStyle name="Comma 4 3 3 2 3 2" xfId="42182" xr:uid="{32D6571D-E5D2-4D00-8C5D-A58B09E55947}"/>
    <cellStyle name="Comma 4 3 3 2 4" xfId="39273" xr:uid="{E368EB68-7250-44E1-A903-8031C4DE4C38}"/>
    <cellStyle name="Comma 4 3 3 2 4 2" xfId="43027" xr:uid="{2D9DC083-9A38-44E9-A61F-DDBA03DBF9F2}"/>
    <cellStyle name="Comma 4 3 3 2_New Segment note" xfId="12743" xr:uid="{0CDF4FC3-B4CA-41FB-98D7-2B42CE31748C}"/>
    <cellStyle name="Comma 4 3 3 3" xfId="12744" xr:uid="{910E70BA-C35C-487E-B098-65DD6726726F}"/>
    <cellStyle name="Comma 4 3 3 3 2" xfId="32534" xr:uid="{309FFD2D-4549-4220-A1B0-B0641C4DB9DD}"/>
    <cellStyle name="Comma 4 3 3 4" xfId="12745" xr:uid="{445F32BC-53BF-41C9-8CC8-83FDF4C6493A}"/>
    <cellStyle name="Comma 4 3 3 4 2" xfId="32535" xr:uid="{759A1F3A-01D3-4E94-B8E0-9ABD71152ADE}"/>
    <cellStyle name="Comma 4 3 3 5" xfId="32903" xr:uid="{D7A523BB-7F65-4902-AEDD-9BAE867E740A}"/>
    <cellStyle name="Comma 4 3 3 5 2" xfId="42181" xr:uid="{D3696128-1F47-4C38-B20E-B46755450C67}"/>
    <cellStyle name="Comma 4 3 3 6" xfId="39272" xr:uid="{3CD011AB-F903-49D2-B4BF-1CDB68E8C401}"/>
    <cellStyle name="Comma 4 3 3 6 2" xfId="43026" xr:uid="{86FFBDF0-2729-41AD-BC0A-5F5141A0A1B6}"/>
    <cellStyle name="Comma 4 3 3 7" xfId="22699" xr:uid="{0F5876C9-6360-4F64-8E45-381AC4D5BC2E}"/>
    <cellStyle name="Comma 4 3 3_ACT Segment adj EBITDA" xfId="12746" xr:uid="{015C2A92-5631-4D5B-A1F2-D5D7755EAE1B}"/>
    <cellStyle name="Comma 4 3 4" xfId="12747" xr:uid="{2B40D5AB-EB4C-4FC9-A93A-61CF7C9825F7}"/>
    <cellStyle name="Comma 4 3 4 2" xfId="12748" xr:uid="{475EA6D6-D465-4846-A0FB-3BE6524F02F3}"/>
    <cellStyle name="Comma 4 3 4 2 2" xfId="32906" xr:uid="{3A4B7307-3F5A-4B30-8332-4985034EDF29}"/>
    <cellStyle name="Comma 4 3 4 2 2 2" xfId="42184" xr:uid="{73358609-28A7-4136-A570-0EB6B9FDE2C1}"/>
    <cellStyle name="Comma 4 3 4 2 3" xfId="39275" xr:uid="{99B7A75A-23BD-4C2C-99C6-B25174986537}"/>
    <cellStyle name="Comma 4 3 4 2 3 2" xfId="43029" xr:uid="{9C69ED72-2C51-46E1-A44B-61B491F280F7}"/>
    <cellStyle name="Comma 4 3 4 3" xfId="32905" xr:uid="{35EE15B7-9050-4DBB-936F-BC33A7D26AD8}"/>
    <cellStyle name="Comma 4 3 4 3 2" xfId="42183" xr:uid="{0A525C36-962C-4ACB-B3B3-5E2808955E3B}"/>
    <cellStyle name="Comma 4 3 4 4" xfId="39274" xr:uid="{480E89F4-0E88-42E6-916F-7AC454BA2BE7}"/>
    <cellStyle name="Comma 4 3 4 4 2" xfId="43028" xr:uid="{88F6FACB-A6CC-461F-A7DA-593CD2CDB837}"/>
    <cellStyle name="Comma 4 3 4_DataSet" xfId="12749" xr:uid="{F9E37FA7-21E7-4F5C-8497-65AD39F30506}"/>
    <cellStyle name="Comma 4 3 5" xfId="12750" xr:uid="{873A3F0A-B9D6-47A3-8E92-93B7571FABAC}"/>
    <cellStyle name="Comma 4 3 5 2" xfId="32907" xr:uid="{34FC5E33-DA9E-4A33-87DB-333E1FB89752}"/>
    <cellStyle name="Comma 4 3 5 2 2" xfId="42185" xr:uid="{C53425C8-0D80-4C74-8427-DEB68100845E}"/>
    <cellStyle name="Comma 4 3 5 3" xfId="39276" xr:uid="{5C2EACE1-1794-4040-9513-E9A68A277390}"/>
    <cellStyle name="Comma 4 3 5 3 2" xfId="43030" xr:uid="{C993EC2F-6278-4E07-9DE6-7639E30CCB00}"/>
    <cellStyle name="Comma 4 3 6" xfId="12751" xr:uid="{439944A4-58EB-492E-B046-94A06BF0C5E0}"/>
    <cellStyle name="Comma 4 3 6 2" xfId="36318" xr:uid="{C401E343-0B7B-4A89-B8F5-4A8466102FE7}"/>
    <cellStyle name="Comma 4 3 7" xfId="12752" xr:uid="{588D37AA-A2B3-4101-BF88-4A7903A90125}"/>
    <cellStyle name="Comma 4 3 7 2" xfId="37038" xr:uid="{733D4B00-F312-4870-A0C6-4C08854A7D21}"/>
    <cellStyle name="Comma 4 3 8" xfId="12753" xr:uid="{1183F07F-BB3F-4623-A522-40A9EC6989C3}"/>
    <cellStyle name="Comma 4 3 8 2" xfId="37077" xr:uid="{092AB600-65C9-4E40-B309-A92A51CFFEC1}"/>
    <cellStyle name="Comma 4 3 9" xfId="32896" xr:uid="{5F8A4CEA-0DF6-4587-934D-7AAC1CFEB72D}"/>
    <cellStyle name="Comma 4 3 9 2" xfId="42174" xr:uid="{E5365A51-871F-4821-9BF7-D0E574457A4E}"/>
    <cellStyle name="Comma 4 3_ACT Segment adj EBITDA" xfId="12754" xr:uid="{1CC624FB-2F6B-415F-B213-99CB404A7E27}"/>
    <cellStyle name="Comma 4 30" xfId="33082" xr:uid="{BA4B2B58-72B1-4F37-98A5-95D6320DAD1D}"/>
    <cellStyle name="Comma 4 30 2" xfId="42275" xr:uid="{2A453FA6-7377-4E22-9897-41960053D8A7}"/>
    <cellStyle name="Comma 4 31" xfId="39252" xr:uid="{F4139612-95BF-4337-872A-DB1AAF72A8C0}"/>
    <cellStyle name="Comma 4 31 2" xfId="43006" xr:uid="{DA86302A-5C4F-4A61-98D1-096766E616D0}"/>
    <cellStyle name="Comma 4 32" xfId="39782" xr:uid="{4F7CDE09-CEFC-4450-9886-93977C74EB05}"/>
    <cellStyle name="Comma 4 32 2" xfId="43333" xr:uid="{0AECF66E-7D12-4C15-854E-C2AB904D6053}"/>
    <cellStyle name="Comma 4 33" xfId="39411" xr:uid="{3AF49447-D36B-457B-9E02-B8989773EB53}"/>
    <cellStyle name="Comma 4 33 2" xfId="43119" xr:uid="{53063169-9D07-48F8-BC01-73EBFE7DA317}"/>
    <cellStyle name="Comma 4 34" xfId="39521" xr:uid="{0D4CABD4-7727-4B0D-BCED-DF3522C3D73C}"/>
    <cellStyle name="Comma 4 34 2" xfId="43129" xr:uid="{79817DC6-480C-463D-BF2C-3A14F4D2AF4F}"/>
    <cellStyle name="Comma 4 35" xfId="39439" xr:uid="{B5B05933-EB81-4DE7-9B3B-C17B853DE50A}"/>
    <cellStyle name="Comma 4 35 2" xfId="43122" xr:uid="{68F677F9-E9FE-4054-9335-566D7DEF92F0}"/>
    <cellStyle name="Comma 4 36" xfId="39513" xr:uid="{950AB1D9-0D3A-44A7-8537-F737B8B91781}"/>
    <cellStyle name="Comma 4 36 2" xfId="43128" xr:uid="{2B97EB89-B2B8-446D-8BE5-5F0912A2684F}"/>
    <cellStyle name="Comma 4 37" xfId="39851" xr:uid="{A797E080-0B7E-4E86-8147-35857D51D877}"/>
    <cellStyle name="Comma 4 37 2" xfId="43396" xr:uid="{0BA2A3A8-C1FF-45AE-A296-6F1BA1C826D9}"/>
    <cellStyle name="Comma 4 38" xfId="39604" xr:uid="{1C7B39EB-60AC-45D5-A631-048D6DA1689B}"/>
    <cellStyle name="Comma 4 38 2" xfId="43182" xr:uid="{686E4175-C851-497C-A8EB-071DB32E8C4F}"/>
    <cellStyle name="Comma 4 39" xfId="39624" xr:uid="{1457C3BA-EBB5-469D-BF47-DDD836FD877F}"/>
    <cellStyle name="Comma 4 39 2" xfId="43193" xr:uid="{08C9185E-B864-467A-8445-5DEE4B3C7A6F}"/>
    <cellStyle name="Comma 4 4" xfId="12755" xr:uid="{CF6CFF52-33CC-473D-9E40-FF4A9A8B45BD}"/>
    <cellStyle name="Comma 4 4 10" xfId="12756" xr:uid="{1E166067-AE3E-49DC-8188-25E900549CD1}"/>
    <cellStyle name="Comma 4 4 10 2" xfId="41558" xr:uid="{02842DCF-EE58-4CBE-BB90-C759B6268DC7}"/>
    <cellStyle name="Comma 4 4 10 3" xfId="32241" xr:uid="{AAA006F2-3508-4803-B8FA-FBC3242437C8}"/>
    <cellStyle name="Comma 4 4 11" xfId="32908" xr:uid="{C601C569-F83F-41ED-B091-979AC7E86558}"/>
    <cellStyle name="Comma 4 4 11 2" xfId="42186" xr:uid="{3FD570A7-359F-469A-A5B6-C98FD1019138}"/>
    <cellStyle name="Comma 4 4 12" xfId="39277" xr:uid="{445F0F75-7055-4B0C-BECB-5240FDD9162E}"/>
    <cellStyle name="Comma 4 4 12 2" xfId="43031" xr:uid="{9562E083-FC82-4E5A-B9A5-CC3B94A2896E}"/>
    <cellStyle name="Comma 4 4 13" xfId="40704" xr:uid="{A7261B68-3802-45B8-AAD2-72C4908ADB79}"/>
    <cellStyle name="Comma 4 4 14" xfId="22700" xr:uid="{8884CEE3-0165-42E9-AE9F-BCF17B673DF8}"/>
    <cellStyle name="Comma 4 4 2" xfId="12757" xr:uid="{516B9A31-2E6F-4CD0-902E-D0E637B45170}"/>
    <cellStyle name="Comma 4 4 2 10" xfId="12758" xr:uid="{43BCBF7D-BF51-4DA3-9738-FE33FDB3717E}"/>
    <cellStyle name="Comma 4 4 2 10 2" xfId="41303" xr:uid="{013DBF2D-01C3-40AA-AC8C-A3B4B915D7E6}"/>
    <cellStyle name="Comma 4 4 2 10 3" xfId="31976" xr:uid="{0438E0C0-1C54-401D-8DE3-2F81B63658C9}"/>
    <cellStyle name="Comma 4 4 2 11" xfId="32909" xr:uid="{768179FB-BC3C-4750-983A-8AD5E84D824B}"/>
    <cellStyle name="Comma 4 4 2 11 2" xfId="42187" xr:uid="{CEBD8DB7-EC52-418C-9A3A-29766650D9B5}"/>
    <cellStyle name="Comma 4 4 2 12" xfId="39278" xr:uid="{C3CA5531-E6CE-452A-88E6-11A27E488985}"/>
    <cellStyle name="Comma 4 4 2 12 2" xfId="43032" xr:uid="{D0FA9A36-7C36-44E5-9DA5-545753FA990B}"/>
    <cellStyle name="Comma 4 4 2 13" xfId="40705" xr:uid="{192BB1AC-062E-46E9-B30B-E9BF7AAF5114}"/>
    <cellStyle name="Comma 4 4 2 14" xfId="22701" xr:uid="{E8240BF6-15A4-4479-9571-1FE8BC70CD2C}"/>
    <cellStyle name="Comma 4 4 2 2" xfId="12759" xr:uid="{2ECFDCC7-6815-4D51-82B4-9FBB099A9EF5}"/>
    <cellStyle name="Comma 4 4 2 2 2" xfId="12760" xr:uid="{B895A204-CB80-43A8-B96E-36DFF535CA42}"/>
    <cellStyle name="Comma 4 4 2 2 2 2" xfId="12761" xr:uid="{D12BD160-3BBC-4497-A6B5-E5F5AEB754C1}"/>
    <cellStyle name="Comma 4 4 2 2 2 2 2" xfId="41848" xr:uid="{234C71A8-9FB5-4CC9-88D7-E1F4C47CBA78}"/>
    <cellStyle name="Comma 4 4 2 2 2 2 3" xfId="32536" xr:uid="{FB8C7D05-8EA7-43BE-9300-F567937F8C11}"/>
    <cellStyle name="Comma 4 4 2 2 2 3" xfId="40707" xr:uid="{508F7D05-0283-479C-AC90-5D39D691DDF3}"/>
    <cellStyle name="Comma 4 4 2 2 2 4" xfId="22703" xr:uid="{59E655CC-1215-4945-A2B7-C4C0E815F13C}"/>
    <cellStyle name="Comma 4 4 2 2 2_ACT_NIBD EQ" xfId="12762" xr:uid="{DBBA1D8A-910E-4896-9646-506F11A232D0}"/>
    <cellStyle name="Comma 4 4 2 2 3" xfId="12763" xr:uid="{7FAB14F5-3D22-4025-8634-ACF3F78EBB17}"/>
    <cellStyle name="Comma 4 4 2 2 3 2" xfId="40708" xr:uid="{99C685CE-4275-4F67-A727-66DFBDB6B4CF}"/>
    <cellStyle name="Comma 4 4 2 2 3 3" xfId="22704" xr:uid="{B1A5981A-53C5-490D-9D14-EC590A80EE00}"/>
    <cellStyle name="Comma 4 4 2 2 4" xfId="32910" xr:uid="{D9FFB2B7-1606-4EAD-9ED1-F04041B6DD71}"/>
    <cellStyle name="Comma 4 4 2 2 4 2" xfId="42188" xr:uid="{38D5CC2A-ABFB-4261-ACA3-96680EFDB119}"/>
    <cellStyle name="Comma 4 4 2 2 5" xfId="39279" xr:uid="{73E7A1E9-3236-4884-B3C1-B2F15FBEDF65}"/>
    <cellStyle name="Comma 4 4 2 2 5 2" xfId="43033" xr:uid="{A0CFA6AA-67F9-4337-82D8-E9DB9C441FCD}"/>
    <cellStyle name="Comma 4 4 2 2 6" xfId="40706" xr:uid="{6A922BD8-F04A-41AF-952D-B68097ADA87A}"/>
    <cellStyle name="Comma 4 4 2 2 7" xfId="22702" xr:uid="{DD6C33BE-B209-41E7-99C8-4169F715FA24}"/>
    <cellStyle name="Comma 4 4 2 2_ACT Segment adj EBITDA" xfId="12764" xr:uid="{0E002F51-038E-41D1-8F42-30CDE280E6B6}"/>
    <cellStyle name="Comma 4 4 2 3" xfId="12765" xr:uid="{1F872835-6AF8-4080-A98E-10D245C230C6}"/>
    <cellStyle name="Comma 4 4 2 3 2" xfId="12766" xr:uid="{983C08CF-00A8-4B60-8E5A-2791C2FA5D16}"/>
    <cellStyle name="Comma 4 4 2 3 2 2" xfId="41849" xr:uid="{BA977721-703E-4F33-AFC9-3C21BF79EEB6}"/>
    <cellStyle name="Comma 4 4 2 3 2 3" xfId="32537" xr:uid="{3BAF5925-AF29-4118-AF6A-1428B765A5E5}"/>
    <cellStyle name="Comma 4 4 2 3 3" xfId="36574" xr:uid="{012EA648-4FF4-4C85-90E2-3BE682EE9D49}"/>
    <cellStyle name="Comma 4 4 2 3 3 2" xfId="42492" xr:uid="{51FD5F7A-0DAC-4F00-8CAA-1D19E8E673C1}"/>
    <cellStyle name="Comma 4 4 2 3 4" xfId="39719" xr:uid="{5CCCB271-6EAE-4FE5-988D-5C94B8703E67}"/>
    <cellStyle name="Comma 4 4 2 3 4 2" xfId="43284" xr:uid="{FA55EBF9-2481-4133-B941-FBA5B7A22289}"/>
    <cellStyle name="Comma 4 4 2 3 5" xfId="40709" xr:uid="{26A5F169-614C-46F8-90EB-49BB373212B9}"/>
    <cellStyle name="Comma 4 4 2 3 6" xfId="22705" xr:uid="{9500C88C-DABB-4387-A11E-EF0BEF834FA7}"/>
    <cellStyle name="Comma 4 4 2 3_ACT Segment adj EBITDA" xfId="12767" xr:uid="{EBF4CE27-9348-4FD6-A088-CB6A5CE75FDD}"/>
    <cellStyle name="Comma 4 4 2 4" xfId="12768" xr:uid="{B47BCF1F-E5D7-4565-8E9C-1BBD535C9116}"/>
    <cellStyle name="Comma 4 4 2 4 2" xfId="40710" xr:uid="{20E521EB-4A4D-40F3-870F-A90FDA42DA11}"/>
    <cellStyle name="Comma 4 4 2 4 3" xfId="22706" xr:uid="{766616D5-0B70-42A9-9F52-DE86D33C93D6}"/>
    <cellStyle name="Comma 4 4 2 5" xfId="12769" xr:uid="{68697127-47A1-43CF-AF21-4DC8A022A3DD}"/>
    <cellStyle name="Comma 4 4 2 5 2" xfId="41187" xr:uid="{C3A64063-DC1B-4D95-9269-A1A5BDCEFC9E}"/>
    <cellStyle name="Comma 4 4 2 5 3" xfId="31467" xr:uid="{EF7B81FE-688B-482F-AA2E-DA242E323EEF}"/>
    <cellStyle name="Comma 4 4 2 6" xfId="12770" xr:uid="{D80C6F8A-F48F-47E7-974B-1ED2E747981B}"/>
    <cellStyle name="Comma 4 4 2 6 2" xfId="41451" xr:uid="{DE5AD37C-C30F-4AA0-8DBB-F7AB3BB36529}"/>
    <cellStyle name="Comma 4 4 2 6 3" xfId="32130" xr:uid="{EA0A7FBA-C566-4245-942D-68809A583920}"/>
    <cellStyle name="Comma 4 4 2 7" xfId="12771" xr:uid="{0B8125BB-D8E6-4EF9-B2F3-A77DA80F1298}"/>
    <cellStyle name="Comma 4 4 2 7 2" xfId="41562" xr:uid="{EEEB4B5E-446A-4F6B-B38B-26EBBF5EA009}"/>
    <cellStyle name="Comma 4 4 2 7 3" xfId="32245" xr:uid="{57035E5A-5B4B-43D3-B2FA-B3A1A0B55B47}"/>
    <cellStyle name="Comma 4 4 2 8" xfId="12772" xr:uid="{FB9F9EFA-40CD-4902-84D6-36F019A09627}"/>
    <cellStyle name="Comma 4 4 2 8 2" xfId="41395" xr:uid="{9CDFAA63-82AD-45C0-AD21-495AA1EA18CA}"/>
    <cellStyle name="Comma 4 4 2 8 3" xfId="32072" xr:uid="{7C1D2CAE-0C91-42D8-9F85-B18E384BA004}"/>
    <cellStyle name="Comma 4 4 2 9" xfId="12773" xr:uid="{99BD605C-0AFD-44CA-8573-92125E4E0E87}"/>
    <cellStyle name="Comma 4 4 2 9 2" xfId="41489" xr:uid="{4CC75726-8B0B-41BE-B7B8-75140DECC0A8}"/>
    <cellStyle name="Comma 4 4 2 9 3" xfId="32171" xr:uid="{FBB351F9-99E9-431F-9388-CDC72DD83D90}"/>
    <cellStyle name="Comma 4 4 2_ACT Segment adj EBITDA" xfId="12774" xr:uid="{C9A490C5-4B2F-4F39-BE95-83517D5CA7BE}"/>
    <cellStyle name="Comma 4 4 3" xfId="12775" xr:uid="{980202B8-E602-458F-AF03-1CB1FAE34760}"/>
    <cellStyle name="Comma 4 4 3 10" xfId="12776" xr:uid="{D76ADEF3-FC70-4D9C-80F8-77498C80BF37}"/>
    <cellStyle name="Comma 4 4 3 10 2" xfId="41329" xr:uid="{1A64F366-9E4C-4F6A-B090-4AEBCBDB6D61}"/>
    <cellStyle name="Comma 4 4 3 10 3" xfId="32002" xr:uid="{A37C9322-C15F-49F5-A2F3-6559E3E50EE1}"/>
    <cellStyle name="Comma 4 4 3 11" xfId="32911" xr:uid="{CFB06AE2-826F-43A2-AF72-78D893CEFEAE}"/>
    <cellStyle name="Comma 4 4 3 11 2" xfId="42189" xr:uid="{F80E1008-7A22-45C8-961A-6BC2D57B2E18}"/>
    <cellStyle name="Comma 4 4 3 12" xfId="39280" xr:uid="{8D177E8A-C06E-45E0-9F4F-BA38BE8F039F}"/>
    <cellStyle name="Comma 4 4 3 12 2" xfId="43034" xr:uid="{00BED99E-9C87-49AA-BDF9-2D7361C2C4C7}"/>
    <cellStyle name="Comma 4 4 3 13" xfId="40711" xr:uid="{EC8195A0-D01E-456D-9A0F-38CE319C2F25}"/>
    <cellStyle name="Comma 4 4 3 14" xfId="22707" xr:uid="{62B8E7F5-53FA-4FDB-882B-A7AAC790D308}"/>
    <cellStyle name="Comma 4 4 3 2" xfId="12777" xr:uid="{007E1BBC-ED4A-45FF-B42E-80C8C31A8F44}"/>
    <cellStyle name="Comma 4 4 3 2 2" xfId="12778" xr:uid="{52C571FC-C895-4431-975A-CEF0328A259B}"/>
    <cellStyle name="Comma 4 4 3 2 2 2" xfId="12779" xr:uid="{16873744-6211-4187-A24C-A32AB3FBDB0F}"/>
    <cellStyle name="Comma 4 4 3 2 2 2 2" xfId="41850" xr:uid="{45FF3201-4817-4CEB-9E3E-F818BBAF2CD8}"/>
    <cellStyle name="Comma 4 4 3 2 2 2 3" xfId="32538" xr:uid="{088C65DC-85B0-465A-AF75-21050F417DC0}"/>
    <cellStyle name="Comma 4 4 3 2 2 3" xfId="40713" xr:uid="{18B06866-C287-42E2-8DBA-7075BA22EF48}"/>
    <cellStyle name="Comma 4 4 3 2 2 4" xfId="22709" xr:uid="{75B8A7BB-D4F2-4781-A4FB-C9F391CA30A0}"/>
    <cellStyle name="Comma 4 4 3 2 2_ACT_NIBD EQ" xfId="12780" xr:uid="{D9FA01D2-A53E-496B-8989-0330706B4B56}"/>
    <cellStyle name="Comma 4 4 3 2 3" xfId="12781" xr:uid="{5AD5F8D9-25B3-4193-832B-BED2ADB12692}"/>
    <cellStyle name="Comma 4 4 3 2 3 2" xfId="40714" xr:uid="{DD6936D5-D697-4BA6-9307-5650484AFE72}"/>
    <cellStyle name="Comma 4 4 3 2 3 3" xfId="22710" xr:uid="{D32CBDB4-2EF1-491D-97D2-C47D4582793D}"/>
    <cellStyle name="Comma 4 4 3 2 4" xfId="32912" xr:uid="{4A7A55E5-DADC-42A3-A557-96F184419A0D}"/>
    <cellStyle name="Comma 4 4 3 2 4 2" xfId="42190" xr:uid="{4F7784CF-BBFD-478A-8446-853AA884C56A}"/>
    <cellStyle name="Comma 4 4 3 2 5" xfId="39281" xr:uid="{DB218A27-85DE-4C43-87A6-211C9C159B7C}"/>
    <cellStyle name="Comma 4 4 3 2 5 2" xfId="43035" xr:uid="{DAB3C36D-BCC4-4735-AF42-190E61CC0FD0}"/>
    <cellStyle name="Comma 4 4 3 2 6" xfId="40712" xr:uid="{0C9D62C8-C130-48B7-971C-302B6120E556}"/>
    <cellStyle name="Comma 4 4 3 2 7" xfId="22708" xr:uid="{D99D0D26-971F-4F68-8C25-C4E1463C84BA}"/>
    <cellStyle name="Comma 4 4 3 2_ACT Segment adj EBITDA" xfId="12782" xr:uid="{EEA05D2F-7504-4D5A-8A41-D4D5619AC85B}"/>
    <cellStyle name="Comma 4 4 3 3" xfId="12783" xr:uid="{7FA80659-F89E-4F1C-AE10-DE5F029F45AA}"/>
    <cellStyle name="Comma 4 4 3 3 2" xfId="12784" xr:uid="{F8D80D7B-F648-41C1-907E-E550166B63C5}"/>
    <cellStyle name="Comma 4 4 3 3 2 2" xfId="41851" xr:uid="{8CE1042E-1DD8-4C41-A78E-CB9F30319D87}"/>
    <cellStyle name="Comma 4 4 3 3 2 3" xfId="32539" xr:uid="{D781E747-8F19-4C64-B4D7-F168686E4355}"/>
    <cellStyle name="Comma 4 4 3 3 3" xfId="36575" xr:uid="{21BF5922-BDC3-488F-9410-63FE784A8C7D}"/>
    <cellStyle name="Comma 4 4 3 3 3 2" xfId="42493" xr:uid="{DF28280D-A1DC-4A9C-9FD3-244D1DFDA9B8}"/>
    <cellStyle name="Comma 4 4 3 3 4" xfId="39720" xr:uid="{5EB38BD0-EA92-46B6-A39E-610105A4082D}"/>
    <cellStyle name="Comma 4 4 3 3 4 2" xfId="43285" xr:uid="{CD195062-827C-4D95-B279-9179B0874D2D}"/>
    <cellStyle name="Comma 4 4 3 3 5" xfId="40715" xr:uid="{325815C0-03C7-427F-AEA7-D02F337FDAD2}"/>
    <cellStyle name="Comma 4 4 3 3 6" xfId="22711" xr:uid="{0B129580-107A-4BC5-B78A-31A1A9E90937}"/>
    <cellStyle name="Comma 4 4 3 3_ACT Segment adj EBITDA" xfId="12785" xr:uid="{33E34599-3E50-4C27-9E3D-6151328EFE48}"/>
    <cellStyle name="Comma 4 4 3 4" xfId="12786" xr:uid="{A6721119-D407-4389-83B4-C744540F99FE}"/>
    <cellStyle name="Comma 4 4 3 4 2" xfId="40716" xr:uid="{B54A76E0-552C-44C6-A016-8A6590D66226}"/>
    <cellStyle name="Comma 4 4 3 4 3" xfId="22712" xr:uid="{5EFB94B3-875F-460C-814B-8245B16B3163}"/>
    <cellStyle name="Comma 4 4 3 5" xfId="12787" xr:uid="{0C01F5F2-A9DF-4EB7-A5D4-C953AC084143}"/>
    <cellStyle name="Comma 4 4 3 5 2" xfId="41138" xr:uid="{38AFFBE6-917E-4449-8D10-61609FEC31C3}"/>
    <cellStyle name="Comma 4 4 3 5 3" xfId="31255" xr:uid="{8C5BD9BC-9FDD-40CB-BC55-F4C32C0F9ACE}"/>
    <cellStyle name="Comma 4 4 3 6" xfId="12788" xr:uid="{976923C9-5C09-47F7-ABEE-8D26E22532AE}"/>
    <cellStyle name="Comma 4 4 3 6 2" xfId="41398" xr:uid="{E12142FD-249F-4F35-89A3-4C9F4F4EBED1}"/>
    <cellStyle name="Comma 4 4 3 6 3" xfId="32075" xr:uid="{5171992F-EBBA-4A45-B5B5-27F7822C5C5B}"/>
    <cellStyle name="Comma 4 4 3 7" xfId="12789" xr:uid="{956A0570-4DDC-4F1A-BB82-8AA5DB2C913A}"/>
    <cellStyle name="Comma 4 4 3 7 2" xfId="41305" xr:uid="{936F842A-2DA4-486D-988C-FBEEC1E6ED58}"/>
    <cellStyle name="Comma 4 4 3 7 3" xfId="31978" xr:uid="{6F4F286A-8411-4241-BCDC-6572C4FB932C}"/>
    <cellStyle name="Comma 4 4 3 8" xfId="12790" xr:uid="{6E115D47-99AB-47CE-8957-8886442E54BF}"/>
    <cellStyle name="Comma 4 4 3 8 2" xfId="41370" xr:uid="{EBAA022A-959A-4064-8B5F-60FE90AF445A}"/>
    <cellStyle name="Comma 4 4 3 8 3" xfId="32046" xr:uid="{A0A80CCB-1C3A-41C2-BF49-40AB33278AC9}"/>
    <cellStyle name="Comma 4 4 3 9" xfId="12791" xr:uid="{59988703-AE00-4F3A-BBAB-C77F2056A0E1}"/>
    <cellStyle name="Comma 4 4 3 9 2" xfId="41550" xr:uid="{FA833F00-E26E-4DE9-A015-49EE820E1A66}"/>
    <cellStyle name="Comma 4 4 3 9 3" xfId="32233" xr:uid="{5C0750E7-2375-4868-8713-508063BABA65}"/>
    <cellStyle name="Comma 4 4 3_ACT Segment adj EBITDA" xfId="12792" xr:uid="{F6482565-D69E-4D0D-A05E-8FF846BEE517}"/>
    <cellStyle name="Comma 4 4 4" xfId="12793" xr:uid="{828F8C37-1003-4E4A-91FF-0EB5A2AFD19E}"/>
    <cellStyle name="Comma 4 4 4 10" xfId="38711" xr:uid="{6FA5EA27-FE7C-4E13-991E-93FD53F9051D}"/>
    <cellStyle name="Comma 4 4 4 10 2" xfId="42844" xr:uid="{767AF062-473B-4E33-A3EA-D119AE0C789E}"/>
    <cellStyle name="Comma 4 4 4 11" xfId="39282" xr:uid="{FD908522-5EDE-486A-9B4A-E7349821FE27}"/>
    <cellStyle name="Comma 4 4 4 11 2" xfId="43036" xr:uid="{8756C585-7EB6-4D8B-8395-07A88CACB42F}"/>
    <cellStyle name="Comma 4 4 4 12" xfId="40717" xr:uid="{A4032EDE-54BD-4FF9-949C-BD5C6D14C645}"/>
    <cellStyle name="Comma 4 4 4 13" xfId="22713" xr:uid="{9E6E23AB-C535-4476-8F2F-A201E88E5AD8}"/>
    <cellStyle name="Comma 4 4 4 2" xfId="12794" xr:uid="{EE05C121-F8E0-407E-B123-3B0AEE2FED29}"/>
    <cellStyle name="Comma 4 4 4 2 2" xfId="12795" xr:uid="{8C245BB5-6B23-41A9-90C8-D33261C251C7}"/>
    <cellStyle name="Comma 4 4 4 2 2 2" xfId="12796" xr:uid="{E8A702F0-E93A-4FA1-98CA-EB49B63EAC6F}"/>
    <cellStyle name="Comma 4 4 4 2 2 2 2" xfId="41852" xr:uid="{C5F09397-F692-4D5F-AE96-6E796AC7FEB9}"/>
    <cellStyle name="Comma 4 4 4 2 2 2 3" xfId="32540" xr:uid="{9FFC2694-ECF0-4D2E-BBCA-4CA284B17A8A}"/>
    <cellStyle name="Comma 4 4 4 2 2 3" xfId="40719" xr:uid="{4B46DC20-2EDB-4C9C-A003-5F7F5330B526}"/>
    <cellStyle name="Comma 4 4 4 2 2 4" xfId="22715" xr:uid="{0A435BBC-DF4B-4A5A-A33C-9E939852808D}"/>
    <cellStyle name="Comma 4 4 4 2 2_ACT_NIBD EQ" xfId="12797" xr:uid="{A9C0CB1D-55E2-4109-BE68-CDDDA45254B2}"/>
    <cellStyle name="Comma 4 4 4 2 3" xfId="12798" xr:uid="{191061F7-A347-4D29-9E83-487F8A6653AC}"/>
    <cellStyle name="Comma 4 4 4 2 3 2" xfId="40720" xr:uid="{F8C03F85-DE46-44E9-908F-4E2C6B2AFF83}"/>
    <cellStyle name="Comma 4 4 4 2 3 3" xfId="22716" xr:uid="{D011E11B-E8A9-4B24-958A-D7A58450C763}"/>
    <cellStyle name="Comma 4 4 4 2 4" xfId="36576" xr:uid="{210A0B63-4AF5-4C8B-B750-B8DB823B26A5}"/>
    <cellStyle name="Comma 4 4 4 2 4 2" xfId="42494" xr:uid="{C2A16EB3-DDBF-4516-8F9E-98F8FD1DDB2B}"/>
    <cellStyle name="Comma 4 4 4 2 5" xfId="39721" xr:uid="{41C98613-CA9C-4537-BD3E-F623FCC71F16}"/>
    <cellStyle name="Comma 4 4 4 2 5 2" xfId="43286" xr:uid="{970D94DF-ADAE-4AED-95CF-4552F639B859}"/>
    <cellStyle name="Comma 4 4 4 2 6" xfId="40718" xr:uid="{81253501-F778-4AE4-8226-E5EF985311EF}"/>
    <cellStyle name="Comma 4 4 4 2 7" xfId="22714" xr:uid="{794CF113-E67E-40D6-83BD-AA9B59577027}"/>
    <cellStyle name="Comma 4 4 4 2_ACT Segment adj EBITDA" xfId="12799" xr:uid="{BCA50E2E-1696-4DD3-B5AB-3809764251BB}"/>
    <cellStyle name="Comma 4 4 4 3" xfId="12800" xr:uid="{D6D14336-68A0-4382-AFBF-F23AE878A409}"/>
    <cellStyle name="Comma 4 4 4 3 2" xfId="12801" xr:uid="{41CFE4D8-B87C-4F6B-92F9-82E5C9092495}"/>
    <cellStyle name="Comma 4 4 4 3 2 2" xfId="41853" xr:uid="{5F2AD2E1-2129-48D6-86FB-5072B51F28B3}"/>
    <cellStyle name="Comma 4 4 4 3 2 3" xfId="32541" xr:uid="{CC9C85C6-D19C-42A0-ADDE-D5AECC1B1717}"/>
    <cellStyle name="Comma 4 4 4 3 3" xfId="40721" xr:uid="{C0937133-3BCD-4641-B31E-0E48A5969300}"/>
    <cellStyle name="Comma 4 4 4 3 4" xfId="22717" xr:uid="{0FCA08BA-A927-423A-BD9C-A87A83BB66BE}"/>
    <cellStyle name="Comma 4 4 4 3_ACT_NIBD EQ" xfId="12802" xr:uid="{8CD9C475-61F1-41B2-B2C4-7D57F2BED418}"/>
    <cellStyle name="Comma 4 4 4 4" xfId="12803" xr:uid="{A0D9980A-08DC-49BA-81E7-F51DE8CA3861}"/>
    <cellStyle name="Comma 4 4 4 4 2" xfId="40722" xr:uid="{FB798448-E4CA-4690-BEC7-ACECCE3866EC}"/>
    <cellStyle name="Comma 4 4 4 4 3" xfId="22718" xr:uid="{0DF47294-996F-421B-9907-F7D4CAE3CF93}"/>
    <cellStyle name="Comma 4 4 4 5" xfId="12804" xr:uid="{F0FE56F3-7616-41BC-A99B-D5F693259966}"/>
    <cellStyle name="Comma 4 4 4 5 2" xfId="41233" xr:uid="{BCF6AB75-AAA5-487F-80A8-5B3939E2B6D7}"/>
    <cellStyle name="Comma 4 4 4 5 3" xfId="31648" xr:uid="{8E9D7BDC-0DBA-4630-9C3C-6701BEF173FD}"/>
    <cellStyle name="Comma 4 4 4 6" xfId="32913" xr:uid="{55553AE4-7371-4BF9-8F2B-9B13B531461D}"/>
    <cellStyle name="Comma 4 4 4 6 2" xfId="42191" xr:uid="{32FECCCF-47E2-45AD-8459-736FE3ADC984}"/>
    <cellStyle name="Comma 4 4 4 7" xfId="36121" xr:uid="{C3AF1125-FDC7-4B97-BC28-569C10752661}"/>
    <cellStyle name="Comma 4 4 4 7 2" xfId="42322" xr:uid="{4E5809FF-4494-4842-BFD5-79715CFA176C}"/>
    <cellStyle name="Comma 4 4 4 8" xfId="37920" xr:uid="{8897F39C-0764-4655-BDAB-B994AA7D489A}"/>
    <cellStyle name="Comma 4 4 4 8 2" xfId="42787" xr:uid="{7FE2DE9E-FFE8-4A14-A32E-5B8365508464}"/>
    <cellStyle name="Comma 4 4 4 9" xfId="38325" xr:uid="{6E811D4E-A49A-47FB-9ADA-E227315DAD80}"/>
    <cellStyle name="Comma 4 4 4 9 2" xfId="42815" xr:uid="{F6ABB23E-95B6-4878-98E6-01E1550C4F97}"/>
    <cellStyle name="Comma 4 4 4_ACT Segment adj EBITDA" xfId="12805" xr:uid="{08E3F5A8-37AA-497B-A6E9-2DB18231F1E5}"/>
    <cellStyle name="Comma 4 4 5" xfId="12806" xr:uid="{68A2E2EC-BCDB-44D8-BD3D-136A4052787C}"/>
    <cellStyle name="Comma 4 4 5 2" xfId="12807" xr:uid="{D9D24398-E72E-4B8F-87BA-DC6511B9827F}"/>
    <cellStyle name="Comma 4 4 5 2 2" xfId="12808" xr:uid="{00F1B4D2-BFC0-40D6-98E3-F84A0EDC37CF}"/>
    <cellStyle name="Comma 4 4 5 2 2 2" xfId="41854" xr:uid="{8D17D795-F7A5-49A3-B5C7-4F71B8E20280}"/>
    <cellStyle name="Comma 4 4 5 2 2 3" xfId="32542" xr:uid="{FF7D5D0B-3D05-4AC7-86B6-69DA41B4A975}"/>
    <cellStyle name="Comma 4 4 5 2 3" xfId="40724" xr:uid="{9BC346C0-B235-487C-9481-25D2D1C98EB4}"/>
    <cellStyle name="Comma 4 4 5 2 4" xfId="22720" xr:uid="{9C4FC65B-FF3A-4B15-9656-04DE86239352}"/>
    <cellStyle name="Comma 4 4 5 2_ACT_NIBD EQ" xfId="12809" xr:uid="{125E1C37-5503-4D07-88AE-C2F7F15FD48C}"/>
    <cellStyle name="Comma 4 4 5 3" xfId="12810" xr:uid="{64ADE10B-96A9-41C2-B5CB-FADDDCD3A583}"/>
    <cellStyle name="Comma 4 4 5 3 2" xfId="40725" xr:uid="{A7FC08D9-B732-493A-ACD4-A4E8544C7AA0}"/>
    <cellStyle name="Comma 4 4 5 3 3" xfId="22721" xr:uid="{779CC0FC-4F8E-4EEF-A04A-2FB9BA22EF80}"/>
    <cellStyle name="Comma 4 4 5 4" xfId="36331" xr:uid="{542647DF-CA77-49BD-961A-17819B88BC01}"/>
    <cellStyle name="Comma 4 4 5 4 2" xfId="42372" xr:uid="{429F8FCB-2003-4BD6-AD3D-B8315184A0FE}"/>
    <cellStyle name="Comma 4 4 5 5" xfId="39574" xr:uid="{E51D66C3-B57B-484C-BD78-87A7F274ABEA}"/>
    <cellStyle name="Comma 4 4 5 5 2" xfId="43158" xr:uid="{CA156BBC-8AAB-4707-966F-659723D40ACD}"/>
    <cellStyle name="Comma 4 4 5 6" xfId="40723" xr:uid="{5204E47A-6CB4-43BE-A466-6780A4BE88C5}"/>
    <cellStyle name="Comma 4 4 5 7" xfId="22719" xr:uid="{19D32686-588F-4161-BF48-0CBC0919E32C}"/>
    <cellStyle name="Comma 4 4 5_ACT Segment adj EBITDA" xfId="12811" xr:uid="{74D4EDD6-0C0E-45D2-90EE-E2F5A9964998}"/>
    <cellStyle name="Comma 4 4 6" xfId="12812" xr:uid="{5BB18D2B-2B44-4013-985D-2F5759E58B71}"/>
    <cellStyle name="Comma 4 4 6 2" xfId="12813" xr:uid="{E62EF479-1943-4D86-B075-2ED5E0978EBF}"/>
    <cellStyle name="Comma 4 4 6 2 2" xfId="41855" xr:uid="{6A892A7D-60C8-4D5E-AAA3-A0791F09D2D7}"/>
    <cellStyle name="Comma 4 4 6 2 3" xfId="32543" xr:uid="{53198ED3-DBDA-4C15-B6A5-E37F910771FB}"/>
    <cellStyle name="Comma 4 4 6 3" xfId="40726" xr:uid="{B0C23DA8-FC90-43EA-80BD-8427CF55BC96}"/>
    <cellStyle name="Comma 4 4 6 4" xfId="22722" xr:uid="{E001BEA3-64B0-4E06-BA89-088EC1D783FD}"/>
    <cellStyle name="Comma 4 4 6_ACT_NIBD EQ" xfId="12814" xr:uid="{52E2070D-B28F-4E5A-AAFF-35C4C0B08995}"/>
    <cellStyle name="Comma 4 4 7" xfId="12815" xr:uid="{30A098CA-35EC-42A3-B6E5-7E3FDBA71CB6}"/>
    <cellStyle name="Comma 4 4 7 2" xfId="40727" xr:uid="{DD07675F-D2E9-4905-9585-91A585AD6996}"/>
    <cellStyle name="Comma 4 4 7 3" xfId="22723" xr:uid="{A6116C23-3468-4694-863A-1D4240D88914}"/>
    <cellStyle name="Comma 4 4 8" xfId="12816" xr:uid="{62A0C37C-EB7F-46B3-AEC9-47B6E420CB64}"/>
    <cellStyle name="Comma 4 4 8 2" xfId="41088" xr:uid="{D00F0DEA-0B93-4749-ABEC-08AA6F7EAE9A}"/>
    <cellStyle name="Comma 4 4 8 3" xfId="30828" xr:uid="{9C1BF9D1-AC8A-4992-A821-6A2D482C939A}"/>
    <cellStyle name="Comma 4 4 9" xfId="12817" xr:uid="{C10D8AF2-3135-49EB-A1EA-3564F618B6BA}"/>
    <cellStyle name="Comma 4 4 9 2" xfId="41313" xr:uid="{5A222D65-D254-4BD6-A16F-96A316AD4A83}"/>
    <cellStyle name="Comma 4 4 9 3" xfId="31986" xr:uid="{D8A0CD7F-C556-4FBB-976D-3F8F91ACB44D}"/>
    <cellStyle name="Comma 4 4_ACT Segment adj EBITDA" xfId="12818" xr:uid="{60C231B1-4403-44AF-8B34-FD35252717E8}"/>
    <cellStyle name="Comma 4 40" xfId="39505" xr:uid="{8375D024-A712-42A4-AE3A-D12AF29BFF27}"/>
    <cellStyle name="Comma 4 40 2" xfId="43126" xr:uid="{8670FEC4-FF0C-4F7A-9F71-3D0A4AE9903E}"/>
    <cellStyle name="Comma 4 41" xfId="39414" xr:uid="{4A4A7E62-DBA1-4EDB-8761-B928D400303D}"/>
    <cellStyle name="Comma 4 41 2" xfId="43120" xr:uid="{3FBF02CA-7778-415A-BA0D-E209B74C0C52}"/>
    <cellStyle name="Comma 4 42" xfId="39468" xr:uid="{A54B1F61-0114-4FFD-8E29-00BACF6C0E28}"/>
    <cellStyle name="Comma 4 42 2" xfId="43124" xr:uid="{E4413860-AE76-479C-A03F-20709300E249}"/>
    <cellStyle name="Comma 4 43" xfId="39398" xr:uid="{D2FC0D4A-E7BE-4EDA-992B-515015694D1C}"/>
    <cellStyle name="Comma 4 43 2" xfId="43118" xr:uid="{64CBD88B-CD5D-43F0-834F-4AC163BF0506}"/>
    <cellStyle name="Comma 4 44" xfId="39480" xr:uid="{5AC281A3-3523-4095-A1CE-B8183986AF1F}"/>
    <cellStyle name="Comma 4 44 2" xfId="43125" xr:uid="{8B906D65-49EE-45D6-968F-CE60790AE8B2}"/>
    <cellStyle name="Comma 4 45" xfId="39433" xr:uid="{938DC184-8612-409E-BEED-12B5F6112716}"/>
    <cellStyle name="Comma 4 45 2" xfId="43121" xr:uid="{7BDBED87-7C3B-431B-A36E-13FE7E24B620}"/>
    <cellStyle name="Comma 4 46" xfId="39456" xr:uid="{3557838F-8530-4680-93BB-EE9F1AF7E1A6}"/>
    <cellStyle name="Comma 4 46 2" xfId="43123" xr:uid="{3F20112A-5009-42AC-A828-BEDE4CA2AAC4}"/>
    <cellStyle name="Comma 4 47" xfId="39853" xr:uid="{3CA09CFF-3415-4081-9E2E-DF57BD82272A}"/>
    <cellStyle name="Comma 4 47 2" xfId="43397" xr:uid="{48E49C69-4C4E-4567-BAC2-678A6D8500B0}"/>
    <cellStyle name="Comma 4 48" xfId="39509" xr:uid="{07F452CE-C9FA-4EF3-831C-0DE0F4A6D837}"/>
    <cellStyle name="Comma 4 48 2" xfId="43127" xr:uid="{20C63035-CDCD-4A06-8E4C-D902676B485C}"/>
    <cellStyle name="Comma 4 49" xfId="39880" xr:uid="{3B6F1B82-A420-41D6-B59C-091DC58D4BB5}"/>
    <cellStyle name="Comma 4 5" xfId="12819" xr:uid="{D0429F84-EE95-4784-A325-4DF00FB9F8DC}"/>
    <cellStyle name="Comma 4 5 10" xfId="12820" xr:uid="{D230452A-7BC9-4A55-8CC5-DB7FED2CB75A}"/>
    <cellStyle name="Comma 4 5 10 2" xfId="41371" xr:uid="{D848723A-F217-401A-96E3-AA9C37DCCEB4}"/>
    <cellStyle name="Comma 4 5 10 3" xfId="32047" xr:uid="{71C17E51-5CFF-46A5-9773-06775C88365A}"/>
    <cellStyle name="Comma 4 5 11" xfId="32914" xr:uid="{66BC0DDA-7480-4454-A1C4-D536DD5B4895}"/>
    <cellStyle name="Comma 4 5 11 2" xfId="42192" xr:uid="{B2A88028-2928-40C4-A2A4-E04BA1D6840F}"/>
    <cellStyle name="Comma 4 5 12" xfId="39283" xr:uid="{A7330D52-FAED-4DE0-9FE8-1357B40F7790}"/>
    <cellStyle name="Comma 4 5 12 2" xfId="43037" xr:uid="{D51944CB-D44F-4556-9E75-F59E1FE18E73}"/>
    <cellStyle name="Comma 4 5 13" xfId="40728" xr:uid="{4B35EF5D-7925-40AF-B0AF-96C742F4E9F6}"/>
    <cellStyle name="Comma 4 5 14" xfId="22724" xr:uid="{B26D35E7-21EF-4D39-B649-D77003563217}"/>
    <cellStyle name="Comma 4 5 2" xfId="12821" xr:uid="{82F54AD0-E4C1-4BD8-9EA6-4CE14B360C8A}"/>
    <cellStyle name="Comma 4 5 2 2" xfId="12822" xr:uid="{6F997541-9114-4D10-A64D-1D6DCA46EF1A}"/>
    <cellStyle name="Comma 4 5 2 2 2" xfId="12823" xr:uid="{1FEBC6A3-946C-4B16-AD6E-710A2C332549}"/>
    <cellStyle name="Comma 4 5 2 2 2 2" xfId="41856" xr:uid="{1B47DC59-3EBC-49AE-BF07-70ABC30CC785}"/>
    <cellStyle name="Comma 4 5 2 2 2 3" xfId="32544" xr:uid="{A84E1770-2E7E-49A1-B846-B63E7A3DB215}"/>
    <cellStyle name="Comma 4 5 2 2 3" xfId="32916" xr:uid="{2FBD383A-C539-4380-9F85-8E70D282B15A}"/>
    <cellStyle name="Comma 4 5 2 2 3 2" xfId="42194" xr:uid="{CD624EC6-A0B4-4ECC-878B-D927991C3277}"/>
    <cellStyle name="Comma 4 5 2 2 4" xfId="39285" xr:uid="{F67A9B41-4C35-4E21-93FD-EBDB80DD78A5}"/>
    <cellStyle name="Comma 4 5 2 2 4 2" xfId="43039" xr:uid="{B08BE178-F3CB-450F-9453-75C3B7C22A5A}"/>
    <cellStyle name="Comma 4 5 2 2 5" xfId="40730" xr:uid="{662DA74F-9EEE-4FEC-8372-B9D8CD930CD8}"/>
    <cellStyle name="Comma 4 5 2 2 6" xfId="22726" xr:uid="{D5A57043-8FB8-45FB-AC32-64AABC2B6FE2}"/>
    <cellStyle name="Comma 4 5 2 2_ACT Segment adj EBITDA" xfId="12824" xr:uid="{B21DF5A6-D014-4676-8763-1820EACD1624}"/>
    <cellStyle name="Comma 4 5 2 3" xfId="12825" xr:uid="{A461178F-D5A4-42FF-992F-0212615BEF68}"/>
    <cellStyle name="Comma 4 5 2 3 2" xfId="40731" xr:uid="{6D3C6E9B-0C19-4EDD-8072-06842CCA5B8A}"/>
    <cellStyle name="Comma 4 5 2 3 3" xfId="22727" xr:uid="{A421C644-102E-4A9D-815E-BE7F5C3D1287}"/>
    <cellStyle name="Comma 4 5 2 4" xfId="32915" xr:uid="{C78D3881-BD35-43F3-988F-8FAA03A2B17E}"/>
    <cellStyle name="Comma 4 5 2 4 2" xfId="42193" xr:uid="{DC05E2B8-0FB0-4A99-A5FB-F93D8B816C2B}"/>
    <cellStyle name="Comma 4 5 2 5" xfId="39284" xr:uid="{93E05486-2CDC-4400-9F33-64187C0C3727}"/>
    <cellStyle name="Comma 4 5 2 5 2" xfId="43038" xr:uid="{277384E4-7A40-4116-895D-2B295CD7AFBB}"/>
    <cellStyle name="Comma 4 5 2 6" xfId="40729" xr:uid="{5CFB2161-4681-41AA-9DCE-5A7F9CCE4ECA}"/>
    <cellStyle name="Comma 4 5 2 7" xfId="22725" xr:uid="{6327C9E3-D6C6-4D01-A7A6-F018BAC46C92}"/>
    <cellStyle name="Comma 4 5 2_ACT Segment adj EBITDA" xfId="12826" xr:uid="{8FAF2589-D033-47FD-AB8C-7C3642443B60}"/>
    <cellStyle name="Comma 4 5 3" xfId="12827" xr:uid="{D4B6026B-AC8C-4AD7-B71F-A27D9F7D94F7}"/>
    <cellStyle name="Comma 4 5 3 2" xfId="12828" xr:uid="{E5AD21A0-BE45-497F-BA1D-01A957A6FBD3}"/>
    <cellStyle name="Comma 4 5 3 2 2" xfId="41857" xr:uid="{73C00F6C-F45A-418E-940B-BF83A608EC83}"/>
    <cellStyle name="Comma 4 5 3 2 3" xfId="32545" xr:uid="{08B03A67-2306-4497-9FC7-9B4DFA41D325}"/>
    <cellStyle name="Comma 4 5 3 3" xfId="32917" xr:uid="{9ABEE05D-5A79-4086-8A97-EB7D822A80E4}"/>
    <cellStyle name="Comma 4 5 3 3 2" xfId="42195" xr:uid="{3128906D-FF8A-4325-8768-A66052017562}"/>
    <cellStyle name="Comma 4 5 3 4" xfId="39286" xr:uid="{E7F702BB-D80D-4F97-A390-CA1A2A788232}"/>
    <cellStyle name="Comma 4 5 3 4 2" xfId="43040" xr:uid="{2EF9A884-DD2E-4E96-A592-0F27C66B4764}"/>
    <cellStyle name="Comma 4 5 3 5" xfId="40732" xr:uid="{9B2627D4-13F7-4A96-BB9C-CC6FFE054D61}"/>
    <cellStyle name="Comma 4 5 3 6" xfId="22728" xr:uid="{E4F70B66-455F-49FB-A5D6-174253CD657E}"/>
    <cellStyle name="Comma 4 5 3_ACT Segment adj EBITDA" xfId="12829" xr:uid="{3441E8C7-BC8F-4C88-8306-AE446EA5816C}"/>
    <cellStyle name="Comma 4 5 4" xfId="12830" xr:uid="{D191A61C-D507-411C-B927-73FED4200734}"/>
    <cellStyle name="Comma 4 5 4 2" xfId="36577" xr:uid="{897F977B-3AA3-4DFD-81ED-D99D5656E949}"/>
    <cellStyle name="Comma 4 5 4 2 2" xfId="42495" xr:uid="{EB70250E-6470-4AC5-95B3-A4E36B66E303}"/>
    <cellStyle name="Comma 4 5 4 3" xfId="39722" xr:uid="{A5EB0B80-56D0-43EA-9287-BA898163FF5D}"/>
    <cellStyle name="Comma 4 5 4 3 2" xfId="43287" xr:uid="{E5878A58-44C7-48C1-B8CB-88B342864064}"/>
    <cellStyle name="Comma 4 5 4 4" xfId="40733" xr:uid="{494FD062-613E-4EA0-8876-F17D75C261D5}"/>
    <cellStyle name="Comma 4 5 4 5" xfId="22729" xr:uid="{A344209A-EECB-4FA7-9EDF-D4E2B0182B8D}"/>
    <cellStyle name="Comma 4 5 5" xfId="12831" xr:uid="{1A03AEC9-99CF-4999-A2E8-302DF95FCF7C}"/>
    <cellStyle name="Comma 4 5 5 2" xfId="37063" xr:uid="{6C0B383D-130F-4A33-B12F-D93A3061F711}"/>
    <cellStyle name="Comma 4 5 5 2 2" xfId="42582" xr:uid="{11561333-2086-4A58-8F91-316DC1807B39}"/>
    <cellStyle name="Comma 4 5 5 3" xfId="39829" xr:uid="{4D6FDC94-DD3C-4F33-9C08-91EDC6AB7C2B}"/>
    <cellStyle name="Comma 4 5 5 3 2" xfId="43377" xr:uid="{EA1831B1-9CBF-4DD9-BDAE-74CA7321E2B3}"/>
    <cellStyle name="Comma 4 5 5 4" xfId="41171" xr:uid="{C168DBFF-938E-42C5-99E4-A50581B3344A}"/>
    <cellStyle name="Comma 4 5 5 5" xfId="31451" xr:uid="{9B2BD3D0-7E43-4A03-AB0A-8B54E669ED88}"/>
    <cellStyle name="Comma 4 5 6" xfId="12832" xr:uid="{FFF5A1AF-373E-42BE-A5C1-EB34A0C2B4D6}"/>
    <cellStyle name="Comma 4 5 6 2" xfId="37046" xr:uid="{D234F17B-11F0-42DA-9B47-4E4741E9A282}"/>
    <cellStyle name="Comma 4 5 6 2 2" xfId="42566" xr:uid="{F5A70A40-D40E-400F-99E6-AB9960073A55}"/>
    <cellStyle name="Comma 4 5 6 3" xfId="39813" xr:uid="{FE954F74-5719-46A6-A40F-A5E4C3BB3239}"/>
    <cellStyle name="Comma 4 5 6 3 2" xfId="43361" xr:uid="{F67600BF-EBED-458C-8B71-6246C850F1F6}"/>
    <cellStyle name="Comma 4 5 6 4" xfId="41439" xr:uid="{755FF06C-100A-41CB-A486-071C87F245CA}"/>
    <cellStyle name="Comma 4 5 6 5" xfId="32118" xr:uid="{81029401-64B0-4764-A857-450EE5561110}"/>
    <cellStyle name="Comma 4 5 7" xfId="12833" xr:uid="{ABB94FD5-D4EE-48B0-9A2C-9671E2FF0E25}"/>
    <cellStyle name="Comma 4 5 7 2" xfId="41401" xr:uid="{578D62BD-B8BA-40A4-B9E1-26A08B820DE3}"/>
    <cellStyle name="Comma 4 5 7 3" xfId="32078" xr:uid="{CBE2369E-23A4-4FCB-B60E-754D99CDAAFB}"/>
    <cellStyle name="Comma 4 5 8" xfId="12834" xr:uid="{4DE51087-B92E-4143-BBA6-812544EA721B}"/>
    <cellStyle name="Comma 4 5 8 2" xfId="41353" xr:uid="{A36B0C9D-F5B9-403B-AE67-E859098F4EE0}"/>
    <cellStyle name="Comma 4 5 8 3" xfId="32028" xr:uid="{E4B658A6-2472-42E0-B161-E0C4953AA05F}"/>
    <cellStyle name="Comma 4 5 9" xfId="12835" xr:uid="{A6ED262D-C2DC-4804-8716-96C800B0C59E}"/>
    <cellStyle name="Comma 4 5 9 2" xfId="41534" xr:uid="{F40234D0-26AD-400A-96BC-87BF86B0C177}"/>
    <cellStyle name="Comma 4 5 9 3" xfId="32217" xr:uid="{FB3424F1-9E71-4908-94A8-D2B367AB53F2}"/>
    <cellStyle name="Comma 4 5_ACT Segment adj EBITDA" xfId="12836" xr:uid="{FD3B5959-53B2-4131-A009-4FD5365C0757}"/>
    <cellStyle name="Comma 4 50" xfId="40629" xr:uid="{F1D20748-5DB8-4868-98C7-0C2310CC34CD}"/>
    <cellStyle name="Comma 4 51" xfId="22624" xr:uid="{FCE39309-E0F3-4994-9531-04500C2535E1}"/>
    <cellStyle name="Comma 4 6" xfId="12837" xr:uid="{B6ABD283-D555-439F-9E39-00AFCECF8882}"/>
    <cellStyle name="Comma 4 6 10" xfId="12838" xr:uid="{EBBFFFC7-AD5E-4FC1-A681-38A8EFFEACD6}"/>
    <cellStyle name="Comma 4 6 10 2" xfId="41288" xr:uid="{09EC3026-C6E6-4FCD-9EBD-15E028D5B593}"/>
    <cellStyle name="Comma 4 6 10 3" xfId="31961" xr:uid="{102B71A8-324B-4D7D-94F4-97DD5EABB386}"/>
    <cellStyle name="Comma 4 6 11" xfId="32918" xr:uid="{C25D083B-4FBF-4E6C-B80D-0339469F0D57}"/>
    <cellStyle name="Comma 4 6 11 2" xfId="42196" xr:uid="{2FB287AE-AA60-4D05-BB71-A5CA26433352}"/>
    <cellStyle name="Comma 4 6 12" xfId="39287" xr:uid="{35A14BBA-30DB-4B15-B554-110E3710CA42}"/>
    <cellStyle name="Comma 4 6 12 2" xfId="43041" xr:uid="{2E00EED6-6AD6-454A-A43C-6FFBBCD75A02}"/>
    <cellStyle name="Comma 4 6 13" xfId="40734" xr:uid="{0891FDD6-F134-4291-AD34-3CC1121E14F7}"/>
    <cellStyle name="Comma 4 6 14" xfId="22730" xr:uid="{1536B618-72AC-4BC7-A14A-806636AB420E}"/>
    <cellStyle name="Comma 4 6 2" xfId="12839" xr:uid="{ADB8D7D6-60BB-4B80-AA15-38A1CE36D8B2}"/>
    <cellStyle name="Comma 4 6 2 2" xfId="12840" xr:uid="{73BA6148-D8DA-47E3-98EA-A6B08B303581}"/>
    <cellStyle name="Comma 4 6 2 2 2" xfId="12841" xr:uid="{D09B557A-2FA4-427E-86B7-9FA103CDF892}"/>
    <cellStyle name="Comma 4 6 2 2 2 2" xfId="41858" xr:uid="{19521495-7BE6-4C6C-A591-79BC3B243F96}"/>
    <cellStyle name="Comma 4 6 2 2 2 3" xfId="32546" xr:uid="{D06AD4E4-9B5E-4C87-AF1A-40CF02B3E9BB}"/>
    <cellStyle name="Comma 4 6 2 2 3" xfId="40736" xr:uid="{BC591536-C166-4704-A641-D8850F352886}"/>
    <cellStyle name="Comma 4 6 2 2 4" xfId="22732" xr:uid="{F287A6F4-AE91-4B4D-9C23-FCBDA663415A}"/>
    <cellStyle name="Comma 4 6 2 2_ACT_NIBD EQ" xfId="12842" xr:uid="{1310DEA1-5BB2-4E7F-9B88-66F9F4E31FEE}"/>
    <cellStyle name="Comma 4 6 2 3" xfId="12843" xr:uid="{7A0B7C87-2AFC-4FEA-8CE9-C2DF06C8B129}"/>
    <cellStyle name="Comma 4 6 2 3 2" xfId="40737" xr:uid="{41A5EC03-3A35-4FF7-A9B3-BF8191847B9F}"/>
    <cellStyle name="Comma 4 6 2 3 3" xfId="22733" xr:uid="{A32E9E3C-2803-40DF-AD05-C934A3ED35FA}"/>
    <cellStyle name="Comma 4 6 2 4" xfId="32919" xr:uid="{B186396E-8011-481E-B2E9-94610F171511}"/>
    <cellStyle name="Comma 4 6 2 4 2" xfId="42197" xr:uid="{A6D94F83-DE8C-4BF2-92E5-0690EF17097E}"/>
    <cellStyle name="Comma 4 6 2 5" xfId="39288" xr:uid="{98279831-3B79-4634-B2B4-763F7A6593BD}"/>
    <cellStyle name="Comma 4 6 2 5 2" xfId="43042" xr:uid="{68A0C49E-ABC1-422C-843D-CE0C3C00CD04}"/>
    <cellStyle name="Comma 4 6 2 6" xfId="40735" xr:uid="{49AACF1C-89E9-4568-9AC2-2B49440E2BD6}"/>
    <cellStyle name="Comma 4 6 2 7" xfId="22731" xr:uid="{DD5D6B13-F331-49A0-B8C3-6643834FD37B}"/>
    <cellStyle name="Comma 4 6 2_ACT Segment adj EBITDA" xfId="12844" xr:uid="{CD9DB8D6-FD41-4539-9FC6-945A92CEFEEE}"/>
    <cellStyle name="Comma 4 6 3" xfId="12845" xr:uid="{2AD4DF30-F673-4AD0-B540-7AB6BDAABA9C}"/>
    <cellStyle name="Comma 4 6 3 2" xfId="12846" xr:uid="{F874EE17-9A4C-4323-8B3A-E73B97C748D8}"/>
    <cellStyle name="Comma 4 6 3 2 2" xfId="41859" xr:uid="{8499EF5C-BEC8-4426-9A30-430D3B09A22E}"/>
    <cellStyle name="Comma 4 6 3 2 3" xfId="32547" xr:uid="{8F1A844B-6659-40ED-8715-400CC8E8928F}"/>
    <cellStyle name="Comma 4 6 3 3" xfId="36578" xr:uid="{0D9F4DB6-C4DC-4EA5-83DC-CEFC383B8DD6}"/>
    <cellStyle name="Comma 4 6 3 3 2" xfId="42496" xr:uid="{6CDA8ECF-BFF5-473E-A62C-73F1B15133CD}"/>
    <cellStyle name="Comma 4 6 3 4" xfId="39723" xr:uid="{BFB0C961-9835-4780-9675-63AD18E0D7E5}"/>
    <cellStyle name="Comma 4 6 3 4 2" xfId="43288" xr:uid="{8FA53EA3-08D2-4D10-99A9-53CA26F6D779}"/>
    <cellStyle name="Comma 4 6 3 5" xfId="40738" xr:uid="{09B06676-55A2-49A9-97E4-54912531E8D4}"/>
    <cellStyle name="Comma 4 6 3 6" xfId="22734" xr:uid="{12C9F488-CA51-4243-8766-9ACFAE673754}"/>
    <cellStyle name="Comma 4 6 3_ACT Segment adj EBITDA" xfId="12847" xr:uid="{434F805F-41A9-4E71-B1A8-3A268F5E88DE}"/>
    <cellStyle name="Comma 4 6 4" xfId="12848" xr:uid="{B8E2A257-695D-4FC1-BDF0-F13DBECBF470}"/>
    <cellStyle name="Comma 4 6 4 2" xfId="40739" xr:uid="{94B9DCD9-4E5A-4ED0-A7E3-67202A4C2B35}"/>
    <cellStyle name="Comma 4 6 4 3" xfId="22735" xr:uid="{764D7EE4-9541-4F3D-8739-D82F72DBB01C}"/>
    <cellStyle name="Comma 4 6 5" xfId="12849" xr:uid="{4DD5D3EA-E518-4FFD-80FB-6FF446A9732C}"/>
    <cellStyle name="Comma 4 6 5 2" xfId="41122" xr:uid="{3AEBB6DF-8426-433F-AB0D-77893245385F}"/>
    <cellStyle name="Comma 4 6 5 3" xfId="31072" xr:uid="{DADCA491-8787-417E-AA89-3ACCF73C3E5D}"/>
    <cellStyle name="Comma 4 6 6" xfId="12850" xr:uid="{B1C36570-6251-4588-A0CE-BB6FBAFD1BC9}"/>
    <cellStyle name="Comma 4 6 6 2" xfId="41367" xr:uid="{DDCE0D5D-F296-411D-A780-2047B63721DE}"/>
    <cellStyle name="Comma 4 6 6 3" xfId="32042" xr:uid="{1EB4E82A-5496-4AB5-B38E-5ECBB2E6A1BB}"/>
    <cellStyle name="Comma 4 6 7" xfId="12851" xr:uid="{62E3138F-5BA7-4FA3-B524-3AC1757E9DBA}"/>
    <cellStyle name="Comma 4 6 7 2" xfId="41414" xr:uid="{F0DCD9E0-249D-4738-9990-A58DFDB557BB}"/>
    <cellStyle name="Comma 4 6 7 3" xfId="32091" xr:uid="{29B3F3DA-BBA1-4084-9B29-84CF2D983A79}"/>
    <cellStyle name="Comma 4 6 8" xfId="12852" xr:uid="{05B5A23E-BF84-4A8F-83AB-76E7B121A412}"/>
    <cellStyle name="Comma 4 6 8 2" xfId="41542" xr:uid="{96F29670-88B6-4C5E-B869-A52D3F6902EC}"/>
    <cellStyle name="Comma 4 6 8 3" xfId="32225" xr:uid="{A370374F-92BF-410C-8AE0-6DE0C1CE7053}"/>
    <cellStyle name="Comma 4 6 9" xfId="12853" xr:uid="{EBDD13C0-49EF-4885-A4EC-0224E46F6D0A}"/>
    <cellStyle name="Comma 4 6 9 2" xfId="41498" xr:uid="{627474DF-DB14-4524-801A-61A120D0419A}"/>
    <cellStyle name="Comma 4 6 9 3" xfId="32180" xr:uid="{42BA9A06-E434-4ACE-B56A-AE722022CCE5}"/>
    <cellStyle name="Comma 4 6_ACT Segment adj EBITDA" xfId="12854" xr:uid="{AA31C139-2611-4588-A909-F8F1B393C061}"/>
    <cellStyle name="Comma 4 7" xfId="12855" xr:uid="{33EA6BB9-B9FD-4703-8464-BB350B93D04F}"/>
    <cellStyle name="Comma 4 7 10" xfId="12856" xr:uid="{E3AC9E85-5849-42D1-8CAB-9318B5BC14E0}"/>
    <cellStyle name="Comma 4 7 10 2" xfId="41490" xr:uid="{2FAD12A2-17CB-4EE1-8876-876AA24693A6}"/>
    <cellStyle name="Comma 4 7 10 3" xfId="32172" xr:uid="{37F7CFEB-65A5-46E8-BE14-EABABD20CE04}"/>
    <cellStyle name="Comma 4 7 11" xfId="32920" xr:uid="{F5AAF573-6A95-493D-97D4-816454EEBD6C}"/>
    <cellStyle name="Comma 4 7 11 2" xfId="42198" xr:uid="{2A16F8F1-F6F0-4F5A-A46E-54E5DD2F851A}"/>
    <cellStyle name="Comma 4 7 12" xfId="39289" xr:uid="{F7427038-1D2D-4D34-B17E-03EAA58A492D}"/>
    <cellStyle name="Comma 4 7 12 2" xfId="43043" xr:uid="{E740C182-03EC-4E4E-92FA-65E52815CC46}"/>
    <cellStyle name="Comma 4 7 13" xfId="40740" xr:uid="{3A946DBF-2CEE-4D28-A8E6-D454496E63CE}"/>
    <cellStyle name="Comma 4 7 14" xfId="22736" xr:uid="{6AAE9B5C-7646-4D03-AF08-ED5A97558BA0}"/>
    <cellStyle name="Comma 4 7 2" xfId="12857" xr:uid="{487209DC-9797-4F54-904B-34F29A72831E}"/>
    <cellStyle name="Comma 4 7 2 2" xfId="12858" xr:uid="{B007603E-EC2C-425A-81B1-7E4F81FDDD5C}"/>
    <cellStyle name="Comma 4 7 2 2 2" xfId="12859" xr:uid="{305D18D4-9A13-4177-9166-CD8503A836BE}"/>
    <cellStyle name="Comma 4 7 2 2 2 2" xfId="41860" xr:uid="{0A7D5240-5152-465D-96D4-C6892E6D850E}"/>
    <cellStyle name="Comma 4 7 2 2 2 3" xfId="32548" xr:uid="{87C7664E-2852-444B-B715-DDFEA48D881D}"/>
    <cellStyle name="Comma 4 7 2 2 3" xfId="40742" xr:uid="{B34F1B3D-FD10-4489-9D9B-3E607DC02608}"/>
    <cellStyle name="Comma 4 7 2 2 4" xfId="22738" xr:uid="{8153A7B2-1CA3-493A-816C-800D1002770D}"/>
    <cellStyle name="Comma 4 7 2 2_ACT_NIBD EQ" xfId="12860" xr:uid="{AD54E66A-6A63-4EC4-A380-B4D2AFBFA0EF}"/>
    <cellStyle name="Comma 4 7 2 3" xfId="12861" xr:uid="{6AAA705A-55E8-44ED-80E1-0CE81D97308B}"/>
    <cellStyle name="Comma 4 7 2 3 2" xfId="40743" xr:uid="{46A32761-9828-4A9E-898E-C91763D19FE3}"/>
    <cellStyle name="Comma 4 7 2 3 3" xfId="22739" xr:uid="{35A20442-C44A-46AF-80D4-CAE648CBC97D}"/>
    <cellStyle name="Comma 4 7 2 4" xfId="32921" xr:uid="{59808AB5-9F71-4C14-82F6-58663CBF3386}"/>
    <cellStyle name="Comma 4 7 2 4 2" xfId="42199" xr:uid="{49360FCA-46CC-49EE-9103-5490208C624F}"/>
    <cellStyle name="Comma 4 7 2 5" xfId="39290" xr:uid="{6B0CDF66-3BC7-4646-9B72-7325F68AD8A3}"/>
    <cellStyle name="Comma 4 7 2 5 2" xfId="43044" xr:uid="{306FC52A-29F5-44C3-9A10-7A30081D4BDA}"/>
    <cellStyle name="Comma 4 7 2 6" xfId="40741" xr:uid="{A480EDC4-5730-47A2-9DE0-E03A668D8A16}"/>
    <cellStyle name="Comma 4 7 2 7" xfId="22737" xr:uid="{300D5BBB-E792-409B-A4F1-25B5AD2EC91E}"/>
    <cellStyle name="Comma 4 7 2_ACT Segment adj EBITDA" xfId="12862" xr:uid="{DCD29C83-8E90-4875-8DD2-4F5E4323D134}"/>
    <cellStyle name="Comma 4 7 3" xfId="12863" xr:uid="{064CCD75-F23E-4DD2-B0CA-9A1BF723C2E3}"/>
    <cellStyle name="Comma 4 7 3 2" xfId="12864" xr:uid="{687EF23A-A3EE-4231-B061-F0A12D3BF6B2}"/>
    <cellStyle name="Comma 4 7 3 2 2" xfId="41861" xr:uid="{76CB2D34-DD02-4412-8EF2-AF07280383C0}"/>
    <cellStyle name="Comma 4 7 3 2 3" xfId="32549" xr:uid="{28061123-3F54-4713-B92F-670D088F2026}"/>
    <cellStyle name="Comma 4 7 3 3" xfId="36579" xr:uid="{13E5E947-1CAB-4086-8CB4-5162E2061DA4}"/>
    <cellStyle name="Comma 4 7 3 3 2" xfId="42497" xr:uid="{3A8957EB-99EF-4606-AD2B-72EB334C94BC}"/>
    <cellStyle name="Comma 4 7 3 4" xfId="39724" xr:uid="{26CE0665-B7BF-4A1E-961E-9F64827E4C8D}"/>
    <cellStyle name="Comma 4 7 3 4 2" xfId="43289" xr:uid="{F2B01D38-3B7C-4329-B8BB-67CB5908D99E}"/>
    <cellStyle name="Comma 4 7 3 5" xfId="40744" xr:uid="{24C40185-E792-4551-AE36-A3BE6CC754F4}"/>
    <cellStyle name="Comma 4 7 3 6" xfId="22740" xr:uid="{06A70992-5FB0-4EF9-86D4-50ED75ED407A}"/>
    <cellStyle name="Comma 4 7 3_ACT Segment adj EBITDA" xfId="12865" xr:uid="{07BDE7EA-E5BB-4F77-BE11-07087E304471}"/>
    <cellStyle name="Comma 4 7 4" xfId="12866" xr:uid="{801D0ED0-BEEE-40FE-87A8-6D81E56B5329}"/>
    <cellStyle name="Comma 4 7 4 2" xfId="40745" xr:uid="{CA118427-38BC-47B2-A95D-25EFE8DD8DAC}"/>
    <cellStyle name="Comma 4 7 4 3" xfId="22741" xr:uid="{BBA93FCA-CB72-44CC-B1C7-B1315874E7DA}"/>
    <cellStyle name="Comma 4 7 5" xfId="12867" xr:uid="{9BF6CEE8-37A4-416A-91FC-4333A0199D07}"/>
    <cellStyle name="Comma 4 7 5 2" xfId="41216" xr:uid="{4D64C610-85D0-4041-B1DF-22BB42CFC667}"/>
    <cellStyle name="Comma 4 7 5 3" xfId="31498" xr:uid="{1DB2A37B-C336-4700-A2C3-7C28646DD5BF}"/>
    <cellStyle name="Comma 4 7 6" xfId="12868" xr:uid="{5520782E-E990-494A-9323-660F416E463E}"/>
    <cellStyle name="Comma 4 7 6 2" xfId="41472" xr:uid="{1E78CC2E-AC8D-4F25-9618-B85B82FE0159}"/>
    <cellStyle name="Comma 4 7 6 3" xfId="32152" xr:uid="{4D42FD2C-831B-43EC-A90F-E6C1BD6227A3}"/>
    <cellStyle name="Comma 4 7 7" xfId="12869" xr:uid="{C8684A93-836B-4936-8252-8358F04C4277}"/>
    <cellStyle name="Comma 4 7 7 2" xfId="41514" xr:uid="{F3B1D64A-2A4C-417D-B58D-2E730BDEB809}"/>
    <cellStyle name="Comma 4 7 7 3" xfId="32196" xr:uid="{7F43C5C4-FEB9-4784-8EF5-75F04AA382FA}"/>
    <cellStyle name="Comma 4 7 8" xfId="12870" xr:uid="{45B1D6CC-CBFD-4576-859F-636D6031B148}"/>
    <cellStyle name="Comma 4 7 8 2" xfId="41466" xr:uid="{34D1F903-FFB5-4A4A-BA00-9E39454BA3EE}"/>
    <cellStyle name="Comma 4 7 8 3" xfId="32146" xr:uid="{A31ACF99-0AFA-4C60-9A15-3FA754358547}"/>
    <cellStyle name="Comma 4 7 9" xfId="12871" xr:uid="{5FAA8727-6D12-4737-B4FD-BFC4C0CE6829}"/>
    <cellStyle name="Comma 4 7 9 2" xfId="41538" xr:uid="{9AA37AE8-BA51-4A50-9B30-98AEC986000E}"/>
    <cellStyle name="Comma 4 7 9 3" xfId="32221" xr:uid="{370B9FB7-F5B0-4CB4-8647-5CF72817DE39}"/>
    <cellStyle name="Comma 4 7_ACT Segment adj EBITDA" xfId="12872" xr:uid="{F249F898-CA02-4AA9-B3FF-9452F35C31BA}"/>
    <cellStyle name="Comma 4 8" xfId="12873" xr:uid="{2052EFE1-3C03-4B75-A125-9933CBFFD89A}"/>
    <cellStyle name="Comma 4 8 2" xfId="12874" xr:uid="{1A128A96-6A96-4705-97A6-E5A184084863}"/>
    <cellStyle name="Comma 4 8 2 2" xfId="12875" xr:uid="{A5828458-5E79-4943-9900-22E5B76BEB09}"/>
    <cellStyle name="Comma 4 8 2 2 2" xfId="12876" xr:uid="{37122586-6DCC-4E97-BF45-2514E2589F01}"/>
    <cellStyle name="Comma 4 8 2 2 2 2" xfId="41863" xr:uid="{74120360-5351-4996-95B6-34CB2B32BC81}"/>
    <cellStyle name="Comma 4 8 2 2 2 3" xfId="32551" xr:uid="{A46D21BA-A666-4503-851B-B2D5245136A6}"/>
    <cellStyle name="Comma 4 8 2 2 3" xfId="41862" xr:uid="{0460BE87-5873-4224-A7E3-04E10270BBF5}"/>
    <cellStyle name="Comma 4 8 2 2 4" xfId="32550" xr:uid="{69C0C3E0-C68E-48AD-BD5D-C7C35F2E9FA1}"/>
    <cellStyle name="Comma 4 8 2 2_ACT_NIBD EQ" xfId="12877" xr:uid="{DFB820E0-734C-47DC-9532-FCD55815910A}"/>
    <cellStyle name="Comma 4 8 2 3" xfId="12878" xr:uid="{75F8C72C-9116-47E7-BDDB-8BC586027496}"/>
    <cellStyle name="Comma 4 8 2 3 2" xfId="41864" xr:uid="{2AE1A3C9-CE34-44C2-B651-ADD1B29AE49B}"/>
    <cellStyle name="Comma 4 8 2 3 3" xfId="32552" xr:uid="{C27597C5-BF2D-4E42-9614-A9C44A59A3B6}"/>
    <cellStyle name="Comma 4 8 2 4" xfId="40747" xr:uid="{85C67585-CB59-42F4-9EDC-327FB54C25A0}"/>
    <cellStyle name="Comma 4 8 2 5" xfId="22743" xr:uid="{A754B400-EF6E-4E9E-AA5A-80FDC1B24EDA}"/>
    <cellStyle name="Comma 4 8 2_ACT_NIBD EQ" xfId="12879" xr:uid="{651E26BF-838F-4CF0-9228-F8D2001192D0}"/>
    <cellStyle name="Comma 4 8 3" xfId="12880" xr:uid="{D3A29C24-B846-45C8-8D61-1BE9E557314E}"/>
    <cellStyle name="Comma 4 8 3 2" xfId="12881" xr:uid="{18F734AD-88A4-4B8F-9F81-87C3A2F1DB62}"/>
    <cellStyle name="Comma 4 8 3 2 2" xfId="41865" xr:uid="{18D71D2B-3F83-41EF-BB6D-AC5578020624}"/>
    <cellStyle name="Comma 4 8 3 2 3" xfId="32553" xr:uid="{18196F9A-284D-4717-B28B-D5BE0B66EE4A}"/>
    <cellStyle name="Comma 4 8 3 3" xfId="40748" xr:uid="{741597BB-7E8C-4EA0-ACB7-716D11B79F36}"/>
    <cellStyle name="Comma 4 8 3 4" xfId="22744" xr:uid="{1ABCA736-B26E-4B23-BAE7-A5CC37E7F8D3}"/>
    <cellStyle name="Comma 4 8 3_ACT_NIBD EQ" xfId="12882" xr:uid="{B14CA0AB-4FC2-438B-8D03-B139DF53F488}"/>
    <cellStyle name="Comma 4 8 4" xfId="12883" xr:uid="{B26ABFBA-81D8-4934-A719-B1EFF31EC5A0}"/>
    <cellStyle name="Comma 4 8 4 2" xfId="41866" xr:uid="{1D13C46F-5CE3-4F18-ADA9-F1D9F84B7E10}"/>
    <cellStyle name="Comma 4 8 4 3" xfId="32554" xr:uid="{3C8FF79D-890F-43A2-8282-5CD7ED21DAFC}"/>
    <cellStyle name="Comma 4 8 5" xfId="32922" xr:uid="{72DD6C81-D22E-4CCB-9FBF-B4B011F7F74B}"/>
    <cellStyle name="Comma 4 8 5 2" xfId="42200" xr:uid="{A97145CE-F69F-4285-8470-07D4C9C89F81}"/>
    <cellStyle name="Comma 4 8 6" xfId="39291" xr:uid="{616F5BED-0071-44A4-BE39-7B9B343670C8}"/>
    <cellStyle name="Comma 4 8 6 2" xfId="43045" xr:uid="{E257A7A9-696E-41A8-AACA-42759E39006F}"/>
    <cellStyle name="Comma 4 8 7" xfId="40746" xr:uid="{85650029-F0ED-4E29-BFBB-68D3F98C8FB1}"/>
    <cellStyle name="Comma 4 8 8" xfId="22742" xr:uid="{2FB7D1C8-3105-42D9-A9DE-35A0A0C0DD19}"/>
    <cellStyle name="Comma 4 8_ACT Segment adj EBITDA" xfId="12884" xr:uid="{D27D5DA0-7209-4DD3-9D7D-964A19B40B88}"/>
    <cellStyle name="Comma 4 9" xfId="12885" xr:uid="{473D9DE3-751B-457E-9038-BC83C8DB1200}"/>
    <cellStyle name="Comma 4 9 2" xfId="36225" xr:uid="{D92261E6-1B3F-44B3-843A-ECC4810981B7}"/>
    <cellStyle name="Comma 4 9 2 2" xfId="42353" xr:uid="{5616383A-74E4-4587-B66F-4B61365C1EF8}"/>
    <cellStyle name="Comma 4 9 3" xfId="39550" xr:uid="{418FAC6E-5936-4B57-85B2-0E356C2C117A}"/>
    <cellStyle name="Comma 4 9 3 2" xfId="43141" xr:uid="{51B31672-B9AB-45B0-81E0-66F8C5D6806B}"/>
    <cellStyle name="Comma 4 9 4" xfId="40749" xr:uid="{A89F9545-B215-4F5D-B714-5DFB94DBE053}"/>
    <cellStyle name="Comma 4 9 5" xfId="22745" xr:uid="{E7C5F776-5220-4203-B08A-B26DCDAE1A6A}"/>
    <cellStyle name="Comma 4_ACT Segment adj EBITDA" xfId="12886" xr:uid="{1D19F328-30FF-410A-9184-53C25FD56028}"/>
    <cellStyle name="Comma 40" xfId="12887" xr:uid="{BBAD3EF0-A5AC-4339-ADE6-FAFD23EB6707}"/>
    <cellStyle name="Comma 40 2" xfId="41867" xr:uid="{3BCC0430-E6C3-41CA-A4BA-E91D1BB1B70A}"/>
    <cellStyle name="Comma 40 3" xfId="32555" xr:uid="{58B4FCB5-8842-4B9D-8E2B-54807258D319}"/>
    <cellStyle name="Comma 41" xfId="32727" xr:uid="{3C9571ED-DF1F-4424-8572-678259C78594}"/>
    <cellStyle name="Comma 41 2" xfId="42030" xr:uid="{F37ADA74-D230-42AB-8AD1-0D5EC92F22AE}"/>
    <cellStyle name="Comma 42" xfId="39115" xr:uid="{430EAA38-6EF8-4E07-8EF0-F3C1E31E8CB5}"/>
    <cellStyle name="Comma 42 2" xfId="42875" xr:uid="{E56A4329-350C-4645-868B-499FD6B4F352}"/>
    <cellStyle name="Comma 43" xfId="39942" xr:uid="{EB17CE61-771A-4E87-830E-DAB6DA340B2D}"/>
    <cellStyle name="Comma 44" xfId="21891" xr:uid="{7B701D8C-96B4-4EAA-A941-EBAD63C3E09A}"/>
    <cellStyle name="Comma 44 2" xfId="21921" xr:uid="{1A447D49-A95C-4DE4-BE35-116BCC2ED33D}"/>
    <cellStyle name="Comma 45" xfId="43407" xr:uid="{DF898914-F460-4508-9F0D-5DD4FA92EA3C}"/>
    <cellStyle name="Comma 46" xfId="21916" xr:uid="{F156DA15-8C42-4B8C-9B81-75548F1D4DE5}"/>
    <cellStyle name="Comma 46 2" xfId="43410" xr:uid="{7FEDF2C1-4788-4FFE-A8A5-698C34FD522F}"/>
    <cellStyle name="Comma 47" xfId="43412" xr:uid="{A6E094D1-7E6D-41FB-9E27-89665380F953}"/>
    <cellStyle name="Comma 5" xfId="12888" xr:uid="{84A51D89-B270-4B11-9EAE-E3E9C76F565A}"/>
    <cellStyle name="Comma 5 10" xfId="12889" xr:uid="{D7C0765E-E527-4F8A-A260-5EB86AC2A389}"/>
    <cellStyle name="Comma 5 10 2" xfId="41072" xr:uid="{E8361B33-04E2-4694-8746-DC45C24B4417}"/>
    <cellStyle name="Comma 5 10 3" xfId="30564" xr:uid="{F93E4444-1BA4-4B6E-9EEF-76D72C78115A}"/>
    <cellStyle name="Comma 5 11" xfId="32923" xr:uid="{9DD54D21-37FD-4B2F-A970-AA1ADCD760A9}"/>
    <cellStyle name="Comma 5 12" xfId="39884" xr:uid="{36F2BB39-D0CD-4840-969D-12A43EE232A5}"/>
    <cellStyle name="Comma 5 12 2" xfId="43404" xr:uid="{51146F8C-7AAA-441A-A49A-0C632EB7FEF6}"/>
    <cellStyle name="Comma 5 13" xfId="40750" xr:uid="{30D6FEEF-F92A-491B-AA84-AB76B8F28E6C}"/>
    <cellStyle name="Comma 5 14" xfId="22746" xr:uid="{D14E4AC9-5D03-40A3-A14A-3293124C0591}"/>
    <cellStyle name="Comma 5 2" xfId="12890" xr:uid="{E4F770F6-0F76-4130-8755-A0756696A5E3}"/>
    <cellStyle name="Comma 5 2 10" xfId="36266" xr:uid="{34717396-B483-418E-83D6-11AAA66F6E6C}"/>
    <cellStyle name="Comma 5 2 10 2" xfId="42361" xr:uid="{1F1CB05B-E2AD-4E9F-BF4E-94BDB772DB2F}"/>
    <cellStyle name="Comma 5 2 11" xfId="39560" xr:uid="{997ACB06-E4DA-4A19-BAA1-1FCC8AEEBCD4}"/>
    <cellStyle name="Comma 5 2 11 2" xfId="43148" xr:uid="{B1583407-2799-48EB-BD48-19623B5960AC}"/>
    <cellStyle name="Comma 5 2 12" xfId="40751" xr:uid="{F3715D47-437A-4FF2-8DD7-D252A79EA7AA}"/>
    <cellStyle name="Comma 5 2 13" xfId="22747" xr:uid="{D729A31F-422C-498C-AD6B-8655FE2B320D}"/>
    <cellStyle name="Comma 5 2 2" xfId="12891" xr:uid="{F0DCC344-9C47-42EC-94BF-18D2EF44886F}"/>
    <cellStyle name="Comma 5 2 2 10" xfId="37414" xr:uid="{E36DE01C-7B55-4072-BD48-15C63CA10D13}"/>
    <cellStyle name="Comma 5 2 2 10 2" xfId="42659" xr:uid="{0FBFA620-1B8B-4507-8C17-BF95B8EB19D3}"/>
    <cellStyle name="Comma 5 2 2 11" xfId="39583" xr:uid="{EE254954-D7F3-41C1-8653-5CFBA3E0E68D}"/>
    <cellStyle name="Comma 5 2 2 11 2" xfId="43166" xr:uid="{27374FE4-2172-4785-895D-1D98BDB98911}"/>
    <cellStyle name="Comma 5 2 2 12" xfId="40752" xr:uid="{97D0211D-ABA6-4D90-B757-EDD7859B4842}"/>
    <cellStyle name="Comma 5 2 2 13" xfId="22748" xr:uid="{D4498951-58C9-4FA3-A5D8-38115A8EFC62}"/>
    <cellStyle name="Comma 5 2 2 2" xfId="12892" xr:uid="{F072C777-A902-4EC5-A51B-4D2C118914A7}"/>
    <cellStyle name="Comma 5 2 2 2 10" xfId="37665" xr:uid="{55202D32-0474-44B4-A120-221B44DC227C}"/>
    <cellStyle name="Comma 5 2 2 2 10 2" xfId="42778" xr:uid="{A7FC1739-4088-45A9-9F04-4A097FC7BB56}"/>
    <cellStyle name="Comma 5 2 2 2 11" xfId="39725" xr:uid="{C6064C1A-ADBC-4BE6-B952-CB6C8F0913ED}"/>
    <cellStyle name="Comma 5 2 2 2 11 2" xfId="43290" xr:uid="{9840711C-ADA1-4D31-B7BC-EB48732817AD}"/>
    <cellStyle name="Comma 5 2 2 2 12" xfId="40753" xr:uid="{C49427E9-D700-4667-A80A-B4BA1E070067}"/>
    <cellStyle name="Comma 5 2 2 2 13" xfId="22749" xr:uid="{C6FD56D6-9FA8-49BE-AD7C-B13A5209F7DF}"/>
    <cellStyle name="Comma 5 2 2 2 2" xfId="12893" xr:uid="{21D213E6-195E-4EA7-BB2E-A7770A4579A5}"/>
    <cellStyle name="Comma 5 2 2 2 2 2" xfId="12894" xr:uid="{7FB784FE-961C-461D-B6C5-D15883706DE5}"/>
    <cellStyle name="Comma 5 2 2 2 2 2 2" xfId="12895" xr:uid="{33834BCA-CBFD-4B8A-89D2-C9366C813A55}"/>
    <cellStyle name="Comma 5 2 2 2 2 2 2 2" xfId="41868" xr:uid="{2F49FC19-B0DB-46E6-BE3D-489BABDAEABC}"/>
    <cellStyle name="Comma 5 2 2 2 2 2 2 3" xfId="32556" xr:uid="{BAA36CB2-66DB-4070-9BE0-8F2D96FB4EB6}"/>
    <cellStyle name="Comma 5 2 2 2 2 2 3" xfId="40755" xr:uid="{520A0370-3210-426E-BC0E-A0E52EF6726E}"/>
    <cellStyle name="Comma 5 2 2 2 2 2 4" xfId="22751" xr:uid="{B873F937-D70A-4510-A905-37C5F3F95CB9}"/>
    <cellStyle name="Comma 5 2 2 2 2 2_ACT_NIBD EQ" xfId="12896" xr:uid="{5C8FB822-C7D8-4BD1-9E4A-5384D5ED3CA8}"/>
    <cellStyle name="Comma 5 2 2 2 2 3" xfId="12897" xr:uid="{E72CA3C9-476E-4468-9D4A-7BECEA844AD2}"/>
    <cellStyle name="Comma 5 2 2 2 2 3 2" xfId="40756" xr:uid="{11529F98-0E61-463C-9276-B96E95AF9E9D}"/>
    <cellStyle name="Comma 5 2 2 2 2 3 3" xfId="22752" xr:uid="{F935DFB9-F2D0-41BC-91A0-C5590CC9CB5F}"/>
    <cellStyle name="Comma 5 2 2 2 2 4" xfId="40754" xr:uid="{81A726AC-E9FF-44DF-8D3A-CF4063381350}"/>
    <cellStyle name="Comma 5 2 2 2 2 5" xfId="22750" xr:uid="{18D2DFC9-62EF-42B6-A374-8B18C72013AE}"/>
    <cellStyle name="Comma 5 2 2 2 2_ACT_NIBD EQ" xfId="12898" xr:uid="{A08BF2DF-6C00-4B10-BC54-0AD2255871D8}"/>
    <cellStyle name="Comma 5 2 2 2 3" xfId="12899" xr:uid="{A72A9275-A88B-4854-8534-D1D0B027FC20}"/>
    <cellStyle name="Comma 5 2 2 2 3 2" xfId="12900" xr:uid="{F3268C2D-55C3-40BD-B895-7B1018E41E0B}"/>
    <cellStyle name="Comma 5 2 2 2 3 2 2" xfId="41869" xr:uid="{A682F865-8771-43D9-972D-BECFDDFEB13F}"/>
    <cellStyle name="Comma 5 2 2 2 3 2 3" xfId="32557" xr:uid="{86F76696-01EE-4C85-8237-460D8DCC233D}"/>
    <cellStyle name="Comma 5 2 2 2 3 3" xfId="40757" xr:uid="{95DCBE1C-B145-43E2-8EE8-11855AE062A8}"/>
    <cellStyle name="Comma 5 2 2 2 3 4" xfId="22753" xr:uid="{E285FD05-033F-48CB-A92C-60F459401698}"/>
    <cellStyle name="Comma 5 2 2 2 3_ACT_NIBD EQ" xfId="12901" xr:uid="{570058EF-34FB-40CB-8443-3C0D26EA36BF}"/>
    <cellStyle name="Comma 5 2 2 2 4" xfId="12902" xr:uid="{594E88CA-6499-4DD8-B2B4-D56DF671F62C}"/>
    <cellStyle name="Comma 5 2 2 2 4 2" xfId="40758" xr:uid="{E7E35067-B39F-425E-89A4-CFC9C4B2082B}"/>
    <cellStyle name="Comma 5 2 2 2 4 3" xfId="22754" xr:uid="{D269D005-EE93-4C0D-B507-3502C786F8E8}"/>
    <cellStyle name="Comma 5 2 2 2 5" xfId="12903" xr:uid="{74C5DE5C-8616-4E2A-9D1A-4A144519D80C}"/>
    <cellStyle name="Comma 5 2 2 2 5 2" xfId="41194" xr:uid="{1AC396B0-16AF-4E70-BD89-CE37114382AD}"/>
    <cellStyle name="Comma 5 2 2 2 5 3" xfId="31474" xr:uid="{B48180E1-8874-4C0E-81AC-8164016D8054}"/>
    <cellStyle name="Comma 5 2 2 2 6" xfId="36580" xr:uid="{AB7589BA-766E-4D01-B5F1-E1F848001D63}"/>
    <cellStyle name="Comma 5 2 2 2 6 2" xfId="42498" xr:uid="{30D28260-36C1-48A2-95F5-09AD39CB2A0F}"/>
    <cellStyle name="Comma 5 2 2 2 7" xfId="37652" xr:uid="{8B2710FC-110F-449A-8911-6E9E277214AA}"/>
    <cellStyle name="Comma 5 2 2 2 7 2" xfId="42765" xr:uid="{A3A99593-236E-4E49-B794-384E8122535A}"/>
    <cellStyle name="Comma 5 2 2 2 8" xfId="37518" xr:uid="{1439A219-2D93-42D8-9806-0A4E2A9F084F}"/>
    <cellStyle name="Comma 5 2 2 2 8 2" xfId="42681" xr:uid="{D9CE6F53-E8E3-475B-B690-7DB77672346E}"/>
    <cellStyle name="Comma 5 2 2 2 9" xfId="37588" xr:uid="{4AA7A89F-4F3C-4B0C-A692-501825E1ACBD}"/>
    <cellStyle name="Comma 5 2 2 2 9 2" xfId="42729" xr:uid="{E80119CC-287C-4267-91C8-ACCDEB6569FB}"/>
    <cellStyle name="Comma 5 2 2 2_ACT Segment adj EBITDA" xfId="12904" xr:uid="{5FE63177-EB00-458A-811A-18D0EE194D1E}"/>
    <cellStyle name="Comma 5 2 2 3" xfId="12905" xr:uid="{6875018F-4ED0-477E-905F-F04EBDB9EDA8}"/>
    <cellStyle name="Comma 5 2 2 3 10" xfId="37134" xr:uid="{3FF479DF-E7B8-4C51-B8A7-A3EAB978E40D}"/>
    <cellStyle name="Comma 5 2 2 3 10 2" xfId="42609" xr:uid="{FF64EB06-E6A8-492F-927C-38C0A25B975C}"/>
    <cellStyle name="Comma 5 2 2 3 11" xfId="39726" xr:uid="{5AE40C5A-C2B7-40D9-81BA-41027E28BDAD}"/>
    <cellStyle name="Comma 5 2 2 3 11 2" xfId="43291" xr:uid="{47E9CA82-E91F-4CDD-87E7-9A66094754BC}"/>
    <cellStyle name="Comma 5 2 2 3 12" xfId="40759" xr:uid="{391CD132-C472-4CC9-BCB2-2264CED2A157}"/>
    <cellStyle name="Comma 5 2 2 3 13" xfId="22755" xr:uid="{AA4AA7AF-09FE-4B5B-BC49-7482F117B2FD}"/>
    <cellStyle name="Comma 5 2 2 3 2" xfId="12906" xr:uid="{4AD5AD51-230C-472E-ABDF-9000E9915F84}"/>
    <cellStyle name="Comma 5 2 2 3 2 2" xfId="12907" xr:uid="{4C0227B1-BD5E-414B-9950-63682854188D}"/>
    <cellStyle name="Comma 5 2 2 3 2 2 2" xfId="12908" xr:uid="{7C6FCDA2-0CAB-47FE-955D-95B928445499}"/>
    <cellStyle name="Comma 5 2 2 3 2 2 2 2" xfId="41870" xr:uid="{2EFCA7C4-55D2-4ECB-8134-34A1E01BE3B8}"/>
    <cellStyle name="Comma 5 2 2 3 2 2 2 3" xfId="32558" xr:uid="{D1B6FB31-1318-43C7-BE06-07DCE1BD8034}"/>
    <cellStyle name="Comma 5 2 2 3 2 2 3" xfId="40761" xr:uid="{67EF328E-EFA1-4415-8813-4138055D9497}"/>
    <cellStyle name="Comma 5 2 2 3 2 2 4" xfId="22757" xr:uid="{ABCCFE83-7977-49DC-96DF-7460A77E54E1}"/>
    <cellStyle name="Comma 5 2 2 3 2 2_ACT_NIBD EQ" xfId="12909" xr:uid="{C2E41F85-B311-408D-9579-EAEF2592ADEA}"/>
    <cellStyle name="Comma 5 2 2 3 2 3" xfId="12910" xr:uid="{83921F63-CC24-4809-B52B-972AE5E6B23E}"/>
    <cellStyle name="Comma 5 2 2 3 2 3 2" xfId="40762" xr:uid="{4ED141AA-EA7B-42B1-9501-47948CEA534B}"/>
    <cellStyle name="Comma 5 2 2 3 2 3 3" xfId="22758" xr:uid="{989A247C-DD3E-4E2B-9AB4-40BCBA9AE71E}"/>
    <cellStyle name="Comma 5 2 2 3 2 4" xfId="40760" xr:uid="{8A38050F-D53B-4476-972C-195367229594}"/>
    <cellStyle name="Comma 5 2 2 3 2 5" xfId="22756" xr:uid="{519F24F6-8BC2-43D7-8A93-FB8E6AFEDB7D}"/>
    <cellStyle name="Comma 5 2 2 3 2_ACT_NIBD EQ" xfId="12911" xr:uid="{602A1D62-294F-4A7B-81E4-99C4BE52CEDE}"/>
    <cellStyle name="Comma 5 2 2 3 3" xfId="12912" xr:uid="{D09A86C9-FAB6-4002-8428-56BB3DCD9254}"/>
    <cellStyle name="Comma 5 2 2 3 3 2" xfId="12913" xr:uid="{8E44A978-8443-48DF-879A-C1E1C82A611A}"/>
    <cellStyle name="Comma 5 2 2 3 3 2 2" xfId="41871" xr:uid="{03BD4A1B-0E78-4E30-9CC1-19347D8FC140}"/>
    <cellStyle name="Comma 5 2 2 3 3 2 3" xfId="32559" xr:uid="{FAA3C2BB-DE4E-49EE-A627-6F5D46BFE6F3}"/>
    <cellStyle name="Comma 5 2 2 3 3 3" xfId="40763" xr:uid="{DC9800C2-9887-46E4-81E8-F314E6D1D416}"/>
    <cellStyle name="Comma 5 2 2 3 3 4" xfId="22759" xr:uid="{510D5774-B19A-4CA0-99E6-A9B67BEE430D}"/>
    <cellStyle name="Comma 5 2 2 3 3_ACT_NIBD EQ" xfId="12914" xr:uid="{854D14FC-3D2C-4407-9830-33A6E64765BA}"/>
    <cellStyle name="Comma 5 2 2 3 4" xfId="12915" xr:uid="{DF255E4B-3A25-4A70-9CF3-6869DD22B180}"/>
    <cellStyle name="Comma 5 2 2 3 4 2" xfId="40764" xr:uid="{DC8A2EF0-0DA8-4811-A1FE-A83CFE7D5FE4}"/>
    <cellStyle name="Comma 5 2 2 3 4 3" xfId="22760" xr:uid="{7B2EADA5-B51C-461C-86CC-A691F9F6E2C9}"/>
    <cellStyle name="Comma 5 2 2 3 5" xfId="12916" xr:uid="{31ECFFD4-A42B-4B14-927A-8C9BC97532A1}"/>
    <cellStyle name="Comma 5 2 2 3 5 2" xfId="41145" xr:uid="{6AA833EA-4F1D-4449-BB48-3169C5E200E4}"/>
    <cellStyle name="Comma 5 2 2 3 5 3" xfId="31296" xr:uid="{896C686F-DE10-42DB-B723-1D1606B8F6DB}"/>
    <cellStyle name="Comma 5 2 2 3 6" xfId="36581" xr:uid="{5BBBB4DA-146A-4914-870A-BF2E976F9138}"/>
    <cellStyle name="Comma 5 2 2 3 6 2" xfId="42499" xr:uid="{CA1A3868-CD0A-40EB-B34F-CD40AC181855}"/>
    <cellStyle name="Comma 5 2 2 3 7" xfId="37653" xr:uid="{27989F28-C8C4-43F2-A174-F13B62D943CD}"/>
    <cellStyle name="Comma 5 2 2 3 7 2" xfId="42766" xr:uid="{09043E0A-D656-4535-A021-FA4F9907020B}"/>
    <cellStyle name="Comma 5 2 2 3 8" xfId="37517" xr:uid="{04372A63-3907-4A85-ADBC-3C423BB57A36}"/>
    <cellStyle name="Comma 5 2 2 3 8 2" xfId="42680" xr:uid="{86AC9E49-0E56-4315-89B3-227D8CE3A195}"/>
    <cellStyle name="Comma 5 2 2 3 9" xfId="37279" xr:uid="{9007061E-9094-4AF3-9943-3CA76C34E4AC}"/>
    <cellStyle name="Comma 5 2 2 3 9 2" xfId="42635" xr:uid="{ED27A02E-90A1-40C6-870A-8F75E5BEF458}"/>
    <cellStyle name="Comma 5 2 2 3_ACT Segment adj EBITDA" xfId="12917" xr:uid="{5C2AEDFF-7A1C-46C2-A96F-72FECBC1CE76}"/>
    <cellStyle name="Comma 5 2 2 4" xfId="12918" xr:uid="{AD049E4C-CA3D-4233-9C42-B4652197BF50}"/>
    <cellStyle name="Comma 5 2 2 4 10" xfId="37108" xr:uid="{B2B42509-5C0A-4B3D-8BD0-1FA4F8B3943A}"/>
    <cellStyle name="Comma 5 2 2 4 10 2" xfId="42602" xr:uid="{8B0EBD85-968D-4128-BDA4-1F89A09363F7}"/>
    <cellStyle name="Comma 5 2 2 4 11" xfId="39727" xr:uid="{86BCEBF5-A760-4B11-8997-78DCA05E9DB8}"/>
    <cellStyle name="Comma 5 2 2 4 11 2" xfId="43292" xr:uid="{0BBB5459-D237-475B-A182-61DA99B14171}"/>
    <cellStyle name="Comma 5 2 2 4 12" xfId="40765" xr:uid="{237B4F51-16E6-4B49-BD8F-F7CF028E0FC7}"/>
    <cellStyle name="Comma 5 2 2 4 13" xfId="22761" xr:uid="{9FF556E9-D961-4198-9348-7D8F78DAC30B}"/>
    <cellStyle name="Comma 5 2 2 4 2" xfId="12919" xr:uid="{CC6E360B-09F3-4E24-BA0C-C9D673BE9C1A}"/>
    <cellStyle name="Comma 5 2 2 4 2 2" xfId="12920" xr:uid="{B1478C38-A3CA-4CC1-A49A-F5367EF0ABE4}"/>
    <cellStyle name="Comma 5 2 2 4 2 2 2" xfId="12921" xr:uid="{73071383-40A0-4A69-AAB3-119A472324B7}"/>
    <cellStyle name="Comma 5 2 2 4 2 2 2 2" xfId="41872" xr:uid="{74551063-7C5F-4931-B433-C1A7E03A74EF}"/>
    <cellStyle name="Comma 5 2 2 4 2 2 2 3" xfId="32560" xr:uid="{8F563C72-3FD0-4363-AE33-C5705C371FDF}"/>
    <cellStyle name="Comma 5 2 2 4 2 2 3" xfId="40767" xr:uid="{DEF6DE5B-C0E9-43DF-88BA-1FBA5BD2F20B}"/>
    <cellStyle name="Comma 5 2 2 4 2 2 4" xfId="22763" xr:uid="{35C99ACB-7FFE-4F5F-B2C9-6FC40B025FDF}"/>
    <cellStyle name="Comma 5 2 2 4 2 2_ACT_NIBD EQ" xfId="12922" xr:uid="{E43CA510-CC2B-445C-A6B7-210D123644E9}"/>
    <cellStyle name="Comma 5 2 2 4 2 3" xfId="12923" xr:uid="{E5A1EF83-379C-43B4-9B02-61455F2E02C4}"/>
    <cellStyle name="Comma 5 2 2 4 2 3 2" xfId="40768" xr:uid="{BC8728BA-576D-4E58-8044-2AAC2D417CD3}"/>
    <cellStyle name="Comma 5 2 2 4 2 3 3" xfId="22764" xr:uid="{DE0B4737-9D5F-43C3-BDC5-0BB9B1A6A623}"/>
    <cellStyle name="Comma 5 2 2 4 2 4" xfId="40766" xr:uid="{6281C614-B574-48EF-B3E6-310CCFA63A1A}"/>
    <cellStyle name="Comma 5 2 2 4 2 5" xfId="22762" xr:uid="{ED7DF490-F887-4640-96DC-F52B7BE8EAD1}"/>
    <cellStyle name="Comma 5 2 2 4 2_ACT_NIBD EQ" xfId="12924" xr:uid="{F44EC0ED-08A8-4192-B638-38E4C066AC3A}"/>
    <cellStyle name="Comma 5 2 2 4 3" xfId="12925" xr:uid="{BAE3E9D6-EBBD-4970-B209-9CEFC0D97322}"/>
    <cellStyle name="Comma 5 2 2 4 3 2" xfId="12926" xr:uid="{76049371-9641-4BF9-8E9A-ED586015FE76}"/>
    <cellStyle name="Comma 5 2 2 4 3 2 2" xfId="41873" xr:uid="{DC611D99-2667-4CED-B295-18BC12BAA15D}"/>
    <cellStyle name="Comma 5 2 2 4 3 2 3" xfId="32561" xr:uid="{A30E7BF4-D355-45E1-B9B4-CB853CC3CF42}"/>
    <cellStyle name="Comma 5 2 2 4 3 3" xfId="40769" xr:uid="{CB9F13BB-91F7-49A4-B5A9-1EBD6F582338}"/>
    <cellStyle name="Comma 5 2 2 4 3 4" xfId="22765" xr:uid="{B2A9F1BE-6D74-4970-B32D-A93CFEDD9B67}"/>
    <cellStyle name="Comma 5 2 2 4 3_ACT_NIBD EQ" xfId="12927" xr:uid="{B0EE9ECE-3E0B-4507-8023-1D987EA2E3DC}"/>
    <cellStyle name="Comma 5 2 2 4 4" xfId="12928" xr:uid="{FE3832AA-9C51-471B-A759-E4A9B31722C0}"/>
    <cellStyle name="Comma 5 2 2 4 4 2" xfId="40770" xr:uid="{214F3602-B67A-4AC7-962D-67FB3798C955}"/>
    <cellStyle name="Comma 5 2 2 4 4 3" xfId="22766" xr:uid="{EAFCAAED-07F3-4965-8371-AD3C8E8977BD}"/>
    <cellStyle name="Comma 5 2 2 4 5" xfId="12929" xr:uid="{84D91AEC-2321-42C8-92AD-67146F753C62}"/>
    <cellStyle name="Comma 5 2 2 4 5 2" xfId="41240" xr:uid="{FA672812-E401-428E-9B0F-7D7B286C7F8F}"/>
    <cellStyle name="Comma 5 2 2 4 5 3" xfId="31689" xr:uid="{E7A944A6-54E3-4E37-ACA5-C7B82E25F6F1}"/>
    <cellStyle name="Comma 5 2 2 4 6" xfId="36582" xr:uid="{5CB4547E-C2FE-4FA9-BFF8-4A5025EB5549}"/>
    <cellStyle name="Comma 5 2 2 4 6 2" xfId="42500" xr:uid="{9D5688D9-23E5-417F-9BD7-FD420011FA07}"/>
    <cellStyle name="Comma 5 2 2 4 7" xfId="37654" xr:uid="{38EA1F99-FD19-4175-97C8-8C1AEDC8B7B6}"/>
    <cellStyle name="Comma 5 2 2 4 7 2" xfId="42767" xr:uid="{C3A8AD23-803C-48E0-BF44-76F179C73E3B}"/>
    <cellStyle name="Comma 5 2 2 4 8" xfId="37514" xr:uid="{029E195E-EADE-40ED-9E5A-985C06DFE075}"/>
    <cellStyle name="Comma 5 2 2 4 8 2" xfId="42677" xr:uid="{96F2C6E5-EA9D-453C-833F-E69E97E6E5B5}"/>
    <cellStyle name="Comma 5 2 2 4 9" xfId="36018" xr:uid="{72F0D7C7-91E1-4743-A625-6CD80B737EF8}"/>
    <cellStyle name="Comma 5 2 2 4 9 2" xfId="42305" xr:uid="{9410D2B3-0C5E-4D67-90FB-299741599486}"/>
    <cellStyle name="Comma 5 2 2 4_ACT Segment adj EBITDA" xfId="12930" xr:uid="{7B1074FA-CC6C-4106-B3F2-9816AC133B08}"/>
    <cellStyle name="Comma 5 2 2 5" xfId="12931" xr:uid="{9AA0AA59-7CB9-4701-997A-E98B115A6F7F}"/>
    <cellStyle name="Comma 5 2 2 5 2" xfId="12932" xr:uid="{D2A5A4B6-EEC5-45D6-A37D-FEC09784F7B8}"/>
    <cellStyle name="Comma 5 2 2 5 2 2" xfId="12933" xr:uid="{114E174A-193E-4E30-A1CF-BF58BAE3A81C}"/>
    <cellStyle name="Comma 5 2 2 5 2 2 2" xfId="41874" xr:uid="{DB68E723-ED8D-4D27-911A-45F2933BFC35}"/>
    <cellStyle name="Comma 5 2 2 5 2 2 3" xfId="32562" xr:uid="{3747EEFF-6C85-44A1-A6BA-8105558C7700}"/>
    <cellStyle name="Comma 5 2 2 5 2 3" xfId="40772" xr:uid="{157542BF-3684-4B32-9A66-0DA94C96B64C}"/>
    <cellStyle name="Comma 5 2 2 5 2 4" xfId="22768" xr:uid="{AE9C8CF9-F14F-4AB2-BACE-5587C182A90D}"/>
    <cellStyle name="Comma 5 2 2 5 2_ACT_NIBD EQ" xfId="12934" xr:uid="{ECDE85C9-1E03-436E-94EF-71D63AD154D4}"/>
    <cellStyle name="Comma 5 2 2 5 3" xfId="12935" xr:uid="{D109AA33-B002-4C63-8C1C-8B326A3A2620}"/>
    <cellStyle name="Comma 5 2 2 5 3 2" xfId="40773" xr:uid="{9426E57B-1584-44DC-89AC-A3B7D6156932}"/>
    <cellStyle name="Comma 5 2 2 5 3 3" xfId="22769" xr:uid="{48A60510-B230-4C6D-80BC-ED693EF19A6B}"/>
    <cellStyle name="Comma 5 2 2 5 4" xfId="40771" xr:uid="{41CCB330-D7C6-4466-B7A4-04396B23D27D}"/>
    <cellStyle name="Comma 5 2 2 5 5" xfId="22767" xr:uid="{FCE8D023-889E-4D88-845B-D099D937A3C7}"/>
    <cellStyle name="Comma 5 2 2 5_ACT_NIBD EQ" xfId="12936" xr:uid="{48825C7B-919D-4746-A319-5A59E1B17521}"/>
    <cellStyle name="Comma 5 2 2 6" xfId="12937" xr:uid="{013D83AB-FB0A-43B6-9B95-3B61B7414ADA}"/>
    <cellStyle name="Comma 5 2 2 6 2" xfId="12938" xr:uid="{12868099-6E59-48F1-BC8E-77B2EB7DACB8}"/>
    <cellStyle name="Comma 5 2 2 6 2 2" xfId="41875" xr:uid="{6BDADEB8-507B-4779-9797-20CE81784BAC}"/>
    <cellStyle name="Comma 5 2 2 6 2 3" xfId="32563" xr:uid="{4B9FFB7F-C79F-4EED-9856-131B626FE92F}"/>
    <cellStyle name="Comma 5 2 2 6 3" xfId="40774" xr:uid="{76A78CF6-1AE6-4181-962C-CE9D27CD10EB}"/>
    <cellStyle name="Comma 5 2 2 6 4" xfId="22770" xr:uid="{AB4FB627-3192-4737-98F1-515F5727EF6D}"/>
    <cellStyle name="Comma 5 2 2 6_ACT_NIBD EQ" xfId="12939" xr:uid="{FFCBBD99-E12C-4DF8-B7C2-6BEA89542CD0}"/>
    <cellStyle name="Comma 5 2 2 7" xfId="12940" xr:uid="{C0D385FB-B260-4B61-8BC6-FF8ACC49E5C0}"/>
    <cellStyle name="Comma 5 2 2 7 2" xfId="40775" xr:uid="{904A977D-40F6-4D70-A3F6-74031068FDAC}"/>
    <cellStyle name="Comma 5 2 2 7 3" xfId="22771" xr:uid="{6E0DB4C4-4F36-45BB-94B8-D066D012BFDA}"/>
    <cellStyle name="Comma 5 2 2 8" xfId="12941" xr:uid="{C8EE9811-E3B2-4CB4-89B3-FA211752737B}"/>
    <cellStyle name="Comma 5 2 2 8 2" xfId="41095" xr:uid="{0F8E3619-8054-4924-B858-0D6BFFBCA631}"/>
    <cellStyle name="Comma 5 2 2 8 3" xfId="30869" xr:uid="{D85E9615-DCB2-4DE9-8F93-A5B0A7D16E7D}"/>
    <cellStyle name="Comma 5 2 2 9" xfId="36362" xr:uid="{78A600F8-6BAA-4E06-BE30-FB68DB64D7AB}"/>
    <cellStyle name="Comma 5 2 2 9 2" xfId="42379" xr:uid="{69AF11AC-DC7D-4CD9-8BA2-DDB2B0C16D3E}"/>
    <cellStyle name="Comma 5 2 2_ACT Segment adj EBITDA" xfId="12942" xr:uid="{5C8EAD0E-8AB9-4490-A1AC-56E1D78E0246}"/>
    <cellStyle name="Comma 5 2 3" xfId="12943" xr:uid="{AE20FBEF-5AAE-4B7A-8B55-A2DFEA29BCC2}"/>
    <cellStyle name="Comma 5 2 3 10" xfId="37561" xr:uid="{2948794A-1C16-4F8A-9394-E108618DF3F8}"/>
    <cellStyle name="Comma 5 2 3 10 2" xfId="42704" xr:uid="{B8CAB9C2-763E-4691-8AEE-C3091D4BBD37}"/>
    <cellStyle name="Comma 5 2 3 11" xfId="39728" xr:uid="{84F8D8C4-9E6A-4CC0-8D64-5BFBB244A9EC}"/>
    <cellStyle name="Comma 5 2 3 11 2" xfId="43293" xr:uid="{A9EC6615-6FC2-456F-B282-59285CF86A11}"/>
    <cellStyle name="Comma 5 2 3 12" xfId="40776" xr:uid="{C39711F3-4FDB-4F82-83E1-EA76C496EF6F}"/>
    <cellStyle name="Comma 5 2 3 13" xfId="22772" xr:uid="{EFAB3FDB-D86C-4E3C-9D7B-AA679B92CD64}"/>
    <cellStyle name="Comma 5 2 3 2" xfId="12944" xr:uid="{3F368E5F-4287-467C-8C15-FD8A62E8D6F8}"/>
    <cellStyle name="Comma 5 2 3 2 2" xfId="12945" xr:uid="{3F74ABA6-DB36-4315-BA2A-49CDD2095DE3}"/>
    <cellStyle name="Comma 5 2 3 2 2 2" xfId="12946" xr:uid="{5400CAA6-056C-4C2E-99BC-9AE46BD18DFE}"/>
    <cellStyle name="Comma 5 2 3 2 2 2 2" xfId="41876" xr:uid="{C9810785-5A83-4A01-8959-3A8FB841FCDC}"/>
    <cellStyle name="Comma 5 2 3 2 2 2 3" xfId="32564" xr:uid="{A98190B8-BB5D-4FD4-9149-93E36E936DDE}"/>
    <cellStyle name="Comma 5 2 3 2 2 3" xfId="40778" xr:uid="{9254D3C2-C2D9-426A-9AEB-ED1794B64AE8}"/>
    <cellStyle name="Comma 5 2 3 2 2 4" xfId="22774" xr:uid="{0DFA4E36-7318-4FC9-B29D-8FD2831A67F4}"/>
    <cellStyle name="Comma 5 2 3 2 2_ACT_NIBD EQ" xfId="12947" xr:uid="{02A83AAE-0C69-4D1D-BEA3-BFB2F633C472}"/>
    <cellStyle name="Comma 5 2 3 2 3" xfId="12948" xr:uid="{BA6A321C-EC54-4431-973C-8A87ECCAEF91}"/>
    <cellStyle name="Comma 5 2 3 2 3 2" xfId="40779" xr:uid="{349B91F2-DEEA-4D43-9CA6-3EDF7FD38796}"/>
    <cellStyle name="Comma 5 2 3 2 3 3" xfId="22775" xr:uid="{41D370A7-C940-4BAC-98C4-6943C7480CBC}"/>
    <cellStyle name="Comma 5 2 3 2 4" xfId="40777" xr:uid="{B7C41507-C1E8-4A6C-9760-A924A92678A6}"/>
    <cellStyle name="Comma 5 2 3 2 5" xfId="22773" xr:uid="{A3F8B79D-4639-45A7-B360-0D73107E8A37}"/>
    <cellStyle name="Comma 5 2 3 2_ACT_NIBD EQ" xfId="12949" xr:uid="{DE0F69AD-D834-476F-B253-D26529F85D32}"/>
    <cellStyle name="Comma 5 2 3 3" xfId="12950" xr:uid="{5CF98187-C6E0-4A7A-B991-23763B9CF490}"/>
    <cellStyle name="Comma 5 2 3 3 2" xfId="12951" xr:uid="{524B5AE7-14B3-4B81-8426-69225E713261}"/>
    <cellStyle name="Comma 5 2 3 3 2 2" xfId="41877" xr:uid="{133427E6-0235-41F2-BF69-B0178420A4AF}"/>
    <cellStyle name="Comma 5 2 3 3 2 3" xfId="32565" xr:uid="{5186A5CD-40D1-4E01-A0EB-6628269FF88E}"/>
    <cellStyle name="Comma 5 2 3 3 3" xfId="40780" xr:uid="{2445A5E3-FD39-41F7-81BD-C2A5B4C29ED9}"/>
    <cellStyle name="Comma 5 2 3 3 4" xfId="22776" xr:uid="{1213F300-3D71-48A3-B5E5-3A5BA21AE219}"/>
    <cellStyle name="Comma 5 2 3 3_ACT_NIBD EQ" xfId="12952" xr:uid="{B7EC76DD-B7C2-4FFE-AF55-2E305B16E80E}"/>
    <cellStyle name="Comma 5 2 3 4" xfId="12953" xr:uid="{6E8DA14A-BA63-480E-87AB-7F29A848D1BA}"/>
    <cellStyle name="Comma 5 2 3 4 2" xfId="40781" xr:uid="{004E69FE-29D3-4BEF-8FDA-5257A8A7A982}"/>
    <cellStyle name="Comma 5 2 3 4 3" xfId="22777" xr:uid="{F9FC2A89-B459-4E1B-B8D6-323698178FD0}"/>
    <cellStyle name="Comma 5 2 3 5" xfId="12954" xr:uid="{0F4F685A-006A-4275-951D-12224AA96574}"/>
    <cellStyle name="Comma 5 2 3 5 2" xfId="41178" xr:uid="{15CDC81E-ACA8-46FF-96BD-3219AC016536}"/>
    <cellStyle name="Comma 5 2 3 5 3" xfId="31458" xr:uid="{C9832C90-D188-4A87-982C-186B2C41E17F}"/>
    <cellStyle name="Comma 5 2 3 6" xfId="36583" xr:uid="{3AE1C8C9-A11F-4F33-81D0-7F89B519159C}"/>
    <cellStyle name="Comma 5 2 3 6 2" xfId="42501" xr:uid="{40A4706C-7786-4B72-91E3-5FB367253E1F}"/>
    <cellStyle name="Comma 5 2 3 7" xfId="37655" xr:uid="{073A290C-32AA-4257-8B47-FA776771FF7E}"/>
    <cellStyle name="Comma 5 2 3 7 2" xfId="42768" xr:uid="{BB0C2FE0-66AE-44A9-B5EB-E50F4821FD59}"/>
    <cellStyle name="Comma 5 2 3 8" xfId="37516" xr:uid="{121B904B-AFFD-46DE-837C-C94E7FC1EEF3}"/>
    <cellStyle name="Comma 5 2 3 8 2" xfId="42679" xr:uid="{1BC4CDF2-3A0A-43F7-A5CD-FD5B9A1E3AED}"/>
    <cellStyle name="Comma 5 2 3 9" xfId="37593" xr:uid="{2A2640E9-28B3-4F13-86D1-D8BCB84B2421}"/>
    <cellStyle name="Comma 5 2 3 9 2" xfId="42734" xr:uid="{958850B2-F95B-4CA2-BEC3-8667A36942A2}"/>
    <cellStyle name="Comma 5 2 3_ACT Segment adj EBITDA" xfId="12955" xr:uid="{26726F73-4319-4656-B644-883A9F3266CB}"/>
    <cellStyle name="Comma 5 2 4" xfId="12956" xr:uid="{23ACDBF5-A28B-4F9B-8784-3CD0783C3E20}"/>
    <cellStyle name="Comma 5 2 4 10" xfId="37568" xr:uid="{CF92AAE2-18ED-4608-86F9-46D4E79C78B6}"/>
    <cellStyle name="Comma 5 2 4 10 2" xfId="42711" xr:uid="{4FCBA62B-DA6E-4F37-B490-5DBFF3A2D0C9}"/>
    <cellStyle name="Comma 5 2 4 11" xfId="39729" xr:uid="{BA51BDED-B718-4192-82C6-86E2A2A1281E}"/>
    <cellStyle name="Comma 5 2 4 11 2" xfId="43294" xr:uid="{AD1419E2-8CD6-456C-9E9E-6AF20A01AD23}"/>
    <cellStyle name="Comma 5 2 4 12" xfId="40782" xr:uid="{5977E66C-EBDE-42E0-AA58-9967E1275E71}"/>
    <cellStyle name="Comma 5 2 4 13" xfId="22778" xr:uid="{3C0D61F8-7370-43CE-9A4C-8820245B4440}"/>
    <cellStyle name="Comma 5 2 4 2" xfId="12957" xr:uid="{C9A6B765-0058-46DF-A6A3-8D0FFD387BF7}"/>
    <cellStyle name="Comma 5 2 4 2 2" xfId="12958" xr:uid="{A4E96E77-C4C9-473D-A04A-803359909DD7}"/>
    <cellStyle name="Comma 5 2 4 2 2 2" xfId="12959" xr:uid="{E77F88E3-2D05-4266-A188-67410A42CEEA}"/>
    <cellStyle name="Comma 5 2 4 2 2 2 2" xfId="41878" xr:uid="{3A8848C7-592A-42B7-8D9C-C1D5E640B904}"/>
    <cellStyle name="Comma 5 2 4 2 2 2 3" xfId="32566" xr:uid="{FDAAFF24-4B41-477A-9ACB-8E017093D40B}"/>
    <cellStyle name="Comma 5 2 4 2 2 3" xfId="40784" xr:uid="{8BFD4B85-E515-47EA-8FD3-7D8ABB9F6FC5}"/>
    <cellStyle name="Comma 5 2 4 2 2 4" xfId="22780" xr:uid="{269F5AB5-6300-4C35-992B-BD52B0D8C616}"/>
    <cellStyle name="Comma 5 2 4 2 2_ACT_NIBD EQ" xfId="12960" xr:uid="{5034A35E-6685-4D41-B9E0-7090FB849BBF}"/>
    <cellStyle name="Comma 5 2 4 2 3" xfId="12961" xr:uid="{99110516-C969-4263-9D58-34D6F3846C22}"/>
    <cellStyle name="Comma 5 2 4 2 3 2" xfId="40785" xr:uid="{C4F7CAFE-C3CA-4430-ACA8-A5C2ECEB4B93}"/>
    <cellStyle name="Comma 5 2 4 2 3 3" xfId="22781" xr:uid="{3CBB9DB7-9DB8-4777-B834-9D01312507FD}"/>
    <cellStyle name="Comma 5 2 4 2 4" xfId="40783" xr:uid="{7B2A898D-DFEB-46B7-B806-27765D05264C}"/>
    <cellStyle name="Comma 5 2 4 2 5" xfId="22779" xr:uid="{F9D8E27C-A96E-497F-997F-7DB48A566647}"/>
    <cellStyle name="Comma 5 2 4 2_ACT_NIBD EQ" xfId="12962" xr:uid="{85BBE799-7EC1-4793-95CA-669B390905C9}"/>
    <cellStyle name="Comma 5 2 4 3" xfId="12963" xr:uid="{10ED556A-7340-4308-9588-67DD8A32E8CE}"/>
    <cellStyle name="Comma 5 2 4 3 2" xfId="12964" xr:uid="{A0F2F4EB-6CD3-47CD-83FE-AF10B1FD3A21}"/>
    <cellStyle name="Comma 5 2 4 3 2 2" xfId="41879" xr:uid="{E0110163-BC00-47C9-A5FC-85A4BA20EFA1}"/>
    <cellStyle name="Comma 5 2 4 3 2 3" xfId="32567" xr:uid="{5516D433-94B6-48CB-8D81-3C14A965280B}"/>
    <cellStyle name="Comma 5 2 4 3 3" xfId="40786" xr:uid="{22368E43-D6B6-426E-BA74-8CE67050D97A}"/>
    <cellStyle name="Comma 5 2 4 3 4" xfId="22782" xr:uid="{4C31CBE8-D4AC-422B-A26A-5F4901B84F70}"/>
    <cellStyle name="Comma 5 2 4 3_ACT_NIBD EQ" xfId="12965" xr:uid="{01436CED-ED81-4AE5-882D-7130CE915E3D}"/>
    <cellStyle name="Comma 5 2 4 4" xfId="12966" xr:uid="{BEB80FE9-BCA4-483B-A7F1-1F7E64155775}"/>
    <cellStyle name="Comma 5 2 4 4 2" xfId="40787" xr:uid="{326A8E05-F939-4E54-995B-391255228FA3}"/>
    <cellStyle name="Comma 5 2 4 4 3" xfId="22783" xr:uid="{3A04B700-B95A-415A-939E-8C5E680C6873}"/>
    <cellStyle name="Comma 5 2 4 5" xfId="12967" xr:uid="{EA0533C8-E7F9-46AB-8FBF-053AE4DCC64A}"/>
    <cellStyle name="Comma 5 2 4 5 2" xfId="41129" xr:uid="{E0461E4A-E952-4D5D-95BB-39061D8D9024}"/>
    <cellStyle name="Comma 5 2 4 5 3" xfId="31115" xr:uid="{3A63D70E-0177-4B73-B6A5-4C70E918873B}"/>
    <cellStyle name="Comma 5 2 4 6" xfId="36584" xr:uid="{73CF684A-3C6A-417B-9E0B-1732633E82DF}"/>
    <cellStyle name="Comma 5 2 4 6 2" xfId="42502" xr:uid="{C670DDBC-D6E6-4584-95EA-5CE403C6B2C8}"/>
    <cellStyle name="Comma 5 2 4 7" xfId="37656" xr:uid="{C66E2466-CDE8-429B-9B7F-16E1DCD23FDF}"/>
    <cellStyle name="Comma 5 2 4 7 2" xfId="42769" xr:uid="{F153BC53-FA8D-4554-BB9A-2FF3F00658F1}"/>
    <cellStyle name="Comma 5 2 4 8" xfId="37515" xr:uid="{F2F60844-8E10-4561-A4BA-96F526CDB513}"/>
    <cellStyle name="Comma 5 2 4 8 2" xfId="42678" xr:uid="{FE2147FA-8717-49B0-841D-447D7C94FE97}"/>
    <cellStyle name="Comma 5 2 4 9" xfId="37356" xr:uid="{1B30F3AD-42BA-4CE2-9D30-248B301AC744}"/>
    <cellStyle name="Comma 5 2 4 9 2" xfId="42650" xr:uid="{4062A7B5-846F-48FB-B7F5-71A6A223A360}"/>
    <cellStyle name="Comma 5 2 4_ACT Segment adj EBITDA" xfId="12968" xr:uid="{A5F708AE-F473-40BF-8AB6-1F54036B9DC5}"/>
    <cellStyle name="Comma 5 2 5" xfId="12969" xr:uid="{50F4FCEC-464D-44F9-B8FC-46F03C711D3C}"/>
    <cellStyle name="Comma 5 2 5 10" xfId="36061" xr:uid="{997C307A-D390-45A1-BAC9-4681B072349A}"/>
    <cellStyle name="Comma 5 2 5 10 2" xfId="42310" xr:uid="{B1D46FBB-49D4-4718-8F3D-214583612088}"/>
    <cellStyle name="Comma 5 2 5 11" xfId="39730" xr:uid="{E5DD5712-E519-4AA9-9811-F70A2B35FB57}"/>
    <cellStyle name="Comma 5 2 5 11 2" xfId="43295" xr:uid="{4A193AC3-C158-4D7C-AA62-70BFA518291B}"/>
    <cellStyle name="Comma 5 2 5 12" xfId="40788" xr:uid="{B1B93869-655F-4BDA-905C-B3FA1483D2D6}"/>
    <cellStyle name="Comma 5 2 5 13" xfId="22784" xr:uid="{8147493C-4EF4-41D8-9355-BE2095F27A05}"/>
    <cellStyle name="Comma 5 2 5 2" xfId="12970" xr:uid="{2AC5E962-D80E-4E92-AE49-54D404AEC72A}"/>
    <cellStyle name="Comma 5 2 5 2 2" xfId="12971" xr:uid="{5A53B698-CC88-404F-A53C-F77317A3DFD3}"/>
    <cellStyle name="Comma 5 2 5 2 2 2" xfId="12972" xr:uid="{72A89593-50BD-4F5A-86CC-D8C193651992}"/>
    <cellStyle name="Comma 5 2 5 2 2 2 2" xfId="41880" xr:uid="{79638CCD-8079-4046-9C30-EA06D1B23579}"/>
    <cellStyle name="Comma 5 2 5 2 2 2 3" xfId="32568" xr:uid="{038104B5-D467-4CC7-9CAE-9906B5728AAD}"/>
    <cellStyle name="Comma 5 2 5 2 2 3" xfId="40790" xr:uid="{256F3E0D-F252-4295-882B-28ACA99940AF}"/>
    <cellStyle name="Comma 5 2 5 2 2 4" xfId="22786" xr:uid="{64D1D444-31FC-47C0-9A3B-E65A3BD1100A}"/>
    <cellStyle name="Comma 5 2 5 2 2_ACT_NIBD EQ" xfId="12973" xr:uid="{25BC9CE5-CCC7-47B7-A076-6674A5D4E882}"/>
    <cellStyle name="Comma 5 2 5 2 3" xfId="12974" xr:uid="{2C6FF017-8B6F-4608-8C47-835C068DA05F}"/>
    <cellStyle name="Comma 5 2 5 2 3 2" xfId="40791" xr:uid="{98CDBC37-7BC3-413A-9892-AD7909EF80C4}"/>
    <cellStyle name="Comma 5 2 5 2 3 3" xfId="22787" xr:uid="{6667E420-0C4D-4193-A30A-1D0B8CEE1D3E}"/>
    <cellStyle name="Comma 5 2 5 2 4" xfId="40789" xr:uid="{C012416C-298D-43D6-94D1-9999FBFB6003}"/>
    <cellStyle name="Comma 5 2 5 2 5" xfId="22785" xr:uid="{445F9CFB-C8E0-4F1C-9EAF-CE5ED54AFDEB}"/>
    <cellStyle name="Comma 5 2 5 2_ACT_NIBD EQ" xfId="12975" xr:uid="{FA107BAC-2B70-415A-809B-122C445DF03A}"/>
    <cellStyle name="Comma 5 2 5 3" xfId="12976" xr:uid="{9DD5974D-584F-4765-9F02-F92EB2C7BC51}"/>
    <cellStyle name="Comma 5 2 5 3 2" xfId="12977" xr:uid="{C08987B4-B595-441E-9A85-C85AFD6FD5AB}"/>
    <cellStyle name="Comma 5 2 5 3 2 2" xfId="41881" xr:uid="{7C4F4197-FEE9-4143-8161-A0EC39D0DD2A}"/>
    <cellStyle name="Comma 5 2 5 3 2 3" xfId="32569" xr:uid="{E07DA2AB-0EEC-4D74-9DD3-D9A71E1D76BB}"/>
    <cellStyle name="Comma 5 2 5 3 3" xfId="40792" xr:uid="{479ECE50-89F3-4A52-8DB6-E923A2204C8D}"/>
    <cellStyle name="Comma 5 2 5 3 4" xfId="22788" xr:uid="{9A35FB53-F4B8-43CF-A22D-0CB733A6B7C9}"/>
    <cellStyle name="Comma 5 2 5 3_ACT_NIBD EQ" xfId="12978" xr:uid="{D1ABE2E9-FDCF-4361-AB79-432F3D9F3924}"/>
    <cellStyle name="Comma 5 2 5 4" xfId="12979" xr:uid="{5D41590B-E47C-43C5-A7C4-EACED1DD3E16}"/>
    <cellStyle name="Comma 5 2 5 4 2" xfId="40793" xr:uid="{2BE7EBE4-D54E-4DDD-B980-67E0E80DFC43}"/>
    <cellStyle name="Comma 5 2 5 4 3" xfId="22789" xr:uid="{A544B3E2-B56B-4987-8ED0-EB1CC8EA5A5B}"/>
    <cellStyle name="Comma 5 2 5 5" xfId="12980" xr:uid="{1C19B0A6-33B0-41CC-B02D-B19544885A17}"/>
    <cellStyle name="Comma 5 2 5 5 2" xfId="41224" xr:uid="{6995C70D-237A-4199-92A9-0D9A5FBD6729}"/>
    <cellStyle name="Comma 5 2 5 5 3" xfId="31540" xr:uid="{632CEE37-F95E-4DDC-8A35-046EEAE17731}"/>
    <cellStyle name="Comma 5 2 5 6" xfId="36585" xr:uid="{1CC7D183-B0E1-48D0-9EE7-557E5E91FD4D}"/>
    <cellStyle name="Comma 5 2 5 6 2" xfId="42503" xr:uid="{98A06E8F-C197-4D45-AB7C-2E6BE02E4CE7}"/>
    <cellStyle name="Comma 5 2 5 7" xfId="37657" xr:uid="{CAAC2376-C3FB-4F11-B8DA-EF2953D05322}"/>
    <cellStyle name="Comma 5 2 5 7 2" xfId="42770" xr:uid="{20EE2F60-CAD9-4BDD-954C-475D182ECBAD}"/>
    <cellStyle name="Comma 5 2 5 8" xfId="37475" xr:uid="{403A694E-B690-4E34-9970-E3E417D5F44C}"/>
    <cellStyle name="Comma 5 2 5 8 2" xfId="42666" xr:uid="{05700230-8FBD-4865-835D-7C2A6B245E4B}"/>
    <cellStyle name="Comma 5 2 5 9" xfId="37457" xr:uid="{4CD6D09C-9A48-477F-A085-EC6798AA54AC}"/>
    <cellStyle name="Comma 5 2 5 9 2" xfId="42665" xr:uid="{E3DB6A37-B116-4A5C-BA07-C3794C2FA218}"/>
    <cellStyle name="Comma 5 2 5_ACT Segment adj EBITDA" xfId="12981" xr:uid="{03C0D66A-A64A-4704-BAD1-9C11F9037DEB}"/>
    <cellStyle name="Comma 5 2 6" xfId="12982" xr:uid="{E44063D3-92BC-46B5-AB71-C30AC9B426E3}"/>
    <cellStyle name="Comma 5 2 6 2" xfId="12983" xr:uid="{DAE0A68C-A817-4B2B-B0EA-059FAFE6D6EF}"/>
    <cellStyle name="Comma 5 2 6 2 2" xfId="12984" xr:uid="{09476117-5FE1-43DD-A502-B1F7EEBEE0A0}"/>
    <cellStyle name="Comma 5 2 6 2 2 2" xfId="41882" xr:uid="{B87DB63F-2A86-411F-9138-91D61E4DF619}"/>
    <cellStyle name="Comma 5 2 6 2 2 3" xfId="32570" xr:uid="{CFDC8D52-A25A-4F10-843C-A86355C9F97F}"/>
    <cellStyle name="Comma 5 2 6 2 3" xfId="40795" xr:uid="{6F1651F9-B7A6-4387-95FA-4C06812AF691}"/>
    <cellStyle name="Comma 5 2 6 2 4" xfId="22791" xr:uid="{B7CF8739-114A-4EB0-B06C-1627FA00248C}"/>
    <cellStyle name="Comma 5 2 6 2_ACT_NIBD EQ" xfId="12985" xr:uid="{4540B3D9-4298-478D-8D30-DBB15C696932}"/>
    <cellStyle name="Comma 5 2 6 3" xfId="12986" xr:uid="{E0A7FCCF-D7BD-44C5-810C-2BC413650823}"/>
    <cellStyle name="Comma 5 2 6 3 2" xfId="40796" xr:uid="{FEE226BF-C06A-4652-B134-7EDCE1FDA1EA}"/>
    <cellStyle name="Comma 5 2 6 3 3" xfId="22792" xr:uid="{A340AA3A-19D9-4016-89E6-1B1CBE528C81}"/>
    <cellStyle name="Comma 5 2 6 4" xfId="40794" xr:uid="{B82D073B-A6B1-4DB8-9DDE-39122D65456A}"/>
    <cellStyle name="Comma 5 2 6 5" xfId="22790" xr:uid="{199669C3-FC2B-4003-9441-9D19E98CFDE2}"/>
    <cellStyle name="Comma 5 2 6_ACT_NIBD EQ" xfId="12987" xr:uid="{2E00E72A-1032-41BD-9C92-984BED39776A}"/>
    <cellStyle name="Comma 5 2 7" xfId="12988" xr:uid="{4D09429E-13D1-4979-AA0B-D57421A25971}"/>
    <cellStyle name="Comma 5 2 7 2" xfId="12989" xr:uid="{2DDFA363-5617-4A72-8108-646D7EDB7E89}"/>
    <cellStyle name="Comma 5 2 7 2 2" xfId="41883" xr:uid="{9EE91D3E-7E54-4B6D-9E79-A7FEBB686A71}"/>
    <cellStyle name="Comma 5 2 7 2 3" xfId="32571" xr:uid="{2181DD17-1550-42DB-8DBB-6466CA8FD9CB}"/>
    <cellStyle name="Comma 5 2 7 3" xfId="40797" xr:uid="{94617858-679F-4E30-BC8C-F77E691EA690}"/>
    <cellStyle name="Comma 5 2 7 4" xfId="22793" xr:uid="{BADDCD3E-2549-4AA5-BBE8-3860A6280BEE}"/>
    <cellStyle name="Comma 5 2 7_ACT_NIBD EQ" xfId="12990" xr:uid="{F7989F78-6E35-49AC-B3A5-CCF97CCEA277}"/>
    <cellStyle name="Comma 5 2 8" xfId="12991" xr:uid="{B542ADC5-863E-41E6-8CC5-B7B9189ECC99}"/>
    <cellStyle name="Comma 5 2 8 2" xfId="40798" xr:uid="{891AFD00-4FA5-4AC3-8A2B-F2A4699F7EAB}"/>
    <cellStyle name="Comma 5 2 8 3" xfId="22794" xr:uid="{C12B33C2-A98A-4607-8709-B503825DA29A}"/>
    <cellStyle name="Comma 5 2 9" xfId="12992" xr:uid="{DB8A29B6-C748-412D-93D1-4F07ABBF39A7}"/>
    <cellStyle name="Comma 5 2 9 2" xfId="41076" xr:uid="{51B0538B-C6ED-45DF-9B4B-2D12BBEA1B40}"/>
    <cellStyle name="Comma 5 2 9 3" xfId="30629" xr:uid="{1A52D051-1DCD-4559-8329-3FA39CA621EC}"/>
    <cellStyle name="Comma 5 2_ACT Segment adj EBITDA" xfId="12993" xr:uid="{818FD4B6-5BDC-47AD-8BBA-555B9FE85622}"/>
    <cellStyle name="Comma 5 3" xfId="12994" xr:uid="{98A347AE-F265-4C1E-B0CF-17C789041C01}"/>
    <cellStyle name="Comma 5 3 10" xfId="37391" xr:uid="{CEA6FDC3-0B0F-4BBD-AFB4-EA6BB8E3DDB9}"/>
    <cellStyle name="Comma 5 3 10 2" xfId="42654" xr:uid="{0A194C3E-B535-4EAE-86B3-71B5F0A1B467}"/>
    <cellStyle name="Comma 5 3 11" xfId="39578" xr:uid="{85503371-40B5-49E1-8014-B0E15E346DE0}"/>
    <cellStyle name="Comma 5 3 11 2" xfId="43162" xr:uid="{6090F326-488B-49AA-868D-BB9173483FB9}"/>
    <cellStyle name="Comma 5 3 12" xfId="40799" xr:uid="{12D351FE-6A15-4C17-AB9B-EEF4E1AF619B}"/>
    <cellStyle name="Comma 5 3 13" xfId="22795" xr:uid="{03FB84DE-2570-4C01-9FFF-2781A769907E}"/>
    <cellStyle name="Comma 5 3 2" xfId="12995" xr:uid="{2CB39042-C546-4A2B-BB39-8529502A658D}"/>
    <cellStyle name="Comma 5 3 2 10" xfId="37567" xr:uid="{995863AF-5DF6-4033-973D-979B073B039A}"/>
    <cellStyle name="Comma 5 3 2 10 2" xfId="42710" xr:uid="{F98CE1CC-1F16-42B9-8D5B-56CD3BCB8AE0}"/>
    <cellStyle name="Comma 5 3 2 11" xfId="39731" xr:uid="{281DA471-C26C-4871-B7CA-FCA069078F67}"/>
    <cellStyle name="Comma 5 3 2 11 2" xfId="43296" xr:uid="{A5D29378-7849-4081-AECD-A9211DA6ED9B}"/>
    <cellStyle name="Comma 5 3 2 12" xfId="40800" xr:uid="{5D6A694C-B290-4E0A-9353-A11B628D10EE}"/>
    <cellStyle name="Comma 5 3 2 13" xfId="22796" xr:uid="{21A11E71-A18E-419C-A511-0A6E82204892}"/>
    <cellStyle name="Comma 5 3 2 2" xfId="12996" xr:uid="{94757DF5-2430-4361-AAB4-30CC589C1D3C}"/>
    <cellStyle name="Comma 5 3 2 2 2" xfId="12997" xr:uid="{06A03A85-C107-4DFB-A021-86A9697E698B}"/>
    <cellStyle name="Comma 5 3 2 2 2 2" xfId="12998" xr:uid="{400E3E4F-192C-4341-B4F6-A73A8FDF2F47}"/>
    <cellStyle name="Comma 5 3 2 2 2 2 2" xfId="41884" xr:uid="{CBC98308-B35F-408C-9486-1405810D7A49}"/>
    <cellStyle name="Comma 5 3 2 2 2 2 3" xfId="32572" xr:uid="{0C069B4D-77C8-4BDF-9543-F7DAAA47548B}"/>
    <cellStyle name="Comma 5 3 2 2 2 3" xfId="40802" xr:uid="{5DC07B09-DD95-49E0-9AFA-98A0A95B6A8C}"/>
    <cellStyle name="Comma 5 3 2 2 2 4" xfId="22798" xr:uid="{A064146C-1ECD-4D1C-B3B8-774A3C5EB68E}"/>
    <cellStyle name="Comma 5 3 2 2 2_ACT_NIBD EQ" xfId="12999" xr:uid="{4379806F-518E-4072-BBE6-275A91FBE8F4}"/>
    <cellStyle name="Comma 5 3 2 2 3" xfId="13000" xr:uid="{1B08384B-2F2F-40FF-84CB-781A3F3FF818}"/>
    <cellStyle name="Comma 5 3 2 2 3 2" xfId="40803" xr:uid="{30032FCA-A0EC-467D-9C76-5BFB3EDFCF5D}"/>
    <cellStyle name="Comma 5 3 2 2 3 3" xfId="22799" xr:uid="{6847F9BB-D0F1-4313-8C33-B7850A8F9F21}"/>
    <cellStyle name="Comma 5 3 2 2 4" xfId="40801" xr:uid="{53C38CB8-D8CB-4EC3-9EA2-80E509A28DB9}"/>
    <cellStyle name="Comma 5 3 2 2 5" xfId="22797" xr:uid="{C10D15FE-6248-4ADD-ADF5-AC7DBA9D1AF0}"/>
    <cellStyle name="Comma 5 3 2 2_ACT_NIBD EQ" xfId="13001" xr:uid="{6F515AF9-FE9A-4FB2-AFD5-E5E0575106E4}"/>
    <cellStyle name="Comma 5 3 2 3" xfId="13002" xr:uid="{839824BD-0FD3-433D-84C4-DAC9DB1A7C2D}"/>
    <cellStyle name="Comma 5 3 2 3 2" xfId="13003" xr:uid="{C3B335A6-BCAB-4065-A377-A148E6EF1D9D}"/>
    <cellStyle name="Comma 5 3 2 3 2 2" xfId="41885" xr:uid="{785F578F-617C-4B69-BB0F-671BCF136A30}"/>
    <cellStyle name="Comma 5 3 2 3 2 3" xfId="32573" xr:uid="{8FA8F983-4891-49E9-8656-A5A442A741BC}"/>
    <cellStyle name="Comma 5 3 2 3 3" xfId="40804" xr:uid="{55351AEF-B5AA-46EB-8B00-FAF6F9CC1DFD}"/>
    <cellStyle name="Comma 5 3 2 3 4" xfId="22800" xr:uid="{FA260E83-FBE3-477B-B9B8-0048858C12B8}"/>
    <cellStyle name="Comma 5 3 2 3_ACT_NIBD EQ" xfId="13004" xr:uid="{F672C4DA-6CE2-4E67-8CD6-3C72DA71062A}"/>
    <cellStyle name="Comma 5 3 2 4" xfId="13005" xr:uid="{ED6B0FFA-4FD1-4825-8037-633F01531541}"/>
    <cellStyle name="Comma 5 3 2 4 2" xfId="40805" xr:uid="{FA91A43F-3047-4658-A867-7C25F975B3F9}"/>
    <cellStyle name="Comma 5 3 2 4 3" xfId="22801" xr:uid="{036659A4-113B-4A03-9841-546E1664A965}"/>
    <cellStyle name="Comma 5 3 2 5" xfId="13006" xr:uid="{14F8CF0A-286D-410B-A985-5DE0EE07FC06}"/>
    <cellStyle name="Comma 5 3 2 5 2" xfId="41190" xr:uid="{55AB25BB-8216-4DA1-870E-5E74942D4C62}"/>
    <cellStyle name="Comma 5 3 2 5 3" xfId="31470" xr:uid="{C8323562-7E10-4CE4-8C01-4DF2B93E3DE7}"/>
    <cellStyle name="Comma 5 3 2 6" xfId="36586" xr:uid="{8E0C8C05-AA03-4842-99B2-B7B5DEC7C3A3}"/>
    <cellStyle name="Comma 5 3 2 6 2" xfId="42504" xr:uid="{598AC0A2-134D-41C2-A99B-790B2FF032FB}"/>
    <cellStyle name="Comma 5 3 2 7" xfId="37658" xr:uid="{798B4B2E-E3F7-4946-82AF-3BEAAFAC5EA5}"/>
    <cellStyle name="Comma 5 3 2 7 2" xfId="42771" xr:uid="{240F0F3F-B9EC-42EA-8BCD-F643E6B422DB}"/>
    <cellStyle name="Comma 5 3 2 8" xfId="37374" xr:uid="{FBBC2C13-FDDE-4411-9891-7CC238DFCF85}"/>
    <cellStyle name="Comma 5 3 2 8 2" xfId="42651" xr:uid="{365287E7-8545-4F3C-8F26-D60D2FD40FE3}"/>
    <cellStyle name="Comma 5 3 2 9" xfId="36063" xr:uid="{A170EFE9-0C50-49FC-A5D2-E4958641AD72}"/>
    <cellStyle name="Comma 5 3 2 9 2" xfId="42311" xr:uid="{AA95BBAA-FCF2-4BB1-AA10-69B6EED20576}"/>
    <cellStyle name="Comma 5 3 2_ACT Segment adj EBITDA" xfId="13007" xr:uid="{5533A5E6-9A7D-4F35-A506-BD40E762D3F9}"/>
    <cellStyle name="Comma 5 3 3" xfId="13008" xr:uid="{E24F45EF-EBB1-49AE-9055-4A05F5637888}"/>
    <cellStyle name="Comma 5 3 3 10" xfId="37566" xr:uid="{25490722-C25C-4C07-8535-83969C4C2098}"/>
    <cellStyle name="Comma 5 3 3 10 2" xfId="42709" xr:uid="{E7B39AA4-5229-4278-B412-208FA88A888F}"/>
    <cellStyle name="Comma 5 3 3 11" xfId="39732" xr:uid="{5E53CA97-D3A6-410A-B64F-7DE5A9F8DD80}"/>
    <cellStyle name="Comma 5 3 3 11 2" xfId="43297" xr:uid="{78D247A6-54F3-4683-A495-B7E7A304D19D}"/>
    <cellStyle name="Comma 5 3 3 12" xfId="40806" xr:uid="{3AE6BB22-A61C-4635-AAFF-64989BFE6DDB}"/>
    <cellStyle name="Comma 5 3 3 13" xfId="22802" xr:uid="{4C579094-42CF-4F9E-A0E9-E9A561B2A2D8}"/>
    <cellStyle name="Comma 5 3 3 2" xfId="13009" xr:uid="{BB69698E-FCEF-4A1C-811D-5C0ECBA6DF7E}"/>
    <cellStyle name="Comma 5 3 3 2 2" xfId="13010" xr:uid="{FFF02F66-9335-4E1B-B570-29964BC49077}"/>
    <cellStyle name="Comma 5 3 3 2 2 2" xfId="13011" xr:uid="{5FB8D285-2902-4754-BF91-AF85329150FC}"/>
    <cellStyle name="Comma 5 3 3 2 2 2 2" xfId="41886" xr:uid="{C09EB994-9CD5-4F80-99C7-CF39B9B85B4C}"/>
    <cellStyle name="Comma 5 3 3 2 2 2 3" xfId="32574" xr:uid="{9862A9E6-50FC-4C9A-81F6-A708533F8EEF}"/>
    <cellStyle name="Comma 5 3 3 2 2 3" xfId="40808" xr:uid="{14E97765-D009-469D-A05E-E55771CB5FD5}"/>
    <cellStyle name="Comma 5 3 3 2 2 4" xfId="22804" xr:uid="{2C30C743-A3B6-4CD4-89F8-797BE9747E23}"/>
    <cellStyle name="Comma 5 3 3 2 2_ACT_NIBD EQ" xfId="13012" xr:uid="{F0E2F700-77D8-46B8-B450-74B3E5798CBE}"/>
    <cellStyle name="Comma 5 3 3 2 3" xfId="13013" xr:uid="{D668B0CE-5FD1-4B97-8045-522ED7A78575}"/>
    <cellStyle name="Comma 5 3 3 2 3 2" xfId="40809" xr:uid="{604878D8-674E-4074-9BFB-547310FE0D90}"/>
    <cellStyle name="Comma 5 3 3 2 3 3" xfId="22805" xr:uid="{3603CAE2-143F-4FEC-BAE0-F0E87A2CF051}"/>
    <cellStyle name="Comma 5 3 3 2 4" xfId="40807" xr:uid="{6B38B9FA-D52A-4853-BFC5-9A684FA190C2}"/>
    <cellStyle name="Comma 5 3 3 2 5" xfId="22803" xr:uid="{11FFB1C6-D868-4C63-AAD9-D9BA1468D2F2}"/>
    <cellStyle name="Comma 5 3 3 2_ACT_NIBD EQ" xfId="13014" xr:uid="{050EB67A-55EB-46E3-AA4C-A0A6CBCAA9E1}"/>
    <cellStyle name="Comma 5 3 3 3" xfId="13015" xr:uid="{939F7123-41C2-422B-AD8B-177C4EF20C34}"/>
    <cellStyle name="Comma 5 3 3 3 2" xfId="13016" xr:uid="{6FEEB42E-8A4B-419D-948C-570ED9CF5BBE}"/>
    <cellStyle name="Comma 5 3 3 3 2 2" xfId="41887" xr:uid="{64F07F6C-0192-4E7C-B174-86F5C019C15E}"/>
    <cellStyle name="Comma 5 3 3 3 2 3" xfId="32575" xr:uid="{96A20751-48A2-46E4-BC48-E0C445A5D932}"/>
    <cellStyle name="Comma 5 3 3 3 3" xfId="40810" xr:uid="{6DF3DA14-1BC6-4BE9-83FA-E1C36B05A25A}"/>
    <cellStyle name="Comma 5 3 3 3 4" xfId="22806" xr:uid="{C5CFADB3-A32D-465B-A6FF-B87B15466E99}"/>
    <cellStyle name="Comma 5 3 3 3_ACT_NIBD EQ" xfId="13017" xr:uid="{19B588B5-2AA6-44D6-98D2-1CEEEBA43E1E}"/>
    <cellStyle name="Comma 5 3 3 4" xfId="13018" xr:uid="{C20DA82D-1A94-48B4-988D-D494BF0E9ED4}"/>
    <cellStyle name="Comma 5 3 3 4 2" xfId="40811" xr:uid="{938EF1DE-88C5-439D-B2B8-978BDD097417}"/>
    <cellStyle name="Comma 5 3 3 4 3" xfId="22807" xr:uid="{B8FE3766-1190-479B-B74A-72E65B4E149F}"/>
    <cellStyle name="Comma 5 3 3 5" xfId="13019" xr:uid="{60EEF0C1-A4A8-4F98-A515-C9E9D5EF828B}"/>
    <cellStyle name="Comma 5 3 3 5 2" xfId="41141" xr:uid="{5A5D6EFB-C769-4F68-8B41-43C5482AB35E}"/>
    <cellStyle name="Comma 5 3 3 5 3" xfId="31263" xr:uid="{0B3E11CB-E33D-4406-9BBF-8E6E0E51C32C}"/>
    <cellStyle name="Comma 5 3 3 6" xfId="36587" xr:uid="{1B8C8E74-7638-4F29-9317-B0AD22261173}"/>
    <cellStyle name="Comma 5 3 3 6 2" xfId="42505" xr:uid="{AD4D8BF8-D4DC-4589-B041-5139A6CF7B2F}"/>
    <cellStyle name="Comma 5 3 3 7" xfId="37659" xr:uid="{5CCEE46F-E4FF-4065-9C29-D4266C036306}"/>
    <cellStyle name="Comma 5 3 3 7 2" xfId="42772" xr:uid="{C97FE6CE-CA64-4639-8090-AE9D76D322D3}"/>
    <cellStyle name="Comma 5 3 3 8" xfId="37509" xr:uid="{F8C7C432-FE69-468F-997C-4708963F2120}"/>
    <cellStyle name="Comma 5 3 3 8 2" xfId="42672" xr:uid="{EA7AF3AB-A79A-41EA-B32F-430D683DB94E}"/>
    <cellStyle name="Comma 5 3 3 9" xfId="37412" xr:uid="{1395B1BF-791E-4B22-A2D4-8E880F2B3CFA}"/>
    <cellStyle name="Comma 5 3 3 9 2" xfId="42658" xr:uid="{1BCAFA35-2897-43AD-8E85-49F8DA6F4117}"/>
    <cellStyle name="Comma 5 3 3_ACT Segment adj EBITDA" xfId="13020" xr:uid="{56D52928-61B5-4164-B906-D81D252287DF}"/>
    <cellStyle name="Comma 5 3 4" xfId="13021" xr:uid="{79232BD0-A204-4769-8807-9A79B8779AA1}"/>
    <cellStyle name="Comma 5 3 4 10" xfId="37562" xr:uid="{DDC43BAB-E871-43D9-BDE8-C0B8E051208C}"/>
    <cellStyle name="Comma 5 3 4 10 2" xfId="42705" xr:uid="{993F7DF7-B025-4B66-BE6F-50995FD4EBF7}"/>
    <cellStyle name="Comma 5 3 4 11" xfId="39733" xr:uid="{A227003C-F616-4732-84C9-686CD2B05408}"/>
    <cellStyle name="Comma 5 3 4 11 2" xfId="43298" xr:uid="{BA65BEC5-963E-456E-A84A-3B87E886857D}"/>
    <cellStyle name="Comma 5 3 4 12" xfId="40812" xr:uid="{B1A45322-7D97-4296-AC84-175D8ED2F08B}"/>
    <cellStyle name="Comma 5 3 4 13" xfId="22808" xr:uid="{790E30A6-44A4-4832-9005-30B91B5A94A3}"/>
    <cellStyle name="Comma 5 3 4 2" xfId="13022" xr:uid="{DE895C5E-8C4C-4169-9861-DCEF5BF1ACEA}"/>
    <cellStyle name="Comma 5 3 4 2 2" xfId="13023" xr:uid="{93AC0F59-164E-47B1-98E5-A2E918186E22}"/>
    <cellStyle name="Comma 5 3 4 2 2 2" xfId="13024" xr:uid="{4983D57B-D6D1-445B-886C-7877C3185149}"/>
    <cellStyle name="Comma 5 3 4 2 2 2 2" xfId="41888" xr:uid="{496E2F59-72A3-41CF-9E4A-4011E67A1587}"/>
    <cellStyle name="Comma 5 3 4 2 2 2 3" xfId="32576" xr:uid="{A556AF60-0B29-4FB8-80CC-672467F2EAEB}"/>
    <cellStyle name="Comma 5 3 4 2 2 3" xfId="40814" xr:uid="{85CAC95D-99DE-4289-8C36-3B934333DE17}"/>
    <cellStyle name="Comma 5 3 4 2 2 4" xfId="22810" xr:uid="{D1CF57CC-07A5-4067-B105-9BFBFADD49A3}"/>
    <cellStyle name="Comma 5 3 4 2 2_ACT_NIBD EQ" xfId="13025" xr:uid="{15D9C8F7-BB83-4F65-AEBC-65DC8C0B9A32}"/>
    <cellStyle name="Comma 5 3 4 2 3" xfId="13026" xr:uid="{94C28BB5-79A6-4A9F-B914-17D9EB9004DA}"/>
    <cellStyle name="Comma 5 3 4 2 3 2" xfId="40815" xr:uid="{EBFA7E06-0BDA-4912-B240-457D5837F857}"/>
    <cellStyle name="Comma 5 3 4 2 3 3" xfId="22811" xr:uid="{0022A5E6-052D-47FB-9D92-AD4E468C1A8E}"/>
    <cellStyle name="Comma 5 3 4 2 4" xfId="40813" xr:uid="{8DCC0DD2-B3FE-453F-936A-AFBA2E04857A}"/>
    <cellStyle name="Comma 5 3 4 2 5" xfId="22809" xr:uid="{FAEE3ADE-76CB-4745-9E96-EF354B3DDA64}"/>
    <cellStyle name="Comma 5 3 4 2_ACT_NIBD EQ" xfId="13027" xr:uid="{A8CCFE65-4709-45EE-BA3A-6DA6767526C6}"/>
    <cellStyle name="Comma 5 3 4 3" xfId="13028" xr:uid="{B42EE30A-CA86-42DC-BB6F-AD95BDA9B10D}"/>
    <cellStyle name="Comma 5 3 4 3 2" xfId="13029" xr:uid="{4CADEE34-5079-4E74-B388-6515888D9DDA}"/>
    <cellStyle name="Comma 5 3 4 3 2 2" xfId="41889" xr:uid="{0642D109-9948-47BB-B148-F2468F6E4943}"/>
    <cellStyle name="Comma 5 3 4 3 2 3" xfId="32577" xr:uid="{F359E6A8-1AE9-4782-8090-20220530B9D2}"/>
    <cellStyle name="Comma 5 3 4 3 3" xfId="40816" xr:uid="{A7C04535-9E6A-42F9-B489-FA6E953289F2}"/>
    <cellStyle name="Comma 5 3 4 3 4" xfId="22812" xr:uid="{7F504819-EA91-4F5F-AE96-232EF2D54EBF}"/>
    <cellStyle name="Comma 5 3 4 3_ACT_NIBD EQ" xfId="13030" xr:uid="{21627338-4892-4C19-A081-AB7C14B24898}"/>
    <cellStyle name="Comma 5 3 4 4" xfId="13031" xr:uid="{A3A630A5-38BB-4908-AB8C-0E4114F71850}"/>
    <cellStyle name="Comma 5 3 4 4 2" xfId="40817" xr:uid="{DC1CFEC2-8D48-4556-9B2C-F6EC83FE7352}"/>
    <cellStyle name="Comma 5 3 4 4 3" xfId="22813" xr:uid="{0D09879B-2BC4-4668-93CE-22AE05ED7CCC}"/>
    <cellStyle name="Comma 5 3 4 5" xfId="13032" xr:uid="{3D7DC99D-509D-4605-8874-F7986440C1BB}"/>
    <cellStyle name="Comma 5 3 4 5 2" xfId="41236" xr:uid="{8C995F4A-A489-45C2-B86E-A21950BE3137}"/>
    <cellStyle name="Comma 5 3 4 5 3" xfId="31656" xr:uid="{3C192BA8-CBC5-4CAB-BF50-89E40B5FD67C}"/>
    <cellStyle name="Comma 5 3 4 6" xfId="36588" xr:uid="{ABF414B5-2C1D-40EA-8FA8-2D3A02CD68DB}"/>
    <cellStyle name="Comma 5 3 4 6 2" xfId="42506" xr:uid="{5C616E4A-B8EA-4A33-A7A9-99E1E4B2E8CA}"/>
    <cellStyle name="Comma 5 3 4 7" xfId="37660" xr:uid="{1C3FC65F-6560-4781-A43F-523D3A0364B7}"/>
    <cellStyle name="Comma 5 3 4 7 2" xfId="42773" xr:uid="{7026D068-CEB5-48AC-8099-422D63993A3F}"/>
    <cellStyle name="Comma 5 3 4 8" xfId="37513" xr:uid="{64BE5CDA-6459-4EB0-9F1F-41C09885D855}"/>
    <cellStyle name="Comma 5 3 4 8 2" xfId="42676" xr:uid="{725D6A24-F9D2-4DB9-A5EC-5771C7650F15}"/>
    <cellStyle name="Comma 5 3 4 9" xfId="37594" xr:uid="{90DB786E-152E-4ABE-BDB1-66B1450C2C39}"/>
    <cellStyle name="Comma 5 3 4 9 2" xfId="42735" xr:uid="{2AFC81FC-D7F5-4183-8EF4-8B2D4C7089B6}"/>
    <cellStyle name="Comma 5 3 4_ACT Segment adj EBITDA" xfId="13033" xr:uid="{03B26B47-981E-431C-8453-275AC6A31C10}"/>
    <cellStyle name="Comma 5 3 5" xfId="13034" xr:uid="{D8652AD3-D85C-4BED-9750-D820154B65DC}"/>
    <cellStyle name="Comma 5 3 5 2" xfId="13035" xr:uid="{10D6A059-14F0-4DB1-9A62-813B148E59E1}"/>
    <cellStyle name="Comma 5 3 5 2 2" xfId="13036" xr:uid="{99C6DD2C-C92A-42F6-B89B-EAA6534F841D}"/>
    <cellStyle name="Comma 5 3 5 2 2 2" xfId="41890" xr:uid="{C01A4FAB-B030-48C3-8329-C85A118283C2}"/>
    <cellStyle name="Comma 5 3 5 2 2 3" xfId="32578" xr:uid="{D0325E96-0D40-4674-8B70-2E96A262267C}"/>
    <cellStyle name="Comma 5 3 5 2 3" xfId="40819" xr:uid="{5BF61421-C119-412B-991A-F04EE8F5B2B4}"/>
    <cellStyle name="Comma 5 3 5 2 4" xfId="22815" xr:uid="{FC3A953F-D893-4678-9798-4540DD38661C}"/>
    <cellStyle name="Comma 5 3 5 2_ACT_NIBD EQ" xfId="13037" xr:uid="{82B08F3E-7A8F-4340-A9B4-EB5C3266B744}"/>
    <cellStyle name="Comma 5 3 5 3" xfId="13038" xr:uid="{5C940FE8-2364-4E00-8355-979E3BCF565A}"/>
    <cellStyle name="Comma 5 3 5 3 2" xfId="40820" xr:uid="{1F678ADC-2E78-4ACA-AF94-51479C061E88}"/>
    <cellStyle name="Comma 5 3 5 3 3" xfId="22816" xr:uid="{4132DCDA-7AB1-41BB-B132-FDB702FFB635}"/>
    <cellStyle name="Comma 5 3 5 4" xfId="40818" xr:uid="{766581F6-1CB8-4E78-882D-0D4A5BB2B929}"/>
    <cellStyle name="Comma 5 3 5 5" xfId="22814" xr:uid="{5058676D-3557-4162-B5A4-08E1F4B84886}"/>
    <cellStyle name="Comma 5 3 5_ACT_NIBD EQ" xfId="13039" xr:uid="{D73768A1-AB6D-4731-8945-7BB4144311E6}"/>
    <cellStyle name="Comma 5 3 6" xfId="13040" xr:uid="{EFC691FA-E447-4BA8-A806-06F7A6622A32}"/>
    <cellStyle name="Comma 5 3 6 2" xfId="13041" xr:uid="{B199C466-4F66-4526-8411-FC7B978073FC}"/>
    <cellStyle name="Comma 5 3 6 2 2" xfId="41891" xr:uid="{6C003126-1157-4A20-BEB7-3FAC3B73D4DC}"/>
    <cellStyle name="Comma 5 3 6 2 3" xfId="32579" xr:uid="{C516CCDA-3F52-4C09-AD13-DEF63F1570A5}"/>
    <cellStyle name="Comma 5 3 6 3" xfId="40821" xr:uid="{6116D740-52D4-4B44-8D8E-8D141EB6EA4F}"/>
    <cellStyle name="Comma 5 3 6 4" xfId="22817" xr:uid="{7A7A0399-71CB-4E09-8A02-473428C7F004}"/>
    <cellStyle name="Comma 5 3 6_ACT_NIBD EQ" xfId="13042" xr:uid="{2EFD7387-E3F7-477A-9AD8-4C2A30D2D6BB}"/>
    <cellStyle name="Comma 5 3 7" xfId="13043" xr:uid="{1960F2D1-628C-4DFD-B90B-0C64F7FF75F6}"/>
    <cellStyle name="Comma 5 3 7 2" xfId="40822" xr:uid="{657FE154-C7B1-48BE-9D21-9F932433B6BE}"/>
    <cellStyle name="Comma 5 3 7 3" xfId="22818" xr:uid="{5530325B-BA43-41B8-8EEE-24D961DCEEEE}"/>
    <cellStyle name="Comma 5 3 8" xfId="13044" xr:uid="{6FB07991-6E95-460C-BCD8-21703C597C97}"/>
    <cellStyle name="Comma 5 3 8 2" xfId="41091" xr:uid="{B34AE9B7-1E4D-49D4-BE52-067396766411}"/>
    <cellStyle name="Comma 5 3 8 3" xfId="30836" xr:uid="{561B56C5-A82A-497B-9931-19802663916F}"/>
    <cellStyle name="Comma 5 3 9" xfId="36339" xr:uid="{80D1EDD6-C971-4741-81EA-A8B0F63E4354}"/>
    <cellStyle name="Comma 5 3 9 2" xfId="42375" xr:uid="{690CB5C7-1756-4D32-8E24-697911966FE3}"/>
    <cellStyle name="Comma 5 3_ACT Segment adj EBITDA" xfId="13045" xr:uid="{A15EE9F0-0EC9-4ED8-B023-A07CFDFA3F7F}"/>
    <cellStyle name="Comma 5 4" xfId="13046" xr:uid="{CBF79EA5-925D-4BA8-AB2A-F3700F3EE34B}"/>
    <cellStyle name="Comma 5 4 10" xfId="37564" xr:uid="{F933177B-9168-42F0-89A9-A80B6251EB9E}"/>
    <cellStyle name="Comma 5 4 10 2" xfId="42707" xr:uid="{B7936B70-E33A-4639-9994-BCDB6E5A2D70}"/>
    <cellStyle name="Comma 5 4 11" xfId="39734" xr:uid="{F8D625CE-F8BE-4953-BD4B-001D7A41EB48}"/>
    <cellStyle name="Comma 5 4 11 2" xfId="43299" xr:uid="{1925D7A4-289A-42C3-8D0E-A0EA76E75C3F}"/>
    <cellStyle name="Comma 5 4 12" xfId="40823" xr:uid="{BACD0176-52A8-47F2-AE2D-532AA9E8FDB0}"/>
    <cellStyle name="Comma 5 4 13" xfId="22819" xr:uid="{D17157B4-4A28-4B01-A924-BE43BFD51A5C}"/>
    <cellStyle name="Comma 5 4 2" xfId="13047" xr:uid="{A89F0E74-742E-4C5B-ACA7-6E68E0663A5A}"/>
    <cellStyle name="Comma 5 4 2 2" xfId="13048" xr:uid="{6183D1CF-723B-4838-ABD7-788377E68262}"/>
    <cellStyle name="Comma 5 4 2 2 2" xfId="13049" xr:uid="{DFDD09F9-8039-4689-B2E4-53125C9F6819}"/>
    <cellStyle name="Comma 5 4 2 2 2 2" xfId="41892" xr:uid="{8F4D32A8-79D1-4DB8-8A8F-9C9582A81B3B}"/>
    <cellStyle name="Comma 5 4 2 2 2 3" xfId="32580" xr:uid="{02DEF03B-A7DC-4B11-B123-E0B8B65C031E}"/>
    <cellStyle name="Comma 5 4 2 2 3" xfId="40825" xr:uid="{AE3CAAA1-89B0-4AF9-982A-34A8DF34F554}"/>
    <cellStyle name="Comma 5 4 2 2 4" xfId="22821" xr:uid="{DF10B076-9F83-451D-84E2-EA9351981E2C}"/>
    <cellStyle name="Comma 5 4 2 2_ACT_NIBD EQ" xfId="13050" xr:uid="{C880558D-E2E7-41AC-84C9-652BA0747080}"/>
    <cellStyle name="Comma 5 4 2 3" xfId="13051" xr:uid="{94E8AF74-8C9A-459A-9586-98AA941E788C}"/>
    <cellStyle name="Comma 5 4 2 3 2" xfId="40826" xr:uid="{2E8B89C1-EB29-4A92-983D-2D63EDF9EFC1}"/>
    <cellStyle name="Comma 5 4 2 3 3" xfId="22822" xr:uid="{4E602C0D-B444-45FC-ABEF-A9B22B7E6786}"/>
    <cellStyle name="Comma 5 4 2 4" xfId="40824" xr:uid="{B59B5D0E-2C20-454C-9AB6-62631B236F94}"/>
    <cellStyle name="Comma 5 4 2 5" xfId="22820" xr:uid="{1108519A-4231-4A68-8AB7-7FC0AA669E1A}"/>
    <cellStyle name="Comma 5 4 2_ACT_NIBD EQ" xfId="13052" xr:uid="{22DCB002-768E-49F6-9CA1-06F9AE4FC6B9}"/>
    <cellStyle name="Comma 5 4 3" xfId="13053" xr:uid="{CB3F88C8-5AA1-4545-8EEB-E79EEC2B3BC8}"/>
    <cellStyle name="Comma 5 4 3 2" xfId="13054" xr:uid="{0E45E651-3583-4CDA-8BE4-3F0D4228883E}"/>
    <cellStyle name="Comma 5 4 3 2 2" xfId="41893" xr:uid="{CB51DC11-CA31-4838-967E-DA74DB8FD977}"/>
    <cellStyle name="Comma 5 4 3 2 3" xfId="32581" xr:uid="{C325107A-070A-45DA-8731-F790FA85CCD0}"/>
    <cellStyle name="Comma 5 4 3 3" xfId="40827" xr:uid="{2BCBBD2F-51F3-4336-A9E5-3A2B44ADD549}"/>
    <cellStyle name="Comma 5 4 3 4" xfId="22823" xr:uid="{4EB97B87-992D-4F43-A76C-FF31627D1E63}"/>
    <cellStyle name="Comma 5 4 3_ACT_NIBD EQ" xfId="13055" xr:uid="{F2EDC82A-4B15-4A04-A6F2-3FDB65540CA5}"/>
    <cellStyle name="Comma 5 4 4" xfId="13056" xr:uid="{660E2462-9B28-479F-832C-A9B9A27A004A}"/>
    <cellStyle name="Comma 5 4 4 2" xfId="40828" xr:uid="{AB77EF1B-55FC-4875-A5E4-99428F3AD517}"/>
    <cellStyle name="Comma 5 4 4 3" xfId="22824" xr:uid="{CF758F22-E707-468A-807F-4869FC4E9ABC}"/>
    <cellStyle name="Comma 5 4 5" xfId="13057" xr:uid="{3E4C40AF-9E93-4FB9-B96C-A1664AFF5A08}"/>
    <cellStyle name="Comma 5 4 5 2" xfId="41174" xr:uid="{EAEDFFC5-1663-4A5D-91B7-BE672EAB4DDA}"/>
    <cellStyle name="Comma 5 4 5 3" xfId="31454" xr:uid="{E1F656AF-E491-41ED-B2AD-3C170F6E58BD}"/>
    <cellStyle name="Comma 5 4 6" xfId="36589" xr:uid="{83053763-51C6-4460-BFC9-A3B38200DE6B}"/>
    <cellStyle name="Comma 5 4 6 2" xfId="42507" xr:uid="{9CA288C2-39E3-447C-9479-2AAC9404D32C}"/>
    <cellStyle name="Comma 5 4 7" xfId="37661" xr:uid="{212926E8-1173-4E94-9870-D6AF475A45FF}"/>
    <cellStyle name="Comma 5 4 7 2" xfId="42774" xr:uid="{D72ACD87-8C67-4E6F-B5D2-92D8B3DA519B}"/>
    <cellStyle name="Comma 5 4 8" xfId="37512" xr:uid="{0B34E902-E614-4B72-A5C1-1652FB07522E}"/>
    <cellStyle name="Comma 5 4 8 2" xfId="42675" xr:uid="{9AC2B59F-A45B-470B-A04D-0BB8FF34FD21}"/>
    <cellStyle name="Comma 5 4 9" xfId="37592" xr:uid="{494F97B0-CD1F-49E9-8C71-E5B57D1A9659}"/>
    <cellStyle name="Comma 5 4 9 2" xfId="42733" xr:uid="{FE4E993E-AB47-48DB-A763-2F20D0A9E30A}"/>
    <cellStyle name="Comma 5 4_ACT Segment adj EBITDA" xfId="13058" xr:uid="{5615156B-4152-4DBE-B04B-90084EC16032}"/>
    <cellStyle name="Comma 5 5" xfId="13059" xr:uid="{E4247C09-5B44-4A4F-9758-6B78063F646C}"/>
    <cellStyle name="Comma 5 5 10" xfId="37563" xr:uid="{694E2919-CF63-4BFA-886F-EED85479843E}"/>
    <cellStyle name="Comma 5 5 10 2" xfId="42706" xr:uid="{81F892FD-77E6-4C17-9AAC-AA5FDC84A485}"/>
    <cellStyle name="Comma 5 5 11" xfId="39735" xr:uid="{0E2F1F50-8121-4BE6-B465-8097154509F6}"/>
    <cellStyle name="Comma 5 5 11 2" xfId="43300" xr:uid="{E6A1075E-186B-4E4C-8CA7-0971C3A60E0A}"/>
    <cellStyle name="Comma 5 5 12" xfId="40829" xr:uid="{933EFEFF-2534-4DA2-866B-39CE3F5F0459}"/>
    <cellStyle name="Comma 5 5 13" xfId="22825" xr:uid="{009F9F46-F133-4AA6-8B85-2E80B432CB8D}"/>
    <cellStyle name="Comma 5 5 2" xfId="13060" xr:uid="{D945DC62-16AF-4B85-8763-08F5FEDE4141}"/>
    <cellStyle name="Comma 5 5 2 2" xfId="13061" xr:uid="{E602AFC6-66B6-49D5-90ED-E06F7175E8D7}"/>
    <cellStyle name="Comma 5 5 2 2 2" xfId="13062" xr:uid="{8F0BFEEB-B6D6-47FC-814F-BC27D2765AF6}"/>
    <cellStyle name="Comma 5 5 2 2 2 2" xfId="41894" xr:uid="{0E4D7644-B480-4C7D-821C-899AA953557D}"/>
    <cellStyle name="Comma 5 5 2 2 2 3" xfId="32582" xr:uid="{C40412F1-E10A-440D-89EB-4CC09D17684A}"/>
    <cellStyle name="Comma 5 5 2 2 3" xfId="40831" xr:uid="{F06EF171-73D7-4954-9733-F1D6565D235A}"/>
    <cellStyle name="Comma 5 5 2 2 4" xfId="22827" xr:uid="{A5CFF3B8-920F-405A-9B22-29FBDEBBDF08}"/>
    <cellStyle name="Comma 5 5 2 2_ACT_NIBD EQ" xfId="13063" xr:uid="{36B8EEB4-2F3C-471B-B254-09E4625E6EE8}"/>
    <cellStyle name="Comma 5 5 2 3" xfId="13064" xr:uid="{DD476F0C-8D21-43CC-BDF2-48F1E636060F}"/>
    <cellStyle name="Comma 5 5 2 3 2" xfId="40832" xr:uid="{BC5B71CE-8384-4E66-9475-925042525E4C}"/>
    <cellStyle name="Comma 5 5 2 3 3" xfId="22828" xr:uid="{0EAF9AB4-FC9D-4892-A961-3DF9C0A23E13}"/>
    <cellStyle name="Comma 5 5 2 4" xfId="40830" xr:uid="{37F68F37-C7E0-4ACE-AEFD-8C0AB3E6FF9D}"/>
    <cellStyle name="Comma 5 5 2 5" xfId="22826" xr:uid="{3CF764AF-364B-4734-99AA-4DD1CAF23482}"/>
    <cellStyle name="Comma 5 5 2_ACT_NIBD EQ" xfId="13065" xr:uid="{B2647F99-4DFA-4496-8009-EAD591EC90F3}"/>
    <cellStyle name="Comma 5 5 3" xfId="13066" xr:uid="{DD9D1597-F62D-43F4-99AF-4D98C95F7756}"/>
    <cellStyle name="Comma 5 5 3 2" xfId="13067" xr:uid="{8D774E60-8041-4365-93A6-DA72FA70C7DC}"/>
    <cellStyle name="Comma 5 5 3 2 2" xfId="41895" xr:uid="{DA96F783-040D-4A3B-8761-FD95C7580222}"/>
    <cellStyle name="Comma 5 5 3 2 3" xfId="32583" xr:uid="{59963524-0750-4FC8-8165-3EA8173FCD4D}"/>
    <cellStyle name="Comma 5 5 3 3" xfId="40833" xr:uid="{FCF2DAD0-1A41-4AE2-BEE7-6BED9CB43628}"/>
    <cellStyle name="Comma 5 5 3 4" xfId="22829" xr:uid="{7D06A9FB-E793-485F-8ED1-ED99A19EFA92}"/>
    <cellStyle name="Comma 5 5 3_ACT_NIBD EQ" xfId="13068" xr:uid="{4E177D35-C0F3-4612-9F31-80D68FF97DC3}"/>
    <cellStyle name="Comma 5 5 4" xfId="13069" xr:uid="{E48C4BF8-19AC-4937-9D0F-0A669F81E316}"/>
    <cellStyle name="Comma 5 5 4 2" xfId="40834" xr:uid="{60C82F15-128D-4883-8F52-6B2D4F5411FD}"/>
    <cellStyle name="Comma 5 5 4 3" xfId="22830" xr:uid="{EEE05C3E-9B97-4684-BD05-A1AA61DAAFEE}"/>
    <cellStyle name="Comma 5 5 5" xfId="13070" xr:uid="{709DC747-90BD-4E47-A514-F37E9F20C92D}"/>
    <cellStyle name="Comma 5 5 5 2" xfId="41125" xr:uid="{295B40BC-1089-4B52-BA80-0D9AF0E98068}"/>
    <cellStyle name="Comma 5 5 5 3" xfId="31077" xr:uid="{687171A6-5045-46EC-9E36-516893BC4D22}"/>
    <cellStyle name="Comma 5 5 6" xfId="36590" xr:uid="{0A55C939-7281-4E20-8678-D918CB8815FB}"/>
    <cellStyle name="Comma 5 5 6 2" xfId="42508" xr:uid="{E724B68F-6299-45E1-8F90-FE75C79E1634}"/>
    <cellStyle name="Comma 5 5 7" xfId="37662" xr:uid="{B0203C88-01C9-4EFB-A928-DB2C9608716D}"/>
    <cellStyle name="Comma 5 5 7 2" xfId="42775" xr:uid="{C40D1669-73D7-4EB1-B6D6-F18AD4A61FDC}"/>
    <cellStyle name="Comma 5 5 8" xfId="37510" xr:uid="{B4A8698D-01BE-4B24-B2DE-A49C42782D45}"/>
    <cellStyle name="Comma 5 5 8 2" xfId="42673" xr:uid="{9B60B14A-7CDD-4890-8198-37AC1ECC19F6}"/>
    <cellStyle name="Comma 5 5 9" xfId="37591" xr:uid="{86D3DEB7-44F7-49D4-900B-9FCF7FA6343B}"/>
    <cellStyle name="Comma 5 5 9 2" xfId="42732" xr:uid="{778A17AE-E194-44AB-9384-4D72D67281A4}"/>
    <cellStyle name="Comma 5 5_ACT Segment adj EBITDA" xfId="13071" xr:uid="{5D5BD76F-6989-4CFA-95A2-2A734A23D86D}"/>
    <cellStyle name="Comma 5 6" xfId="13072" xr:uid="{5AE219EC-8736-4276-A022-E0BF72AC3D0E}"/>
    <cellStyle name="Comma 5 6 10" xfId="37565" xr:uid="{8D909A3A-81F4-40B6-86C7-C0DED5D8629C}"/>
    <cellStyle name="Comma 5 6 10 2" xfId="42708" xr:uid="{96FAD56B-6AB1-4370-ABB3-6CCB559D51A9}"/>
    <cellStyle name="Comma 5 6 11" xfId="39736" xr:uid="{F835D34A-E5CC-4160-ACCF-4312FCE36A37}"/>
    <cellStyle name="Comma 5 6 11 2" xfId="43301" xr:uid="{693F2346-B230-4855-B8B7-490DE1595710}"/>
    <cellStyle name="Comma 5 6 12" xfId="40835" xr:uid="{E764C8EA-2510-470B-9C09-9DFB26E5D648}"/>
    <cellStyle name="Comma 5 6 13" xfId="22831" xr:uid="{2155759B-5BB8-4DFA-9BBA-FF54B067FEEE}"/>
    <cellStyle name="Comma 5 6 2" xfId="13073" xr:uid="{145B1932-2BBE-424A-BAD0-118DE13A14F9}"/>
    <cellStyle name="Comma 5 6 2 2" xfId="13074" xr:uid="{498B6726-DD24-4CE9-94C6-3DAE94D1DBB1}"/>
    <cellStyle name="Comma 5 6 2 2 2" xfId="13075" xr:uid="{4F2ABE0F-E181-4FA1-9F86-2F945F65CED0}"/>
    <cellStyle name="Comma 5 6 2 2 2 2" xfId="41896" xr:uid="{EED30328-3240-44D0-86AF-1EA5DDA8B1D9}"/>
    <cellStyle name="Comma 5 6 2 2 2 3" xfId="32584" xr:uid="{B5D726C1-9F00-4579-9D1B-42B2149265DE}"/>
    <cellStyle name="Comma 5 6 2 2 3" xfId="40837" xr:uid="{15F345DA-84D8-46B9-8707-620E2839AF9B}"/>
    <cellStyle name="Comma 5 6 2 2 4" xfId="22833" xr:uid="{DDD08645-ACB5-4EA6-8459-F42BE8384482}"/>
    <cellStyle name="Comma 5 6 2 2_ACT_NIBD EQ" xfId="13076" xr:uid="{E531A864-B673-4C04-B708-1C74DD546262}"/>
    <cellStyle name="Comma 5 6 2 3" xfId="13077" xr:uid="{8D8E5A7C-010C-48FF-A63B-972750C86933}"/>
    <cellStyle name="Comma 5 6 2 3 2" xfId="40838" xr:uid="{FA16C824-3363-4B76-8E8B-60A08BF32112}"/>
    <cellStyle name="Comma 5 6 2 3 3" xfId="22834" xr:uid="{BA6F1778-2BD5-4769-9B61-82C9489D9660}"/>
    <cellStyle name="Comma 5 6 2 4" xfId="40836" xr:uid="{8B65D6D9-C65A-49C8-83F2-AC3474CD8D43}"/>
    <cellStyle name="Comma 5 6 2 5" xfId="22832" xr:uid="{53968548-B43D-48DF-85D0-3C48358309A5}"/>
    <cellStyle name="Comma 5 6 2_ACT_NIBD EQ" xfId="13078" xr:uid="{166475C6-6DD0-40B3-9D48-97971D1375EF}"/>
    <cellStyle name="Comma 5 6 3" xfId="13079" xr:uid="{8B5B897E-2360-4356-BAD1-156DCD36A0F7}"/>
    <cellStyle name="Comma 5 6 3 2" xfId="13080" xr:uid="{71DAEB2D-2AB2-483F-861F-AAFD84CA5AE0}"/>
    <cellStyle name="Comma 5 6 3 2 2" xfId="41897" xr:uid="{34AF9A7A-3F22-4F61-9EEE-25100026F5D7}"/>
    <cellStyle name="Comma 5 6 3 2 3" xfId="32585" xr:uid="{BE9EDAF7-F064-4E5B-A52F-28141C4C0DC1}"/>
    <cellStyle name="Comma 5 6 3 3" xfId="40839" xr:uid="{44D96AB8-65C7-4AC7-BD71-E4D3505A2079}"/>
    <cellStyle name="Comma 5 6 3 4" xfId="22835" xr:uid="{724F0481-A554-4BC0-A06E-AD04B7E60F66}"/>
    <cellStyle name="Comma 5 6 3_ACT_NIBD EQ" xfId="13081" xr:uid="{467C7093-A53B-4F79-AAD9-B33D5E993F92}"/>
    <cellStyle name="Comma 5 6 4" xfId="13082" xr:uid="{D74398ED-0802-4700-8D65-D0DA36AD0114}"/>
    <cellStyle name="Comma 5 6 4 2" xfId="40840" xr:uid="{A84B706D-C806-4451-AA2C-1148B62DC66C}"/>
    <cellStyle name="Comma 5 6 4 3" xfId="22836" xr:uid="{2F4207F2-585A-4031-A302-4690C87F81BD}"/>
    <cellStyle name="Comma 5 6 5" xfId="13083" xr:uid="{ECEA662F-0BD3-49A5-8028-AEC13E67EC94}"/>
    <cellStyle name="Comma 5 6 5 2" xfId="41220" xr:uid="{8E77082E-8316-4B0B-B48A-82430E80A092}"/>
    <cellStyle name="Comma 5 6 5 3" xfId="31507" xr:uid="{6A3C2CDF-D464-4D55-AE16-C6B1019E1882}"/>
    <cellStyle name="Comma 5 6 6" xfId="36591" xr:uid="{2EA951B1-5E04-4228-A794-E6511BAE5CE4}"/>
    <cellStyle name="Comma 5 6 6 2" xfId="42509" xr:uid="{80A84C3D-409B-473F-90B9-1F8039EE9212}"/>
    <cellStyle name="Comma 5 6 7" xfId="37663" xr:uid="{0772A27E-007D-4B86-A534-8E1EDE85F31E}"/>
    <cellStyle name="Comma 5 6 7 2" xfId="42776" xr:uid="{50EC83D4-6D0B-4AEF-8597-41B0A5FC3F0F}"/>
    <cellStyle name="Comma 5 6 8" xfId="37511" xr:uid="{633816BC-2194-485A-AC58-1D86F33F0D74}"/>
    <cellStyle name="Comma 5 6 8 2" xfId="42674" xr:uid="{A583866B-7781-4240-A760-A11DC6844CC5}"/>
    <cellStyle name="Comma 5 6 9" xfId="37595" xr:uid="{5F166007-EDF4-4D49-B723-D4DEE6F8F0BF}"/>
    <cellStyle name="Comma 5 6 9 2" xfId="42736" xr:uid="{245F37E2-5A9E-4C86-96C4-A46DB962DBF6}"/>
    <cellStyle name="Comma 5 6_ACT Segment adj EBITDA" xfId="13084" xr:uid="{9F9850B1-C898-4EA6-9B7C-4A1798CB394E}"/>
    <cellStyle name="Comma 5 7" xfId="13085" xr:uid="{F4070FEA-8403-43F3-BC8F-99BDB1EDD86E}"/>
    <cellStyle name="Comma 5 7 2" xfId="13086" xr:uid="{AEC8F50A-BD91-459E-B1D3-2BF0349A373B}"/>
    <cellStyle name="Comma 5 7 2 2" xfId="13087" xr:uid="{B65B8C30-DF0B-4125-8511-D32177C2D2A2}"/>
    <cellStyle name="Comma 5 7 2 2 2" xfId="13088" xr:uid="{0D294E08-7690-4A47-BE47-11E9D2BAE906}"/>
    <cellStyle name="Comma 5 7 2 2 2 2" xfId="41899" xr:uid="{DB23F3C5-ED5B-4713-A99C-61DB4BC593A7}"/>
    <cellStyle name="Comma 5 7 2 2 2 3" xfId="32587" xr:uid="{847F6EBC-63C5-47CE-A8C4-3A79FF64B207}"/>
    <cellStyle name="Comma 5 7 2 2 3" xfId="41898" xr:uid="{D7C56031-865D-4D63-A78A-E8680ACBF3EB}"/>
    <cellStyle name="Comma 5 7 2 2 4" xfId="32586" xr:uid="{40EFEC27-FAE9-4D5F-B45F-445CE2E8350A}"/>
    <cellStyle name="Comma 5 7 2 2_ACT_NIBD EQ" xfId="13089" xr:uid="{02A8297F-BCC2-4F54-B111-FF281CF8EA4B}"/>
    <cellStyle name="Comma 5 7 2 3" xfId="13090" xr:uid="{0BD89E1D-E31A-4BCC-932C-6E1459B8083E}"/>
    <cellStyle name="Comma 5 7 2 3 2" xfId="41900" xr:uid="{7D8C0441-4ACE-4F57-BBDD-0DAEE7036992}"/>
    <cellStyle name="Comma 5 7 2 3 3" xfId="32588" xr:uid="{00183F29-61BE-431A-A068-1F972822DADA}"/>
    <cellStyle name="Comma 5 7 2 4" xfId="40842" xr:uid="{6D74989E-F5C9-485B-8BC6-37D98DEDD7E0}"/>
    <cellStyle name="Comma 5 7 2 5" xfId="22838" xr:uid="{DED4EBE4-69EB-4F97-80E3-1119F7846CB3}"/>
    <cellStyle name="Comma 5 7 2_ACT_NIBD EQ" xfId="13091" xr:uid="{48751950-8688-4F30-B4EC-1218318586B0}"/>
    <cellStyle name="Comma 5 7 3" xfId="13092" xr:uid="{30C1FA6E-1B79-4E4E-99AA-3FA9D4AB554A}"/>
    <cellStyle name="Comma 5 7 3 2" xfId="13093" xr:uid="{08633ED7-433E-4C52-ADBE-FE897F85A551}"/>
    <cellStyle name="Comma 5 7 3 2 2" xfId="41901" xr:uid="{32F1A561-0C0E-451B-9ABA-78863C1D703B}"/>
    <cellStyle name="Comma 5 7 3 2 3" xfId="32589" xr:uid="{9351DFCB-65A9-4661-ADEE-BC076A4B4DAE}"/>
    <cellStyle name="Comma 5 7 3 3" xfId="40843" xr:uid="{4C6200B8-1768-4677-AB9D-A2EDE3B7D4C4}"/>
    <cellStyle name="Comma 5 7 3 4" xfId="22839" xr:uid="{4807029B-B512-4F3D-87E9-D7E5E1D66252}"/>
    <cellStyle name="Comma 5 7 3_ACT_NIBD EQ" xfId="13094" xr:uid="{98700BF9-39F0-4A89-B9ED-19BEA7A29316}"/>
    <cellStyle name="Comma 5 7 4" xfId="13095" xr:uid="{0A253D96-D953-46FF-91DC-33E4239F1F9D}"/>
    <cellStyle name="Comma 5 7 4 2" xfId="41902" xr:uid="{7E4D3D9D-9DFB-4113-BE59-B9B4DBA63D72}"/>
    <cellStyle name="Comma 5 7 4 3" xfId="32590" xr:uid="{A2C49245-B4BD-474E-A17A-3CDDE86F975D}"/>
    <cellStyle name="Comma 5 7 5" xfId="36232" xr:uid="{FABA4240-2707-4DD7-A410-835E073C7B75}"/>
    <cellStyle name="Comma 5 7 5 2" xfId="42356" xr:uid="{50102EB0-9494-4F5D-B6BD-224972D0CC0F}"/>
    <cellStyle name="Comma 5 7 6" xfId="39554" xr:uid="{6F32C830-F1CF-4F8B-87C5-63029C81E751}"/>
    <cellStyle name="Comma 5 7 6 2" xfId="43144" xr:uid="{5E39BE87-30C1-4AB5-9032-AB85EA2ED898}"/>
    <cellStyle name="Comma 5 7 7" xfId="40841" xr:uid="{4D72C667-7E0C-4909-B7EA-A8F2193D5F31}"/>
    <cellStyle name="Comma 5 7 8" xfId="22837" xr:uid="{CFB93DCB-8E61-4BE8-84F2-946BF6860146}"/>
    <cellStyle name="Comma 5 7_ACT Segment adj EBITDA" xfId="13096" xr:uid="{4C34285E-ACC2-4F44-A8DF-627212D22CBB}"/>
    <cellStyle name="Comma 5 8" xfId="13097" xr:uid="{0376371A-0B72-41B1-AC1B-210E48B77199}"/>
    <cellStyle name="Comma 5 8 2" xfId="40844" xr:uid="{FE7DC6B2-A6D6-474A-A376-75E7F5C2CE63}"/>
    <cellStyle name="Comma 5 8 3" xfId="22840" xr:uid="{8F8483DA-BD72-40F4-97BA-A8B919C9B349}"/>
    <cellStyle name="Comma 5 9" xfId="13098" xr:uid="{50B31F9D-C032-439E-950B-A00F261D9DA7}"/>
    <cellStyle name="Comma 5 9 2" xfId="40845" xr:uid="{18576657-8E6B-4D39-B039-02FB5B7A1B28}"/>
    <cellStyle name="Comma 5 9 3" xfId="22841" xr:uid="{A0B75897-E3B9-4D84-AFEA-4E13DB7875D1}"/>
    <cellStyle name="Comma 5_ACT Segment adj EBITDA" xfId="13099" xr:uid="{E7906DD3-9FE9-4D7F-8DE7-1F5214CE41B8}"/>
    <cellStyle name="Comma 6" xfId="13100" xr:uid="{0EE326FA-99FB-40B8-88AD-733067E00EE6}"/>
    <cellStyle name="Comma 6 10" xfId="13101" xr:uid="{A2FAF3D7-3C21-4740-A45C-CFCE6BD4C3DA}"/>
    <cellStyle name="Comma 6 10 2" xfId="41268" xr:uid="{BE99666B-C275-4FD6-8A37-589ECA4CB58B}"/>
    <cellStyle name="Comma 6 10 3" xfId="31939" xr:uid="{88BB72D8-7EBA-4FEA-AEDA-39D3EED4963B}"/>
    <cellStyle name="Comma 6 11" xfId="32924" xr:uid="{71A3F8EE-9265-43CA-B47C-3CD062F05E74}"/>
    <cellStyle name="Comma 6 11 2" xfId="42201" xr:uid="{40260D9C-B099-4448-85F5-B266E860E45C}"/>
    <cellStyle name="Comma 6 12" xfId="39292" xr:uid="{2A109E61-E92F-47C4-B0CF-03A87CA1A82A}"/>
    <cellStyle name="Comma 6 12 2" xfId="43046" xr:uid="{7A0D7A2C-29B4-497D-A6A2-9971BDC50F48}"/>
    <cellStyle name="Comma 6 13" xfId="40846" xr:uid="{FF6FCE58-22DF-493C-B551-3096EAD5959B}"/>
    <cellStyle name="Comma 6 14" xfId="22842" xr:uid="{84CC9CA3-B97A-4080-8130-3A657F8E458B}"/>
    <cellStyle name="Comma 6 2" xfId="13102" xr:uid="{3597EC86-9058-4293-8B0E-D538B9C993DC}"/>
    <cellStyle name="Comma 6 2 10" xfId="13103" xr:uid="{E915FFCF-3473-4581-8DC5-C0D42F39973B}"/>
    <cellStyle name="Comma 6 2 10 2" xfId="41480" xr:uid="{97243AEF-0392-4E96-9642-82AC0DD8C7B4}"/>
    <cellStyle name="Comma 6 2 10 3" xfId="32161" xr:uid="{7DA3F27A-227A-4686-B652-54FA8AF25EF2}"/>
    <cellStyle name="Comma 6 2 11" xfId="32925" xr:uid="{DE6E93D9-1780-43EC-8A00-AAF1C24A7BF5}"/>
    <cellStyle name="Comma 6 2 11 2" xfId="42202" xr:uid="{B485150D-2695-47C6-A66E-7AAD2D8AB91B}"/>
    <cellStyle name="Comma 6 2 12" xfId="39293" xr:uid="{362EE138-CE05-4953-A099-33DB6D9040BD}"/>
    <cellStyle name="Comma 6 2 12 2" xfId="43047" xr:uid="{ECD3A4A3-8F9C-44BE-B0E8-9B35C528F58E}"/>
    <cellStyle name="Comma 6 2 13" xfId="40847" xr:uid="{8AE1E4B8-1F59-404D-B29F-24718CAE1208}"/>
    <cellStyle name="Comma 6 2 14" xfId="22843" xr:uid="{127B3F74-9F76-439B-A1BB-97D0760C1171}"/>
    <cellStyle name="Comma 6 2 2" xfId="13104" xr:uid="{ADD4B215-E21A-443C-BFDC-63E8278A70B9}"/>
    <cellStyle name="Comma 6 2 2 10" xfId="13105" xr:uid="{ED73EE9E-8CA3-41CE-AF1E-78BC2083D5BA}"/>
    <cellStyle name="Comma 6 2 2 10 2" xfId="41295" xr:uid="{8CFDE3E0-3F92-446D-A2D9-64D724692066}"/>
    <cellStyle name="Comma 6 2 2 10 3" xfId="31968" xr:uid="{D702384B-800D-4E57-9646-E1666F3B1CA1}"/>
    <cellStyle name="Comma 6 2 2 11" xfId="32926" xr:uid="{325906A3-D6F1-47FF-BD3B-C9A662DAF00E}"/>
    <cellStyle name="Comma 6 2 2 11 2" xfId="42203" xr:uid="{520BC664-4368-4BA7-8F34-9AC5C07AD862}"/>
    <cellStyle name="Comma 6 2 2 12" xfId="39294" xr:uid="{E65E7035-56E4-400C-82B2-DC6844F64CC4}"/>
    <cellStyle name="Comma 6 2 2 12 2" xfId="43048" xr:uid="{C0220C84-4A83-4848-AA49-EAB38960DA25}"/>
    <cellStyle name="Comma 6 2 2 13" xfId="40848" xr:uid="{8A652EAE-D022-408E-8548-3D176DE58BEF}"/>
    <cellStyle name="Comma 6 2 2 14" xfId="22844" xr:uid="{2AD935B8-9E1A-473B-B765-5DC78C11283C}"/>
    <cellStyle name="Comma 6 2 2 2" xfId="13106" xr:uid="{4DFD9B45-3A48-49EA-BFBA-236E248EE05D}"/>
    <cellStyle name="Comma 6 2 2 2 2" xfId="13107" xr:uid="{AB980406-33D5-4432-B354-56F79978F21D}"/>
    <cellStyle name="Comma 6 2 2 2 2 2" xfId="13108" xr:uid="{F4B0CBBD-7287-4F43-9BC8-40DA6EEB129A}"/>
    <cellStyle name="Comma 6 2 2 2 2 2 2" xfId="41903" xr:uid="{3AC4E6E9-AD70-4514-B185-30DBBB8FD4D7}"/>
    <cellStyle name="Comma 6 2 2 2 2 2 3" xfId="32591" xr:uid="{B0FB5942-D1C6-41BC-8321-2DEEF3C33CBD}"/>
    <cellStyle name="Comma 6 2 2 2 2 3" xfId="40850" xr:uid="{E34DA8D4-0DEB-4CA9-86DC-4D03ECD3FDB1}"/>
    <cellStyle name="Comma 6 2 2 2 2 4" xfId="22846" xr:uid="{5463A16E-6F15-4BAA-AE7B-9991AF1F0768}"/>
    <cellStyle name="Comma 6 2 2 2 2_ACT_NIBD EQ" xfId="13109" xr:uid="{3B42960A-737A-42A7-AD06-5750E2008AC5}"/>
    <cellStyle name="Comma 6 2 2 2 3" xfId="13110" xr:uid="{B1E5FF38-9247-41AE-AD70-7B4FFD490F66}"/>
    <cellStyle name="Comma 6 2 2 2 3 2" xfId="40851" xr:uid="{D41CD3E4-D697-4622-BCAC-91FA2D439C6B}"/>
    <cellStyle name="Comma 6 2 2 2 3 3" xfId="22847" xr:uid="{DA0B552B-15F7-4E59-AADC-6316EBDFBCA3}"/>
    <cellStyle name="Comma 6 2 2 2 4" xfId="32927" xr:uid="{B491F6C2-A432-4FE8-85DF-DC9654EB9B80}"/>
    <cellStyle name="Comma 6 2 2 2 4 2" xfId="42204" xr:uid="{A4F44C78-FFB6-4215-BEF6-A0B9BDB09BEB}"/>
    <cellStyle name="Comma 6 2 2 2 5" xfId="39295" xr:uid="{B3A50D82-71D4-437F-9E4F-3B2D397748AB}"/>
    <cellStyle name="Comma 6 2 2 2 5 2" xfId="43049" xr:uid="{1443A8AB-41CD-48D3-9F65-B1368E15DFA2}"/>
    <cellStyle name="Comma 6 2 2 2 6" xfId="40849" xr:uid="{0EDC74AD-6A86-4A71-B4AE-C3A09DB347BA}"/>
    <cellStyle name="Comma 6 2 2 2 7" xfId="22845" xr:uid="{0C367FD9-DAF8-403A-A682-84A304348AFB}"/>
    <cellStyle name="Comma 6 2 2 2_ACT Segment adj EBITDA" xfId="13111" xr:uid="{6E7E2727-9141-41DB-B0C4-7B5D25111929}"/>
    <cellStyle name="Comma 6 2 2 3" xfId="13112" xr:uid="{BC8A6DB3-299C-4DB8-98C0-901F97FE00ED}"/>
    <cellStyle name="Comma 6 2 2 3 2" xfId="13113" xr:uid="{020F50CB-FA4B-4F70-B02C-0B8B3DF5D1DA}"/>
    <cellStyle name="Comma 6 2 2 3 2 2" xfId="41904" xr:uid="{BE952D13-AC23-4116-88CD-4055178CAD3D}"/>
    <cellStyle name="Comma 6 2 2 3 2 3" xfId="32592" xr:uid="{11C6A020-BD46-46E0-BB9A-34454EC12734}"/>
    <cellStyle name="Comma 6 2 2 3 3" xfId="36592" xr:uid="{0BA7708E-AB93-4067-85D3-AABC997EDAB4}"/>
    <cellStyle name="Comma 6 2 2 3 3 2" xfId="42510" xr:uid="{55AACC06-1976-4224-9F02-1113C716692F}"/>
    <cellStyle name="Comma 6 2 2 3 4" xfId="39737" xr:uid="{859A02BF-3F81-4F79-9B22-0F81701A7C93}"/>
    <cellStyle name="Comma 6 2 2 3 4 2" xfId="43302" xr:uid="{C6D0966C-EDB0-4FA0-9FB7-EC1205D00269}"/>
    <cellStyle name="Comma 6 2 2 3 5" xfId="40852" xr:uid="{114ACCFB-C163-4076-8A75-216F9695F823}"/>
    <cellStyle name="Comma 6 2 2 3 6" xfId="22848" xr:uid="{3BDD9CC3-95D7-4B54-8031-63F2977E5B30}"/>
    <cellStyle name="Comma 6 2 2 3_ACT Segment adj EBITDA" xfId="13114" xr:uid="{FB689765-FC25-4EBD-AA60-E26AAFB23231}"/>
    <cellStyle name="Comma 6 2 2 4" xfId="13115" xr:uid="{1CB98E07-400E-4CE3-A06D-DEA211973D0F}"/>
    <cellStyle name="Comma 6 2 2 4 2" xfId="40853" xr:uid="{EF5BF91D-8D0E-4261-8354-2D7434310AAC}"/>
    <cellStyle name="Comma 6 2 2 4 3" xfId="22849" xr:uid="{32626DDE-8FD0-468C-A28A-F0AC3CFCCB26}"/>
    <cellStyle name="Comma 6 2 2 5" xfId="13116" xr:uid="{0CA49626-3988-4DCE-9671-BC3AC6C1027F}"/>
    <cellStyle name="Comma 6 2 2 5 2" xfId="41191" xr:uid="{B4077270-BE0A-4E62-957E-640E9C48C717}"/>
    <cellStyle name="Comma 6 2 2 5 3" xfId="31471" xr:uid="{9E5F8551-79AD-4FEE-8548-1DB15ED2EF43}"/>
    <cellStyle name="Comma 6 2 2 6" xfId="13117" xr:uid="{EE957AE5-974A-40FB-B3F4-F85C805C7199}"/>
    <cellStyle name="Comma 6 2 2 6 2" xfId="41453" xr:uid="{9C52CA7B-2B84-4BF3-B950-73721DD5165E}"/>
    <cellStyle name="Comma 6 2 2 6 3" xfId="32132" xr:uid="{B4D7FC2D-E928-4772-BE1E-6FB741E1B2B4}"/>
    <cellStyle name="Comma 6 2 2 7" xfId="13118" xr:uid="{55608E66-139F-4344-A99C-42D3AD719762}"/>
    <cellStyle name="Comma 6 2 2 7 2" xfId="41437" xr:uid="{77A07EF8-2257-4C4B-8BD7-E83DDF20F9A3}"/>
    <cellStyle name="Comma 6 2 2 7 3" xfId="32116" xr:uid="{C20D03F9-3B6A-4FB6-8E75-D7A6CD724645}"/>
    <cellStyle name="Comma 6 2 2 8" xfId="13119" xr:uid="{F2C6174F-2180-468A-9B1D-92411D2A8170}"/>
    <cellStyle name="Comma 6 2 2 8 2" xfId="41463" xr:uid="{084A81DF-36AA-4AA8-B5B2-96B861756BA7}"/>
    <cellStyle name="Comma 6 2 2 8 3" xfId="32143" xr:uid="{77D2147D-E580-47EE-8A7B-BDE34FAAA6BE}"/>
    <cellStyle name="Comma 6 2 2 9" xfId="13120" xr:uid="{2E2EA52D-7BA2-4E4A-A951-297FEC6D9077}"/>
    <cellStyle name="Comma 6 2 2 9 2" xfId="41508" xr:uid="{01D62145-7981-4A65-8DD8-9760D00F2912}"/>
    <cellStyle name="Comma 6 2 2 9 3" xfId="32190" xr:uid="{45573DB9-2AE9-4C5B-B2B0-FB2F7AF19CD8}"/>
    <cellStyle name="Comma 6 2 2_ACT Segment adj EBITDA" xfId="13121" xr:uid="{A9C8D687-1DE0-490E-AA18-DB57054979CC}"/>
    <cellStyle name="Comma 6 2 3" xfId="13122" xr:uid="{309746C6-F4A7-4C65-AC41-5E1B84F34A93}"/>
    <cellStyle name="Comma 6 2 3 10" xfId="13123" xr:uid="{FBF96D0F-4FCD-441F-A69B-42F3A143C2FA}"/>
    <cellStyle name="Comma 6 2 3 10 2" xfId="41387" xr:uid="{460EC2CF-8E96-46BA-B367-DC7970531331}"/>
    <cellStyle name="Comma 6 2 3 10 3" xfId="32064" xr:uid="{1566953D-0AC1-48AD-8CB9-967C709322CB}"/>
    <cellStyle name="Comma 6 2 3 11" xfId="32928" xr:uid="{78C16744-4A32-4EDF-9D94-F0AC57DEA736}"/>
    <cellStyle name="Comma 6 2 3 11 2" xfId="42205" xr:uid="{2FCE359B-6287-4CDC-9135-229D7E5654FA}"/>
    <cellStyle name="Comma 6 2 3 12" xfId="39296" xr:uid="{15CBF1EE-55B3-4A5E-9ABE-C97B6BAA5FE7}"/>
    <cellStyle name="Comma 6 2 3 12 2" xfId="43050" xr:uid="{A4939D6A-96D6-40E9-A03A-6ED9C1A04704}"/>
    <cellStyle name="Comma 6 2 3 13" xfId="40854" xr:uid="{634BB9E6-3AE9-41F6-BDB9-4AB1ED76798F}"/>
    <cellStyle name="Comma 6 2 3 14" xfId="22850" xr:uid="{0AC5E683-8F0F-4D83-B4F4-92F27CA63481}"/>
    <cellStyle name="Comma 6 2 3 2" xfId="13124" xr:uid="{72327C71-C762-4E7D-AB35-9F38D0B6F139}"/>
    <cellStyle name="Comma 6 2 3 2 2" xfId="13125" xr:uid="{AD6888DB-EA37-4618-A059-AD30E6D0A39C}"/>
    <cellStyle name="Comma 6 2 3 2 2 2" xfId="13126" xr:uid="{53AE25D5-6101-42AB-867D-D1CC7C88F940}"/>
    <cellStyle name="Comma 6 2 3 2 2 2 2" xfId="41905" xr:uid="{232B35C2-D3E5-4638-A65D-D956575D9980}"/>
    <cellStyle name="Comma 6 2 3 2 2 2 3" xfId="32593" xr:uid="{6D7897B3-368D-441D-B02C-C4719656AEA1}"/>
    <cellStyle name="Comma 6 2 3 2 2 3" xfId="40856" xr:uid="{EB5EE13E-D862-4AB8-A64F-4CFED3E3093C}"/>
    <cellStyle name="Comma 6 2 3 2 2 4" xfId="22852" xr:uid="{378FD7DA-6BB9-4321-A353-56FB18CF2BE2}"/>
    <cellStyle name="Comma 6 2 3 2 2_ACT_NIBD EQ" xfId="13127" xr:uid="{F7CC357A-AAFD-4504-865C-CB8B96E81ADD}"/>
    <cellStyle name="Comma 6 2 3 2 3" xfId="13128" xr:uid="{C7BFBB64-CD59-4927-AA31-DBD70B26B398}"/>
    <cellStyle name="Comma 6 2 3 2 3 2" xfId="40857" xr:uid="{A585B274-94FD-45F6-AB63-BB51A87FE16C}"/>
    <cellStyle name="Comma 6 2 3 2 3 3" xfId="22853" xr:uid="{AE6DBCF5-8C97-41B4-BCBE-FF5B7A5251E1}"/>
    <cellStyle name="Comma 6 2 3 2 4" xfId="32929" xr:uid="{5D53CFC0-2962-428B-83BB-8640D4916689}"/>
    <cellStyle name="Comma 6 2 3 2 4 2" xfId="42206" xr:uid="{85F667A3-9307-41EB-87F1-2D6FDD98CB13}"/>
    <cellStyle name="Comma 6 2 3 2 5" xfId="39297" xr:uid="{ABD829FC-AF99-47A8-866D-D71263BCE59A}"/>
    <cellStyle name="Comma 6 2 3 2 5 2" xfId="43051" xr:uid="{5354371D-15B3-4755-BDD1-3F3E47770CE5}"/>
    <cellStyle name="Comma 6 2 3 2 6" xfId="40855" xr:uid="{6031DEB6-2D92-4D2B-B510-E5B545DA2ADE}"/>
    <cellStyle name="Comma 6 2 3 2 7" xfId="22851" xr:uid="{82CFC036-C5D2-4E80-8B62-7B760E0A7E22}"/>
    <cellStyle name="Comma 6 2 3 2_ACT Segment adj EBITDA" xfId="13129" xr:uid="{F9213F42-E058-47E0-A805-1A971A3752C8}"/>
    <cellStyle name="Comma 6 2 3 3" xfId="13130" xr:uid="{65FFC531-9092-439D-8C5A-0C5ED9A7693F}"/>
    <cellStyle name="Comma 6 2 3 3 2" xfId="13131" xr:uid="{F7FD93D7-F2B3-4CB6-A03B-9BA11AF75012}"/>
    <cellStyle name="Comma 6 2 3 3 2 2" xfId="41906" xr:uid="{C82A8E02-7B19-4F69-96B9-4462BDF1C4AB}"/>
    <cellStyle name="Comma 6 2 3 3 2 3" xfId="32594" xr:uid="{A2F9BF8F-874B-4AAE-AF87-074076984D61}"/>
    <cellStyle name="Comma 6 2 3 3 3" xfId="36593" xr:uid="{5CA62B92-367D-442E-A1F6-0583350F6714}"/>
    <cellStyle name="Comma 6 2 3 3 3 2" xfId="42511" xr:uid="{DFD6D84A-90C3-4A04-BFB5-052701FDE677}"/>
    <cellStyle name="Comma 6 2 3 3 4" xfId="39738" xr:uid="{6F6C11DB-C1A9-44D2-89FA-FDC80A5DC5CE}"/>
    <cellStyle name="Comma 6 2 3 3 4 2" xfId="43303" xr:uid="{2A077AC3-62E3-4717-A46A-7EC54A747E18}"/>
    <cellStyle name="Comma 6 2 3 3 5" xfId="40858" xr:uid="{3A901509-E880-4383-A7AE-3632344418C4}"/>
    <cellStyle name="Comma 6 2 3 3 6" xfId="22854" xr:uid="{7ED97711-D058-46BF-9452-A6C4E91602F5}"/>
    <cellStyle name="Comma 6 2 3 3_ACT Segment adj EBITDA" xfId="13132" xr:uid="{440CE64D-8458-40C3-81C0-C882E055276E}"/>
    <cellStyle name="Comma 6 2 3 4" xfId="13133" xr:uid="{D799B320-75EA-4CFD-9002-F75996BBAF3A}"/>
    <cellStyle name="Comma 6 2 3 4 2" xfId="40859" xr:uid="{44A2BB3A-5F4B-47A2-A1C2-3824BEE04F50}"/>
    <cellStyle name="Comma 6 2 3 4 3" xfId="22855" xr:uid="{B185C607-6EF3-40B7-B6D7-E85D1AAA598E}"/>
    <cellStyle name="Comma 6 2 3 5" xfId="13134" xr:uid="{CFC40C9D-E0EB-4064-BB9F-40DC97E365C3}"/>
    <cellStyle name="Comma 6 2 3 5 2" xfId="41142" xr:uid="{9EF248C4-7F55-4D73-B36F-F59DFFD13EDE}"/>
    <cellStyle name="Comma 6 2 3 5 3" xfId="31264" xr:uid="{7528B424-93C8-4B57-B76D-DFC132482276}"/>
    <cellStyle name="Comma 6 2 3 6" xfId="13135" xr:uid="{C8CE9785-D30C-45EA-8CF8-FD1C8888B53E}"/>
    <cellStyle name="Comma 6 2 3 6 2" xfId="41402" xr:uid="{ACA48960-F42C-4600-9D5C-602AA027D558}"/>
    <cellStyle name="Comma 6 2 3 6 3" xfId="32079" xr:uid="{949BB813-B80A-4661-AAAF-AEC6EEE8EC36}"/>
    <cellStyle name="Comma 6 2 3 7" xfId="13136" xr:uid="{D13775D0-513F-47C8-9AEC-8BA86E188D00}"/>
    <cellStyle name="Comma 6 2 3 7 2" xfId="41082" xr:uid="{BA432C33-B0DA-40E9-9A25-251AF5DF6FCF}"/>
    <cellStyle name="Comma 6 2 3 7 3" xfId="30806" xr:uid="{BE8CE431-D493-4900-A7AA-DC8BA86524A5}"/>
    <cellStyle name="Comma 6 2 3 8" xfId="13137" xr:uid="{1C543D18-60D9-4A40-89AB-59348AA23D65}"/>
    <cellStyle name="Comma 6 2 3 8 2" xfId="41279" xr:uid="{72003E14-1796-4311-B2A3-9EC86C61B64D}"/>
    <cellStyle name="Comma 6 2 3 8 3" xfId="31950" xr:uid="{59AF3A59-3327-4A80-BBDC-DD91CCD01D9D}"/>
    <cellStyle name="Comma 6 2 3 9" xfId="13138" xr:uid="{E27ABCAC-BA5D-499F-895F-48F8FB6166D8}"/>
    <cellStyle name="Comma 6 2 3 9 2" xfId="41348" xr:uid="{B48250D1-DFF8-4C80-B152-DD307418D2BA}"/>
    <cellStyle name="Comma 6 2 3 9 3" xfId="32023" xr:uid="{FA322A22-F3E1-4B8B-A83D-B934132B56A4}"/>
    <cellStyle name="Comma 6 2 3_ACT Segment adj EBITDA" xfId="13139" xr:uid="{D67E2900-8855-410E-A0BF-1E992304FAC1}"/>
    <cellStyle name="Comma 6 2 4" xfId="13140" xr:uid="{0929B607-B348-4860-A579-30F3918E9225}"/>
    <cellStyle name="Comma 6 2 4 10" xfId="37252" xr:uid="{4B04911C-1126-4AED-8243-5B98C6FB87AF}"/>
    <cellStyle name="Comma 6 2 4 10 2" xfId="42626" xr:uid="{3C25F5A5-B874-4FCF-8271-4959E02C9601}"/>
    <cellStyle name="Comma 6 2 4 11" xfId="39298" xr:uid="{18B58A5B-0928-445D-96C6-4014B4FCE27B}"/>
    <cellStyle name="Comma 6 2 4 11 2" xfId="43052" xr:uid="{5C99B1A0-F8C9-465A-8119-16D484A20C43}"/>
    <cellStyle name="Comma 6 2 4 12" xfId="40860" xr:uid="{0EE2D268-F72A-4D08-A3FA-E366DB4022E7}"/>
    <cellStyle name="Comma 6 2 4 13" xfId="22856" xr:uid="{680C7107-9100-42A1-890C-DAC13999F374}"/>
    <cellStyle name="Comma 6 2 4 2" xfId="13141" xr:uid="{68959483-9137-4288-8F30-DE2B4C6B9D9A}"/>
    <cellStyle name="Comma 6 2 4 2 2" xfId="13142" xr:uid="{DF12E583-6CAB-4D05-9D2B-F00828BFFD97}"/>
    <cellStyle name="Comma 6 2 4 2 2 2" xfId="13143" xr:uid="{A38A1BE7-3FAA-47CC-B051-C5A7FE6C4732}"/>
    <cellStyle name="Comma 6 2 4 2 2 2 2" xfId="41907" xr:uid="{BB3DF079-A2A0-417C-9B39-2C035EA8E622}"/>
    <cellStyle name="Comma 6 2 4 2 2 2 3" xfId="32595" xr:uid="{DEE5BD79-5E84-48C7-8DEA-867868B93C0C}"/>
    <cellStyle name="Comma 6 2 4 2 2 3" xfId="40862" xr:uid="{2D24B5BE-60BE-44D4-BF93-E27163AB5AD3}"/>
    <cellStyle name="Comma 6 2 4 2 2 4" xfId="22858" xr:uid="{776CDA86-9971-4957-B3B0-80C957E7227C}"/>
    <cellStyle name="Comma 6 2 4 2 2_ACT_NIBD EQ" xfId="13144" xr:uid="{B4638839-3611-478E-98DF-B17D690667E2}"/>
    <cellStyle name="Comma 6 2 4 2 3" xfId="13145" xr:uid="{FA3E12D4-15E3-4ED1-AB58-DFD8F2B02CFD}"/>
    <cellStyle name="Comma 6 2 4 2 3 2" xfId="40863" xr:uid="{A181CED3-B2AE-4904-9DC7-F40FA90BAA26}"/>
    <cellStyle name="Comma 6 2 4 2 3 3" xfId="22859" xr:uid="{5FD4A7A6-C1EA-4771-AB78-75B12DC71706}"/>
    <cellStyle name="Comma 6 2 4 2 4" xfId="36594" xr:uid="{392CC0E0-77C3-4423-B8AC-DC87ED2AE443}"/>
    <cellStyle name="Comma 6 2 4 2 4 2" xfId="42512" xr:uid="{6846C5A8-F064-45C6-9F93-A9CE0D75CB2E}"/>
    <cellStyle name="Comma 6 2 4 2 5" xfId="39739" xr:uid="{A006BE3F-0300-476D-AC9D-8A41A63A94CC}"/>
    <cellStyle name="Comma 6 2 4 2 5 2" xfId="43304" xr:uid="{FAB9E9D7-F41E-4DA4-8DEC-F84703DF5C38}"/>
    <cellStyle name="Comma 6 2 4 2 6" xfId="40861" xr:uid="{2E89E125-B0DF-40BB-87A3-4915FEBC5F7F}"/>
    <cellStyle name="Comma 6 2 4 2 7" xfId="22857" xr:uid="{088A8FB4-F426-43F8-BC97-9EFD8D8366C3}"/>
    <cellStyle name="Comma 6 2 4 2_ACT Segment adj EBITDA" xfId="13146" xr:uid="{5ABAFB5F-4595-4837-B035-7F9BB9B499CD}"/>
    <cellStyle name="Comma 6 2 4 3" xfId="13147" xr:uid="{D0A5DEE8-B8F8-498A-8DC2-03E566CBAE93}"/>
    <cellStyle name="Comma 6 2 4 3 2" xfId="13148" xr:uid="{484D3D49-6C9F-4669-BB9B-9897EC5336BF}"/>
    <cellStyle name="Comma 6 2 4 3 2 2" xfId="41908" xr:uid="{3CF84FFA-E4DE-4A79-B8FB-72B5F362E0B4}"/>
    <cellStyle name="Comma 6 2 4 3 2 3" xfId="32596" xr:uid="{1C7E463E-6193-4F04-9B76-41F00CE11254}"/>
    <cellStyle name="Comma 6 2 4 3 3" xfId="40864" xr:uid="{BA61739E-4135-4EF9-A35B-E188DDB042B9}"/>
    <cellStyle name="Comma 6 2 4 3 4" xfId="22860" xr:uid="{4C2CDC95-6AEB-46A7-8E65-1D86FA3DD4BD}"/>
    <cellStyle name="Comma 6 2 4 3_ACT_NIBD EQ" xfId="13149" xr:uid="{01CDA8BE-991C-4ADC-BCBA-EB12A19E55A0}"/>
    <cellStyle name="Comma 6 2 4 4" xfId="13150" xr:uid="{A0FD5C0D-9F90-4D1D-BB2E-AF4BFAEFEE05}"/>
    <cellStyle name="Comma 6 2 4 4 2" xfId="40865" xr:uid="{435760A5-F529-459D-8BC6-D30A7EF9B01C}"/>
    <cellStyle name="Comma 6 2 4 4 3" xfId="22861" xr:uid="{CFC4EC87-4593-4328-8D0B-3473999800E1}"/>
    <cellStyle name="Comma 6 2 4 5" xfId="13151" xr:uid="{A0AD06DE-2AFF-44A8-BAE5-E942707CAC3F}"/>
    <cellStyle name="Comma 6 2 4 5 2" xfId="41237" xr:uid="{B8FB87E6-42B9-4E5F-AAC5-DCCBE63D6223}"/>
    <cellStyle name="Comma 6 2 4 5 3" xfId="31657" xr:uid="{AE3D0DF0-4C05-40DE-BB75-401B965BFC4C}"/>
    <cellStyle name="Comma 6 2 4 6" xfId="32930" xr:uid="{08756492-A6AD-4149-910B-C067D0E9B090}"/>
    <cellStyle name="Comma 6 2 4 6 2" xfId="42207" xr:uid="{46BC54C7-1766-477B-940A-0D1D4C4266BB}"/>
    <cellStyle name="Comma 6 2 4 7" xfId="36120" xr:uid="{E8407FC4-ABBF-4BB5-AFE2-9388A7160B3A}"/>
    <cellStyle name="Comma 6 2 4 7 2" xfId="42321" xr:uid="{8C8F57F4-BFD6-4C41-89B5-897D2AD15728}"/>
    <cellStyle name="Comma 6 2 4 8" xfId="37501" xr:uid="{32E57362-0665-4C6A-A8CD-887C173FBF5D}"/>
    <cellStyle name="Comma 6 2 4 8 2" xfId="42670" xr:uid="{57FB26F3-189F-4034-99ED-927AB990C28E}"/>
    <cellStyle name="Comma 6 2 4 9" xfId="38319" xr:uid="{F8771797-8BA7-424A-8D61-4E55289176F6}"/>
    <cellStyle name="Comma 6 2 4 9 2" xfId="42814" xr:uid="{8A88CAB7-DB88-404B-94DD-C95E39905A92}"/>
    <cellStyle name="Comma 6 2 4_ACT Segment adj EBITDA" xfId="13152" xr:uid="{F74C65A8-2651-4C4B-947F-C21CFA17B209}"/>
    <cellStyle name="Comma 6 2 5" xfId="13153" xr:uid="{92BFD590-6366-464A-9272-78920BBB1739}"/>
    <cellStyle name="Comma 6 2 5 2" xfId="13154" xr:uid="{1B8632A9-A73C-4171-A2DA-E033E086A1A7}"/>
    <cellStyle name="Comma 6 2 5 2 2" xfId="13155" xr:uid="{E1E26ACE-C2A4-445B-B445-DEF54D9AA101}"/>
    <cellStyle name="Comma 6 2 5 2 2 2" xfId="41909" xr:uid="{656F8B7B-F791-4B35-AF4A-31000E86D7D6}"/>
    <cellStyle name="Comma 6 2 5 2 2 3" xfId="32597" xr:uid="{547D5A7A-97FF-429E-9CCC-0A9C0B175311}"/>
    <cellStyle name="Comma 6 2 5 2 3" xfId="40867" xr:uid="{306A6605-21AF-4A81-84D6-00A3976383A6}"/>
    <cellStyle name="Comma 6 2 5 2 4" xfId="22863" xr:uid="{7987FFD4-4B55-464B-B4BA-FD46BC71716C}"/>
    <cellStyle name="Comma 6 2 5 2_ACT_NIBD EQ" xfId="13156" xr:uid="{8DF00A36-50AC-4EF5-9F55-AEA9570F940F}"/>
    <cellStyle name="Comma 6 2 5 3" xfId="13157" xr:uid="{C7D0C0E7-4679-421C-9D89-6F7C4A1BEA34}"/>
    <cellStyle name="Comma 6 2 5 3 2" xfId="40868" xr:uid="{67CD1057-B40F-45EF-B96A-65A3C26A9EF6}"/>
    <cellStyle name="Comma 6 2 5 3 3" xfId="22864" xr:uid="{90007076-134C-4144-95A7-07751ECE6B36}"/>
    <cellStyle name="Comma 6 2 5 4" xfId="36340" xr:uid="{22D24300-3B94-485D-B0AC-D6B2378604F5}"/>
    <cellStyle name="Comma 6 2 5 4 2" xfId="42376" xr:uid="{D872A932-0121-479E-84E2-18B2E47F4558}"/>
    <cellStyle name="Comma 6 2 5 5" xfId="39579" xr:uid="{4B87214E-B630-4488-8288-8907F8495E76}"/>
    <cellStyle name="Comma 6 2 5 5 2" xfId="43163" xr:uid="{D7D3EF4F-2196-4904-B2AB-CA38EF148F42}"/>
    <cellStyle name="Comma 6 2 5 6" xfId="40866" xr:uid="{C485868C-D2DB-4237-B20A-E9F66AF1A7A6}"/>
    <cellStyle name="Comma 6 2 5 7" xfId="22862" xr:uid="{96CEB9BD-A6F5-4EF2-A1AE-37069BBF81EA}"/>
    <cellStyle name="Comma 6 2 5_ACT Segment adj EBITDA" xfId="13158" xr:uid="{74467DB0-5A13-435F-AC6C-E72B309FB6BE}"/>
    <cellStyle name="Comma 6 2 6" xfId="13159" xr:uid="{ADFE9B30-5664-4A30-81D3-2CFA4DDFAA59}"/>
    <cellStyle name="Comma 6 2 6 2" xfId="13160" xr:uid="{6140304A-7453-47E0-B6A0-284419F60F9A}"/>
    <cellStyle name="Comma 6 2 6 2 2" xfId="41910" xr:uid="{F57B2325-E974-478C-8EB1-7237BD97B837}"/>
    <cellStyle name="Comma 6 2 6 2 3" xfId="32598" xr:uid="{20798159-C926-47FF-B014-A95871D0481A}"/>
    <cellStyle name="Comma 6 2 6 3" xfId="40869" xr:uid="{528E2574-9E6E-4474-967B-00FB89994087}"/>
    <cellStyle name="Comma 6 2 6 4" xfId="22865" xr:uid="{5E3C33F4-C664-4DA0-B022-7EEC49D20EA4}"/>
    <cellStyle name="Comma 6 2 6_ACT_NIBD EQ" xfId="13161" xr:uid="{8125E616-D52B-4836-86C2-AE413D52D388}"/>
    <cellStyle name="Comma 6 2 7" xfId="13162" xr:uid="{4BE23DFD-5F8D-488E-A569-1DCAC9F9620D}"/>
    <cellStyle name="Comma 6 2 7 2" xfId="40870" xr:uid="{5AB3133A-ECF1-406E-AC2C-DB27C10F5B98}"/>
    <cellStyle name="Comma 6 2 7 3" xfId="22866" xr:uid="{40931CC6-C737-4A9C-B2A3-8BEA8453FFDB}"/>
    <cellStyle name="Comma 6 2 8" xfId="13163" xr:uid="{E1FEACE4-AA8E-4598-93E9-36B767C52BAB}"/>
    <cellStyle name="Comma 6 2 8 2" xfId="41092" xr:uid="{AE1C52FA-0725-46B9-BBB6-4143AE5E8523}"/>
    <cellStyle name="Comma 6 2 8 3" xfId="30837" xr:uid="{10736363-44D8-4127-8B96-2A86005D110D}"/>
    <cellStyle name="Comma 6 2 9" xfId="13164" xr:uid="{7063F271-A924-47F3-AC6E-7A357A8BA9AE}"/>
    <cellStyle name="Comma 6 2 9 2" xfId="41316" xr:uid="{F1904C34-9625-47DA-A193-3E25B6D356B9}"/>
    <cellStyle name="Comma 6 2 9 3" xfId="31989" xr:uid="{D1988A12-CB25-4CD3-A2EC-BF3F3FA33D2D}"/>
    <cellStyle name="Comma 6 2_ACT Segment adj EBITDA" xfId="13165" xr:uid="{354F484D-B08C-41D9-B600-89D33E5FD237}"/>
    <cellStyle name="Comma 6 3" xfId="13166" xr:uid="{DEFD55A4-0210-479D-8310-3AA7A2F263CF}"/>
    <cellStyle name="Comma 6 3 10" xfId="13167" xr:uid="{B0F9CF40-4BAD-47B0-96F8-E7F5AA4A163C}"/>
    <cellStyle name="Comma 6 3 10 2" xfId="41474" xr:uid="{58FC6036-3067-4807-A09A-E9C896B773C4}"/>
    <cellStyle name="Comma 6 3 10 3" xfId="32154" xr:uid="{229A67E8-8AD1-4516-9750-14E5CC6127A8}"/>
    <cellStyle name="Comma 6 3 11" xfId="32931" xr:uid="{E014747A-65BB-4800-9A6B-1A319648B3DC}"/>
    <cellStyle name="Comma 6 3 11 2" xfId="42208" xr:uid="{5482FA01-0B40-431B-A0F1-2E64563D169B}"/>
    <cellStyle name="Comma 6 3 12" xfId="39299" xr:uid="{11184909-DD66-4092-914F-70BDD0022861}"/>
    <cellStyle name="Comma 6 3 12 2" xfId="43053" xr:uid="{B1AEB0A5-E365-4C81-A3A4-0A77A6B12506}"/>
    <cellStyle name="Comma 6 3 13" xfId="40871" xr:uid="{7810D475-0453-4275-AC10-3EDF52B7090C}"/>
    <cellStyle name="Comma 6 3 14" xfId="22867" xr:uid="{6722E91E-EEAA-494B-A6E6-2F73B310B626}"/>
    <cellStyle name="Comma 6 3 2" xfId="13168" xr:uid="{4198B20E-F04C-46E9-A20A-4677FFDA8380}"/>
    <cellStyle name="Comma 6 3 2 2" xfId="13169" xr:uid="{D3E9CA89-44B5-403D-9AAD-925B1BED3E33}"/>
    <cellStyle name="Comma 6 3 2 2 2" xfId="13170" xr:uid="{2CF96A86-1FBF-41EC-83E0-A10E8F893045}"/>
    <cellStyle name="Comma 6 3 2 2 2 2" xfId="41911" xr:uid="{78378AC1-5654-4300-9D47-9274DB02A15B}"/>
    <cellStyle name="Comma 6 3 2 2 2 3" xfId="32599" xr:uid="{E40CDCFF-BC2F-4FBC-BE80-AA9FF95A2FCF}"/>
    <cellStyle name="Comma 6 3 2 2 3" xfId="40873" xr:uid="{FB91AB13-FF02-4137-966A-D4F969FA425B}"/>
    <cellStyle name="Comma 6 3 2 2 4" xfId="22869" xr:uid="{9E0FA16A-AA45-40C2-B532-384310C4CC63}"/>
    <cellStyle name="Comma 6 3 2 2_ACT_NIBD EQ" xfId="13171" xr:uid="{237AF28B-EE58-41E8-811F-239F3D5306EB}"/>
    <cellStyle name="Comma 6 3 2 3" xfId="13172" xr:uid="{533A9BC7-F621-468B-8EDA-DA3FF6C0A86D}"/>
    <cellStyle name="Comma 6 3 2 3 2" xfId="40874" xr:uid="{669BE4CC-0925-4E26-9AF3-4DF3F37711C9}"/>
    <cellStyle name="Comma 6 3 2 3 3" xfId="22870" xr:uid="{91223C13-68B0-43E8-BB82-F6D486EDA1AE}"/>
    <cellStyle name="Comma 6 3 2 4" xfId="32932" xr:uid="{5131FEC2-D5F5-4C2E-BD07-984D92090B97}"/>
    <cellStyle name="Comma 6 3 2 4 2" xfId="42209" xr:uid="{C23A86EF-EC02-4627-B435-47510BC6F1F4}"/>
    <cellStyle name="Comma 6 3 2 5" xfId="39300" xr:uid="{756C49AB-43B8-4238-A759-284408A20213}"/>
    <cellStyle name="Comma 6 3 2 5 2" xfId="43054" xr:uid="{EE46C89F-30CC-4007-83A6-84F1CBC5EF2A}"/>
    <cellStyle name="Comma 6 3 2 6" xfId="40872" xr:uid="{CB7A2B13-0978-4BC4-AE41-286F32EC9D58}"/>
    <cellStyle name="Comma 6 3 2 7" xfId="22868" xr:uid="{81325043-651B-48AD-8D6C-F43C70DA2D07}"/>
    <cellStyle name="Comma 6 3 2_ACT Segment adj EBITDA" xfId="13173" xr:uid="{91A12536-C57A-4D0F-A471-E0B7BD6E16CD}"/>
    <cellStyle name="Comma 6 3 3" xfId="13174" xr:uid="{EDC4F1C3-8FA4-4266-8A08-59E016065A93}"/>
    <cellStyle name="Comma 6 3 3 2" xfId="13175" xr:uid="{AACBB090-4BE6-4652-8DEC-A580AA315902}"/>
    <cellStyle name="Comma 6 3 3 2 2" xfId="41912" xr:uid="{0237A029-7D82-4F70-A4E3-38F39B93C86A}"/>
    <cellStyle name="Comma 6 3 3 2 3" xfId="32600" xr:uid="{4729AF32-0EEA-41CD-BAF2-3015E71550D1}"/>
    <cellStyle name="Comma 6 3 3 3" xfId="36595" xr:uid="{C993EB4D-FE0A-40B4-991F-28EA7817DA3D}"/>
    <cellStyle name="Comma 6 3 3 3 2" xfId="42513" xr:uid="{0879B1AC-0E56-44B6-AA5C-450C38378FE5}"/>
    <cellStyle name="Comma 6 3 3 4" xfId="39740" xr:uid="{EC6523FD-EB65-4675-B356-1350A6B276F6}"/>
    <cellStyle name="Comma 6 3 3 4 2" xfId="43305" xr:uid="{1ED5E674-1FE3-4763-A3B8-8A1BEBB27F07}"/>
    <cellStyle name="Comma 6 3 3 5" xfId="40875" xr:uid="{36F97B89-AADC-4CE0-8FA5-443F373E4617}"/>
    <cellStyle name="Comma 6 3 3 6" xfId="22871" xr:uid="{9015F1DA-5BE0-4F05-A2DB-44A25597F89D}"/>
    <cellStyle name="Comma 6 3 3_ACT Segment adj EBITDA" xfId="13176" xr:uid="{9424337A-010F-4EEE-A7FC-575789BE71FE}"/>
    <cellStyle name="Comma 6 3 4" xfId="13177" xr:uid="{32C3EC15-2E2E-43A5-A49B-84633B6EB0FA}"/>
    <cellStyle name="Comma 6 3 4 2" xfId="40876" xr:uid="{048B57F2-D9B6-420A-9428-4DD442BB3464}"/>
    <cellStyle name="Comma 6 3 4 3" xfId="22872" xr:uid="{38421187-EA92-499B-BBC3-F6CC4A0EC0C0}"/>
    <cellStyle name="Comma 6 3 5" xfId="13178" xr:uid="{81C6FA14-8CF1-4976-B37F-2094A7672FBF}"/>
    <cellStyle name="Comma 6 3 5 2" xfId="41175" xr:uid="{3FF127CA-1519-4DFF-A2CA-5BD2B5864D60}"/>
    <cellStyle name="Comma 6 3 5 3" xfId="31455" xr:uid="{39E3B244-D28A-40ED-97F7-6EE163FB7693}"/>
    <cellStyle name="Comma 6 3 6" xfId="13179" xr:uid="{57A07CD4-6D99-4FCD-ABB6-F97F0EDB733D}"/>
    <cellStyle name="Comma 6 3 6 2" xfId="41441" xr:uid="{17A9512D-C0BF-47D8-AA90-45136C9B2EE6}"/>
    <cellStyle name="Comma 6 3 6 3" xfId="32120" xr:uid="{EAC069BB-098A-46D9-8A5F-10E7A831D7D7}"/>
    <cellStyle name="Comma 6 3 7" xfId="13180" xr:uid="{4078B782-3C33-4BE6-A2D8-A825B953821F}"/>
    <cellStyle name="Comma 6 3 7 2" xfId="41423" xr:uid="{C870CC73-C71D-4BFD-B5A3-7C3CC90053D5}"/>
    <cellStyle name="Comma 6 3 7 3" xfId="32100" xr:uid="{A23C15FC-5599-4118-9520-4B87FA64F499}"/>
    <cellStyle name="Comma 6 3 8" xfId="13181" xr:uid="{EA313C6B-31B9-4F90-B0CB-75924A0038F1}"/>
    <cellStyle name="Comma 6 3 8 2" xfId="41540" xr:uid="{2414172A-CA5B-41C6-9600-76086636AAB1}"/>
    <cellStyle name="Comma 6 3 8 3" xfId="32223" xr:uid="{16AD7762-DBEA-4520-A5CF-79FDDF0B6E4C}"/>
    <cellStyle name="Comma 6 3 9" xfId="13182" xr:uid="{830A49C2-A58F-4537-840E-879B47D9A81A}"/>
    <cellStyle name="Comma 6 3 9 2" xfId="41431" xr:uid="{188DECAB-5A21-48E5-9E03-92AF8DE3D854}"/>
    <cellStyle name="Comma 6 3 9 3" xfId="32109" xr:uid="{95540805-8E40-4C6E-9F49-5DAB190B8B04}"/>
    <cellStyle name="Comma 6 3_ACT Segment adj EBITDA" xfId="13183" xr:uid="{DC3BFFFB-8303-463A-AF1B-E1464A57A32A}"/>
    <cellStyle name="Comma 6 4" xfId="13184" xr:uid="{7F3B007D-20A0-4373-9090-06146EE24325}"/>
    <cellStyle name="Comma 6 4 10" xfId="13185" xr:uid="{7AA42A5A-1FE1-4A53-8B15-EFB02A48AAA2}"/>
    <cellStyle name="Comma 6 4 10 2" xfId="41378" xr:uid="{F35E03F4-A65B-403A-BD98-E5362D8ECD60}"/>
    <cellStyle name="Comma 6 4 10 3" xfId="32054" xr:uid="{93A4FED6-15BC-4655-B02F-A7150A627AC7}"/>
    <cellStyle name="Comma 6 4 11" xfId="32933" xr:uid="{509D4206-383C-4E9A-8DEB-9D94F11891CA}"/>
    <cellStyle name="Comma 6 4 11 2" xfId="42210" xr:uid="{DA8E2B0E-8FF6-4019-8899-8BD42DCE6E8A}"/>
    <cellStyle name="Comma 6 4 12" xfId="39301" xr:uid="{DFD304C1-8B4B-48B3-A378-0ACC90CC5BA9}"/>
    <cellStyle name="Comma 6 4 12 2" xfId="43055" xr:uid="{DAE7C021-E583-4F47-BA43-430B8616A987}"/>
    <cellStyle name="Comma 6 4 13" xfId="40877" xr:uid="{A4AF3557-4F98-4397-B365-E83E4BD408E0}"/>
    <cellStyle name="Comma 6 4 14" xfId="22873" xr:uid="{35CB6FEF-5829-41EA-A654-14E6300957A8}"/>
    <cellStyle name="Comma 6 4 2" xfId="13186" xr:uid="{9CDFE8BB-DD93-40FF-967F-382E6E001ABD}"/>
    <cellStyle name="Comma 6 4 2 2" xfId="13187" xr:uid="{DBDCA6C8-35AD-41AC-915E-8B414CC367F4}"/>
    <cellStyle name="Comma 6 4 2 2 2" xfId="13188" xr:uid="{4BF05AB0-6E1A-497B-A562-265821F5EA92}"/>
    <cellStyle name="Comma 6 4 2 2 2 2" xfId="41913" xr:uid="{D1D6E95B-1E72-4D8F-A54D-1E1E45D2CCEF}"/>
    <cellStyle name="Comma 6 4 2 2 2 3" xfId="32601" xr:uid="{DA0FC9A5-A0A2-4901-998C-64A98F08FEC8}"/>
    <cellStyle name="Comma 6 4 2 2 3" xfId="40879" xr:uid="{F577ED39-193D-47E7-8097-4B0773F02C79}"/>
    <cellStyle name="Comma 6 4 2 2 4" xfId="22875" xr:uid="{6260648E-7B8B-4FE4-810B-D54171D774A4}"/>
    <cellStyle name="Comma 6 4 2 2_ACT_NIBD EQ" xfId="13189" xr:uid="{B0EBA09A-22EF-4AB7-BD10-338868F809CE}"/>
    <cellStyle name="Comma 6 4 2 3" xfId="13190" xr:uid="{94334809-887D-437C-8380-85F37C2823FB}"/>
    <cellStyle name="Comma 6 4 2 3 2" xfId="40880" xr:uid="{B839AB2D-C874-4E9C-9DBF-F2498CAE5A11}"/>
    <cellStyle name="Comma 6 4 2 3 3" xfId="22876" xr:uid="{E9194482-4573-444F-B63D-90B64C6AB88B}"/>
    <cellStyle name="Comma 6 4 2 4" xfId="32934" xr:uid="{6031F450-3AFF-42B1-A8E8-41CE453D9B43}"/>
    <cellStyle name="Comma 6 4 2 4 2" xfId="42211" xr:uid="{677C1407-778A-4ED8-B5C6-AA6171577489}"/>
    <cellStyle name="Comma 6 4 2 5" xfId="39302" xr:uid="{4A8E6E50-483E-4FBF-90EF-4B2F048D7FE6}"/>
    <cellStyle name="Comma 6 4 2 5 2" xfId="43056" xr:uid="{9DCAE3F4-AB20-4FDE-A4EC-064C97549406}"/>
    <cellStyle name="Comma 6 4 2 6" xfId="40878" xr:uid="{AC3AB2CA-D8C8-4089-A641-3AAD1C1A12A2}"/>
    <cellStyle name="Comma 6 4 2 7" xfId="22874" xr:uid="{36D14FC7-65BE-4FFA-9F6F-D22476C520C9}"/>
    <cellStyle name="Comma 6 4 2_ACT Segment adj EBITDA" xfId="13191" xr:uid="{66C9F29A-6000-41AF-9AB4-D298B905C02E}"/>
    <cellStyle name="Comma 6 4 3" xfId="13192" xr:uid="{7B954BE1-3730-455F-9F1F-E35AD9134B5F}"/>
    <cellStyle name="Comma 6 4 3 2" xfId="13193" xr:uid="{13BCDD55-4224-40FE-B72B-A9FD136DB09D}"/>
    <cellStyle name="Comma 6 4 3 2 2" xfId="41914" xr:uid="{18029D0B-8047-45FC-9C0F-6E3503832187}"/>
    <cellStyle name="Comma 6 4 3 2 3" xfId="32602" xr:uid="{06DE01B9-0AA9-4FD7-9F83-58743EDC2AD0}"/>
    <cellStyle name="Comma 6 4 3 3" xfId="36596" xr:uid="{F2D0A521-5AD1-4578-BE5C-C73579D808F3}"/>
    <cellStyle name="Comma 6 4 3 3 2" xfId="42514" xr:uid="{31A1E466-E4AC-4420-8CBB-E978366F7690}"/>
    <cellStyle name="Comma 6 4 3 4" xfId="39741" xr:uid="{D985027F-EEF1-4F37-B135-241BAFF86D7F}"/>
    <cellStyle name="Comma 6 4 3 4 2" xfId="43306" xr:uid="{CC81C2F4-67F5-4CB5-AAE5-A331BE3209D8}"/>
    <cellStyle name="Comma 6 4 3 5" xfId="40881" xr:uid="{1A7A1D91-2E95-4D14-8E13-EEF19B23ACDF}"/>
    <cellStyle name="Comma 6 4 3 6" xfId="22877" xr:uid="{129B2456-1243-40D3-A696-C9A49E992EDB}"/>
    <cellStyle name="Comma 6 4 3_ACT Segment adj EBITDA" xfId="13194" xr:uid="{5A995314-0F5E-4E1E-BA98-F17F3372D094}"/>
    <cellStyle name="Comma 6 4 4" xfId="13195" xr:uid="{66DA190F-7313-4BFB-8C15-4DD306439ED5}"/>
    <cellStyle name="Comma 6 4 4 2" xfId="40882" xr:uid="{2433E006-E93A-4B1A-BC68-9D0055EC3337}"/>
    <cellStyle name="Comma 6 4 4 3" xfId="22878" xr:uid="{E047065A-AAA2-43F4-A0C9-2B81ED9626EB}"/>
    <cellStyle name="Comma 6 4 5" xfId="13196" xr:uid="{36FE54F4-1C25-49A9-A7EC-95B8CD6F3992}"/>
    <cellStyle name="Comma 6 4 5 2" xfId="41126" xr:uid="{093B9EB0-5BE3-49E0-B7C2-E7AFD5537867}"/>
    <cellStyle name="Comma 6 4 5 3" xfId="31078" xr:uid="{DFF63D9A-E32E-4196-9119-837F9A9A11DF}"/>
    <cellStyle name="Comma 6 4 6" xfId="13197" xr:uid="{F86E9265-B445-4BDB-9416-51C73B690A78}"/>
    <cellStyle name="Comma 6 4 6 2" xfId="41369" xr:uid="{BE1E50A5-155B-42C3-AFCD-681E22631754}"/>
    <cellStyle name="Comma 6 4 6 3" xfId="32045" xr:uid="{4A3B6381-6BC4-4CC0-980F-DD5B1D6FE8B2}"/>
    <cellStyle name="Comma 6 4 7" xfId="13198" xr:uid="{7B2EBAC8-4C9A-4240-A293-5041D075BB44}"/>
    <cellStyle name="Comma 6 4 7 2" xfId="41551" xr:uid="{264C432D-91FC-4B40-81FB-748E7D938683}"/>
    <cellStyle name="Comma 6 4 7 3" xfId="32234" xr:uid="{655BD048-57EC-4D72-93A9-39BFDE21C5E6}"/>
    <cellStyle name="Comma 6 4 8" xfId="13199" xr:uid="{BDF15B7C-BADD-4C1A-A36E-02CE6E5255BA}"/>
    <cellStyle name="Comma 6 4 8 2" xfId="41332" xr:uid="{75CC4263-4BC3-4C79-A568-B2046DAA9909}"/>
    <cellStyle name="Comma 6 4 8 3" xfId="32006" xr:uid="{B1B1642D-9563-4CFC-840F-F79250442758}"/>
    <cellStyle name="Comma 6 4 9" xfId="13200" xr:uid="{9F936857-EC57-4B7E-ADD9-A5C94CC9745B}"/>
    <cellStyle name="Comma 6 4 9 2" xfId="41360" xr:uid="{84F57739-5626-4D85-B400-1515457F9711}"/>
    <cellStyle name="Comma 6 4 9 3" xfId="32035" xr:uid="{F70047D3-599F-41F6-9381-D2A562E7D125}"/>
    <cellStyle name="Comma 6 4_ACT Segment adj EBITDA" xfId="13201" xr:uid="{54215667-EBE6-4074-B417-AAFEFB36D49D}"/>
    <cellStyle name="Comma 6 5" xfId="13202" xr:uid="{848B049E-03FB-4640-8B95-5EDE8B023826}"/>
    <cellStyle name="Comma 6 5 10" xfId="38692" xr:uid="{994B6DB4-883C-4072-8C39-1A35BD6212DC}"/>
    <cellStyle name="Comma 6 5 10 2" xfId="42843" xr:uid="{94C0D3B0-2BA9-41AA-BE22-F47E16CA531C}"/>
    <cellStyle name="Comma 6 5 11" xfId="39303" xr:uid="{4AA74738-28CF-4E89-8795-8933377C9141}"/>
    <cellStyle name="Comma 6 5 11 2" xfId="43057" xr:uid="{38AB1C2E-C07D-4003-8567-0747D689394B}"/>
    <cellStyle name="Comma 6 5 12" xfId="40883" xr:uid="{711F695A-CC3E-4CE0-99C6-3B8E902BC4EC}"/>
    <cellStyle name="Comma 6 5 13" xfId="22879" xr:uid="{A957F013-1042-4303-AC2B-114D2D8DD851}"/>
    <cellStyle name="Comma 6 5 2" xfId="13203" xr:uid="{0D7EB670-AD1A-44CD-B5A3-2A780F1733DD}"/>
    <cellStyle name="Comma 6 5 2 2" xfId="13204" xr:uid="{740C3920-B136-463E-AF5B-9BAA1AED9124}"/>
    <cellStyle name="Comma 6 5 2 2 2" xfId="13205" xr:uid="{C3D4D868-5A58-4EEE-B8B7-C8F230B0CDA7}"/>
    <cellStyle name="Comma 6 5 2 2 2 2" xfId="41915" xr:uid="{5961B982-6B59-427C-8FC7-72C8E4751350}"/>
    <cellStyle name="Comma 6 5 2 2 2 3" xfId="32603" xr:uid="{19543D09-516D-4C13-9896-5316E0CF7E3D}"/>
    <cellStyle name="Comma 6 5 2 2 3" xfId="40885" xr:uid="{57A718F9-5630-41AD-9411-017935E983FF}"/>
    <cellStyle name="Comma 6 5 2 2 4" xfId="22881" xr:uid="{0FF43209-5C5D-41E3-BD49-D77E480CC48C}"/>
    <cellStyle name="Comma 6 5 2 2_ACT_NIBD EQ" xfId="13206" xr:uid="{0CCE4D63-98C2-46B4-BDE9-C45578D12D83}"/>
    <cellStyle name="Comma 6 5 2 3" xfId="13207" xr:uid="{7CF6F28F-0E22-45A2-A140-92ABB9684C27}"/>
    <cellStyle name="Comma 6 5 2 3 2" xfId="40886" xr:uid="{FB72A5D5-E718-42A7-9F39-794E4913F926}"/>
    <cellStyle name="Comma 6 5 2 3 3" xfId="22882" xr:uid="{9E3A324A-A30A-4846-8C97-CCFC856D27DA}"/>
    <cellStyle name="Comma 6 5 2 4" xfId="36597" xr:uid="{98A951AA-0487-4B10-9800-C032B6C42D3C}"/>
    <cellStyle name="Comma 6 5 2 4 2" xfId="42515" xr:uid="{AFAA8D11-8BE3-4A56-878C-23BE6285E58E}"/>
    <cellStyle name="Comma 6 5 2 5" xfId="39742" xr:uid="{56A4A40A-96D8-4830-B673-BD415FECA002}"/>
    <cellStyle name="Comma 6 5 2 5 2" xfId="43307" xr:uid="{64D34F8A-9E30-414D-898F-CF6445550777}"/>
    <cellStyle name="Comma 6 5 2 6" xfId="40884" xr:uid="{C1A2515C-8EE8-46D8-9CB4-E1B682A05063}"/>
    <cellStyle name="Comma 6 5 2 7" xfId="22880" xr:uid="{63A89866-48B5-4FCE-AB51-4AA390265A24}"/>
    <cellStyle name="Comma 6 5 2_ACT Segment adj EBITDA" xfId="13208" xr:uid="{7F927867-A941-46D7-B59E-51927026820B}"/>
    <cellStyle name="Comma 6 5 3" xfId="13209" xr:uid="{ECD8D732-B875-461F-9D17-E41E0102F3F7}"/>
    <cellStyle name="Comma 6 5 3 2" xfId="13210" xr:uid="{043D538D-0470-4F84-A10C-3FE0ECD7DBE4}"/>
    <cellStyle name="Comma 6 5 3 2 2" xfId="41916" xr:uid="{BE4E037F-CD42-4F18-8ABE-0D51A0D210FF}"/>
    <cellStyle name="Comma 6 5 3 2 3" xfId="32604" xr:uid="{7CE5E46C-F764-45D4-A637-40007F8C823F}"/>
    <cellStyle name="Comma 6 5 3 3" xfId="40887" xr:uid="{DEEA7455-A350-4E1C-B1A7-2A70C9C30367}"/>
    <cellStyle name="Comma 6 5 3 4" xfId="22883" xr:uid="{DEE8DF8F-012C-4B0C-B062-B0FA2C9C78F6}"/>
    <cellStyle name="Comma 6 5 3_ACT_NIBD EQ" xfId="13211" xr:uid="{05267698-B525-4CDB-A526-A5B6B0441269}"/>
    <cellStyle name="Comma 6 5 4" xfId="13212" xr:uid="{A0AFC48D-A4DC-4AC8-A581-0B9A4CB19419}"/>
    <cellStyle name="Comma 6 5 4 2" xfId="40888" xr:uid="{BBAF32DB-2651-4BE1-B188-CA3DD1BAA1C7}"/>
    <cellStyle name="Comma 6 5 4 3" xfId="22884" xr:uid="{02E0E707-00EA-4F6E-AF42-B9B1AA9FDEC8}"/>
    <cellStyle name="Comma 6 5 5" xfId="13213" xr:uid="{8660DA3F-9249-40AB-82DC-BFD455602040}"/>
    <cellStyle name="Comma 6 5 5 2" xfId="41221" xr:uid="{60EAD03F-64E7-425F-9984-3D3F947F8234}"/>
    <cellStyle name="Comma 6 5 5 3" xfId="31508" xr:uid="{CDA2310E-A102-4615-A0FC-BF4987E4F7D0}"/>
    <cellStyle name="Comma 6 5 6" xfId="32935" xr:uid="{7042F2A9-7604-4255-99AF-355E01610045}"/>
    <cellStyle name="Comma 6 5 6 2" xfId="42212" xr:uid="{8CCEED5D-6369-4D1E-A4BC-B69D773DBE8D}"/>
    <cellStyle name="Comma 6 5 7" xfId="36119" xr:uid="{E37D4398-4B91-4FB9-96E3-AB09D4F6CBCC}"/>
    <cellStyle name="Comma 6 5 7 2" xfId="42320" xr:uid="{9D121B5C-BDA6-40DB-8CDD-5ACCEFDE032C}"/>
    <cellStyle name="Comma 6 5 8" xfId="37298" xr:uid="{56DF1850-8822-4E14-846F-8FCFA79F156E}"/>
    <cellStyle name="Comma 6 5 8 2" xfId="42641" xr:uid="{84EB36D7-74E8-47EC-8BE1-0C199AF82475}"/>
    <cellStyle name="Comma 6 5 9" xfId="36152" xr:uid="{F571A6C5-E1A7-4E12-8240-D6A21BABC693}"/>
    <cellStyle name="Comma 6 5 9 2" xfId="42341" xr:uid="{96DB52E6-97E8-4490-B4F2-1E33A50AB5A4}"/>
    <cellStyle name="Comma 6 5_ACT Segment adj EBITDA" xfId="13214" xr:uid="{DEBA67B7-08C6-4EBF-A7B1-ACD35CF0B63E}"/>
    <cellStyle name="Comma 6 6" xfId="13215" xr:uid="{B12DAC12-4CC6-4CA9-B8A7-43FE2558F8CF}"/>
    <cellStyle name="Comma 6 6 2" xfId="13216" xr:uid="{900EE4C2-873A-4B2A-B257-E5D00F0ECAB5}"/>
    <cellStyle name="Comma 6 6 2 2" xfId="13217" xr:uid="{DAA350C7-F2D1-4553-88C8-594447E0702F}"/>
    <cellStyle name="Comma 6 6 2 2 2" xfId="13218" xr:uid="{68B5B7D4-740D-4356-8631-F91B217D1745}"/>
    <cellStyle name="Comma 6 6 2 2 2 2" xfId="41918" xr:uid="{95DA9470-0002-41B2-A611-040B4D5467ED}"/>
    <cellStyle name="Comma 6 6 2 2 2 3" xfId="32606" xr:uid="{383ABA8A-2B51-4F31-9B4F-8C3700687DA8}"/>
    <cellStyle name="Comma 6 6 2 2 3" xfId="41917" xr:uid="{859355A2-A4B4-4CA7-B1E5-19629A95393F}"/>
    <cellStyle name="Comma 6 6 2 2 4" xfId="32605" xr:uid="{50CD0EF4-5ACA-46C3-BCAF-8037247E8646}"/>
    <cellStyle name="Comma 6 6 2 2_ACT_NIBD EQ" xfId="13219" xr:uid="{641BF6C5-46E3-4F50-9B9F-FFD87D1FA45C}"/>
    <cellStyle name="Comma 6 6 2 3" xfId="13220" xr:uid="{F6636F0C-7E33-42F5-8875-F94CFC00AEC2}"/>
    <cellStyle name="Comma 6 6 2 3 2" xfId="41919" xr:uid="{E57ABCDF-5BF7-4C80-996E-1C224A49BACC}"/>
    <cellStyle name="Comma 6 6 2 3 3" xfId="32607" xr:uid="{4AA8ED2B-FE55-4A72-99D2-EC07E660E72E}"/>
    <cellStyle name="Comma 6 6 2 4" xfId="40890" xr:uid="{6C46CC32-321C-4864-954C-6A3EE46CB160}"/>
    <cellStyle name="Comma 6 6 2 5" xfId="22886" xr:uid="{A6A65616-22E9-482B-9D39-FC403ABE19C7}"/>
    <cellStyle name="Comma 6 6 2_ACT_NIBD EQ" xfId="13221" xr:uid="{FBADCF7E-EB33-488E-B3BF-F100D214D348}"/>
    <cellStyle name="Comma 6 6 3" xfId="13222" xr:uid="{67A323FB-2DF8-443A-8670-AA006619872D}"/>
    <cellStyle name="Comma 6 6 3 2" xfId="13223" xr:uid="{193F918F-6509-4896-9B87-62877044398E}"/>
    <cellStyle name="Comma 6 6 3 2 2" xfId="41920" xr:uid="{E6297007-66E3-495D-8871-1F087CBA451C}"/>
    <cellStyle name="Comma 6 6 3 2 3" xfId="32608" xr:uid="{B8899359-3CB6-4822-99CB-C69976CCC0D6}"/>
    <cellStyle name="Comma 6 6 3 3" xfId="40891" xr:uid="{6950CD4B-FD4C-45A6-8D4D-D03B7BC633AF}"/>
    <cellStyle name="Comma 6 6 3 4" xfId="22887" xr:uid="{29A0A05B-9CAD-4BCC-BE5A-0534DD534744}"/>
    <cellStyle name="Comma 6 6 3_ACT_NIBD EQ" xfId="13224" xr:uid="{C6F4CA69-2D2F-4D35-8FE5-7883001EC5D7}"/>
    <cellStyle name="Comma 6 6 4" xfId="13225" xr:uid="{8E75142A-060B-4B8E-82D3-0BFBFC438260}"/>
    <cellStyle name="Comma 6 6 4 2" xfId="41921" xr:uid="{7DA67EEB-92C2-4E91-A19B-5BD89E49DC1B}"/>
    <cellStyle name="Comma 6 6 4 3" xfId="32609" xr:uid="{71234746-ECB5-4D55-89C8-DD21C88AF397}"/>
    <cellStyle name="Comma 6 6 5" xfId="36233" xr:uid="{AF8CACF0-6BB1-4B62-B03F-59AFCE25F373}"/>
    <cellStyle name="Comma 6 6 5 2" xfId="42357" xr:uid="{FD874FF0-3E0F-4DD3-B133-B89B7213165E}"/>
    <cellStyle name="Comma 6 6 6" xfId="39555" xr:uid="{A9E5C8B9-9111-4AB4-9327-E4F000C3DCB9}"/>
    <cellStyle name="Comma 6 6 6 2" xfId="43145" xr:uid="{81EF000F-D9F3-4035-96C0-30D9AD6FD307}"/>
    <cellStyle name="Comma 6 6 7" xfId="40889" xr:uid="{71F0994D-A6F2-489B-ABFA-EE68D7DFF29E}"/>
    <cellStyle name="Comma 6 6 8" xfId="22885" xr:uid="{4925386E-C8AB-4942-AADD-EACC59421807}"/>
    <cellStyle name="Comma 6 6_ACT Segment adj EBITDA" xfId="13226" xr:uid="{E1906B6A-C8CB-4213-9CFC-98F882E0809B}"/>
    <cellStyle name="Comma 6 7" xfId="13227" xr:uid="{413E8524-4A39-4A01-8A25-8699057E4A31}"/>
    <cellStyle name="Comma 6 7 2" xfId="13228" xr:uid="{4F8978B9-DC36-4D93-96E0-CA3DA62E3093}"/>
    <cellStyle name="Comma 6 7 2 2" xfId="13229" xr:uid="{11D2E995-31B8-4225-AB96-C5C5B77EFABA}"/>
    <cellStyle name="Comma 6 7 2 2 2" xfId="13230" xr:uid="{815FE265-E457-47F5-BDE4-17936474FB4A}"/>
    <cellStyle name="Comma 6 7 2 2 2 2" xfId="41924" xr:uid="{13642653-FE33-47DE-8256-920B33601CB2}"/>
    <cellStyle name="Comma 6 7 2 2 2 3" xfId="32612" xr:uid="{D7FF2868-D5AC-4567-B96F-5719B8290CAE}"/>
    <cellStyle name="Comma 6 7 2 2 3" xfId="41923" xr:uid="{62C0F018-4485-437C-8824-77AE55148BDF}"/>
    <cellStyle name="Comma 6 7 2 2 4" xfId="32611" xr:uid="{0F9241E8-2E32-415D-AD5B-C67FD0F6BA47}"/>
    <cellStyle name="Comma 6 7 2 2_ACT_NIBD EQ" xfId="13231" xr:uid="{579668E0-9C42-4BFF-8B53-597546C15CAD}"/>
    <cellStyle name="Comma 6 7 2 3" xfId="13232" xr:uid="{2D9F57DE-5BC0-4FFD-B935-EAF8EE1B5408}"/>
    <cellStyle name="Comma 6 7 2 3 2" xfId="41925" xr:uid="{C9A9CDE8-B98F-4EC4-9899-380EE3AC6596}"/>
    <cellStyle name="Comma 6 7 2 3 3" xfId="32613" xr:uid="{22F15BA9-2D43-4A07-A7D6-8B641997DB9D}"/>
    <cellStyle name="Comma 6 7 2 4" xfId="41922" xr:uid="{D0AAA0B4-7DEF-4584-9054-BE054DB3A8DF}"/>
    <cellStyle name="Comma 6 7 2 5" xfId="32610" xr:uid="{D2152108-9460-4109-A34B-01C28AD3CC36}"/>
    <cellStyle name="Comma 6 7 2_ACT_NIBD EQ" xfId="13233" xr:uid="{EF512255-9FE1-414E-B89F-D796D069590A}"/>
    <cellStyle name="Comma 6 7 3" xfId="13234" xr:uid="{96E153EC-C1B6-4DED-AE51-C68FC97BFB26}"/>
    <cellStyle name="Comma 6 7 3 2" xfId="13235" xr:uid="{E65633F3-A07A-47ED-B138-2CA8FE095C2D}"/>
    <cellStyle name="Comma 6 7 3 2 2" xfId="41927" xr:uid="{A9A0EFC8-C240-4711-AB2D-3464F867B5BC}"/>
    <cellStyle name="Comma 6 7 3 2 3" xfId="32615" xr:uid="{4D3C1976-03B7-4CE3-BD69-F6A03284DFD3}"/>
    <cellStyle name="Comma 6 7 3 3" xfId="41926" xr:uid="{3ED5089C-38CF-4D65-A66C-716707136BF1}"/>
    <cellStyle name="Comma 6 7 3 4" xfId="32614" xr:uid="{B97489DB-E05F-4427-B805-D47F556AFFB4}"/>
    <cellStyle name="Comma 6 7 3_ACT_NIBD EQ" xfId="13236" xr:uid="{78B150AF-5B38-4026-91F2-9EC787905F99}"/>
    <cellStyle name="Comma 6 7 4" xfId="13237" xr:uid="{EB8E58E9-18C7-4EAD-BE7F-22AAACEDCA10}"/>
    <cellStyle name="Comma 6 7 4 2" xfId="41928" xr:uid="{6F666C02-3C8C-4F82-B555-A7F47F64A3E2}"/>
    <cellStyle name="Comma 6 7 4 3" xfId="32616" xr:uid="{63252058-0E53-49C7-AEBC-DD15C3543E70}"/>
    <cellStyle name="Comma 6 7 5" xfId="40892" xr:uid="{10BD6953-E58B-4165-9E27-86CC6800AB5D}"/>
    <cellStyle name="Comma 6 7 6" xfId="22888" xr:uid="{78228809-F839-45B4-9D3B-D46461EF6910}"/>
    <cellStyle name="Comma 6 7_ACT_NIBD EQ" xfId="13238" xr:uid="{690A29E6-1A5B-4762-8006-322FE1EF8132}"/>
    <cellStyle name="Comma 6 8" xfId="13239" xr:uid="{31997509-3A0F-48DE-90E4-6CCF0CFC06EF}"/>
    <cellStyle name="Comma 6 8 2" xfId="13240" xr:uid="{917B8F56-D691-4B6F-BB38-1B3FB91AE60F}"/>
    <cellStyle name="Comma 6 8 2 2" xfId="13241" xr:uid="{75F9FDB9-84B3-4F75-9D53-F2FEDDFE81F1}"/>
    <cellStyle name="Comma 6 8 2 2 2" xfId="41930" xr:uid="{05C38B04-BCCE-44F5-BFDB-8EDD92BEA3BE}"/>
    <cellStyle name="Comma 6 8 2 2 3" xfId="32618" xr:uid="{DC8114BA-3889-4F95-8F24-C8741518D70C}"/>
    <cellStyle name="Comma 6 8 2 3" xfId="41929" xr:uid="{039805E2-E363-46EE-B1B6-86A8B806E82D}"/>
    <cellStyle name="Comma 6 8 2 4" xfId="32617" xr:uid="{F96E147E-251B-4C08-A7DA-E7CC43E53D76}"/>
    <cellStyle name="Comma 6 8 2_ACT_NIBD EQ" xfId="13242" xr:uid="{29E82455-41B4-4BC0-8819-125A256FA9CC}"/>
    <cellStyle name="Comma 6 8 3" xfId="13243" xr:uid="{4B9B7AA7-0087-4275-B80C-5731DC9C6BA1}"/>
    <cellStyle name="Comma 6 8 3 2" xfId="41931" xr:uid="{37E09836-5716-4B40-BB2E-2B0749EF9738}"/>
    <cellStyle name="Comma 6 8 3 3" xfId="32619" xr:uid="{B2FC9BE5-1F22-4C43-9567-109A8F3DB666}"/>
    <cellStyle name="Comma 6 8 4" xfId="40893" xr:uid="{F69EDEE6-9170-485C-8629-D438B373FD86}"/>
    <cellStyle name="Comma 6 8 5" xfId="22889" xr:uid="{CBFC2498-3A49-413C-A19E-BA3C8BE6170D}"/>
    <cellStyle name="Comma 6 8_ACT_NIBD EQ" xfId="13244" xr:uid="{F89D3917-BD08-404F-AEE8-299BC0599F0C}"/>
    <cellStyle name="Comma 6 9" xfId="13245" xr:uid="{F4993B14-A735-45AC-A3A1-946368CB7C1C}"/>
    <cellStyle name="Comma 6 9 2" xfId="13246" xr:uid="{9E191D30-EE8D-4137-9C5B-C9EB28EBE307}"/>
    <cellStyle name="Comma 6 9 2 2" xfId="41932" xr:uid="{910EF9CA-31CB-4A31-8318-5996A0E43961}"/>
    <cellStyle name="Comma 6 9 2 3" xfId="32620" xr:uid="{B7E5AD54-5DAA-4B4B-9A9D-DFDD30A7D527}"/>
    <cellStyle name="Comma 6 9 3" xfId="41073" xr:uid="{2F5B0437-7D42-47A7-AF38-62AC1BF74055}"/>
    <cellStyle name="Comma 6 9 4" xfId="30565" xr:uid="{F128A03F-9B51-4150-9EF1-4C3F07A52B5C}"/>
    <cellStyle name="Comma 6 9_ACT_NIBD EQ" xfId="13247" xr:uid="{2B1093B7-1EBD-4047-BDA0-1D331D7FE935}"/>
    <cellStyle name="Comma 6_ACT Segment adj EBITDA" xfId="13248" xr:uid="{DE3EA9F7-7E03-4DCC-AB7D-13D89A0F3CA1}"/>
    <cellStyle name="Comma 7" xfId="13249" xr:uid="{0730E78B-94B1-44CA-ACC3-B01343759CFE}"/>
    <cellStyle name="Comma 7 10" xfId="13250" xr:uid="{EA643210-20DF-45C9-998C-6D33B1917B92}"/>
    <cellStyle name="Comma 7 10 2" xfId="41301" xr:uid="{47B7544B-BE3A-4862-8288-201D33B55B6C}"/>
    <cellStyle name="Comma 7 10 3" xfId="31974" xr:uid="{02CC378A-6800-4BBE-9F80-9D524E094C8D}"/>
    <cellStyle name="Comma 7 11" xfId="32936" xr:uid="{C95198E8-B382-441D-B499-3B266B873D72}"/>
    <cellStyle name="Comma 7 11 2" xfId="42213" xr:uid="{1C317AC0-DABD-4F21-8136-B50669385F00}"/>
    <cellStyle name="Comma 7 12" xfId="39304" xr:uid="{238D0202-F7AD-47EB-BA25-14AD7D8D3CB0}"/>
    <cellStyle name="Comma 7 12 2" xfId="43058" xr:uid="{EA315F41-8CAB-4F63-B400-C97667281176}"/>
    <cellStyle name="Comma 7 13" xfId="40894" xr:uid="{324C7993-7AF2-4EDF-B4CA-E782A6E90C94}"/>
    <cellStyle name="Comma 7 14" xfId="22890" xr:uid="{C740B04A-534F-4321-938C-009AAADCB261}"/>
    <cellStyle name="Comma 7 2" xfId="13251" xr:uid="{01175B12-A1CE-4B20-A9F1-D2C4CA0EF468}"/>
    <cellStyle name="Comma 7 2 10" xfId="13252" xr:uid="{F8BE5DC4-F089-4F44-8A85-2F51E34C0D60}"/>
    <cellStyle name="Comma 7 2 10 2" xfId="41554" xr:uid="{72956E3C-A49F-42A5-842E-517AC08E8447}"/>
    <cellStyle name="Comma 7 2 10 3" xfId="32237" xr:uid="{0FC19343-719B-465D-995D-E6E42E5381D2}"/>
    <cellStyle name="Comma 7 2 11" xfId="32937" xr:uid="{37D30F1F-0444-44AD-AE34-300602AD62BA}"/>
    <cellStyle name="Comma 7 2 11 2" xfId="42214" xr:uid="{82DCB7CB-A0D8-4E80-85AE-96A3D4A88AC8}"/>
    <cellStyle name="Comma 7 2 12" xfId="39305" xr:uid="{4A7FDFA8-6A0A-4880-B213-84C7BDAC6AF6}"/>
    <cellStyle name="Comma 7 2 12 2" xfId="43059" xr:uid="{BFAA0589-8378-404F-87B7-FB944626E7F2}"/>
    <cellStyle name="Comma 7 2 13" xfId="40895" xr:uid="{73112289-7FF7-4294-8BA2-DE90948E2E88}"/>
    <cellStyle name="Comma 7 2 14" xfId="22891" xr:uid="{2B8FFD81-C452-4F5E-A58D-40D269F76DF2}"/>
    <cellStyle name="Comma 7 2 2" xfId="13253" xr:uid="{4A14679B-869F-4762-8FAD-1123A0640187}"/>
    <cellStyle name="Comma 7 2 2 10" xfId="13254" xr:uid="{7335A445-4251-4E83-A3A5-AD4CC9CF69BF}"/>
    <cellStyle name="Comma 7 2 2 10 2" xfId="41484" xr:uid="{2CD1E0EC-4496-4596-96D6-368AD3FD1180}"/>
    <cellStyle name="Comma 7 2 2 10 3" xfId="32165" xr:uid="{609404A5-3F0C-42E1-8B46-C0717E47C7E0}"/>
    <cellStyle name="Comma 7 2 2 11" xfId="32938" xr:uid="{FF88D382-26AC-46BC-8EB0-00C8608DEEC4}"/>
    <cellStyle name="Comma 7 2 2 11 2" xfId="42215" xr:uid="{AFAB5BCC-4EBB-4F13-BB56-EC1D2008108C}"/>
    <cellStyle name="Comma 7 2 2 12" xfId="39306" xr:uid="{E9389358-BE8E-4454-BC07-324495E1CD4D}"/>
    <cellStyle name="Comma 7 2 2 12 2" xfId="43060" xr:uid="{BF0E452C-894B-4A5B-A69A-438946AA2B97}"/>
    <cellStyle name="Comma 7 2 2 13" xfId="40896" xr:uid="{9455B29F-4497-4B39-AB35-03876267D499}"/>
    <cellStyle name="Comma 7 2 2 14" xfId="22892" xr:uid="{9DBA1832-9783-48B4-B71F-1B1EFCA85C7B}"/>
    <cellStyle name="Comma 7 2 2 2" xfId="13255" xr:uid="{1403EF88-D2F9-4AE0-B615-98801A9B7DB5}"/>
    <cellStyle name="Comma 7 2 2 2 2" xfId="13256" xr:uid="{502F223B-B61B-43D1-8E21-8D7D5B9991BD}"/>
    <cellStyle name="Comma 7 2 2 2 2 2" xfId="13257" xr:uid="{24ECCC51-8DEC-489B-AEC8-E78CD6316965}"/>
    <cellStyle name="Comma 7 2 2 2 2 2 2" xfId="41933" xr:uid="{97D2B095-AD35-4387-A4A1-BE6E66E84BBC}"/>
    <cellStyle name="Comma 7 2 2 2 2 2 3" xfId="32621" xr:uid="{39A620F7-CD4A-471F-BAC3-26593450B686}"/>
    <cellStyle name="Comma 7 2 2 2 2 3" xfId="40898" xr:uid="{9437EF1A-FAE5-4E82-9531-5BF4917D0CEB}"/>
    <cellStyle name="Comma 7 2 2 2 2 4" xfId="22894" xr:uid="{2525827C-A9A0-49FB-BCC9-A8E5CE632CAF}"/>
    <cellStyle name="Comma 7 2 2 2 2_ACT_NIBD EQ" xfId="13258" xr:uid="{105BF870-E923-4FED-9D3E-049FEE5A913F}"/>
    <cellStyle name="Comma 7 2 2 2 3" xfId="13259" xr:uid="{28619CB4-2AC5-4BA1-96F8-582832C39A75}"/>
    <cellStyle name="Comma 7 2 2 2 3 2" xfId="40899" xr:uid="{1BDB814B-DA76-4F32-9D5C-90F1D77348CF}"/>
    <cellStyle name="Comma 7 2 2 2 3 3" xfId="22895" xr:uid="{93876A47-C78A-45C8-8653-E8FEC7AD06F8}"/>
    <cellStyle name="Comma 7 2 2 2 4" xfId="32939" xr:uid="{3F03478A-9357-4460-A076-6F028AEF0D08}"/>
    <cellStyle name="Comma 7 2 2 2 4 2" xfId="42216" xr:uid="{73977BB9-BE13-49DD-9AB7-1E83C09D2337}"/>
    <cellStyle name="Comma 7 2 2 2 5" xfId="39307" xr:uid="{185E3C90-CE61-4515-BA20-A61E086FD55B}"/>
    <cellStyle name="Comma 7 2 2 2 5 2" xfId="43061" xr:uid="{3D14AC39-11A5-441A-A737-5C5985ABE6AD}"/>
    <cellStyle name="Comma 7 2 2 2 6" xfId="40897" xr:uid="{E5EF0F0A-F88D-4774-96FB-2E2172107470}"/>
    <cellStyle name="Comma 7 2 2 2 7" xfId="22893" xr:uid="{17355657-D27A-4D9D-9AA4-A88BD45DD99A}"/>
    <cellStyle name="Comma 7 2 2 2_ACT Segment adj EBITDA" xfId="13260" xr:uid="{692F4602-F8FC-4839-812E-21A7705B318F}"/>
    <cellStyle name="Comma 7 2 2 3" xfId="13261" xr:uid="{53319C41-DBF8-4BC6-A130-0E0C82CE340E}"/>
    <cellStyle name="Comma 7 2 2 3 2" xfId="13262" xr:uid="{8815EAF6-2DC2-4469-B619-492DCBDD7A88}"/>
    <cellStyle name="Comma 7 2 2 3 2 2" xfId="41934" xr:uid="{49183FF7-C63C-4306-AA0C-B69FD5145565}"/>
    <cellStyle name="Comma 7 2 2 3 2 3" xfId="32622" xr:uid="{C61F847C-08AA-4A17-96A2-A9E35B7A99C9}"/>
    <cellStyle name="Comma 7 2 2 3 3" xfId="36598" xr:uid="{A19796F5-306B-4CA7-802F-E4158DB34B5A}"/>
    <cellStyle name="Comma 7 2 2 3 3 2" xfId="42516" xr:uid="{193F8AFC-E8F8-49CB-8AC2-B67E3EE70752}"/>
    <cellStyle name="Comma 7 2 2 3 4" xfId="39743" xr:uid="{8052FC76-719B-470A-87DD-FD1BC3F815F0}"/>
    <cellStyle name="Comma 7 2 2 3 4 2" xfId="43308" xr:uid="{6C3FC3C7-749A-4BF0-A74A-7DF11E2C2C96}"/>
    <cellStyle name="Comma 7 2 2 3 5" xfId="40900" xr:uid="{22DDA757-91B7-45DE-A5E7-10CAA22E41FD}"/>
    <cellStyle name="Comma 7 2 2 3 6" xfId="22896" xr:uid="{460C4DE4-C1C9-4168-863D-35764C1D9670}"/>
    <cellStyle name="Comma 7 2 2 3_ACT Segment adj EBITDA" xfId="13263" xr:uid="{2CC59CC8-03AB-45E3-B7D5-9E6233104108}"/>
    <cellStyle name="Comma 7 2 2 4" xfId="13264" xr:uid="{263110B0-842E-40C2-8751-796BDDEAA237}"/>
    <cellStyle name="Comma 7 2 2 4 2" xfId="40901" xr:uid="{4D0CE316-F99C-4995-BF5A-2F37AB4696AF}"/>
    <cellStyle name="Comma 7 2 2 4 3" xfId="22897" xr:uid="{A2ACBD10-B9F0-43A3-AEBF-0D93D63151E2}"/>
    <cellStyle name="Comma 7 2 2 5" xfId="13265" xr:uid="{4651582E-F1FB-4718-9FB2-4613AE7F1348}"/>
    <cellStyle name="Comma 7 2 2 5 2" xfId="41196" xr:uid="{352C9307-6DBF-4349-9C29-CF8F903651A2}"/>
    <cellStyle name="Comma 7 2 2 5 3" xfId="31476" xr:uid="{100A9D96-4C9C-4425-A626-70836264037B}"/>
    <cellStyle name="Comma 7 2 2 6" xfId="13266" xr:uid="{ECEE259B-EDFF-4F6D-B1CE-0182276601BA}"/>
    <cellStyle name="Comma 7 2 2 6 2" xfId="41457" xr:uid="{9D013197-2065-4A52-ABF9-B4802C68740F}"/>
    <cellStyle name="Comma 7 2 2 6 3" xfId="32137" xr:uid="{68594C30-B17C-4611-B71E-D70B7A392D99}"/>
    <cellStyle name="Comma 7 2 2 7" xfId="13267" xr:uid="{522682F1-DD3B-4ECC-A6E3-396E15D19E9E}"/>
    <cellStyle name="Comma 7 2 2 7 2" xfId="41366" xr:uid="{5B54A924-AAAD-4619-B004-F27BBB2FA75F}"/>
    <cellStyle name="Comma 7 2 2 7 3" xfId="32041" xr:uid="{91F57BA9-2ADE-45FC-BC9B-D35318C59778}"/>
    <cellStyle name="Comma 7 2 2 8" xfId="13268" xr:uid="{07CA9DD0-37EA-4E72-BA56-1AF9312FC8DA}"/>
    <cellStyle name="Comma 7 2 2 8 2" xfId="41352" xr:uid="{E1DE2522-A861-4F85-AFE3-01D3A12F7BD1}"/>
    <cellStyle name="Comma 7 2 2 8 3" xfId="32027" xr:uid="{6D65E81C-F7E7-45B1-A428-CBD06AB53BF0}"/>
    <cellStyle name="Comma 7 2 2 9" xfId="13269" xr:uid="{75202808-507A-4096-8744-BA5172F73131}"/>
    <cellStyle name="Comma 7 2 2 9 2" xfId="41283" xr:uid="{E0E3CE24-A42E-4E59-A7D2-C8457F39D1FA}"/>
    <cellStyle name="Comma 7 2 2 9 3" xfId="31955" xr:uid="{ED362425-3BD5-4DD5-9A5F-9919962EA350}"/>
    <cellStyle name="Comma 7 2 2_ACT Segment adj EBITDA" xfId="13270" xr:uid="{6BE5E65E-9E56-4B0E-87A6-5D7D90BFD5E5}"/>
    <cellStyle name="Comma 7 2 3" xfId="13271" xr:uid="{38F36A70-B550-4368-8E3F-D5C6DA8C0A5C}"/>
    <cellStyle name="Comma 7 2 3 10" xfId="13272" xr:uid="{77BE13B2-6694-4873-992B-9F9D247A416A}"/>
    <cellStyle name="Comma 7 2 3 10 2" xfId="41376" xr:uid="{AB2321F0-DCFD-4831-AA54-F4133B98360F}"/>
    <cellStyle name="Comma 7 2 3 10 3" xfId="32052" xr:uid="{766ED5A2-B7DD-462B-BD7A-1C0196994353}"/>
    <cellStyle name="Comma 7 2 3 11" xfId="32940" xr:uid="{8FC3B707-7B40-42A9-A882-02FD857FD706}"/>
    <cellStyle name="Comma 7 2 3 11 2" xfId="42217" xr:uid="{F6E1F6AA-94EB-4C62-B727-56D51D83E44B}"/>
    <cellStyle name="Comma 7 2 3 12" xfId="39308" xr:uid="{5018DE35-F57C-4876-8E4F-CF99324CEA4A}"/>
    <cellStyle name="Comma 7 2 3 12 2" xfId="43062" xr:uid="{EC1B0943-FE7B-4D38-8637-AE59E0CFACA4}"/>
    <cellStyle name="Comma 7 2 3 13" xfId="40902" xr:uid="{22B21987-4109-4C44-89B4-306E14A9A8BE}"/>
    <cellStyle name="Comma 7 2 3 14" xfId="22898" xr:uid="{203D25B9-DD82-4EAA-90CA-33683AE1EDB3}"/>
    <cellStyle name="Comma 7 2 3 2" xfId="13273" xr:uid="{E2D29F82-A639-4009-B471-CE5A063A670E}"/>
    <cellStyle name="Comma 7 2 3 2 2" xfId="13274" xr:uid="{0F94E800-DE3C-43D1-8B4B-B836BD526DBE}"/>
    <cellStyle name="Comma 7 2 3 2 2 2" xfId="13275" xr:uid="{2A5C42E9-CB02-47CA-8863-551690F91E16}"/>
    <cellStyle name="Comma 7 2 3 2 2 2 2" xfId="41935" xr:uid="{B5936F26-4922-4FF0-BE58-F70869EC735B}"/>
    <cellStyle name="Comma 7 2 3 2 2 2 3" xfId="32623" xr:uid="{A765FEA4-22DE-4D4A-AD48-CDE0941D701A}"/>
    <cellStyle name="Comma 7 2 3 2 2 3" xfId="40904" xr:uid="{CF5F83B5-C195-44CA-8D58-95246170010A}"/>
    <cellStyle name="Comma 7 2 3 2 2 4" xfId="22900" xr:uid="{34FD5481-1425-4529-A222-2CFE6E16F5B5}"/>
    <cellStyle name="Comma 7 2 3 2 2_ACT_NIBD EQ" xfId="13276" xr:uid="{4F2EAFC0-EE8C-48C6-AAE3-5D8D443B59AA}"/>
    <cellStyle name="Comma 7 2 3 2 3" xfId="13277" xr:uid="{6CCE182C-1A0A-4EE9-9185-024B55365294}"/>
    <cellStyle name="Comma 7 2 3 2 3 2" xfId="40905" xr:uid="{A74FE203-A8AB-40AF-A839-6F9DE439F516}"/>
    <cellStyle name="Comma 7 2 3 2 3 3" xfId="22901" xr:uid="{CC7498E3-A229-469B-B5B7-49946496F8A3}"/>
    <cellStyle name="Comma 7 2 3 2 4" xfId="32941" xr:uid="{BBF477A8-D22A-436B-860D-374D63A8E6FA}"/>
    <cellStyle name="Comma 7 2 3 2 4 2" xfId="42218" xr:uid="{A28A9065-47BC-47C3-BAE2-E32BE7EBFF23}"/>
    <cellStyle name="Comma 7 2 3 2 5" xfId="39309" xr:uid="{9F6C80FB-1659-43BA-9948-BC249A5D7B8D}"/>
    <cellStyle name="Comma 7 2 3 2 5 2" xfId="43063" xr:uid="{1F1A46DA-F2F7-4366-BE8E-58D3A34C20F2}"/>
    <cellStyle name="Comma 7 2 3 2 6" xfId="40903" xr:uid="{1D112BA4-8FF9-42C5-9176-C52EE760F122}"/>
    <cellStyle name="Comma 7 2 3 2 7" xfId="22899" xr:uid="{B259FEF7-3C19-4480-8040-163DAC0D5780}"/>
    <cellStyle name="Comma 7 2 3 2_ACT Segment adj EBITDA" xfId="13278" xr:uid="{492CDBB7-0877-40F9-AEE7-83EE7C6B5A6A}"/>
    <cellStyle name="Comma 7 2 3 3" xfId="13279" xr:uid="{A4F7CFA4-1D05-4DCC-9A27-2747906E2A0D}"/>
    <cellStyle name="Comma 7 2 3 3 2" xfId="13280" xr:uid="{AC81F9F6-8FB7-4E61-A150-A8B3D267217F}"/>
    <cellStyle name="Comma 7 2 3 3 2 2" xfId="41936" xr:uid="{2B6DBEDA-1AD1-4C92-A826-48E516BC02D1}"/>
    <cellStyle name="Comma 7 2 3 3 2 3" xfId="32624" xr:uid="{5C803562-89EC-4700-B244-40B261B98D7E}"/>
    <cellStyle name="Comma 7 2 3 3 3" xfId="36599" xr:uid="{CFABD1B9-1982-43CC-B605-21C10D686029}"/>
    <cellStyle name="Comma 7 2 3 3 3 2" xfId="42517" xr:uid="{88A1F109-751B-4758-AC8B-C7DB179F306D}"/>
    <cellStyle name="Comma 7 2 3 3 4" xfId="39744" xr:uid="{B72F67C7-C930-4C7B-8B99-E0562096A16C}"/>
    <cellStyle name="Comma 7 2 3 3 4 2" xfId="43309" xr:uid="{E336EF18-B462-44B9-B72B-AF9C54A6F7D0}"/>
    <cellStyle name="Comma 7 2 3 3 5" xfId="40906" xr:uid="{7556F711-12F7-47D2-82F5-33CB2631E3D7}"/>
    <cellStyle name="Comma 7 2 3 3 6" xfId="22902" xr:uid="{C1456F56-EF9A-40FF-8A43-3DA2DC373122}"/>
    <cellStyle name="Comma 7 2 3 3_ACT Segment adj EBITDA" xfId="13281" xr:uid="{B4F04D43-00BE-4B80-814B-0E0C53E77B18}"/>
    <cellStyle name="Comma 7 2 3 4" xfId="13282" xr:uid="{EC88B4D2-32F4-4108-8DEF-91ACC9759813}"/>
    <cellStyle name="Comma 7 2 3 4 2" xfId="40907" xr:uid="{F4EFBBBB-8E45-4B06-AADF-BC577F491B90}"/>
    <cellStyle name="Comma 7 2 3 4 3" xfId="22903" xr:uid="{3EC9C7E6-70BE-4906-AA8C-A48CCD856B79}"/>
    <cellStyle name="Comma 7 2 3 5" xfId="13283" xr:uid="{963BEE7E-E9D7-4709-BF1C-53559BCDF8D8}"/>
    <cellStyle name="Comma 7 2 3 5 2" xfId="41147" xr:uid="{EEC68AEC-A9C2-4581-85F1-3566EA09CFAD}"/>
    <cellStyle name="Comma 7 2 3 5 3" xfId="31386" xr:uid="{94529BC0-B82A-47ED-8588-59184280D037}"/>
    <cellStyle name="Comma 7 2 3 6" xfId="13284" xr:uid="{C0C15287-FF52-41CE-8532-FB2383FFD4C2}"/>
    <cellStyle name="Comma 7 2 3 6 2" xfId="41420" xr:uid="{C32A0C2D-87F4-47B9-A4C0-7AED9D0CBAF7}"/>
    <cellStyle name="Comma 7 2 3 6 3" xfId="32097" xr:uid="{2DE41F37-21AA-44BE-874C-37822CCA1F4F}"/>
    <cellStyle name="Comma 7 2 3 7" xfId="13285" xr:uid="{3E737497-19D1-45ED-983C-6C82C5C2493A}"/>
    <cellStyle name="Comma 7 2 3 7 2" xfId="41380" xr:uid="{B8885D64-A5E8-471B-9AC8-58E0A216351D}"/>
    <cellStyle name="Comma 7 2 3 7 3" xfId="32056" xr:uid="{3A074D82-9786-4A45-8EE2-960DA3B41D41}"/>
    <cellStyle name="Comma 7 2 3 8" xfId="13286" xr:uid="{EB8B396D-22FB-41E9-B4ED-842FD79C1C30}"/>
    <cellStyle name="Comma 7 2 3 8 2" xfId="41548" xr:uid="{5520133B-0335-4102-8707-295F5546D7D8}"/>
    <cellStyle name="Comma 7 2 3 8 3" xfId="32231" xr:uid="{E9CD724D-FC41-428B-BB58-FADC8E1F1329}"/>
    <cellStyle name="Comma 7 2 3 9" xfId="13287" xr:uid="{5D376472-438C-4C6C-BDF6-260403C1FFBC}"/>
    <cellStyle name="Comma 7 2 3 9 2" xfId="41341" xr:uid="{FC8F5971-E2E9-4806-AAF8-876C8993807F}"/>
    <cellStyle name="Comma 7 2 3 9 3" xfId="32015" xr:uid="{80D63A3E-5DD5-4C5C-B5AF-B75DE603D0AA}"/>
    <cellStyle name="Comma 7 2 3_ACT Segment adj EBITDA" xfId="13288" xr:uid="{818C172B-04E9-473C-9D7C-68CBCAECB40F}"/>
    <cellStyle name="Comma 7 2 4" xfId="13289" xr:uid="{1BCEA5E5-C2EE-4B77-987B-4C040CCD8448}"/>
    <cellStyle name="Comma 7 2 4 10" xfId="37141" xr:uid="{0AB4F115-CD60-48E5-81E9-361D2FFA9851}"/>
    <cellStyle name="Comma 7 2 4 10 2" xfId="42611" xr:uid="{1BF7E56E-7A41-43F2-B15F-3D762DD625C0}"/>
    <cellStyle name="Comma 7 2 4 11" xfId="39310" xr:uid="{A016F035-6042-4357-91AF-39253C1C1874}"/>
    <cellStyle name="Comma 7 2 4 11 2" xfId="43064" xr:uid="{E92A15D4-7C0D-488F-94B5-B888DCDFD5C0}"/>
    <cellStyle name="Comma 7 2 4 12" xfId="40908" xr:uid="{EFA083BC-7601-46CF-A6C3-01C28CA0F22D}"/>
    <cellStyle name="Comma 7 2 4 13" xfId="22904" xr:uid="{D38E97FC-660B-4194-8636-EC3B3F8248BC}"/>
    <cellStyle name="Comma 7 2 4 2" xfId="13290" xr:uid="{B0ADA02A-5D19-41D6-A1E2-E81E3072B301}"/>
    <cellStyle name="Comma 7 2 4 2 2" xfId="13291" xr:uid="{ED47E268-553F-43EA-86DD-03FCECFE1864}"/>
    <cellStyle name="Comma 7 2 4 2 2 2" xfId="13292" xr:uid="{540FAADE-BD00-4894-9100-34D23770F89A}"/>
    <cellStyle name="Comma 7 2 4 2 2 2 2" xfId="41937" xr:uid="{F0F4E65F-8250-42CB-ACDD-0616CF212B49}"/>
    <cellStyle name="Comma 7 2 4 2 2 2 3" xfId="32625" xr:uid="{EE60CBB7-65CD-4B85-9F36-54459A8DC4E5}"/>
    <cellStyle name="Comma 7 2 4 2 2 3" xfId="40910" xr:uid="{7D063EC7-ECAA-46FC-A566-34CD69FAB1F3}"/>
    <cellStyle name="Comma 7 2 4 2 2 4" xfId="22906" xr:uid="{FE0E3AF5-9896-4C4A-AB4E-43E45C0569E5}"/>
    <cellStyle name="Comma 7 2 4 2 2_ACT_NIBD EQ" xfId="13293" xr:uid="{4BD1834C-DC52-4FF6-97A8-F7C510CD6D51}"/>
    <cellStyle name="Comma 7 2 4 2 3" xfId="13294" xr:uid="{B66660E7-1F92-4F10-8C89-53CFD97FC582}"/>
    <cellStyle name="Comma 7 2 4 2 3 2" xfId="40911" xr:uid="{DFF52207-556C-48E3-B8B6-EB5382A6F73E}"/>
    <cellStyle name="Comma 7 2 4 2 3 3" xfId="22907" xr:uid="{D387F3CA-EA6C-4036-9F45-71029ECBA3D9}"/>
    <cellStyle name="Comma 7 2 4 2 4" xfId="36600" xr:uid="{2569F98B-C6EE-4D47-8002-3BFE62394887}"/>
    <cellStyle name="Comma 7 2 4 2 4 2" xfId="42518" xr:uid="{3BF936D5-8A1C-4F3E-83E5-11436C6534D4}"/>
    <cellStyle name="Comma 7 2 4 2 5" xfId="39745" xr:uid="{0027BF75-9D6F-4D68-BF51-96F4F1295A71}"/>
    <cellStyle name="Comma 7 2 4 2 5 2" xfId="43310" xr:uid="{4B8161D9-5954-4368-A53B-34DC6DF65A35}"/>
    <cellStyle name="Comma 7 2 4 2 6" xfId="40909" xr:uid="{7F55716B-CEF1-4481-939C-191EDED398A5}"/>
    <cellStyle name="Comma 7 2 4 2 7" xfId="22905" xr:uid="{FF44257B-74EE-4DF4-ABE0-1FB3D9B05523}"/>
    <cellStyle name="Comma 7 2 4 2_ACT Segment adj EBITDA" xfId="13295" xr:uid="{8EA333E6-1BAF-4F81-BCFA-4CB7DC4B4B90}"/>
    <cellStyle name="Comma 7 2 4 3" xfId="13296" xr:uid="{68DB524A-18ED-4194-9FA6-D1DE60CEA852}"/>
    <cellStyle name="Comma 7 2 4 3 2" xfId="13297" xr:uid="{D8C144AF-E27F-4DAE-AB75-B87417FD2007}"/>
    <cellStyle name="Comma 7 2 4 3 2 2" xfId="41938" xr:uid="{E8053759-0F60-4132-B2E2-4753A71899AF}"/>
    <cellStyle name="Comma 7 2 4 3 2 3" xfId="32626" xr:uid="{B5B092A4-B54F-4911-93EE-F1510F42DF38}"/>
    <cellStyle name="Comma 7 2 4 3 3" xfId="40912" xr:uid="{C13D388A-5459-4D77-8347-D0D188306132}"/>
    <cellStyle name="Comma 7 2 4 3 4" xfId="22908" xr:uid="{E3077757-0B97-40F2-880C-C20CB72EF30C}"/>
    <cellStyle name="Comma 7 2 4 3_ACT_NIBD EQ" xfId="13298" xr:uid="{1CE83EBE-DDDE-43DE-99A5-04968383F37F}"/>
    <cellStyle name="Comma 7 2 4 4" xfId="13299" xr:uid="{E690B63C-8FE6-4DED-9217-54FBD926D0C5}"/>
    <cellStyle name="Comma 7 2 4 4 2" xfId="40913" xr:uid="{B9344EE5-BD9D-4551-814A-E60F327F1F44}"/>
    <cellStyle name="Comma 7 2 4 4 3" xfId="22909" xr:uid="{8054622B-85EE-45FC-B92A-8B17A5B2B6BD}"/>
    <cellStyle name="Comma 7 2 4 5" xfId="13300" xr:uid="{4CBE3617-3273-4BE0-844A-5492F1B23FFA}"/>
    <cellStyle name="Comma 7 2 4 5 2" xfId="41242" xr:uid="{28F1FA45-34A1-4E27-BA69-55F4C97B580F}"/>
    <cellStyle name="Comma 7 2 4 5 3" xfId="31779" xr:uid="{B68287A2-148F-4325-8224-5AB44578C921}"/>
    <cellStyle name="Comma 7 2 4 6" xfId="32942" xr:uid="{2A1E3492-D037-4554-B199-78F94A0FDD51}"/>
    <cellStyle name="Comma 7 2 4 6 2" xfId="42219" xr:uid="{5E3D7F23-425A-43DD-8007-CA3DE090D4CF}"/>
    <cellStyle name="Comma 7 2 4 7" xfId="36117" xr:uid="{EC92D379-63FC-4990-B05C-473C11298F10}"/>
    <cellStyle name="Comma 7 2 4 7 2" xfId="42318" xr:uid="{74FB2EFA-39F4-49D6-888B-B0F2B455B478}"/>
    <cellStyle name="Comma 7 2 4 8" xfId="37887" xr:uid="{C469B2E7-D829-426E-8FCA-BBBF2BD91549}"/>
    <cellStyle name="Comma 7 2 4 8 2" xfId="42786" xr:uid="{D4DA12BE-2881-450B-9316-9E52630D40FE}"/>
    <cellStyle name="Comma 7 2 4 9" xfId="38307" xr:uid="{FD0E95B0-7DDB-4E3A-874C-80F6BB54A718}"/>
    <cellStyle name="Comma 7 2 4 9 2" xfId="42813" xr:uid="{7CFE486E-1ECE-4BA4-AF42-0AD0DF8B3678}"/>
    <cellStyle name="Comma 7 2 4_ACT Segment adj EBITDA" xfId="13301" xr:uid="{E42E7F63-92E3-4624-804B-3903C91167B8}"/>
    <cellStyle name="Comma 7 2 5" xfId="13302" xr:uid="{499EFA43-2197-478D-AA12-919231D2F82C}"/>
    <cellStyle name="Comma 7 2 5 2" xfId="13303" xr:uid="{C0609DF7-33D7-4760-9C18-410C6C5524A2}"/>
    <cellStyle name="Comma 7 2 5 2 2" xfId="13304" xr:uid="{9164C0B6-5095-4365-B0AA-994C2B74169D}"/>
    <cellStyle name="Comma 7 2 5 2 2 2" xfId="41939" xr:uid="{BFB13C0F-34FE-4FD4-BA2F-962E70523DBE}"/>
    <cellStyle name="Comma 7 2 5 2 2 3" xfId="32627" xr:uid="{6F100D23-1D00-49A6-A59B-0B4CB31EE700}"/>
    <cellStyle name="Comma 7 2 5 2 3" xfId="40915" xr:uid="{7F9E0FF8-0990-451D-90CA-8F3A721F977B}"/>
    <cellStyle name="Comma 7 2 5 2 4" xfId="22911" xr:uid="{7FB85F69-A00E-40E8-903D-D337FDD1F5FD}"/>
    <cellStyle name="Comma 7 2 5 2_ACT_NIBD EQ" xfId="13305" xr:uid="{867CDE13-3162-4689-9E6A-66145774FD60}"/>
    <cellStyle name="Comma 7 2 5 3" xfId="13306" xr:uid="{DEA7BCD5-D7BF-42EC-AE7F-6AB9480FE912}"/>
    <cellStyle name="Comma 7 2 5 3 2" xfId="40916" xr:uid="{2FDE63FF-70ED-4797-AD37-547C8B14BA87}"/>
    <cellStyle name="Comma 7 2 5 3 3" xfId="22912" xr:uid="{1FF83E92-023E-40BF-9095-1D95EBB89695}"/>
    <cellStyle name="Comma 7 2 5 4" xfId="36412" xr:uid="{BF74C269-67F2-4C98-8956-BA4F05DA571B}"/>
    <cellStyle name="Comma 7 2 5 4 2" xfId="42382" xr:uid="{B49E0A75-5EBC-4643-8F91-D60818A70736}"/>
    <cellStyle name="Comma 7 2 5 5" xfId="39590" xr:uid="{E4372BD4-94AA-4EB0-AF29-5E83F464F9A4}"/>
    <cellStyle name="Comma 7 2 5 5 2" xfId="43168" xr:uid="{38898F9B-9A28-40BC-AAAE-F543467C8F5C}"/>
    <cellStyle name="Comma 7 2 5 6" xfId="40914" xr:uid="{86D0C9FB-4229-482D-9267-589F5FB77B23}"/>
    <cellStyle name="Comma 7 2 5 7" xfId="22910" xr:uid="{9C70F408-59D3-4EFB-8AF2-57834817E4C7}"/>
    <cellStyle name="Comma 7 2 5_ACT Segment adj EBITDA" xfId="13307" xr:uid="{625CA3D6-1BE8-4967-A798-67FFF5B6EFD3}"/>
    <cellStyle name="Comma 7 2 6" xfId="13308" xr:uid="{05196A0C-AD55-4926-B6A1-5F3DFC878579}"/>
    <cellStyle name="Comma 7 2 6 2" xfId="13309" xr:uid="{478BCD6F-E3CF-471C-B743-09FEE97690BA}"/>
    <cellStyle name="Comma 7 2 6 2 2" xfId="41940" xr:uid="{14D40326-91F9-4F27-92FB-991C8C10844A}"/>
    <cellStyle name="Comma 7 2 6 2 3" xfId="32628" xr:uid="{BADA1EBD-B115-49FC-8D9F-957B6FE0BFE7}"/>
    <cellStyle name="Comma 7 2 6 3" xfId="37049" xr:uid="{6BB3E908-4DDD-4083-86FA-98FB9F97D50A}"/>
    <cellStyle name="Comma 7 2 6 3 2" xfId="42569" xr:uid="{2580895A-8ABF-470D-8305-701F7936D97A}"/>
    <cellStyle name="Comma 7 2 6 4" xfId="39816" xr:uid="{AF974FD3-F536-4FE6-9F20-F71082D5EFE9}"/>
    <cellStyle name="Comma 7 2 6 4 2" xfId="43364" xr:uid="{CCC7C77B-31BC-426E-A4CD-472CC186BFBB}"/>
    <cellStyle name="Comma 7 2 6 5" xfId="40917" xr:uid="{6C03E190-3F92-4493-A121-4708A9EB5370}"/>
    <cellStyle name="Comma 7 2 6 6" xfId="22913" xr:uid="{3CA38DF6-1130-479A-92DB-30D416CEB061}"/>
    <cellStyle name="Comma 7 2 6_ACT Segment adj EBITDA" xfId="13310" xr:uid="{69B2875A-87DF-4ADD-A24C-4EDFB22649BF}"/>
    <cellStyle name="Comma 7 2 7" xfId="13311" xr:uid="{B47B23A1-C844-4EBB-8CC2-229601B8A83C}"/>
    <cellStyle name="Comma 7 2 7 2" xfId="37072" xr:uid="{55AAE541-7214-4C9F-B781-7D0E7BFB99AB}"/>
    <cellStyle name="Comma 7 2 7 2 2" xfId="42590" xr:uid="{34DF7C5A-935A-4529-B22C-7D6AB20F40E6}"/>
    <cellStyle name="Comma 7 2 7 3" xfId="39837" xr:uid="{B2ACBEC2-F4C9-4B35-A43E-E2E6B90164A3}"/>
    <cellStyle name="Comma 7 2 7 3 2" xfId="43385" xr:uid="{5B98AB53-41B0-4C14-8E74-DC1B092E590F}"/>
    <cellStyle name="Comma 7 2 7 4" xfId="40918" xr:uid="{E5F1E0F6-358F-4E86-B2DE-B7334EADDF04}"/>
    <cellStyle name="Comma 7 2 7 5" xfId="22914" xr:uid="{A9E7F597-F086-4FFE-87CA-A8D5ADE51F9D}"/>
    <cellStyle name="Comma 7 2 8" xfId="13312" xr:uid="{CFBEEDE5-9948-4DAB-96E6-F774E2288613}"/>
    <cellStyle name="Comma 7 2 8 2" xfId="41097" xr:uid="{2FCB02B1-0AB1-4502-AFD5-0805A4E0F8AC}"/>
    <cellStyle name="Comma 7 2 8 3" xfId="30987" xr:uid="{8A8A0462-741A-4108-B884-70452F987113}"/>
    <cellStyle name="Comma 7 2 9" xfId="13313" xr:uid="{531155FA-1C61-4A9E-8CE4-0FCB123CF4EF}"/>
    <cellStyle name="Comma 7 2 9 2" xfId="41334" xr:uid="{09573539-81B0-47BF-A29E-27E1129823E7}"/>
    <cellStyle name="Comma 7 2 9 3" xfId="32008" xr:uid="{15054A90-9BF0-43D2-82A8-725054F850E3}"/>
    <cellStyle name="Comma 7 2_ACT Segment adj EBITDA" xfId="13314" xr:uid="{840EFE2B-F40E-43BF-94DE-299133BE19A4}"/>
    <cellStyle name="Comma 7 3" xfId="13315" xr:uid="{2765F856-66C1-4024-871E-C142A72EF898}"/>
    <cellStyle name="Comma 7 3 10" xfId="13316" xr:uid="{164BE53B-53DB-4FFC-BFC5-4F6EF0571268}"/>
    <cellStyle name="Comma 7 3 10 2" xfId="41537" xr:uid="{8F2D5595-F87A-4024-A89B-B79A754DF110}"/>
    <cellStyle name="Comma 7 3 10 3" xfId="32220" xr:uid="{BDBC4CF5-AF0F-4EDB-8319-C9FED1C4F372}"/>
    <cellStyle name="Comma 7 3 11" xfId="32943" xr:uid="{6693C179-D7E1-425C-A9B7-515903FB840F}"/>
    <cellStyle name="Comma 7 3 11 2" xfId="42220" xr:uid="{5B642BB6-E7DA-43BB-804E-8559D7116F89}"/>
    <cellStyle name="Comma 7 3 12" xfId="39311" xr:uid="{122637E8-9CE7-46C4-8DA1-E5EEF60E4015}"/>
    <cellStyle name="Comma 7 3 12 2" xfId="43065" xr:uid="{900258C4-70F0-44A0-8DC6-3EF44AD9E4E0}"/>
    <cellStyle name="Comma 7 3 13" xfId="40919" xr:uid="{D7EE51B2-FE06-4EB5-A396-BB3145F28459}"/>
    <cellStyle name="Comma 7 3 14" xfId="22915" xr:uid="{D0C693FD-7615-4B12-ABAB-61895D3DE912}"/>
    <cellStyle name="Comma 7 3 2" xfId="13317" xr:uid="{565B49C9-A7CD-4C75-9125-7B431857F2C8}"/>
    <cellStyle name="Comma 7 3 2 2" xfId="13318" xr:uid="{D03A9176-3DF2-4626-9E80-57B412838069}"/>
    <cellStyle name="Comma 7 3 2 2 2" xfId="13319" xr:uid="{DE4C48D3-51F2-492A-A7B1-FAA109ABB76B}"/>
    <cellStyle name="Comma 7 3 2 2 2 2" xfId="41941" xr:uid="{24632451-67D5-402A-885F-5F14B1EC7AA3}"/>
    <cellStyle name="Comma 7 3 2 2 2 3" xfId="32629" xr:uid="{264ED80E-7DDE-4C78-8ECD-9DC3DFC8E30A}"/>
    <cellStyle name="Comma 7 3 2 2 3" xfId="40921" xr:uid="{DA1D5909-0FFF-4A20-A599-84CECED9E6DE}"/>
    <cellStyle name="Comma 7 3 2 2 4" xfId="22917" xr:uid="{BF4E4544-9A1C-4943-A0B9-6621EC708DE6}"/>
    <cellStyle name="Comma 7 3 2 2_ACT_NIBD EQ" xfId="13320" xr:uid="{AD9330C6-B5B2-41BA-99A9-44036226C180}"/>
    <cellStyle name="Comma 7 3 2 3" xfId="13321" xr:uid="{47A3688D-2E66-405E-A5C2-B74FA32801F2}"/>
    <cellStyle name="Comma 7 3 2 3 2" xfId="40922" xr:uid="{019749FF-07F7-46D5-94CB-47597A3404C3}"/>
    <cellStyle name="Comma 7 3 2 3 3" xfId="22918" xr:uid="{520F472F-DBA3-410C-A70C-93AE53560BEC}"/>
    <cellStyle name="Comma 7 3 2 4" xfId="32944" xr:uid="{0937489E-CB89-433B-BFDA-94B5416D1D9F}"/>
    <cellStyle name="Comma 7 3 2 4 2" xfId="42221" xr:uid="{BE16885E-DFF4-44C6-8B4F-613596E17679}"/>
    <cellStyle name="Comma 7 3 2 5" xfId="39312" xr:uid="{15878D9A-E72F-4FDD-9D93-152333CAF9F6}"/>
    <cellStyle name="Comma 7 3 2 5 2" xfId="43066" xr:uid="{CF78118F-91E9-4C1C-B41F-3D62DB5671AD}"/>
    <cellStyle name="Comma 7 3 2 6" xfId="40920" xr:uid="{DCFF206A-772F-4FD7-B4DC-3E2CAF22371C}"/>
    <cellStyle name="Comma 7 3 2 7" xfId="22916" xr:uid="{681DCD6F-7CAF-4BFF-B7AF-1A14CBA85993}"/>
    <cellStyle name="Comma 7 3 2_ACT Segment adj EBITDA" xfId="13322" xr:uid="{B677139E-956C-4261-AEFC-66F5B25CA76A}"/>
    <cellStyle name="Comma 7 3 3" xfId="13323" xr:uid="{88902B07-81B3-4341-A455-C48D71DB782B}"/>
    <cellStyle name="Comma 7 3 3 2" xfId="13324" xr:uid="{73D62D07-E63F-4D65-9482-56C9F378CA31}"/>
    <cellStyle name="Comma 7 3 3 2 2" xfId="41942" xr:uid="{CC249B96-F3D3-4C45-B555-871B15D279DE}"/>
    <cellStyle name="Comma 7 3 3 2 3" xfId="32630" xr:uid="{D4420A5A-4D61-4F36-94EE-825CDBC6E4CE}"/>
    <cellStyle name="Comma 7 3 3 3" xfId="36601" xr:uid="{C9921311-75A9-43A9-9E94-DC11F19060A9}"/>
    <cellStyle name="Comma 7 3 3 3 2" xfId="42519" xr:uid="{B2E1C96A-EAC1-48A9-BC74-AD2D93B6407F}"/>
    <cellStyle name="Comma 7 3 3 4" xfId="39746" xr:uid="{EFC28E2C-AA15-4920-8481-D31F0268B7BD}"/>
    <cellStyle name="Comma 7 3 3 4 2" xfId="43311" xr:uid="{92C16C88-BA07-4A31-BDA6-52A6A6207540}"/>
    <cellStyle name="Comma 7 3 3 5" xfId="40923" xr:uid="{F42B8BCE-6798-45EF-AE2C-0117191B78DF}"/>
    <cellStyle name="Comma 7 3 3 6" xfId="22919" xr:uid="{5ABE49B8-90A3-47C5-ADF9-88E81A169775}"/>
    <cellStyle name="Comma 7 3 3_ACT Segment adj EBITDA" xfId="13325" xr:uid="{14166685-F7DA-4E0D-B368-C4ECC2EAEECC}"/>
    <cellStyle name="Comma 7 3 4" xfId="13326" xr:uid="{4EDE8786-B5A1-4A3F-8FEA-DBCDB8F796AA}"/>
    <cellStyle name="Comma 7 3 4 2" xfId="40924" xr:uid="{3A10BBCD-99AB-4F1F-BB10-3DDAC885FB73}"/>
    <cellStyle name="Comma 7 3 4 3" xfId="22920" xr:uid="{B12AAEA0-6B7D-463F-8325-052D7F4FF13D}"/>
    <cellStyle name="Comma 7 3 5" xfId="13327" xr:uid="{84A1B72E-AD0B-4ADC-8B4C-7B5FF6C7D15B}"/>
    <cellStyle name="Comma 7 3 5 2" xfId="41180" xr:uid="{C1A4C8BC-226D-47A2-9B29-D037AFB5A76B}"/>
    <cellStyle name="Comma 7 3 5 3" xfId="31460" xr:uid="{2E689788-8611-4BA8-849C-14EC7418DDAA}"/>
    <cellStyle name="Comma 7 3 6" xfId="13328" xr:uid="{F55DF996-126E-48C6-B065-4A92F4143FD3}"/>
    <cellStyle name="Comma 7 3 6 2" xfId="41445" xr:uid="{86C3D969-B12E-4176-B371-B14AFFD3A083}"/>
    <cellStyle name="Comma 7 3 6 3" xfId="32124" xr:uid="{7209F07F-263F-44A0-9F3C-73E8325C9703}"/>
    <cellStyle name="Comma 7 3 7" xfId="13329" xr:uid="{6A7FFE58-1C2B-4C93-A107-8A1F20C772AB}"/>
    <cellStyle name="Comma 7 3 7 2" xfId="41499" xr:uid="{74278560-2905-45A6-9A73-4531041F3B3C}"/>
    <cellStyle name="Comma 7 3 7 3" xfId="32181" xr:uid="{F3001A0A-99DB-423C-B261-82EC4E6C6D2D}"/>
    <cellStyle name="Comma 7 3 8" xfId="13330" xr:uid="{ACE69114-0F0C-48F3-8627-2DA694A263F7}"/>
    <cellStyle name="Comma 7 3 8 2" xfId="41285" xr:uid="{8542996B-3B94-429A-9C42-788A07A37D4E}"/>
    <cellStyle name="Comma 7 3 8 3" xfId="31958" xr:uid="{A35BC1BD-B22A-42B1-80A2-82B4383D6B2C}"/>
    <cellStyle name="Comma 7 3 9" xfId="13331" xr:uid="{AC4D2C9D-CCD4-4C49-BD17-61EA3C29A196}"/>
    <cellStyle name="Comma 7 3 9 2" xfId="41359" xr:uid="{2DC9045E-3B79-47CA-B8ED-7C9FF0E044A1}"/>
    <cellStyle name="Comma 7 3 9 3" xfId="32034" xr:uid="{5BCB4323-DEF9-42D8-9BB2-688571E1B6F2}"/>
    <cellStyle name="Comma 7 3_ACT Segment adj EBITDA" xfId="13332" xr:uid="{81A45B6D-1E5C-443A-9ACD-35FE30BABF08}"/>
    <cellStyle name="Comma 7 4" xfId="13333" xr:uid="{81EE9387-33E3-4FE6-B9CF-6898EBC50670}"/>
    <cellStyle name="Comma 7 4 10" xfId="13334" xr:uid="{3175B546-B99E-4D37-840F-06537C14D597}"/>
    <cellStyle name="Comma 7 4 10 2" xfId="41273" xr:uid="{5EA39878-0D18-41D1-A954-35F82C656EBF}"/>
    <cellStyle name="Comma 7 4 10 3" xfId="31944" xr:uid="{22271B58-AC0F-458F-8DE3-F2CD8C9EB3C9}"/>
    <cellStyle name="Comma 7 4 11" xfId="32945" xr:uid="{D3189EEB-F59A-4575-97AE-EAC362256081}"/>
    <cellStyle name="Comma 7 4 11 2" xfId="42222" xr:uid="{86E1A59A-3C28-476A-A9D1-C345EE819712}"/>
    <cellStyle name="Comma 7 4 12" xfId="39313" xr:uid="{F3EDE268-8767-468D-8415-8DE4CF1BDEB3}"/>
    <cellStyle name="Comma 7 4 12 2" xfId="43067" xr:uid="{2E71F93C-7FFE-45A3-A0FD-C76CC8B6C922}"/>
    <cellStyle name="Comma 7 4 13" xfId="40925" xr:uid="{D0DE3DF2-E78E-4C61-8784-C8FC10A8CFDD}"/>
    <cellStyle name="Comma 7 4 14" xfId="22921" xr:uid="{C8DC8D2D-99A3-4445-AE99-0B8E05D6B8A4}"/>
    <cellStyle name="Comma 7 4 2" xfId="13335" xr:uid="{EC0BAC19-2BD1-4EAE-89EE-D3563D07609D}"/>
    <cellStyle name="Comma 7 4 2 2" xfId="13336" xr:uid="{3BDC1091-BC00-4C6A-A158-8B9A5675CCA8}"/>
    <cellStyle name="Comma 7 4 2 2 2" xfId="13337" xr:uid="{B29D14D5-3E86-438C-A3F6-A7E97D3B807A}"/>
    <cellStyle name="Comma 7 4 2 2 2 2" xfId="41943" xr:uid="{0F8D25F3-67CC-4B09-8206-E779FA0477B0}"/>
    <cellStyle name="Comma 7 4 2 2 2 3" xfId="32631" xr:uid="{03C3E36D-EEE3-400B-8BE9-5DA583C71CA8}"/>
    <cellStyle name="Comma 7 4 2 2 3" xfId="40927" xr:uid="{BD45697A-A167-46BF-9E93-770594DB71BE}"/>
    <cellStyle name="Comma 7 4 2 2 4" xfId="22923" xr:uid="{6732B289-9182-4B4D-92B0-4EE01B401AF0}"/>
    <cellStyle name="Comma 7 4 2 2_ACT_NIBD EQ" xfId="13338" xr:uid="{FFF07ED1-39E5-4664-A186-01D78D22FDD2}"/>
    <cellStyle name="Comma 7 4 2 3" xfId="13339" xr:uid="{A9258E7B-62EC-4FD8-88CB-1BFB49A13BAF}"/>
    <cellStyle name="Comma 7 4 2 3 2" xfId="40928" xr:uid="{C6939F20-5857-4BFA-AA1E-6DF934C9DFC7}"/>
    <cellStyle name="Comma 7 4 2 3 3" xfId="22924" xr:uid="{4AFA6147-69EE-4B41-A28D-4963D1060C0C}"/>
    <cellStyle name="Comma 7 4 2 4" xfId="32946" xr:uid="{32EFCC28-9DB4-465A-B2BE-665482107669}"/>
    <cellStyle name="Comma 7 4 2 4 2" xfId="42223" xr:uid="{35A204F3-85B1-4740-B423-38358986942D}"/>
    <cellStyle name="Comma 7 4 2 5" xfId="39314" xr:uid="{B948E41E-5DA9-4058-9F32-6A64CF3344D7}"/>
    <cellStyle name="Comma 7 4 2 5 2" xfId="43068" xr:uid="{33B94D6D-FC5F-41CE-AADA-7CA8BE6B4A28}"/>
    <cellStyle name="Comma 7 4 2 6" xfId="40926" xr:uid="{AAACBD17-7E66-43DD-B98B-ACBA251602F7}"/>
    <cellStyle name="Comma 7 4 2 7" xfId="22922" xr:uid="{BA262DCC-EF85-4837-9517-EAEAE553F19F}"/>
    <cellStyle name="Comma 7 4 2_ACT Segment adj EBITDA" xfId="13340" xr:uid="{A11E55BD-7C78-4DD1-B21C-271CD3397987}"/>
    <cellStyle name="Comma 7 4 3" xfId="13341" xr:uid="{94B3E784-D667-48F9-BF3E-8C22DAAF597E}"/>
    <cellStyle name="Comma 7 4 3 2" xfId="13342" xr:uid="{50C5B3D6-2877-434B-8BC0-31A22C0C68A7}"/>
    <cellStyle name="Comma 7 4 3 2 2" xfId="41944" xr:uid="{00AE84D7-EB66-4CAA-978E-ADEEFCC844FB}"/>
    <cellStyle name="Comma 7 4 3 2 3" xfId="32632" xr:uid="{8A255EE8-3D4B-485A-BE6A-48D7ACB44835}"/>
    <cellStyle name="Comma 7 4 3 3" xfId="36602" xr:uid="{2029AA7E-1F30-470B-AED9-6C2FE4F5676B}"/>
    <cellStyle name="Comma 7 4 3 3 2" xfId="42520" xr:uid="{A0EA58AE-683C-4D49-AF75-E61F5CA34826}"/>
    <cellStyle name="Comma 7 4 3 4" xfId="39747" xr:uid="{B7415F6A-CD34-4D0B-B77F-74DFFE25AFE1}"/>
    <cellStyle name="Comma 7 4 3 4 2" xfId="43312" xr:uid="{8C5C0B54-48CA-4371-8369-58E626876EBD}"/>
    <cellStyle name="Comma 7 4 3 5" xfId="40929" xr:uid="{4F033FEF-9572-49D9-8D7E-345D425BEE54}"/>
    <cellStyle name="Comma 7 4 3 6" xfId="22925" xr:uid="{BFCAB0FF-343F-4C25-AB91-B49F27FE1344}"/>
    <cellStyle name="Comma 7 4 3_ACT Segment adj EBITDA" xfId="13343" xr:uid="{DAFEC99B-962F-429B-801F-AC9BE943A4BA}"/>
    <cellStyle name="Comma 7 4 4" xfId="13344" xr:uid="{45FCAC6E-8D87-48B3-BEF8-3D5B6F4D4152}"/>
    <cellStyle name="Comma 7 4 4 2" xfId="40930" xr:uid="{99922CF1-79B1-448C-B4E1-71085414B080}"/>
    <cellStyle name="Comma 7 4 4 3" xfId="22926" xr:uid="{D18E6B87-1B72-416A-B47D-41EF248FD5DF}"/>
    <cellStyle name="Comma 7 4 5" xfId="13345" xr:uid="{75324780-0CB5-4A0D-855B-1A6A4B67B170}"/>
    <cellStyle name="Comma 7 4 5 2" xfId="41131" xr:uid="{5B3F2F48-C183-4095-A9CF-25C9F00AF03E}"/>
    <cellStyle name="Comma 7 4 5 3" xfId="31235" xr:uid="{53639C73-CED2-42E9-B407-2B00955A25C1}"/>
    <cellStyle name="Comma 7 4 6" xfId="13346" xr:uid="{2E71A68F-5559-4BBC-B27F-D198A2EDB897}"/>
    <cellStyle name="Comma 7 4 6 2" xfId="41389" xr:uid="{28DC4484-1505-43B4-9E87-7D8CFD438C28}"/>
    <cellStyle name="Comma 7 4 6 3" xfId="32066" xr:uid="{FE75A07C-9A63-4924-A429-B8B261A8364F}"/>
    <cellStyle name="Comma 7 4 7" xfId="13347" xr:uid="{B9D23BA8-F7B7-4830-83B5-7E8DC89AF5A5}"/>
    <cellStyle name="Comma 7 4 7 2" xfId="41349" xr:uid="{B55276CC-7034-44AB-857C-D6EA07B7ED85}"/>
    <cellStyle name="Comma 7 4 7 3" xfId="32024" xr:uid="{10FB948A-B762-450B-9BE8-F6C9D9963B5F}"/>
    <cellStyle name="Comma 7 4 8" xfId="13348" xr:uid="{D0933A1E-3542-4643-AF8D-6CF695B2D8E2}"/>
    <cellStyle name="Comma 7 4 8 2" xfId="41328" xr:uid="{3BFB3315-FC63-468B-83B9-6040F115E7A8}"/>
    <cellStyle name="Comma 7 4 8 3" xfId="32001" xr:uid="{8FAAA389-2CA4-4082-AE07-E332C04667BE}"/>
    <cellStyle name="Comma 7 4 9" xfId="13349" xr:uid="{6A27522A-BA25-4911-909D-44B32B66D0BA}"/>
    <cellStyle name="Comma 7 4 9 2" xfId="41555" xr:uid="{BF1D1B1D-A155-4AC2-97B6-7AAF88F67348}"/>
    <cellStyle name="Comma 7 4 9 3" xfId="32238" xr:uid="{F6DF9957-C6FE-4A94-9495-79ACCC2F8CD0}"/>
    <cellStyle name="Comma 7 4_ACT Segment adj EBITDA" xfId="13350" xr:uid="{48FC520F-124A-41AD-9CA9-8887E07ADC60}"/>
    <cellStyle name="Comma 7 5" xfId="13351" xr:uid="{73DC8557-2751-4423-BA0A-8B5033110E28}"/>
    <cellStyle name="Comma 7 5 10" xfId="38675" xr:uid="{19A39D46-A75B-4CF4-9990-DFE3F8EE127C}"/>
    <cellStyle name="Comma 7 5 10 2" xfId="42842" xr:uid="{4B0B53AD-C4A4-4EAF-9980-0BACF14ABA48}"/>
    <cellStyle name="Comma 7 5 11" xfId="39315" xr:uid="{DD283634-52DE-4D0A-9CE1-2B078325DDCB}"/>
    <cellStyle name="Comma 7 5 11 2" xfId="43069" xr:uid="{393AE129-9E45-4A05-B044-B7523FDBD270}"/>
    <cellStyle name="Comma 7 5 12" xfId="40931" xr:uid="{0D97A512-9311-47DE-9C37-CA8C537AF462}"/>
    <cellStyle name="Comma 7 5 13" xfId="22927" xr:uid="{66BBE7DD-32DA-414A-9DD0-9C764C9521A1}"/>
    <cellStyle name="Comma 7 5 2" xfId="13352" xr:uid="{04EDF2BA-D2A7-4144-A58C-47B6EF0BABAD}"/>
    <cellStyle name="Comma 7 5 2 2" xfId="13353" xr:uid="{67A6F3D9-4956-4719-903A-B55C957957A0}"/>
    <cellStyle name="Comma 7 5 2 2 2" xfId="13354" xr:uid="{D242131D-D991-4AF9-B414-3CCBFAD60D03}"/>
    <cellStyle name="Comma 7 5 2 2 2 2" xfId="41945" xr:uid="{AF4E5758-9947-40D5-A32C-D7F7ED6C7BF2}"/>
    <cellStyle name="Comma 7 5 2 2 2 3" xfId="32633" xr:uid="{BB8255C2-B1C7-44B7-918F-E7963CFA265C}"/>
    <cellStyle name="Comma 7 5 2 2 3" xfId="40933" xr:uid="{8CBAB4C5-72A4-439F-9874-0C33035A8271}"/>
    <cellStyle name="Comma 7 5 2 2 4" xfId="22929" xr:uid="{5A65713B-CD57-492C-8F20-6080F4305749}"/>
    <cellStyle name="Comma 7 5 2 2_ACT_NIBD EQ" xfId="13355" xr:uid="{F9BFAFAD-BD14-4818-8397-FEB1171E6349}"/>
    <cellStyle name="Comma 7 5 2 3" xfId="13356" xr:uid="{D06B4714-F1EE-4A54-8A76-64EE23668A1D}"/>
    <cellStyle name="Comma 7 5 2 3 2" xfId="40934" xr:uid="{AA0E52D8-6764-400C-9F66-DB2A4475F72A}"/>
    <cellStyle name="Comma 7 5 2 3 3" xfId="22930" xr:uid="{C0A01B58-A963-48D0-A7C3-A6EDBC9D2F0D}"/>
    <cellStyle name="Comma 7 5 2 4" xfId="36603" xr:uid="{9ECF6BDA-61C9-42F5-BFE4-388059256134}"/>
    <cellStyle name="Comma 7 5 2 4 2" xfId="42521" xr:uid="{D47B9526-47A0-4506-9ED4-2211724D659E}"/>
    <cellStyle name="Comma 7 5 2 5" xfId="39748" xr:uid="{C290C568-E804-4615-BCB7-ED824BCF7D4F}"/>
    <cellStyle name="Comma 7 5 2 5 2" xfId="43313" xr:uid="{F0A34191-834B-42DE-97D2-AAC003DC16D5}"/>
    <cellStyle name="Comma 7 5 2 6" xfId="40932" xr:uid="{B767F532-1920-4F52-AC27-7FDCB2DFF892}"/>
    <cellStyle name="Comma 7 5 2 7" xfId="22928" xr:uid="{977F4BC2-D289-4B4F-A0BD-EDFFA5ADA331}"/>
    <cellStyle name="Comma 7 5 2_ACT Segment adj EBITDA" xfId="13357" xr:uid="{B3F5273E-A14D-4B91-9C66-6D2F60B35C62}"/>
    <cellStyle name="Comma 7 5 3" xfId="13358" xr:uid="{5E8CE70F-DA29-4FAA-A6A2-F707F6577F27}"/>
    <cellStyle name="Comma 7 5 3 2" xfId="13359" xr:uid="{6654060B-15CF-4BC8-B463-04599A9A6C27}"/>
    <cellStyle name="Comma 7 5 3 2 2" xfId="41946" xr:uid="{400C2078-3678-48EE-B2E0-3AA574B1D695}"/>
    <cellStyle name="Comma 7 5 3 2 3" xfId="32634" xr:uid="{2D275FA8-0A36-4478-A211-A6A8EDD8186F}"/>
    <cellStyle name="Comma 7 5 3 3" xfId="40935" xr:uid="{3B0B0CA4-280B-4703-A100-7F1B3F7B2510}"/>
    <cellStyle name="Comma 7 5 3 4" xfId="22931" xr:uid="{516F6B00-401C-44E8-9781-0C0C835EB364}"/>
    <cellStyle name="Comma 7 5 3_ACT_NIBD EQ" xfId="13360" xr:uid="{70CB5CB3-D475-4935-995A-E9AFB72F10FC}"/>
    <cellStyle name="Comma 7 5 4" xfId="13361" xr:uid="{DFA98F01-26C2-4A2F-9C13-8BB26BC3322D}"/>
    <cellStyle name="Comma 7 5 4 2" xfId="40936" xr:uid="{FF1B750E-3997-4F92-9F14-596B2D7F34D2}"/>
    <cellStyle name="Comma 7 5 4 3" xfId="22932" xr:uid="{9434502D-4A9C-47BE-9CF8-098811E3C33E}"/>
    <cellStyle name="Comma 7 5 5" xfId="13362" xr:uid="{E5A2458E-1143-4DA5-A7BE-3A505994FF3E}"/>
    <cellStyle name="Comma 7 5 5 2" xfId="41226" xr:uid="{59E602F6-AEE8-438D-9CF1-E67E449D9479}"/>
    <cellStyle name="Comma 7 5 5 3" xfId="31630" xr:uid="{838192B4-51B4-427C-BAEE-88A8128468FF}"/>
    <cellStyle name="Comma 7 5 6" xfId="32947" xr:uid="{1F5BD816-8644-40BE-8652-06568484FFD8}"/>
    <cellStyle name="Comma 7 5 6 2" xfId="42224" xr:uid="{D040D6CC-D439-4803-AF53-7B63AB4B270A}"/>
    <cellStyle name="Comma 7 5 7" xfId="36118" xr:uid="{BE9CCE08-35FA-42C7-9E90-492EB7521D90}"/>
    <cellStyle name="Comma 7 5 7 2" xfId="42319" xr:uid="{293B27B4-8FBA-4348-AD83-91A9F7214028}"/>
    <cellStyle name="Comma 7 5 8" xfId="37856" xr:uid="{31A04409-A051-48E7-895C-2AAD886A9619}"/>
    <cellStyle name="Comma 7 5 8 2" xfId="42784" xr:uid="{A2BAA198-D1E0-4503-962A-F3E45309DB31}"/>
    <cellStyle name="Comma 7 5 9" xfId="35999" xr:uid="{7BE5A693-8BE8-4BBA-A1B9-0E575A6CBE88}"/>
    <cellStyle name="Comma 7 5 9 2" xfId="42300" xr:uid="{5AC9250F-736C-49AF-A944-6E91FE0602E2}"/>
    <cellStyle name="Comma 7 5_ACT Segment adj EBITDA" xfId="13363" xr:uid="{CA2359F6-2D23-4FB3-852A-DCB0133152BC}"/>
    <cellStyle name="Comma 7 6" xfId="13364" xr:uid="{393CDEA2-D2A2-4B99-B068-8F768D86F13A}"/>
    <cellStyle name="Comma 7 6 2" xfId="13365" xr:uid="{70387EAD-44DB-4C3C-BF3F-FD32C7DE05D2}"/>
    <cellStyle name="Comma 7 6 2 2" xfId="13366" xr:uid="{C3E6D506-2DF5-4FEF-94A6-AB8633E5E1E8}"/>
    <cellStyle name="Comma 7 6 2 2 2" xfId="13367" xr:uid="{75EE34B1-18B5-44F9-8BDC-15697638928E}"/>
    <cellStyle name="Comma 7 6 2 2 2 2" xfId="41948" xr:uid="{31A3EE48-A62A-48CD-8232-426410B578BC}"/>
    <cellStyle name="Comma 7 6 2 2 2 3" xfId="32636" xr:uid="{E4E2BCAF-1AA3-4625-9B67-E8A2BD08A4DB}"/>
    <cellStyle name="Comma 7 6 2 2 3" xfId="41947" xr:uid="{C291E896-822E-4AD6-9755-739C262977BA}"/>
    <cellStyle name="Comma 7 6 2 2 4" xfId="32635" xr:uid="{1542BF6E-1504-4251-A384-F55DD15E578D}"/>
    <cellStyle name="Comma 7 6 2 2_ACT_NIBD EQ" xfId="13368" xr:uid="{9F309C9A-A566-4D3E-9590-E3B3637D1D18}"/>
    <cellStyle name="Comma 7 6 2 3" xfId="13369" xr:uid="{5C2C7C15-0CE7-4CCB-9AF7-153C676345C3}"/>
    <cellStyle name="Comma 7 6 2 3 2" xfId="41949" xr:uid="{6E03A062-F102-4C25-8846-01606A4D128E}"/>
    <cellStyle name="Comma 7 6 2 3 3" xfId="32637" xr:uid="{9B8EAD5E-71D3-4F87-829A-30BA7BA07A5B}"/>
    <cellStyle name="Comma 7 6 2 4" xfId="40938" xr:uid="{2C87F16B-CC54-4A96-8A13-189D92FB40BC}"/>
    <cellStyle name="Comma 7 6 2 5" xfId="22934" xr:uid="{F0EBA7C0-4C48-47D6-8153-D68B233D8EA8}"/>
    <cellStyle name="Comma 7 6 2_ACT_NIBD EQ" xfId="13370" xr:uid="{8C60C455-F2F3-49AA-997F-AAAD25110EA2}"/>
    <cellStyle name="Comma 7 6 3" xfId="13371" xr:uid="{36F98A67-A8FF-45AE-A55A-005E60D12BA6}"/>
    <cellStyle name="Comma 7 6 3 2" xfId="13372" xr:uid="{176AFFC2-B40C-4C79-A115-70DC1AAA5294}"/>
    <cellStyle name="Comma 7 6 3 2 2" xfId="41950" xr:uid="{0B137360-052C-44EE-B4F7-9CA75991F84D}"/>
    <cellStyle name="Comma 7 6 3 2 3" xfId="32638" xr:uid="{A7F4FF78-A260-489A-A986-61176CCC185A}"/>
    <cellStyle name="Comma 7 6 3 3" xfId="40939" xr:uid="{09591DA9-8830-4406-B2ED-AB1897E81999}"/>
    <cellStyle name="Comma 7 6 3 4" xfId="22935" xr:uid="{2487D2DF-7D99-4828-A5B0-49250C6B76B4}"/>
    <cellStyle name="Comma 7 6 3_ACT_NIBD EQ" xfId="13373" xr:uid="{56D954B9-A6BE-404D-8088-8FA1BBBC3F2A}"/>
    <cellStyle name="Comma 7 6 4" xfId="13374" xr:uid="{0DE45A32-D9EE-46E8-94C5-B77723550011}"/>
    <cellStyle name="Comma 7 6 4 2" xfId="41951" xr:uid="{C24A30F6-CF99-4539-A8ED-22D44ADC62DC}"/>
    <cellStyle name="Comma 7 6 4 3" xfId="32639" xr:uid="{59DA6A8B-104C-4A5E-B833-411869A5734E}"/>
    <cellStyle name="Comma 7 6 5" xfId="36314" xr:uid="{E0370F83-7392-48EA-9BDE-8C5B6A47B24F}"/>
    <cellStyle name="Comma 7 6 5 2" xfId="42364" xr:uid="{DE62A4C2-F19A-4572-B106-F7B99ED68F2F}"/>
    <cellStyle name="Comma 7 6 6" xfId="39567" xr:uid="{1D6026B0-425E-4AAF-A66B-3FA93B63F091}"/>
    <cellStyle name="Comma 7 6 6 2" xfId="43151" xr:uid="{B195398A-ABDD-4A97-8FA3-1649623A9D15}"/>
    <cellStyle name="Comma 7 6 7" xfId="40937" xr:uid="{C4CEC758-0EE4-4125-B236-5308A1451C97}"/>
    <cellStyle name="Comma 7 6 8" xfId="22933" xr:uid="{2EDD9E75-FDFA-45CE-B315-627A1E7E0E45}"/>
    <cellStyle name="Comma 7 6_ACT Segment adj EBITDA" xfId="13375" xr:uid="{38E0C059-A5AF-4E28-A9BB-45A4CA219688}"/>
    <cellStyle name="Comma 7 7" xfId="13376" xr:uid="{A3A53D4B-2BCC-49CA-8CCA-BFF61B538AEA}"/>
    <cellStyle name="Comma 7 7 2" xfId="37036" xr:uid="{C4DA7429-7FC5-49E6-AAAB-FCA85D84B07C}"/>
    <cellStyle name="Comma 7 7 2 2" xfId="42557" xr:uid="{8E131D0D-059B-478B-A073-C81D85FAC802}"/>
    <cellStyle name="Comma 7 7 3" xfId="39804" xr:uid="{981B98A0-7E0E-463D-87B3-8ED49F587F87}"/>
    <cellStyle name="Comma 7 7 3 2" xfId="43352" xr:uid="{377E507F-D4DE-4BBB-BA3F-F8EF65E25252}"/>
    <cellStyle name="Comma 7 7 4" xfId="40940" xr:uid="{AD9BA342-F613-4EA7-B909-0F76D07689D2}"/>
    <cellStyle name="Comma 7 7 5" xfId="22936" xr:uid="{41068E4F-CA03-4A89-BA16-9B51CB1555C8}"/>
    <cellStyle name="Comma 7 8" xfId="13377" xr:uid="{58985D7D-030B-4C94-BAE6-2C072C75080D}"/>
    <cellStyle name="Comma 7 8 2" xfId="37078" xr:uid="{52AD6657-4129-46FE-AD9C-B1E63A4A9648}"/>
    <cellStyle name="Comma 7 8 2 2" xfId="42595" xr:uid="{6B0DD3D6-2EE6-45C1-ACF0-18F760A9E04E}"/>
    <cellStyle name="Comma 7 8 3" xfId="39842" xr:uid="{9F689711-C1AF-4A56-AE00-7BC4DFEFAC12}"/>
    <cellStyle name="Comma 7 8 3 2" xfId="43390" xr:uid="{68C90146-C350-4E51-B2B1-357ED94576ED}"/>
    <cellStyle name="Comma 7 8 4" xfId="40941" xr:uid="{33072CA4-E5C2-44DE-AA20-C63EECF75DA9}"/>
    <cellStyle name="Comma 7 8 5" xfId="22937" xr:uid="{B40BA1E4-A43D-408F-85D5-07AB89978D84}"/>
    <cellStyle name="Comma 7 9" xfId="13378" xr:uid="{DDCA2123-4E75-49FE-8291-BA16D0A3C972}"/>
    <cellStyle name="Comma 7 9 2" xfId="41078" xr:uid="{297B1A8C-C977-4D8F-AEAA-C6F54A724848}"/>
    <cellStyle name="Comma 7 9 3" xfId="30799" xr:uid="{EC5DDEEE-ED30-405F-AB6B-94571032A017}"/>
    <cellStyle name="Comma 7_ACT Segment adj EBITDA" xfId="13379" xr:uid="{444EC4E2-0BFD-434D-83C2-145C5CE2BC7C}"/>
    <cellStyle name="Comma 8" xfId="13380" xr:uid="{82C0BDD9-C63E-4C77-9477-957EC78AFB39}"/>
    <cellStyle name="Comma 8 10" xfId="13381" xr:uid="{F8DE65F4-BC0A-4466-A64C-9AD23B66DAB5}"/>
    <cellStyle name="Comma 8 10 2" xfId="41302" xr:uid="{44CAAF26-5844-4080-A73B-04E3F877855A}"/>
    <cellStyle name="Comma 8 10 3" xfId="31975" xr:uid="{FA9D8322-E593-4B0E-8A9D-396C2A78191B}"/>
    <cellStyle name="Comma 8 11" xfId="32948" xr:uid="{FEE34C0B-3837-41EB-9CFB-40FD66661B06}"/>
    <cellStyle name="Comma 8 11 2" xfId="42225" xr:uid="{1789FFB0-BE56-4173-B595-47E0FF948E8D}"/>
    <cellStyle name="Comma 8 12" xfId="39316" xr:uid="{E8523363-C1AA-4753-9A68-ADFA19350F4B}"/>
    <cellStyle name="Comma 8 12 2" xfId="43070" xr:uid="{0D0E7483-D759-4B68-B6D6-4BCBCB45F352}"/>
    <cellStyle name="Comma 8 13" xfId="40942" xr:uid="{5F8F31D2-B563-4F68-BB6D-B8C7B259074D}"/>
    <cellStyle name="Comma 8 14" xfId="22938" xr:uid="{364B9185-CFF2-4A2A-A572-3AD4D9E454A4}"/>
    <cellStyle name="Comma 8 2" xfId="13382" xr:uid="{8C2F7397-BA01-4016-A2A1-AED06E956D35}"/>
    <cellStyle name="Comma 8 2 10" xfId="13383" xr:uid="{ACE18BC1-A7A1-42A6-B519-E424429346F7}"/>
    <cellStyle name="Comma 8 2 10 2" xfId="41493" xr:uid="{39AF82E4-5939-45A1-8653-968E20D9D211}"/>
    <cellStyle name="Comma 8 2 10 3" xfId="32175" xr:uid="{1C0B5E9A-EAE9-4F83-8A1B-34A4E0405373}"/>
    <cellStyle name="Comma 8 2 11" xfId="32949" xr:uid="{51646CBD-5527-4A1A-81CB-8CAB6F9FDD7E}"/>
    <cellStyle name="Comma 8 2 11 2" xfId="42226" xr:uid="{6AFE5E69-E76C-4922-B0B0-BB1812B2E754}"/>
    <cellStyle name="Comma 8 2 12" xfId="39317" xr:uid="{B4ED1311-815B-4E9D-B32D-0A9026820B66}"/>
    <cellStyle name="Comma 8 2 12 2" xfId="43071" xr:uid="{6E74F7DC-BA91-4BCF-B3D4-C1F3073D7CA6}"/>
    <cellStyle name="Comma 8 2 13" xfId="40943" xr:uid="{6D9EBF3E-E616-4EC5-901E-37D814C1D2D8}"/>
    <cellStyle name="Comma 8 2 14" xfId="22939" xr:uid="{5B01DB24-7F1E-4F7F-BDBB-7CE116FB5B06}"/>
    <cellStyle name="Comma 8 2 2" xfId="13384" xr:uid="{7EF0F10C-2DD9-4BB4-97AA-0BB89ED96204}"/>
    <cellStyle name="Comma 8 2 2 10" xfId="13385" xr:uid="{1A9321B7-D1D3-411A-8F8D-A2869FF04C85}"/>
    <cellStyle name="Comma 8 2 2 10 2" xfId="41310" xr:uid="{B2E3D88A-0467-446A-9E5D-59FB6C37C701}"/>
    <cellStyle name="Comma 8 2 2 10 3" xfId="31983" xr:uid="{0FF51AB2-59B8-4746-AB27-2A79906AE86C}"/>
    <cellStyle name="Comma 8 2 2 11" xfId="32950" xr:uid="{F07D39A7-9961-4ED3-9B1B-E25D5158B646}"/>
    <cellStyle name="Comma 8 2 2 11 2" xfId="42227" xr:uid="{799D5810-A6BC-4692-9A59-7AEA5820E2D3}"/>
    <cellStyle name="Comma 8 2 2 12" xfId="39318" xr:uid="{B9E388D0-4D7F-4D93-BC36-3615066C46F1}"/>
    <cellStyle name="Comma 8 2 2 12 2" xfId="43072" xr:uid="{EF42D753-46C1-4440-BDB0-C37EBFF70AAC}"/>
    <cellStyle name="Comma 8 2 2 13" xfId="40944" xr:uid="{851852FC-8E2A-4933-A21D-7A2D67110366}"/>
    <cellStyle name="Comma 8 2 2 14" xfId="22940" xr:uid="{0072D960-AE47-4EF7-BE2C-0E3128A4C380}"/>
    <cellStyle name="Comma 8 2 2 2" xfId="13386" xr:uid="{288F3550-C2CA-48C6-A9C6-9330BB6B7271}"/>
    <cellStyle name="Comma 8 2 2 2 2" xfId="13387" xr:uid="{4D49C8C7-932B-4507-ADD3-209BE7D8E8E6}"/>
    <cellStyle name="Comma 8 2 2 2 2 2" xfId="13388" xr:uid="{42281D1B-F307-4544-8F51-63AB3F798B53}"/>
    <cellStyle name="Comma 8 2 2 2 2 2 2" xfId="41952" xr:uid="{56FB938B-0FE1-4870-9940-0819B8465651}"/>
    <cellStyle name="Comma 8 2 2 2 2 2 3" xfId="32640" xr:uid="{135BBF39-CD8D-4EC8-890A-D7000574EAB7}"/>
    <cellStyle name="Comma 8 2 2 2 2 3" xfId="40946" xr:uid="{4CE22882-D243-48EC-9A51-26457EC43298}"/>
    <cellStyle name="Comma 8 2 2 2 2 4" xfId="22942" xr:uid="{0450768E-1B63-45E8-8383-63AEAC4A7BC4}"/>
    <cellStyle name="Comma 8 2 2 2 2_ACT_NIBD EQ" xfId="13389" xr:uid="{E3C1BF7F-A828-4C01-B0F4-F9EF73C16B89}"/>
    <cellStyle name="Comma 8 2 2 2 3" xfId="13390" xr:uid="{2811E45D-B729-49A9-9747-63858A0DCAAB}"/>
    <cellStyle name="Comma 8 2 2 2 3 2" xfId="40947" xr:uid="{15B70718-A153-4F27-84C5-556B84C6D62E}"/>
    <cellStyle name="Comma 8 2 2 2 3 3" xfId="22943" xr:uid="{335010E5-35F6-41E5-903E-78423275C8D8}"/>
    <cellStyle name="Comma 8 2 2 2 4" xfId="32951" xr:uid="{70087F41-BC77-48AE-BBE8-000E5B151D59}"/>
    <cellStyle name="Comma 8 2 2 2 4 2" xfId="42228" xr:uid="{9920AD16-4511-48EE-B72E-4F4C2EDC9A95}"/>
    <cellStyle name="Comma 8 2 2 2 5" xfId="39319" xr:uid="{D7F7388D-BE7E-4C70-A7ED-ADBE7EF80666}"/>
    <cellStyle name="Comma 8 2 2 2 5 2" xfId="43073" xr:uid="{77ABCB83-DC63-4884-B3A9-A03C3509C410}"/>
    <cellStyle name="Comma 8 2 2 2 6" xfId="40945" xr:uid="{D158440D-FBF2-4893-84A5-DC60C247A029}"/>
    <cellStyle name="Comma 8 2 2 2 7" xfId="22941" xr:uid="{55020ED5-5060-4491-BA26-B9CABA773901}"/>
    <cellStyle name="Comma 8 2 2 2_ACT Segment adj EBITDA" xfId="13391" xr:uid="{675EE778-6E55-4FD8-82A1-AF642A41994B}"/>
    <cellStyle name="Comma 8 2 2 3" xfId="13392" xr:uid="{751B0429-5609-49BC-B41B-B31322854A68}"/>
    <cellStyle name="Comma 8 2 2 3 2" xfId="13393" xr:uid="{2D318618-76AF-4F48-B711-2FB5338E371C}"/>
    <cellStyle name="Comma 8 2 2 3 2 2" xfId="41953" xr:uid="{98986D17-72DD-4476-9E73-230CF8CC6DAC}"/>
    <cellStyle name="Comma 8 2 2 3 2 3" xfId="32641" xr:uid="{0495A98A-4DE6-4B82-ADA2-4FFFE343FACD}"/>
    <cellStyle name="Comma 8 2 2 3 3" xfId="36604" xr:uid="{C727CD2E-961E-4230-8906-F49D59369F80}"/>
    <cellStyle name="Comma 8 2 2 3 3 2" xfId="42522" xr:uid="{4BEDD6BB-5796-4D12-80F3-AFE323C452E6}"/>
    <cellStyle name="Comma 8 2 2 3 4" xfId="39749" xr:uid="{677BD50B-08D1-485C-86B2-468AE9F06189}"/>
    <cellStyle name="Comma 8 2 2 3 4 2" xfId="43314" xr:uid="{3306CAFD-3276-4E47-94B4-EBBE60746DD4}"/>
    <cellStyle name="Comma 8 2 2 3 5" xfId="40948" xr:uid="{A023245E-6536-453A-B7A8-12DC360CCB2E}"/>
    <cellStyle name="Comma 8 2 2 3 6" xfId="22944" xr:uid="{82495F4B-06A7-4A5A-88EE-B1D2D337F575}"/>
    <cellStyle name="Comma 8 2 2 3_ACT Segment adj EBITDA" xfId="13394" xr:uid="{0564D05F-FC30-4C3C-89D6-A4200885D589}"/>
    <cellStyle name="Comma 8 2 2 4" xfId="13395" xr:uid="{CC0AD884-59C4-41BF-A84B-756DCB67B46D}"/>
    <cellStyle name="Comma 8 2 2 4 2" xfId="40949" xr:uid="{6D569D80-6ADE-41F5-9724-48B7D927FF31}"/>
    <cellStyle name="Comma 8 2 2 4 3" xfId="22945" xr:uid="{A05777D9-5979-4C57-80D0-86708CE84F4E}"/>
    <cellStyle name="Comma 8 2 2 5" xfId="13396" xr:uid="{BB18BC91-4363-430F-AF97-3DC39C35F553}"/>
    <cellStyle name="Comma 8 2 2 5 2" xfId="41197" xr:uid="{E0151D16-55B9-4607-AA65-8D0C3808C5EF}"/>
    <cellStyle name="Comma 8 2 2 5 3" xfId="31477" xr:uid="{3B3553C3-23CF-4206-B626-E62B7C63F176}"/>
    <cellStyle name="Comma 8 2 2 6" xfId="13397" xr:uid="{1FC2271F-D8F3-4381-9097-88CCF6C69ED7}"/>
    <cellStyle name="Comma 8 2 2 6 2" xfId="41458" xr:uid="{47C67029-4DC9-41DD-888A-0C906D9D3CD7}"/>
    <cellStyle name="Comma 8 2 2 6 3" xfId="32138" xr:uid="{B5C094EE-A4E7-4658-A113-241929EED4F4}"/>
    <cellStyle name="Comma 8 2 2 7" xfId="13398" xr:uid="{F5D42B1B-1CCC-4DF0-A4DF-6EE9C10E93BD}"/>
    <cellStyle name="Comma 8 2 2 7 2" xfId="41518" xr:uid="{4400DD63-EDE9-4601-8785-C8C8A3702419}"/>
    <cellStyle name="Comma 8 2 2 7 3" xfId="32200" xr:uid="{8A3267A8-BB60-4A69-900F-97B99E463D3F}"/>
    <cellStyle name="Comma 8 2 2 8" xfId="13399" xr:uid="{56D3ABF4-C4D3-4CBA-A8A5-48B32FFB2A72}"/>
    <cellStyle name="Comma 8 2 2 8 2" xfId="41429" xr:uid="{F6E2F4C6-C594-4A96-9DB3-54B01D22A2C4}"/>
    <cellStyle name="Comma 8 2 2 8 3" xfId="32107" xr:uid="{29C557E7-2F3C-4AEF-B953-4183B62ACB7A}"/>
    <cellStyle name="Comma 8 2 2 9" xfId="13400" xr:uid="{90DBE5FB-5A2C-4D58-8AB5-EB5824394018}"/>
    <cellStyle name="Comma 8 2 2 9 2" xfId="41492" xr:uid="{4BF3C088-D37A-4AB9-AC6D-9FF23F04FEEF}"/>
    <cellStyle name="Comma 8 2 2 9 3" xfId="32174" xr:uid="{F4A40097-457B-42D7-BF9B-29B861B6F166}"/>
    <cellStyle name="Comma 8 2 2_ACT Segment adj EBITDA" xfId="13401" xr:uid="{2F146495-FC63-45DE-8F39-3167FA6571A5}"/>
    <cellStyle name="Comma 8 2 3" xfId="13402" xr:uid="{63396F16-1637-4029-B32F-60F9F8F243BE}"/>
    <cellStyle name="Comma 8 2 3 10" xfId="13403" xr:uid="{F4D715EC-A00F-4307-AFA7-4B6965A72ACD}"/>
    <cellStyle name="Comma 8 2 3 10 2" xfId="41568" xr:uid="{34CDA196-EF19-4BE4-8750-820E819B18C1}"/>
    <cellStyle name="Comma 8 2 3 10 3" xfId="32251" xr:uid="{EBEEBCC4-3CA9-41FD-A98C-7BA88361850F}"/>
    <cellStyle name="Comma 8 2 3 11" xfId="32952" xr:uid="{E89F2775-E982-471B-A7FF-433C49F86393}"/>
    <cellStyle name="Comma 8 2 3 11 2" xfId="42229" xr:uid="{59BB70F5-4D76-4AAC-8343-8BEF6DED1DDA}"/>
    <cellStyle name="Comma 8 2 3 12" xfId="39320" xr:uid="{167BAF28-A95D-4530-B3D6-DA2BA36157E1}"/>
    <cellStyle name="Comma 8 2 3 12 2" xfId="43074" xr:uid="{DA455D81-6882-4441-A8DB-66467248515E}"/>
    <cellStyle name="Comma 8 2 3 13" xfId="40950" xr:uid="{2860D87D-D687-4FC0-9404-AC31801C1152}"/>
    <cellStyle name="Comma 8 2 3 14" xfId="22946" xr:uid="{77832EEC-90B7-4524-ABC8-8E70C74FFE4C}"/>
    <cellStyle name="Comma 8 2 3 2" xfId="13404" xr:uid="{9D94AE5F-EC1F-421F-9AB9-0B0349356285}"/>
    <cellStyle name="Comma 8 2 3 2 2" xfId="13405" xr:uid="{6E9B97CB-5411-4516-B402-6FBABC90EC31}"/>
    <cellStyle name="Comma 8 2 3 2 2 2" xfId="13406" xr:uid="{7E34C100-C404-4397-978A-6C60847FCA90}"/>
    <cellStyle name="Comma 8 2 3 2 2 2 2" xfId="41954" xr:uid="{A090AB8A-D5E2-4268-BA9B-8D2FAE1EF011}"/>
    <cellStyle name="Comma 8 2 3 2 2 2 3" xfId="32642" xr:uid="{40784F67-5302-4DC4-BE04-3837CCF3C777}"/>
    <cellStyle name="Comma 8 2 3 2 2 3" xfId="40952" xr:uid="{28EFF3A5-9BBC-4373-AE77-EEDF764F5D11}"/>
    <cellStyle name="Comma 8 2 3 2 2 4" xfId="22948" xr:uid="{602115BB-3B00-43CA-9CE5-DC4850AB236B}"/>
    <cellStyle name="Comma 8 2 3 2 2_ACT_NIBD EQ" xfId="13407" xr:uid="{592C4B9A-45B3-4E98-95EE-CCD6D6A9272E}"/>
    <cellStyle name="Comma 8 2 3 2 3" xfId="13408" xr:uid="{E04B6129-5E47-4CCA-8646-141206FF7AD9}"/>
    <cellStyle name="Comma 8 2 3 2 3 2" xfId="40953" xr:uid="{3F5A5782-BF7E-48AB-AF67-F88088B4F181}"/>
    <cellStyle name="Comma 8 2 3 2 3 3" xfId="22949" xr:uid="{0D0651EE-9B57-41F9-B4A0-76138BAFEDD0}"/>
    <cellStyle name="Comma 8 2 3 2 4" xfId="32953" xr:uid="{290B15EC-B22C-402D-B128-6A368823C9FC}"/>
    <cellStyle name="Comma 8 2 3 2 4 2" xfId="42230" xr:uid="{B11B74D6-1207-49C7-BA8C-9CACD69D5A06}"/>
    <cellStyle name="Comma 8 2 3 2 5" xfId="39321" xr:uid="{C05720B6-271B-4473-96CD-B32FBC116396}"/>
    <cellStyle name="Comma 8 2 3 2 5 2" xfId="43075" xr:uid="{BF6C9878-6D11-47D8-952E-3E5F2438799E}"/>
    <cellStyle name="Comma 8 2 3 2 6" xfId="40951" xr:uid="{66D043A9-7EF1-41C8-8D42-0DA145ACC4C2}"/>
    <cellStyle name="Comma 8 2 3 2 7" xfId="22947" xr:uid="{5FC624C4-131B-4E70-AE41-94FB2D288167}"/>
    <cellStyle name="Comma 8 2 3 2_ACT Segment adj EBITDA" xfId="13409" xr:uid="{337C9E70-4BEE-4292-8334-42E5CB2F200F}"/>
    <cellStyle name="Comma 8 2 3 3" xfId="13410" xr:uid="{E6FDE915-E249-4AB7-8E2D-58D22D7D0253}"/>
    <cellStyle name="Comma 8 2 3 3 2" xfId="13411" xr:uid="{FF53B087-3CAE-4262-B5F0-FC416C4B06D8}"/>
    <cellStyle name="Comma 8 2 3 3 2 2" xfId="41955" xr:uid="{0734C6A0-40B1-4BF8-BCEA-DE32BBA4C7F1}"/>
    <cellStyle name="Comma 8 2 3 3 2 3" xfId="32643" xr:uid="{3423711A-2E5C-4044-B859-923ED2CB1F0F}"/>
    <cellStyle name="Comma 8 2 3 3 3" xfId="36605" xr:uid="{88B657E9-919C-43E1-89C3-B03497255B29}"/>
    <cellStyle name="Comma 8 2 3 3 3 2" xfId="42523" xr:uid="{A720F466-1120-4DA3-AE23-6D28CD5BB330}"/>
    <cellStyle name="Comma 8 2 3 3 4" xfId="39750" xr:uid="{1CF8ED26-C921-4AD7-98AB-D41AE17B4651}"/>
    <cellStyle name="Comma 8 2 3 3 4 2" xfId="43315" xr:uid="{37400445-8CF2-444A-8354-B542B5868ED1}"/>
    <cellStyle name="Comma 8 2 3 3 5" xfId="40954" xr:uid="{A2DA95AC-CAFD-4064-93E3-374FB988C343}"/>
    <cellStyle name="Comma 8 2 3 3 6" xfId="22950" xr:uid="{F93CD0E8-0788-4145-A0C1-931589F11081}"/>
    <cellStyle name="Comma 8 2 3 3_ACT Segment adj EBITDA" xfId="13412" xr:uid="{DE6BD1D6-DE8D-4A79-9AAD-45B9645A8D91}"/>
    <cellStyle name="Comma 8 2 3 4" xfId="13413" xr:uid="{1689FE29-AB72-40CA-BABE-96C9AD9DEB77}"/>
    <cellStyle name="Comma 8 2 3 4 2" xfId="40955" xr:uid="{A4F648EC-91AB-4C32-8296-F33FA4A3FD12}"/>
    <cellStyle name="Comma 8 2 3 4 3" xfId="22951" xr:uid="{A9CFB2E0-38CC-4A74-B976-455D6314C2C0}"/>
    <cellStyle name="Comma 8 2 3 5" xfId="13414" xr:uid="{86E7ABDC-A342-497A-925E-0FAA946A0F28}"/>
    <cellStyle name="Comma 8 2 3 5 2" xfId="41148" xr:uid="{12DFD7D4-FAE2-4014-9F59-F761836AE9A4}"/>
    <cellStyle name="Comma 8 2 3 5 3" xfId="31387" xr:uid="{AC5DA1AC-2EB9-4BC3-A3B7-9E799CE2DB3C}"/>
    <cellStyle name="Comma 8 2 3 6" xfId="13415" xr:uid="{47705879-CB82-4B5A-B030-DA7455A6EAE0}"/>
    <cellStyle name="Comma 8 2 3 6 2" xfId="41421" xr:uid="{27FA5F1B-49AC-4CC3-986A-0026E547FDAC}"/>
    <cellStyle name="Comma 8 2 3 6 3" xfId="32098" xr:uid="{1F8994F6-E0AE-4BCA-B0DD-178DC21D0889}"/>
    <cellStyle name="Comma 8 2 3 7" xfId="13416" xr:uid="{8070C1C6-A8E5-4E79-B05F-3D1A7EAC59FF}"/>
    <cellStyle name="Comma 8 2 3 7 2" xfId="41324" xr:uid="{A1EFBF37-9184-43C1-8900-A02BB6340CE8}"/>
    <cellStyle name="Comma 8 2 3 7 3" xfId="31997" xr:uid="{2EE67B19-7811-4FE7-8A8F-AC65F83ECF2A}"/>
    <cellStyle name="Comma 8 2 3 8" xfId="13417" xr:uid="{2258E1C2-89E3-4E2B-97A6-3B0402189D30}"/>
    <cellStyle name="Comma 8 2 3 8 2" xfId="41560" xr:uid="{2DEE4A9E-4D35-4E74-90CC-696DB4E1A7CA}"/>
    <cellStyle name="Comma 8 2 3 8 3" xfId="32243" xr:uid="{851640A3-5D69-49DA-9BF1-7CDFE2F99DB6}"/>
    <cellStyle name="Comma 8 2 3 9" xfId="13418" xr:uid="{66117BCA-E2F1-48F5-A731-A3918B29816D}"/>
    <cellStyle name="Comma 8 2 3 9 2" xfId="41351" xr:uid="{C25B434B-B9EA-431E-AEB6-EA3B4EB9940D}"/>
    <cellStyle name="Comma 8 2 3 9 3" xfId="32026" xr:uid="{8694BC20-3011-4C40-A406-6E81672C7FA6}"/>
    <cellStyle name="Comma 8 2 3_ACT Segment adj EBITDA" xfId="13419" xr:uid="{6B2FA0C8-46E2-4A68-968F-8404D1E7DA79}"/>
    <cellStyle name="Comma 8 2 4" xfId="13420" xr:uid="{4D401EEE-9652-4741-8400-46E6E7FB55B2}"/>
    <cellStyle name="Comma 8 2 4 10" xfId="37122" xr:uid="{36A0E093-B385-4770-9ABC-A805A2F7BBAA}"/>
    <cellStyle name="Comma 8 2 4 10 2" xfId="42606" xr:uid="{F198CE4B-CF78-44C4-A943-15859EFAE428}"/>
    <cellStyle name="Comma 8 2 4 11" xfId="39322" xr:uid="{CB3BE4A3-DE97-4ACA-99E2-7E11AFDC7970}"/>
    <cellStyle name="Comma 8 2 4 11 2" xfId="43076" xr:uid="{085608F9-38C2-4F1D-8BC7-D3166C71B394}"/>
    <cellStyle name="Comma 8 2 4 12" xfId="40956" xr:uid="{3B7A9DF4-54DE-4C5B-97F4-E39396084CA3}"/>
    <cellStyle name="Comma 8 2 4 13" xfId="22952" xr:uid="{4CF32313-7CCB-4018-ACA5-AB3B3DE8C228}"/>
    <cellStyle name="Comma 8 2 4 2" xfId="13421" xr:uid="{0E8BCBBB-BEEB-4F24-8A97-FFA505F6E665}"/>
    <cellStyle name="Comma 8 2 4 2 2" xfId="13422" xr:uid="{49D7065D-86A4-424E-B049-FFFC89A44821}"/>
    <cellStyle name="Comma 8 2 4 2 2 2" xfId="13423" xr:uid="{C4E98999-4B4C-4A1E-878E-C8FF4418D213}"/>
    <cellStyle name="Comma 8 2 4 2 2 2 2" xfId="41956" xr:uid="{FE7511AF-0545-4776-AFB7-FAF6AC5A066E}"/>
    <cellStyle name="Comma 8 2 4 2 2 2 3" xfId="32644" xr:uid="{FFC18B90-4594-46B7-B431-3E90AA7191CD}"/>
    <cellStyle name="Comma 8 2 4 2 2 3" xfId="40958" xr:uid="{D44B993F-AF0B-44B2-A259-481B2DF51558}"/>
    <cellStyle name="Comma 8 2 4 2 2 4" xfId="22954" xr:uid="{87F12821-66A9-4D09-AD3C-5816DB2AB607}"/>
    <cellStyle name="Comma 8 2 4 2 2_ACT_NIBD EQ" xfId="13424" xr:uid="{A934F26A-61BB-491B-ACE7-7F8AFE2053DA}"/>
    <cellStyle name="Comma 8 2 4 2 3" xfId="13425" xr:uid="{A11BB3A5-0A63-4E1C-9E62-620BE66025D8}"/>
    <cellStyle name="Comma 8 2 4 2 3 2" xfId="40959" xr:uid="{E129115E-339D-43A7-9E2D-3963047A562C}"/>
    <cellStyle name="Comma 8 2 4 2 3 3" xfId="22955" xr:uid="{C9E2B0C0-F1E7-48A9-94B3-F74CD9D9049E}"/>
    <cellStyle name="Comma 8 2 4 2 4" xfId="36606" xr:uid="{C7650EF0-1840-4E45-BC7F-27938592F5D9}"/>
    <cellStyle name="Comma 8 2 4 2 4 2" xfId="42524" xr:uid="{3D2AC280-9C84-4DAA-ACA8-C34590E7C88B}"/>
    <cellStyle name="Comma 8 2 4 2 5" xfId="39751" xr:uid="{4BE10C09-78AE-4EE9-AFB1-76522856C564}"/>
    <cellStyle name="Comma 8 2 4 2 5 2" xfId="43316" xr:uid="{2BDD3E96-C019-481C-BCC9-AFBB5F790343}"/>
    <cellStyle name="Comma 8 2 4 2 6" xfId="40957" xr:uid="{79A75AD8-C104-46FE-8E0F-3613A33789A2}"/>
    <cellStyle name="Comma 8 2 4 2 7" xfId="22953" xr:uid="{8059D0A8-087E-41A8-B0B6-34C6C8AF77B2}"/>
    <cellStyle name="Comma 8 2 4 2_ACT Segment adj EBITDA" xfId="13426" xr:uid="{43CE9E65-2242-4861-A891-66726B5E85EC}"/>
    <cellStyle name="Comma 8 2 4 3" xfId="13427" xr:uid="{08C63AEE-2EC7-457D-AC2D-3A4C58E66A3A}"/>
    <cellStyle name="Comma 8 2 4 3 2" xfId="13428" xr:uid="{80EC6A34-8455-4C1C-983E-9C9BBE4C30C5}"/>
    <cellStyle name="Comma 8 2 4 3 2 2" xfId="41957" xr:uid="{C4E287D5-6D40-4D4C-A022-851AE69CF835}"/>
    <cellStyle name="Comma 8 2 4 3 2 3" xfId="32645" xr:uid="{FA5454D9-819E-4FF9-A8C2-CE0B9581659A}"/>
    <cellStyle name="Comma 8 2 4 3 3" xfId="40960" xr:uid="{EAE75FD4-DEB8-47FF-963C-2C37D1A323EB}"/>
    <cellStyle name="Comma 8 2 4 3 4" xfId="22956" xr:uid="{DA8FD9B4-99AA-47CB-9A4B-C7F37C401EC7}"/>
    <cellStyle name="Comma 8 2 4 3_ACT_NIBD EQ" xfId="13429" xr:uid="{5628E421-E559-47E6-835D-C775FA3E4E7C}"/>
    <cellStyle name="Comma 8 2 4 4" xfId="13430" xr:uid="{DB4E15DA-2902-46AD-BDB0-551DA6DF87D7}"/>
    <cellStyle name="Comma 8 2 4 4 2" xfId="40961" xr:uid="{F9D2C9E6-A05F-48D3-A3BB-C8388C1A755B}"/>
    <cellStyle name="Comma 8 2 4 4 3" xfId="22957" xr:uid="{9ED818F1-37B1-449D-87B9-8A16571083BF}"/>
    <cellStyle name="Comma 8 2 4 5" xfId="13431" xr:uid="{98FB2733-5BF1-4DBD-B34A-6F285089DF32}"/>
    <cellStyle name="Comma 8 2 4 5 2" xfId="41243" xr:uid="{CF6761A7-FE22-4F77-836A-AD1C807056C2}"/>
    <cellStyle name="Comma 8 2 4 5 3" xfId="31780" xr:uid="{76D1D480-1DD7-4B44-9281-96189848D64C}"/>
    <cellStyle name="Comma 8 2 4 6" xfId="32954" xr:uid="{EF673EFD-F353-48E1-A992-7CE7684A3132}"/>
    <cellStyle name="Comma 8 2 4 6 2" xfId="42231" xr:uid="{2978944F-DC3D-40ED-9E14-1D3EA21C5CBB}"/>
    <cellStyle name="Comma 8 2 4 7" xfId="36115" xr:uid="{62B8B77D-6DFD-4361-972F-2B6C071B47A9}"/>
    <cellStyle name="Comma 8 2 4 7 2" xfId="42316" xr:uid="{B517405E-877B-4220-81CF-B7D0CB3F4335}"/>
    <cellStyle name="Comma 8 2 4 8" xfId="37876" xr:uid="{766A55BC-B396-49BA-8CF0-6D18A42CD37C}"/>
    <cellStyle name="Comma 8 2 4 8 2" xfId="42785" xr:uid="{7541DEE8-D1F6-4060-ABCE-F3D95A5D7077}"/>
    <cellStyle name="Comma 8 2 4 9" xfId="37727" xr:uid="{6EDA505E-5B8E-4E8D-89BC-5B84F7745403}"/>
    <cellStyle name="Comma 8 2 4 9 2" xfId="42782" xr:uid="{F372BCF0-62E7-4F1F-80E5-35E769138578}"/>
    <cellStyle name="Comma 8 2 4_ACT Segment adj EBITDA" xfId="13432" xr:uid="{5B3130EC-5943-4295-9133-BF017005BC2D}"/>
    <cellStyle name="Comma 8 2 5" xfId="13433" xr:uid="{3CFF7654-1327-44A7-B5BC-8D51E78098FF}"/>
    <cellStyle name="Comma 8 2 5 2" xfId="13434" xr:uid="{D57326CE-CEBC-44C1-8EB7-9B12D2AEB471}"/>
    <cellStyle name="Comma 8 2 5 2 2" xfId="13435" xr:uid="{17D8296A-BDE0-4753-9DAB-77FE5E981588}"/>
    <cellStyle name="Comma 8 2 5 2 2 2" xfId="41958" xr:uid="{D428FD8C-B86C-40F4-98F4-975BF46BE4BD}"/>
    <cellStyle name="Comma 8 2 5 2 2 3" xfId="32646" xr:uid="{61D75E63-E553-44DB-955F-1360D47A12F2}"/>
    <cellStyle name="Comma 8 2 5 2 3" xfId="40963" xr:uid="{E0D33313-6356-4074-9AE0-524BBE24493F}"/>
    <cellStyle name="Comma 8 2 5 2 4" xfId="22959" xr:uid="{20CD930B-CF20-4B09-A8BD-5B658F79C23A}"/>
    <cellStyle name="Comma 8 2 5 2_ACT_NIBD EQ" xfId="13436" xr:uid="{E91D5FE2-E309-4E54-9C65-37902F8FCED9}"/>
    <cellStyle name="Comma 8 2 5 3" xfId="13437" xr:uid="{D35FEE7C-244D-4C5C-88F2-FFC6CCA15837}"/>
    <cellStyle name="Comma 8 2 5 3 2" xfId="40964" xr:uid="{6A9E4792-5079-4F09-8B89-D6F622FDF214}"/>
    <cellStyle name="Comma 8 2 5 3 3" xfId="22960" xr:uid="{652C2BB0-E99F-4083-8A3C-4C606657CAAC}"/>
    <cellStyle name="Comma 8 2 5 4" xfId="36413" xr:uid="{3F227F61-1B65-4146-8E44-5DFB551F0EF9}"/>
    <cellStyle name="Comma 8 2 5 4 2" xfId="42383" xr:uid="{3E94782A-B5C8-4CBE-A5EB-865C490F5948}"/>
    <cellStyle name="Comma 8 2 5 5" xfId="39591" xr:uid="{0BA4EF92-61EA-454A-9C06-6BD7751A4D16}"/>
    <cellStyle name="Comma 8 2 5 5 2" xfId="43169" xr:uid="{08F74D96-552D-46F7-9BE8-B56FE964D295}"/>
    <cellStyle name="Comma 8 2 5 6" xfId="40962" xr:uid="{9891E06E-F100-40C9-868D-9E1059BA4BB4}"/>
    <cellStyle name="Comma 8 2 5 7" xfId="22958" xr:uid="{B69CA6B2-D234-4908-9C75-1D5110A9778A}"/>
    <cellStyle name="Comma 8 2 5_ACT Segment adj EBITDA" xfId="13438" xr:uid="{BA13AC00-637A-4079-A071-1605BEE0686F}"/>
    <cellStyle name="Comma 8 2 6" xfId="13439" xr:uid="{E7E27951-B75D-4873-A0B7-B24DBFBBFA04}"/>
    <cellStyle name="Comma 8 2 6 2" xfId="13440" xr:uid="{B4331046-B5C6-44E6-AF28-5223D6D91BD4}"/>
    <cellStyle name="Comma 8 2 6 2 2" xfId="41959" xr:uid="{2E6FF245-0E97-4FC2-AFF5-0C86FC02E364}"/>
    <cellStyle name="Comma 8 2 6 2 3" xfId="32647" xr:uid="{279CF533-0BF5-4F5A-89F0-84999DEEFEF1}"/>
    <cellStyle name="Comma 8 2 6 3" xfId="37050" xr:uid="{64ACFED7-2D5C-4969-B8C9-280B3E72DFC2}"/>
    <cellStyle name="Comma 8 2 6 3 2" xfId="42570" xr:uid="{737F9266-9C2E-4414-BF1F-93A8446371EB}"/>
    <cellStyle name="Comma 8 2 6 4" xfId="39817" xr:uid="{158C4A83-6E71-44EF-82FF-C1D193B78662}"/>
    <cellStyle name="Comma 8 2 6 4 2" xfId="43365" xr:uid="{E226CDC5-756C-4A9D-B963-2C459C93F887}"/>
    <cellStyle name="Comma 8 2 6 5" xfId="40965" xr:uid="{5675AA35-2B04-4DE0-83B3-A0B3F36C4243}"/>
    <cellStyle name="Comma 8 2 6 6" xfId="22961" xr:uid="{B5F0D2F7-9CC0-4BEB-B80E-1A97D86DC649}"/>
    <cellStyle name="Comma 8 2 6_ACT Segment adj EBITDA" xfId="13441" xr:uid="{74EDEF13-B622-40EC-BA88-369D28351E0B}"/>
    <cellStyle name="Comma 8 2 7" xfId="13442" xr:uid="{279DB7EA-7B6E-47EB-9C17-ADF9BD6C25D4}"/>
    <cellStyle name="Comma 8 2 7 2" xfId="37052" xr:uid="{1586C510-E22D-4D8A-A7F5-529BE6CFB196}"/>
    <cellStyle name="Comma 8 2 7 2 2" xfId="42572" xr:uid="{2DDD7012-D3E2-476D-8D4A-A8F42C46443E}"/>
    <cellStyle name="Comma 8 2 7 3" xfId="39819" xr:uid="{30563ACD-740F-45E7-A92C-DF94E14AF19F}"/>
    <cellStyle name="Comma 8 2 7 3 2" xfId="43367" xr:uid="{D66081CE-2C7E-4E79-B420-44B78DF90874}"/>
    <cellStyle name="Comma 8 2 7 4" xfId="40966" xr:uid="{8C3C9144-07CF-4195-B331-F6FCCB8C6EBD}"/>
    <cellStyle name="Comma 8 2 7 5" xfId="22962" xr:uid="{68EA7D33-9748-4B45-9E42-2034B9C9C67F}"/>
    <cellStyle name="Comma 8 2 8" xfId="13443" xr:uid="{C80BF13D-1C9E-4EC5-87EB-F197B8522274}"/>
    <cellStyle name="Comma 8 2 8 2" xfId="41098" xr:uid="{17367AC3-D230-44F2-9FFD-C44369D843F4}"/>
    <cellStyle name="Comma 8 2 8 3" xfId="30988" xr:uid="{D61A0002-DA3A-441C-830C-AE3874556F15}"/>
    <cellStyle name="Comma 8 2 9" xfId="13444" xr:uid="{297B0A3D-4F02-4FC1-A6CE-62FFE782DBBE}"/>
    <cellStyle name="Comma 8 2 9 2" xfId="41335" xr:uid="{73C52E2A-9C75-45D2-903D-EF347379C980}"/>
    <cellStyle name="Comma 8 2 9 3" xfId="32009" xr:uid="{9428338E-8290-42AA-A27C-C8404BFC9EDA}"/>
    <cellStyle name="Comma 8 2_ACT Segment adj EBITDA" xfId="13445" xr:uid="{8A60FD31-5A12-4423-BB6E-ED7DEF4A2390}"/>
    <cellStyle name="Comma 8 3" xfId="13446" xr:uid="{AA1254E1-9DA4-40A6-84E8-052B18F71B0D}"/>
    <cellStyle name="Comma 8 3 10" xfId="13447" xr:uid="{18665FFE-42BD-413D-91BE-2104E542059A}"/>
    <cellStyle name="Comma 8 3 10 2" xfId="41315" xr:uid="{AE9BD4D2-529E-4897-989A-A49ADBB79CCF}"/>
    <cellStyle name="Comma 8 3 10 3" xfId="31988" xr:uid="{D7CB6DBE-FF7D-48B5-8F1F-013C6FCD5C74}"/>
    <cellStyle name="Comma 8 3 11" xfId="32955" xr:uid="{D7491697-4AF3-4156-A347-C9E17686732C}"/>
    <cellStyle name="Comma 8 3 11 2" xfId="42232" xr:uid="{4FB95D6A-020B-4CB9-9DBE-B9CCAB205399}"/>
    <cellStyle name="Comma 8 3 12" xfId="39323" xr:uid="{CB17FBBE-B43B-4EFC-8B90-5A07C14088DC}"/>
    <cellStyle name="Comma 8 3 12 2" xfId="43077" xr:uid="{A0B31148-61BB-4D2C-9E58-2CA438C49955}"/>
    <cellStyle name="Comma 8 3 13" xfId="40967" xr:uid="{3292AF6D-F5C0-4746-B974-CCA5CA878306}"/>
    <cellStyle name="Comma 8 3 14" xfId="22963" xr:uid="{E62A4024-55AA-4193-827E-8604A4616CEC}"/>
    <cellStyle name="Comma 8 3 2" xfId="13448" xr:uid="{F89F71B8-13DE-45EB-AB06-7D6E59437471}"/>
    <cellStyle name="Comma 8 3 2 2" xfId="13449" xr:uid="{7EF8FEE2-5ED9-4AA3-B2AB-6418373BDC5A}"/>
    <cellStyle name="Comma 8 3 2 2 2" xfId="13450" xr:uid="{88FAD810-4BC8-40B4-8374-5FF9D696E0E2}"/>
    <cellStyle name="Comma 8 3 2 2 2 2" xfId="41960" xr:uid="{AC29653B-A88F-4210-9398-CA6A9A2FA7DF}"/>
    <cellStyle name="Comma 8 3 2 2 2 3" xfId="32648" xr:uid="{B1952EE4-43A2-4DF2-9C45-0C4A4F273027}"/>
    <cellStyle name="Comma 8 3 2 2 3" xfId="40969" xr:uid="{70D8B4F2-981B-476A-BB80-D6B2D6CB8C8A}"/>
    <cellStyle name="Comma 8 3 2 2 4" xfId="22965" xr:uid="{A24B02CE-74B1-42B3-9D4F-ADEC6DCE965A}"/>
    <cellStyle name="Comma 8 3 2 2_ACT_NIBD EQ" xfId="13451" xr:uid="{F9EAB7A0-401D-4B08-B6C1-52EED477DD67}"/>
    <cellStyle name="Comma 8 3 2 3" xfId="13452" xr:uid="{6097214A-EC18-4231-8756-8090860AC052}"/>
    <cellStyle name="Comma 8 3 2 3 2" xfId="40970" xr:uid="{091A583F-4E21-411A-ADCE-91AF74F4723A}"/>
    <cellStyle name="Comma 8 3 2 3 3" xfId="22966" xr:uid="{E600F016-75B1-4077-83D3-97E99C5B5F6D}"/>
    <cellStyle name="Comma 8 3 2 4" xfId="32956" xr:uid="{ACD434DF-AD34-4B1E-810A-DB3B09ED8402}"/>
    <cellStyle name="Comma 8 3 2 4 2" xfId="42233" xr:uid="{5040C87C-07B7-44DA-B95D-DEB2A3C97BC5}"/>
    <cellStyle name="Comma 8 3 2 5" xfId="39324" xr:uid="{4AA6EB90-AF74-4DC8-9A55-04C79E051917}"/>
    <cellStyle name="Comma 8 3 2 5 2" xfId="43078" xr:uid="{BCBE527C-0E40-43C5-BAAE-8D5865AB65A1}"/>
    <cellStyle name="Comma 8 3 2 6" xfId="40968" xr:uid="{9D4069DA-AD35-4EBA-A19F-481FA39323C6}"/>
    <cellStyle name="Comma 8 3 2 7" xfId="22964" xr:uid="{4322DBE3-5ACB-4D30-8C89-7427D07199C2}"/>
    <cellStyle name="Comma 8 3 2_ACT Segment adj EBITDA" xfId="13453" xr:uid="{9E183842-25C1-4A80-B710-738232E8CCC9}"/>
    <cellStyle name="Comma 8 3 3" xfId="13454" xr:uid="{56D8FE4A-803D-4D1B-998A-0AB1CF79096C}"/>
    <cellStyle name="Comma 8 3 3 2" xfId="13455" xr:uid="{924C52B5-E11C-42DF-9576-E9A5579D2272}"/>
    <cellStyle name="Comma 8 3 3 2 2" xfId="41961" xr:uid="{935B3440-842B-4F10-BD2D-03C4860B64CD}"/>
    <cellStyle name="Comma 8 3 3 2 3" xfId="32649" xr:uid="{D8CCC5E4-8676-412C-84B4-19B64A5B4AC2}"/>
    <cellStyle name="Comma 8 3 3 3" xfId="36607" xr:uid="{2B325A9F-96A0-4EB5-8E28-1C89F89D3EFE}"/>
    <cellStyle name="Comma 8 3 3 3 2" xfId="42525" xr:uid="{01F032D2-5EE2-40E4-87BD-CFD8E6295F84}"/>
    <cellStyle name="Comma 8 3 3 4" xfId="39752" xr:uid="{6EE86EE9-E3B2-46AC-9334-924FC6990B08}"/>
    <cellStyle name="Comma 8 3 3 4 2" xfId="43317" xr:uid="{DB0C34E6-3342-4A8D-85A8-6EEC347FE580}"/>
    <cellStyle name="Comma 8 3 3 5" xfId="40971" xr:uid="{088CD980-2963-4E6E-B08B-A01FF194BA1A}"/>
    <cellStyle name="Comma 8 3 3 6" xfId="22967" xr:uid="{EB09734E-E2CE-4929-B9A8-E3ADF2153D6C}"/>
    <cellStyle name="Comma 8 3 3_ACT Segment adj EBITDA" xfId="13456" xr:uid="{A248C0E7-4CE3-48E9-B30A-547F09A5CFCF}"/>
    <cellStyle name="Comma 8 3 4" xfId="13457" xr:uid="{0E129554-0691-4556-85B7-2844A60A03F1}"/>
    <cellStyle name="Comma 8 3 4 2" xfId="40972" xr:uid="{3FA637A8-0C37-4431-A155-EACFA0AC105D}"/>
    <cellStyle name="Comma 8 3 4 3" xfId="22968" xr:uid="{47970472-5005-48E5-BEB4-44532974386E}"/>
    <cellStyle name="Comma 8 3 5" xfId="13458" xr:uid="{41E741CC-CDA4-4181-B40E-7DEB5867328B}"/>
    <cellStyle name="Comma 8 3 5 2" xfId="41181" xr:uid="{45EBFB52-B4F6-421C-88C9-0AB2EA2D5296}"/>
    <cellStyle name="Comma 8 3 5 3" xfId="31461" xr:uid="{E1DE2179-253D-4528-9FA7-E53B6EE8CC77}"/>
    <cellStyle name="Comma 8 3 6" xfId="13459" xr:uid="{0341690A-E256-4803-B2E8-376800594162}"/>
    <cellStyle name="Comma 8 3 6 2" xfId="41446" xr:uid="{7095E7DC-EE8C-4A5D-869E-858CCB97832F}"/>
    <cellStyle name="Comma 8 3 6 3" xfId="32125" xr:uid="{636524CB-41D0-403C-9C03-A3C0F5B7AB76}"/>
    <cellStyle name="Comma 8 3 7" xfId="13460" xr:uid="{A8D44C4F-7B0B-4844-9686-1A1104950560}"/>
    <cellStyle name="Comma 8 3 7 2" xfId="41475" xr:uid="{339DEA22-29BB-4D30-A1BF-B639CE2A755B}"/>
    <cellStyle name="Comma 8 3 7 3" xfId="32155" xr:uid="{183A5F9E-63AE-4473-9FA4-9E926BAAE9B8}"/>
    <cellStyle name="Comma 8 3 8" xfId="13461" xr:uid="{B645DFE5-D351-435F-83C5-3799F62ACC07}"/>
    <cellStyle name="Comma 8 3 8 2" xfId="41434" xr:uid="{26BEF435-1EA3-4E93-96F5-CB797ABEF626}"/>
    <cellStyle name="Comma 8 3 8 3" xfId="32113" xr:uid="{A9F391B9-0634-4A03-8DCC-C212FFED48DA}"/>
    <cellStyle name="Comma 8 3 9" xfId="13462" xr:uid="{46C7D915-2BAB-445F-AAE0-C06397CFA151}"/>
    <cellStyle name="Comma 8 3 9 2" xfId="41281" xr:uid="{C2CE5BA6-E497-4718-87FF-68D56096ED51}"/>
    <cellStyle name="Comma 8 3 9 3" xfId="31953" xr:uid="{65E4C04E-DFC6-4A3C-85D5-7FBC57EA5C5E}"/>
    <cellStyle name="Comma 8 3_ACT Segment adj EBITDA" xfId="13463" xr:uid="{C0F83C3D-295D-4E57-A893-43D66209DA86}"/>
    <cellStyle name="Comma 8 4" xfId="13464" xr:uid="{6479B2EA-B457-4A69-90B1-B1EB56B3145A}"/>
    <cellStyle name="Comma 8 4 10" xfId="13465" xr:uid="{9B8699CF-F30D-43CC-AE56-592F0B97E96F}"/>
    <cellStyle name="Comma 8 4 10 2" xfId="41557" xr:uid="{4F1667A0-28F5-4CEE-9C72-786ED9EC42B9}"/>
    <cellStyle name="Comma 8 4 10 3" xfId="32240" xr:uid="{39749B98-2051-4218-9A88-E946D06B3BCD}"/>
    <cellStyle name="Comma 8 4 11" xfId="32957" xr:uid="{1C706183-930A-4AB6-98BB-7C2EA8F53263}"/>
    <cellStyle name="Comma 8 4 11 2" xfId="42234" xr:uid="{2FEE4701-5FA9-4FD3-9DDA-128D69942E79}"/>
    <cellStyle name="Comma 8 4 12" xfId="39325" xr:uid="{AE229CAA-53F3-493D-BBCA-64C9529EFDED}"/>
    <cellStyle name="Comma 8 4 12 2" xfId="43079" xr:uid="{5192283E-7F91-4AB2-B5A9-071527247DF3}"/>
    <cellStyle name="Comma 8 4 13" xfId="40973" xr:uid="{F5936632-5275-42F3-8736-999FA9B0C633}"/>
    <cellStyle name="Comma 8 4 14" xfId="22969" xr:uid="{1F48CEA5-8569-4C1A-8DDE-E8194F7F37E0}"/>
    <cellStyle name="Comma 8 4 2" xfId="13466" xr:uid="{820E5F74-F6E7-4356-9077-26EE8B733172}"/>
    <cellStyle name="Comma 8 4 2 2" xfId="13467" xr:uid="{A74EE2DA-5878-4F93-8AB5-60A21B29836C}"/>
    <cellStyle name="Comma 8 4 2 2 2" xfId="13468" xr:uid="{1A276360-E701-4B8C-B80F-D05968BADC3B}"/>
    <cellStyle name="Comma 8 4 2 2 2 2" xfId="41962" xr:uid="{604BE19A-167F-4642-8BE4-51EDCDD67707}"/>
    <cellStyle name="Comma 8 4 2 2 2 3" xfId="32650" xr:uid="{9FFF8296-8775-4BB2-977A-A22A777EDEA8}"/>
    <cellStyle name="Comma 8 4 2 2 3" xfId="40975" xr:uid="{C70E43DB-1AB9-4656-B185-EF81FB36EEBA}"/>
    <cellStyle name="Comma 8 4 2 2 4" xfId="22971" xr:uid="{A5951E40-6759-47CE-AC62-6FAD7BCEAD30}"/>
    <cellStyle name="Comma 8 4 2 2_ACT_NIBD EQ" xfId="13469" xr:uid="{866DF573-93D5-4609-BCFA-EE08E676087C}"/>
    <cellStyle name="Comma 8 4 2 3" xfId="13470" xr:uid="{BDCA7278-B296-48DD-8A56-66B0A274D641}"/>
    <cellStyle name="Comma 8 4 2 3 2" xfId="40976" xr:uid="{7EFA4972-8503-4077-8D98-C327D99ADAA4}"/>
    <cellStyle name="Comma 8 4 2 3 3" xfId="22972" xr:uid="{D94B56BE-D842-491B-802A-4F5A3D19274A}"/>
    <cellStyle name="Comma 8 4 2 4" xfId="32958" xr:uid="{EA5A4604-FA91-498B-AB73-C4E3569B6FD8}"/>
    <cellStyle name="Comma 8 4 2 4 2" xfId="42235" xr:uid="{187BFEAD-530C-4574-B105-FD56274BB442}"/>
    <cellStyle name="Comma 8 4 2 5" xfId="39326" xr:uid="{43BD439D-7F79-4156-88AD-4B92AC121F87}"/>
    <cellStyle name="Comma 8 4 2 5 2" xfId="43080" xr:uid="{D39A9A8B-823F-4855-9B43-7455A607835C}"/>
    <cellStyle name="Comma 8 4 2 6" xfId="40974" xr:uid="{B324EA5F-D052-4F4E-9671-89868DF51F0D}"/>
    <cellStyle name="Comma 8 4 2 7" xfId="22970" xr:uid="{7BEF6766-0421-4AFF-8494-C2275D75F048}"/>
    <cellStyle name="Comma 8 4 2_ACT Segment adj EBITDA" xfId="13471" xr:uid="{58D7B0F0-7828-4B3C-A8D5-4423D7090118}"/>
    <cellStyle name="Comma 8 4 3" xfId="13472" xr:uid="{355E6C5D-333C-45C2-BB90-61DEF64D17A0}"/>
    <cellStyle name="Comma 8 4 3 2" xfId="13473" xr:uid="{D1B22960-592B-4487-A388-84AAA455E8C6}"/>
    <cellStyle name="Comma 8 4 3 2 2" xfId="41963" xr:uid="{3875A528-0E63-4741-8099-87A7AE7EC6BE}"/>
    <cellStyle name="Comma 8 4 3 2 3" xfId="32651" xr:uid="{937E11AE-D588-487C-8EE5-A027218E1FD5}"/>
    <cellStyle name="Comma 8 4 3 3" xfId="36608" xr:uid="{45299D4C-EC0C-4A45-93E4-7C06BF527436}"/>
    <cellStyle name="Comma 8 4 3 3 2" xfId="42526" xr:uid="{BF7B7CF7-A2D2-4F21-8843-87AE1AAD8DF5}"/>
    <cellStyle name="Comma 8 4 3 4" xfId="39753" xr:uid="{A2A93DA3-DCB0-454B-BE7F-6E0711929554}"/>
    <cellStyle name="Comma 8 4 3 4 2" xfId="43318" xr:uid="{B7A1D2A0-DC1A-467E-978A-BA11936B5D82}"/>
    <cellStyle name="Comma 8 4 3 5" xfId="40977" xr:uid="{CE10B967-BB1A-43B1-9E8C-8E339364AF70}"/>
    <cellStyle name="Comma 8 4 3 6" xfId="22973" xr:uid="{603741CA-D178-4512-A27D-BADA521F81F8}"/>
    <cellStyle name="Comma 8 4 3_ACT Segment adj EBITDA" xfId="13474" xr:uid="{D28D9976-B19E-4CC4-BC1C-7D5CD5584122}"/>
    <cellStyle name="Comma 8 4 4" xfId="13475" xr:uid="{2B270927-F2C7-4467-A1C6-B2D8073982BD}"/>
    <cellStyle name="Comma 8 4 4 2" xfId="40978" xr:uid="{83D83401-7A8C-4AE0-B085-08B637EB8AA7}"/>
    <cellStyle name="Comma 8 4 4 3" xfId="22974" xr:uid="{2E28F68D-29AC-40A5-8AEB-B665B1ADDCA5}"/>
    <cellStyle name="Comma 8 4 5" xfId="13476" xr:uid="{396A78D3-D647-4A5E-BA6A-C05E35F050AE}"/>
    <cellStyle name="Comma 8 4 5 2" xfId="41132" xr:uid="{D03EFF9E-D412-41D7-8E2A-E3F39C982A69}"/>
    <cellStyle name="Comma 8 4 5 3" xfId="31236" xr:uid="{2302997E-01BB-4EB0-AC49-C59F720016B4}"/>
    <cellStyle name="Comma 8 4 6" xfId="13477" xr:uid="{6B7C3E8D-8FF0-4290-8960-BD8DB5AE3B12}"/>
    <cellStyle name="Comma 8 4 6 2" xfId="41390" xr:uid="{F281D48A-54D8-4F50-82B4-DFCE1B7EDBD6}"/>
    <cellStyle name="Comma 8 4 6 3" xfId="32067" xr:uid="{83897CE4-68B7-404A-9E52-675F09AED43D}"/>
    <cellStyle name="Comma 8 4 7" xfId="13478" xr:uid="{B624076B-BFD4-4AC6-9B74-CEEAAEC74548}"/>
    <cellStyle name="Comma 8 4 7 2" xfId="41545" xr:uid="{57D79871-40CD-48E2-A981-0DA693E0A486}"/>
    <cellStyle name="Comma 8 4 7 3" xfId="32228" xr:uid="{02F68337-9D6A-4DAD-97D5-BC186D19F025}"/>
    <cellStyle name="Comma 8 4 8" xfId="13479" xr:uid="{57BF887E-21C9-4F89-BAC6-87E0F577E197}"/>
    <cellStyle name="Comma 8 4 8 2" xfId="41533" xr:uid="{BAEFE377-0A75-4645-8F7B-93D74497819F}"/>
    <cellStyle name="Comma 8 4 8 3" xfId="32216" xr:uid="{537D6627-86B7-4680-B247-F97CBC8BC135}"/>
    <cellStyle name="Comma 8 4 9" xfId="13480" xr:uid="{C6AB4836-27D7-4437-9F43-5FD7EEA27ED1}"/>
    <cellStyle name="Comma 8 4 9 2" xfId="41289" xr:uid="{6BF3CAB2-3F72-4D1D-AB75-35B988B6EB41}"/>
    <cellStyle name="Comma 8 4 9 3" xfId="31962" xr:uid="{B0FA93BD-8255-48A3-B3EC-380686517090}"/>
    <cellStyle name="Comma 8 4_ACT Segment adj EBITDA" xfId="13481" xr:uid="{9F700527-AAA7-4DF0-942A-DFE2F1F0DB8B}"/>
    <cellStyle name="Comma 8 5" xfId="13482" xr:uid="{2520D0D4-2C08-4B5F-A63C-016C31CD81F1}"/>
    <cellStyle name="Comma 8 5 10" xfId="37213" xr:uid="{AAA6E395-2F1E-4007-8AAC-56221C34EAD5}"/>
    <cellStyle name="Comma 8 5 10 2" xfId="42618" xr:uid="{86E305D2-F980-4CD4-90A2-AAD33742414F}"/>
    <cellStyle name="Comma 8 5 11" xfId="39327" xr:uid="{A4D89B18-CD37-4A97-AEAF-09EEF6AE02A4}"/>
    <cellStyle name="Comma 8 5 11 2" xfId="43081" xr:uid="{B6D5144F-29A4-4841-A041-826CB826E81E}"/>
    <cellStyle name="Comma 8 5 12" xfId="40979" xr:uid="{1D912932-7AFD-4C3B-BE15-8E9E8DE85C3D}"/>
    <cellStyle name="Comma 8 5 13" xfId="22975" xr:uid="{A16509C8-5952-4851-B660-6A2A589C3377}"/>
    <cellStyle name="Comma 8 5 2" xfId="13483" xr:uid="{3B75EF92-BEDC-4FEB-B7D8-328F87707AA2}"/>
    <cellStyle name="Comma 8 5 2 2" xfId="13484" xr:uid="{6176BC64-053E-47B7-BBBA-39649B000181}"/>
    <cellStyle name="Comma 8 5 2 2 2" xfId="13485" xr:uid="{DA3EE232-029E-45D9-9E54-0F46C85D5665}"/>
    <cellStyle name="Comma 8 5 2 2 2 2" xfId="41964" xr:uid="{13F1B7F0-C729-4A75-B8C0-0A43E286BB0B}"/>
    <cellStyle name="Comma 8 5 2 2 2 3" xfId="32652" xr:uid="{D3DAFA65-6D6F-4B81-8948-49DB683C13F4}"/>
    <cellStyle name="Comma 8 5 2 2 3" xfId="40981" xr:uid="{11D509B2-900B-4DF4-90DC-6D317881DA23}"/>
    <cellStyle name="Comma 8 5 2 2 4" xfId="22977" xr:uid="{7ABF44CE-217F-4BBB-AF56-42709E6D4121}"/>
    <cellStyle name="Comma 8 5 2 2_ACT_NIBD EQ" xfId="13486" xr:uid="{58630D63-03E2-48EE-93BB-CAC886E7A54C}"/>
    <cellStyle name="Comma 8 5 2 3" xfId="13487" xr:uid="{519605BC-B0D9-4E13-BCB9-0F964B6C6D2E}"/>
    <cellStyle name="Comma 8 5 2 3 2" xfId="40982" xr:uid="{809D3117-D124-4726-A310-5F9637BB2338}"/>
    <cellStyle name="Comma 8 5 2 3 3" xfId="22978" xr:uid="{25ADA27C-2C51-4C88-911F-DB1D71AF3954}"/>
    <cellStyle name="Comma 8 5 2 4" xfId="36609" xr:uid="{04BE90CD-7F4C-4ADB-A82F-22638E80C11E}"/>
    <cellStyle name="Comma 8 5 2 4 2" xfId="42527" xr:uid="{D03F38E8-1E47-4B60-917E-7643872B00BF}"/>
    <cellStyle name="Comma 8 5 2 5" xfId="39754" xr:uid="{2D9898E1-C4AE-4AFD-B05E-237F8CE901C4}"/>
    <cellStyle name="Comma 8 5 2 5 2" xfId="43319" xr:uid="{7F3165C7-E6BC-4A1F-9288-421B5C7CBDE5}"/>
    <cellStyle name="Comma 8 5 2 6" xfId="40980" xr:uid="{9AFA9A5B-50B8-440A-8E3F-0FDF6A7127A6}"/>
    <cellStyle name="Comma 8 5 2 7" xfId="22976" xr:uid="{5DEE7D7C-9D3C-41A4-921A-DFA3D42B1236}"/>
    <cellStyle name="Comma 8 5 2_ACT Segment adj EBITDA" xfId="13488" xr:uid="{B0689167-B3F0-4283-BB62-79B4B31E54C6}"/>
    <cellStyle name="Comma 8 5 3" xfId="13489" xr:uid="{FB0A044A-B313-4C01-9BD0-B12540C3FA83}"/>
    <cellStyle name="Comma 8 5 3 2" xfId="13490" xr:uid="{2C923BEC-3453-41F1-8750-E9802F29B02B}"/>
    <cellStyle name="Comma 8 5 3 2 2" xfId="41965" xr:uid="{017BC05D-0BEF-4DFB-A92A-C5C1509F5621}"/>
    <cellStyle name="Comma 8 5 3 2 3" xfId="32653" xr:uid="{1BE44C89-CE32-404F-853B-FA380942B1C8}"/>
    <cellStyle name="Comma 8 5 3 3" xfId="40983" xr:uid="{41F11678-F532-47D5-8E1E-1BE01C4BE2A3}"/>
    <cellStyle name="Comma 8 5 3 4" xfId="22979" xr:uid="{E1D217C0-F262-451A-9E4A-A9129BA50AEC}"/>
    <cellStyle name="Comma 8 5 3_ACT_NIBD EQ" xfId="13491" xr:uid="{41887FC6-D978-4526-93AA-271FBD892486}"/>
    <cellStyle name="Comma 8 5 4" xfId="13492" xr:uid="{6556A488-04C5-4A20-BDC2-1958711EC99B}"/>
    <cellStyle name="Comma 8 5 4 2" xfId="40984" xr:uid="{7BF80B5F-2355-41AE-AA6B-F5A2B4094590}"/>
    <cellStyle name="Comma 8 5 4 3" xfId="22980" xr:uid="{F73D3569-58F9-40F5-A724-1F14C5605919}"/>
    <cellStyle name="Comma 8 5 5" xfId="13493" xr:uid="{2E9F2E58-BF6F-4DE0-A68E-694491B9B1FC}"/>
    <cellStyle name="Comma 8 5 5 2" xfId="41227" xr:uid="{F20D32D9-8027-4C52-837E-7577230FBCD1}"/>
    <cellStyle name="Comma 8 5 5 3" xfId="31631" xr:uid="{147A1744-A7E1-4F17-A97B-3E48783F313C}"/>
    <cellStyle name="Comma 8 5 6" xfId="32959" xr:uid="{1458B434-F5AC-418D-BC6F-34CA90AB0779}"/>
    <cellStyle name="Comma 8 5 6 2" xfId="42236" xr:uid="{EAF1AB5F-4427-4EF0-8484-F0ACE3C14D63}"/>
    <cellStyle name="Comma 8 5 7" xfId="36114" xr:uid="{5C1E9E45-CAE0-40F8-A372-B10D248BBE93}"/>
    <cellStyle name="Comma 8 5 7 2" xfId="42315" xr:uid="{0D426FD0-F60C-43CB-81EB-64EF1BD303ED}"/>
    <cellStyle name="Comma 8 5 8" xfId="37314" xr:uid="{7EAB868F-22DF-4EE4-B2DE-D01CED2B4E55}"/>
    <cellStyle name="Comma 8 5 8 2" xfId="42643" xr:uid="{85E405B5-E548-4565-BDD5-A97AF806AF34}"/>
    <cellStyle name="Comma 8 5 9" xfId="38289" xr:uid="{27C1509A-F79C-494E-9C70-18F456665C7E}"/>
    <cellStyle name="Comma 8 5 9 2" xfId="42812" xr:uid="{8D0C1820-BE30-4B1C-9AFC-5A0D9346BA35}"/>
    <cellStyle name="Comma 8 5_ACT Segment adj EBITDA" xfId="13494" xr:uid="{F518C7E0-7114-47C3-BA1A-C0381FE6D18E}"/>
    <cellStyle name="Comma 8 6" xfId="13495" xr:uid="{8AA1751B-905A-4A50-9B9D-C9EA13A9922C}"/>
    <cellStyle name="Comma 8 6 2" xfId="13496" xr:uid="{71129ABA-A381-4306-BCB5-FEEC3AE5ECCE}"/>
    <cellStyle name="Comma 8 6 2 2" xfId="13497" xr:uid="{1FB57991-8901-4013-A5E6-955102468F86}"/>
    <cellStyle name="Comma 8 6 2 2 2" xfId="41966" xr:uid="{583C8F37-53AD-421A-AB33-45CCF5D09338}"/>
    <cellStyle name="Comma 8 6 2 2 3" xfId="32654" xr:uid="{418159C9-679B-4D73-8568-78E69233E0F2}"/>
    <cellStyle name="Comma 8 6 2 3" xfId="40986" xr:uid="{0D52F0E8-4FF3-4047-9A38-A3DED028A457}"/>
    <cellStyle name="Comma 8 6 2 4" xfId="22982" xr:uid="{E66B4F51-E582-4202-B9DA-68F879F38A33}"/>
    <cellStyle name="Comma 8 6 2_ACT_NIBD EQ" xfId="13498" xr:uid="{49451860-9E71-4A3B-8C86-07187E68D694}"/>
    <cellStyle name="Comma 8 6 3" xfId="13499" xr:uid="{B3290EF7-52E9-434A-9997-9A2845B93869}"/>
    <cellStyle name="Comma 8 6 3 2" xfId="40987" xr:uid="{B17E7DE7-9019-44DA-84CC-8A94B096A773}"/>
    <cellStyle name="Comma 8 6 3 3" xfId="22983" xr:uid="{671028DE-B861-4AED-B700-ECBCAED00458}"/>
    <cellStyle name="Comma 8 6 4" xfId="36315" xr:uid="{565DBEA8-4D3E-48AA-8CC9-398E172D9C0F}"/>
    <cellStyle name="Comma 8 6 4 2" xfId="42365" xr:uid="{F827D103-44AF-439C-87EF-9CE91054E946}"/>
    <cellStyle name="Comma 8 6 5" xfId="39568" xr:uid="{B7908718-843F-40A3-B399-82BA725697C1}"/>
    <cellStyle name="Comma 8 6 5 2" xfId="43152" xr:uid="{29C16909-75E6-48F3-9F2E-A5FC5120725A}"/>
    <cellStyle name="Comma 8 6 6" xfId="40985" xr:uid="{D37D46F0-E1CA-4969-9ACC-E1309A1CDFF2}"/>
    <cellStyle name="Comma 8 6 7" xfId="22981" xr:uid="{904CE945-C904-4378-BE23-17C8F2EA549B}"/>
    <cellStyle name="Comma 8 6_ACT Segment adj EBITDA" xfId="13500" xr:uid="{D19F5EC4-FC6F-4ADA-855B-2DDF1F002F57}"/>
    <cellStyle name="Comma 8 7" xfId="13501" xr:uid="{C9007C76-97BE-42D7-B362-DB077D419C3C}"/>
    <cellStyle name="Comma 8 7 2" xfId="13502" xr:uid="{9893EA18-DB8E-408F-BBE2-3FF139413702}"/>
    <cellStyle name="Comma 8 7 2 2" xfId="41967" xr:uid="{BE2192FE-2551-475C-86D1-796D5A37790D}"/>
    <cellStyle name="Comma 8 7 2 3" xfId="32655" xr:uid="{E7637680-609C-42C9-9AE3-8A418F8D0CE0}"/>
    <cellStyle name="Comma 8 7 3" xfId="37037" xr:uid="{AB6BEA03-B929-4E9A-A308-ED9847DD0DCC}"/>
    <cellStyle name="Comma 8 7 3 2" xfId="42558" xr:uid="{9F6C43E9-A970-4B1F-9B71-06F7383D40E8}"/>
    <cellStyle name="Comma 8 7 4" xfId="39805" xr:uid="{CA956CFF-6A59-498E-BDCB-445C590B3881}"/>
    <cellStyle name="Comma 8 7 4 2" xfId="43353" xr:uid="{192D269A-2C78-47CE-A227-9E096B49508F}"/>
    <cellStyle name="Comma 8 7 5" xfId="40988" xr:uid="{97B1945F-9AA4-40EE-99A1-F6AD70DB1C30}"/>
    <cellStyle name="Comma 8 7 6" xfId="22984" xr:uid="{38C4B3CC-7725-48DA-97FA-9E437AA1BD02}"/>
    <cellStyle name="Comma 8 7_ACT Segment adj EBITDA" xfId="13503" xr:uid="{E82D36E1-55CD-4F11-8F5E-875FB72C633D}"/>
    <cellStyle name="Comma 8 8" xfId="13504" xr:uid="{E3A26A88-78B8-47E5-8BA3-7BF2BE287F76}"/>
    <cellStyle name="Comma 8 8 2" xfId="37079" xr:uid="{2516A4BB-1DE6-48B6-B846-160DF45AE62C}"/>
    <cellStyle name="Comma 8 8 2 2" xfId="42596" xr:uid="{5B0E4E1A-F4DF-47ED-8DFA-F66346483E76}"/>
    <cellStyle name="Comma 8 8 3" xfId="39843" xr:uid="{BA8B16F9-4E53-401F-9306-C2A6C0B43FB5}"/>
    <cellStyle name="Comma 8 8 3 2" xfId="43391" xr:uid="{E279C2EB-982A-4829-9230-6844998FC84E}"/>
    <cellStyle name="Comma 8 8 4" xfId="40989" xr:uid="{6262EC43-AF75-4EF8-9B44-C0F1818EDEAC}"/>
    <cellStyle name="Comma 8 8 5" xfId="22985" xr:uid="{8CF557D7-03DD-46E4-AFD7-B72A91A12BC4}"/>
    <cellStyle name="Comma 8 9" xfId="13505" xr:uid="{F17C8F1C-4741-4A77-A301-95DFEA792EEA}"/>
    <cellStyle name="Comma 8 9 2" xfId="41079" xr:uid="{15420EB3-3238-44D0-AED0-E4DAC23B865A}"/>
    <cellStyle name="Comma 8 9 3" xfId="30801" xr:uid="{582EB061-AFAA-4117-8CA6-2241339DC16E}"/>
    <cellStyle name="Comma 8_ACT Segment adj EBITDA" xfId="13506" xr:uid="{D3614EB5-348B-4B5C-8219-AC168F52064F}"/>
    <cellStyle name="Comma 9" xfId="13507" xr:uid="{B9E32AEE-CD91-4FA6-8AB4-67FF2B2A7DE4}"/>
    <cellStyle name="Comma 9 10" xfId="13508" xr:uid="{DA981B6B-13AE-4978-BF08-CD4600486B99}"/>
    <cellStyle name="Comma 9 10 2" xfId="41308" xr:uid="{E80E400E-A92C-4847-AF45-20932E0B9DCA}"/>
    <cellStyle name="Comma 9 10 3" xfId="31981" xr:uid="{5F9B5ADD-922C-46A1-84A6-E6668EE4C1AB}"/>
    <cellStyle name="Comma 9 11" xfId="32960" xr:uid="{CA93EE67-F5D8-48CB-8B23-899446B2170B}"/>
    <cellStyle name="Comma 9 11 2" xfId="42237" xr:uid="{1BAECF5A-7C74-4420-9F54-6E4D4C62F462}"/>
    <cellStyle name="Comma 9 12" xfId="39328" xr:uid="{FA70C220-DEB7-442A-846A-D436E27A44D3}"/>
    <cellStyle name="Comma 9 12 2" xfId="43082" xr:uid="{06D5C47B-ADD9-4A19-BF4D-AECBD283A5A9}"/>
    <cellStyle name="Comma 9 13" xfId="40990" xr:uid="{914EF63B-6F22-4C4D-BFF5-8C31B72152C6}"/>
    <cellStyle name="Comma 9 14" xfId="22986" xr:uid="{12E64CA6-C9A3-4D23-A90D-218C839BF57A}"/>
    <cellStyle name="Comma 9 2" xfId="13509" xr:uid="{88D481F0-B411-4851-97B2-6FBBB6AB6C33}"/>
    <cellStyle name="Comma 9 2 10" xfId="13510" xr:uid="{2A917E81-594B-4707-90F3-E2A62BC1F565}"/>
    <cellStyle name="Comma 9 2 10 2" xfId="41392" xr:uid="{235E859F-2DE7-412A-8BC9-A063674F8410}"/>
    <cellStyle name="Comma 9 2 10 3" xfId="32069" xr:uid="{B3ECD442-FE6E-48C4-B918-614B48C9C54D}"/>
    <cellStyle name="Comma 9 2 11" xfId="32961" xr:uid="{8563FFAE-6F30-4FDC-99A6-9F93C92C445C}"/>
    <cellStyle name="Comma 9 2 11 2" xfId="42238" xr:uid="{C8F76258-4DC6-4A19-B354-1A6D7EFD6673}"/>
    <cellStyle name="Comma 9 2 12" xfId="39329" xr:uid="{111F1DBA-F269-4142-AE89-6A6A7D91A689}"/>
    <cellStyle name="Comma 9 2 12 2" xfId="43083" xr:uid="{FEB04406-B8C0-46BC-A7EC-581C0B41566E}"/>
    <cellStyle name="Comma 9 2 13" xfId="40991" xr:uid="{1B655D03-060E-484A-9A47-23237149950C}"/>
    <cellStyle name="Comma 9 2 14" xfId="22987" xr:uid="{0372C7CE-D68B-40BB-87EB-B82C761271BC}"/>
    <cellStyle name="Comma 9 2 2" xfId="13511" xr:uid="{E370C770-C2CC-43AA-AA51-8934BB0EF872}"/>
    <cellStyle name="Comma 9 2 2 10" xfId="13512" xr:uid="{A779BC22-7DC5-4648-89BB-5A6E78B284B4}"/>
    <cellStyle name="Comma 9 2 2 10 2" xfId="41569" xr:uid="{7EAA139F-7EF5-4836-88CC-C5F17A9E4F5A}"/>
    <cellStyle name="Comma 9 2 2 10 3" xfId="32252" xr:uid="{ABD86402-52B9-445F-BFF3-091E389735ED}"/>
    <cellStyle name="Comma 9 2 2 11" xfId="32962" xr:uid="{DC1AA31E-F218-474B-BC86-505888377289}"/>
    <cellStyle name="Comma 9 2 2 11 2" xfId="42239" xr:uid="{0FD6C679-0F92-4A1B-A74D-75C1C742421F}"/>
    <cellStyle name="Comma 9 2 2 12" xfId="39330" xr:uid="{8130FE69-2364-4062-9728-79B84E591D23}"/>
    <cellStyle name="Comma 9 2 2 12 2" xfId="43084" xr:uid="{E5D5CD0E-B857-40F5-9C95-E29E69988890}"/>
    <cellStyle name="Comma 9 2 2 13" xfId="40992" xr:uid="{3FEACE19-4BB6-4B59-93C6-8EE513600DE0}"/>
    <cellStyle name="Comma 9 2 2 14" xfId="22988" xr:uid="{C77E29D9-9BC8-4646-BC3A-237CBB467D1E}"/>
    <cellStyle name="Comma 9 2 2 2" xfId="13513" xr:uid="{A49DCF6E-DEEB-4F95-BD45-D3AFBBAFDF13}"/>
    <cellStyle name="Comma 9 2 2 2 2" xfId="13514" xr:uid="{1142EC5F-C41A-4FA1-B440-14B8D77531A8}"/>
    <cellStyle name="Comma 9 2 2 2 2 2" xfId="13515" xr:uid="{4DAEE7AE-99A7-4795-88F6-0B82071791EB}"/>
    <cellStyle name="Comma 9 2 2 2 2 2 2" xfId="41968" xr:uid="{722279FA-D30A-417C-9E5C-D5F4AD550136}"/>
    <cellStyle name="Comma 9 2 2 2 2 2 3" xfId="32656" xr:uid="{73AF143E-A96A-4F10-B3E8-3F9B0BE3D5CB}"/>
    <cellStyle name="Comma 9 2 2 2 2 3" xfId="40994" xr:uid="{318F24C1-7F7E-4851-891F-92225A0EC9E8}"/>
    <cellStyle name="Comma 9 2 2 2 2 4" xfId="22990" xr:uid="{DD3698D4-FFB1-40FC-8C83-F07866786490}"/>
    <cellStyle name="Comma 9 2 2 2 2_ACT_NIBD EQ" xfId="13516" xr:uid="{E221B2F8-4469-41CC-9499-E9756B3F20C0}"/>
    <cellStyle name="Comma 9 2 2 2 3" xfId="13517" xr:uid="{5DBBC9ED-0C1C-4CA4-A715-9D6B1BB0536D}"/>
    <cellStyle name="Comma 9 2 2 2 3 2" xfId="40995" xr:uid="{7D5EDAA0-7066-4F9D-83FC-EC038E8D70EF}"/>
    <cellStyle name="Comma 9 2 2 2 3 3" xfId="22991" xr:uid="{37CFB995-063A-4826-8D46-7B2F2E77810C}"/>
    <cellStyle name="Comma 9 2 2 2 4" xfId="32963" xr:uid="{F8D36A71-703E-4712-9CD3-03220E1D5F4B}"/>
    <cellStyle name="Comma 9 2 2 2 4 2" xfId="42240" xr:uid="{EF9E854F-D3C9-4B5A-B3DD-697C327D982C}"/>
    <cellStyle name="Comma 9 2 2 2 5" xfId="39331" xr:uid="{323D1EA8-86AD-4DF5-BC02-AF6B5E87A47E}"/>
    <cellStyle name="Comma 9 2 2 2 5 2" xfId="43085" xr:uid="{FB3F8E2D-569E-4E19-8E37-AB0E6F38B514}"/>
    <cellStyle name="Comma 9 2 2 2 6" xfId="40993" xr:uid="{DAF9374C-42E6-4DA3-B094-3EB419001BCA}"/>
    <cellStyle name="Comma 9 2 2 2 7" xfId="22989" xr:uid="{DC13D415-E313-4692-B397-F16678055049}"/>
    <cellStyle name="Comma 9 2 2 2_ACT Segment adj EBITDA" xfId="13518" xr:uid="{E30B1C47-F23D-45C0-AF11-FA5D7734A140}"/>
    <cellStyle name="Comma 9 2 2 3" xfId="13519" xr:uid="{153A1453-16C9-4127-889B-954BBA731E90}"/>
    <cellStyle name="Comma 9 2 2 3 2" xfId="13520" xr:uid="{E5D94E60-792F-4C96-9470-D022830A10E4}"/>
    <cellStyle name="Comma 9 2 2 3 2 2" xfId="41969" xr:uid="{C068D141-EEC8-46B0-AC7A-9AD3F71DE24E}"/>
    <cellStyle name="Comma 9 2 2 3 2 3" xfId="32657" xr:uid="{CC1CE13E-B7F8-4E46-AD34-547B4F69B5D4}"/>
    <cellStyle name="Comma 9 2 2 3 3" xfId="36610" xr:uid="{4D4BD170-5C3B-43BA-AB0E-208951E9F440}"/>
    <cellStyle name="Comma 9 2 2 3 3 2" xfId="42528" xr:uid="{7AF4F2A3-37F5-4978-8723-E7686BF618BB}"/>
    <cellStyle name="Comma 9 2 2 3 4" xfId="39755" xr:uid="{64DB96AD-E25B-409B-BE58-DD771AFB86CA}"/>
    <cellStyle name="Comma 9 2 2 3 4 2" xfId="43320" xr:uid="{58008D00-850B-40F7-8EFA-FA4E5353C55A}"/>
    <cellStyle name="Comma 9 2 2 3 5" xfId="40996" xr:uid="{EA201C09-D267-4289-BB47-0CFCF02295DB}"/>
    <cellStyle name="Comma 9 2 2 3 6" xfId="22992" xr:uid="{FF931638-3BC7-4983-859D-8117276217D8}"/>
    <cellStyle name="Comma 9 2 2 3_ACT Segment adj EBITDA" xfId="13521" xr:uid="{00D89CBB-D421-4BF9-95A5-016866B5EFE0}"/>
    <cellStyle name="Comma 9 2 2 4" xfId="13522" xr:uid="{D68D9D45-A373-41F4-BFBA-A692F5BA22DC}"/>
    <cellStyle name="Comma 9 2 2 4 2" xfId="40997" xr:uid="{B711B054-D5B5-4BD4-BF2D-98DF3596CD57}"/>
    <cellStyle name="Comma 9 2 2 4 3" xfId="22993" xr:uid="{3460E93D-F421-4744-AC14-24C261A84EBF}"/>
    <cellStyle name="Comma 9 2 2 5" xfId="13523" xr:uid="{E7362EA5-EFDB-47C9-8FC4-277FA898A4F7}"/>
    <cellStyle name="Comma 9 2 2 5 2" xfId="41200" xr:uid="{830DD24E-5949-418F-8BA6-75DC51F3CA79}"/>
    <cellStyle name="Comma 9 2 2 5 3" xfId="31480" xr:uid="{830C2814-87F8-4A9B-931C-C5AA1C3FEE54}"/>
    <cellStyle name="Comma 9 2 2 6" xfId="13524" xr:uid="{1360F7F9-0A21-4DA3-883D-7E9B91BC70A6}"/>
    <cellStyle name="Comma 9 2 2 6 2" xfId="41461" xr:uid="{51A39E10-A107-4C59-935D-8D2AA5F0EECD}"/>
    <cellStyle name="Comma 9 2 2 6 3" xfId="32141" xr:uid="{CFD37581-A3C5-4C88-9648-FE80116A4394}"/>
    <cellStyle name="Comma 9 2 2 7" xfId="13525" xr:uid="{D9FDB7B3-6B0A-4DA9-A5AF-49B7BD16E0F6}"/>
    <cellStyle name="Comma 9 2 2 7 2" xfId="41355" xr:uid="{9BD86622-4DA9-4A5E-B023-0D078EEFC924}"/>
    <cellStyle name="Comma 9 2 2 7 3" xfId="32030" xr:uid="{A94C4228-AE01-4ED9-B143-416A36A39811}"/>
    <cellStyle name="Comma 9 2 2 8" xfId="13526" xr:uid="{2824E131-C500-4220-8356-64AD0E86AF67}"/>
    <cellStyle name="Comma 9 2 2 8 2" xfId="41488" xr:uid="{22996C1E-73B6-4494-ACC0-F8EA6F79A3A7}"/>
    <cellStyle name="Comma 9 2 2 8 3" xfId="32170" xr:uid="{D7DA7F21-C9BD-4465-A8E6-5BCF7D276608}"/>
    <cellStyle name="Comma 9 2 2 9" xfId="13527" xr:uid="{BECF9F49-AD3F-4932-A288-63AD1872215A}"/>
    <cellStyle name="Comma 9 2 2 9 2" xfId="41381" xr:uid="{4135542F-61C4-4EAF-996E-467702B3C856}"/>
    <cellStyle name="Comma 9 2 2 9 3" xfId="32057" xr:uid="{4B509D5A-FC31-4373-BC7B-CA875D52ECA8}"/>
    <cellStyle name="Comma 9 2 2_ACT Segment adj EBITDA" xfId="13528" xr:uid="{1D3E3CE3-77FB-4EF1-A1B2-90220EC55E4E}"/>
    <cellStyle name="Comma 9 2 3" xfId="13529" xr:uid="{D53ED7A8-B92E-47AA-A1B4-6AF1F24BC7DA}"/>
    <cellStyle name="Comma 9 2 3 10" xfId="13530" xr:uid="{75CB6EB2-45B8-4E2B-95C5-2141E519F86A}"/>
    <cellStyle name="Comma 9 2 3 10 2" xfId="41393" xr:uid="{C0F54A04-309A-4443-8465-E2EE451EC6EB}"/>
    <cellStyle name="Comma 9 2 3 10 3" xfId="32070" xr:uid="{87AFFBF9-DFA6-476C-8E94-37956D7CDFAF}"/>
    <cellStyle name="Comma 9 2 3 11" xfId="32964" xr:uid="{FED4DD2F-F6B0-45F8-8A89-2137A1BAF768}"/>
    <cellStyle name="Comma 9 2 3 11 2" xfId="42241" xr:uid="{C06681DF-2C8B-40A3-916B-D4ABABCCD9F0}"/>
    <cellStyle name="Comma 9 2 3 12" xfId="39332" xr:uid="{345B9884-D493-4FAD-A242-1AA34BA0D912}"/>
    <cellStyle name="Comma 9 2 3 12 2" xfId="43086" xr:uid="{CB125E97-B9A2-4950-99A0-0BB310400FE8}"/>
    <cellStyle name="Comma 9 2 3 13" xfId="40998" xr:uid="{F0A0132A-1A56-4D60-97E8-7376F8DD9461}"/>
    <cellStyle name="Comma 9 2 3 14" xfId="22994" xr:uid="{561976F9-1806-44D7-9C22-C8FBB22F92FE}"/>
    <cellStyle name="Comma 9 2 3 2" xfId="13531" xr:uid="{4218FEA5-3030-40DB-9A10-56F9128C0A82}"/>
    <cellStyle name="Comma 9 2 3 2 2" xfId="13532" xr:uid="{3B028465-48AF-4908-9886-75F9BBCC394B}"/>
    <cellStyle name="Comma 9 2 3 2 2 2" xfId="13533" xr:uid="{565493A1-5A0D-4D1D-ABF3-EA9EB2E03E84}"/>
    <cellStyle name="Comma 9 2 3 2 2 2 2" xfId="41970" xr:uid="{A019B770-8085-492D-9369-DAEA94DBD320}"/>
    <cellStyle name="Comma 9 2 3 2 2 2 3" xfId="32658" xr:uid="{1D8DB8D9-134D-40DA-A8C4-29F7B93A4800}"/>
    <cellStyle name="Comma 9 2 3 2 2 3" xfId="41000" xr:uid="{718C71F4-70A6-403D-A05D-3ABC0796C27E}"/>
    <cellStyle name="Comma 9 2 3 2 2 4" xfId="22996" xr:uid="{D1A6DEB2-6CAD-46C0-877B-1F01FE3F4A62}"/>
    <cellStyle name="Comma 9 2 3 2 2_ACT_NIBD EQ" xfId="13534" xr:uid="{3248C06C-4C0C-4F11-B8AA-45F9A63418F0}"/>
    <cellStyle name="Comma 9 2 3 2 3" xfId="13535" xr:uid="{32245F09-7B46-4381-8E8B-100E12098FDA}"/>
    <cellStyle name="Comma 9 2 3 2 3 2" xfId="41001" xr:uid="{BDD07BB4-E608-4E9F-ACED-9530CA146636}"/>
    <cellStyle name="Comma 9 2 3 2 3 3" xfId="22997" xr:uid="{9D656D0B-E164-46DC-8124-4192AEE6398F}"/>
    <cellStyle name="Comma 9 2 3 2 4" xfId="32965" xr:uid="{796E79D8-D431-42A4-8299-6B0D6866F7C1}"/>
    <cellStyle name="Comma 9 2 3 2 4 2" xfId="42242" xr:uid="{184B0582-3E9C-449F-BE3E-CFB0F5C27291}"/>
    <cellStyle name="Comma 9 2 3 2 5" xfId="39333" xr:uid="{EAA9F331-FA26-40B2-BA99-A6721DFEA1CF}"/>
    <cellStyle name="Comma 9 2 3 2 5 2" xfId="43087" xr:uid="{3BCA7F68-A041-4B9B-BE1D-01A3CCB7B4B6}"/>
    <cellStyle name="Comma 9 2 3 2 6" xfId="40999" xr:uid="{37089C42-6931-495C-B75D-B35EA3F4E051}"/>
    <cellStyle name="Comma 9 2 3 2 7" xfId="22995" xr:uid="{BC9ED651-0ADA-4873-B075-F69FA2B9DA2A}"/>
    <cellStyle name="Comma 9 2 3 2_ACT Segment adj EBITDA" xfId="13536" xr:uid="{1B0C66FA-160E-436E-87B3-9745518B42E6}"/>
    <cellStyle name="Comma 9 2 3 3" xfId="13537" xr:uid="{74FF76D5-7AE4-4C9A-881A-45ED335BD600}"/>
    <cellStyle name="Comma 9 2 3 3 2" xfId="13538" xr:uid="{C7D8F078-98B0-4A86-B41A-38B0F98E2ABF}"/>
    <cellStyle name="Comma 9 2 3 3 2 2" xfId="41971" xr:uid="{22833478-F938-474B-A478-0024ADF665B9}"/>
    <cellStyle name="Comma 9 2 3 3 2 3" xfId="32659" xr:uid="{F9973E98-01BF-458F-9BAE-816E9D8EC0AD}"/>
    <cellStyle name="Comma 9 2 3 3 3" xfId="36611" xr:uid="{3C0C39A5-A046-4827-89EA-3F2D4D73C37B}"/>
    <cellStyle name="Comma 9 2 3 3 3 2" xfId="42529" xr:uid="{3F933AF0-9686-42E4-9F80-BDE694034CC7}"/>
    <cellStyle name="Comma 9 2 3 3 4" xfId="39756" xr:uid="{47CC65F8-72ED-4B5A-B1EB-09CF19750E37}"/>
    <cellStyle name="Comma 9 2 3 3 4 2" xfId="43321" xr:uid="{8982B14F-3BDB-45C8-9670-499E8D88EAF2}"/>
    <cellStyle name="Comma 9 2 3 3 5" xfId="41002" xr:uid="{2D8183EB-8BCA-4B6F-8BBE-967F2333CBA3}"/>
    <cellStyle name="Comma 9 2 3 3 6" xfId="22998" xr:uid="{479CB20B-BA1D-4228-A35A-8A391756C49D}"/>
    <cellStyle name="Comma 9 2 3 3_ACT Segment adj EBITDA" xfId="13539" xr:uid="{2AD4E569-BB2B-4D9B-BA30-91901BA8F154}"/>
    <cellStyle name="Comma 9 2 3 4" xfId="13540" xr:uid="{666C9A52-4277-4897-A66E-29DADAE524F8}"/>
    <cellStyle name="Comma 9 2 3 4 2" xfId="41003" xr:uid="{67CD4B34-AF6E-4256-9CD8-AA353474C564}"/>
    <cellStyle name="Comma 9 2 3 4 3" xfId="22999" xr:uid="{17913CE5-75A8-444D-BCDC-EC1DC99F953D}"/>
    <cellStyle name="Comma 9 2 3 5" xfId="13541" xr:uid="{6F5F2EB8-C1D1-40E4-A10E-C3391C772ED3}"/>
    <cellStyle name="Comma 9 2 3 5 2" xfId="41151" xr:uid="{15BB16A7-CCB8-48A8-A614-4D7AF41432DC}"/>
    <cellStyle name="Comma 9 2 3 5 3" xfId="31396" xr:uid="{D388B596-542F-4D51-97D8-8FA7D41B6FDD}"/>
    <cellStyle name="Comma 9 2 3 6" xfId="13542" xr:uid="{36C859B8-0A74-43DD-A5F0-FCF83D50A7A4}"/>
    <cellStyle name="Comma 9 2 3 6 2" xfId="41426" xr:uid="{D2DF2693-FCA3-4002-9980-6C717ED32496}"/>
    <cellStyle name="Comma 9 2 3 6 3" xfId="32103" xr:uid="{810A5A8C-6DE4-4159-84A3-AB54C3370DE8}"/>
    <cellStyle name="Comma 9 2 3 7" xfId="13543" xr:uid="{E7E0B77C-5C6E-4993-876C-63EE315CDD8B}"/>
    <cellStyle name="Comma 9 2 3 7 2" xfId="41294" xr:uid="{54425D36-3BC6-4308-AD68-F8D3F46B5A02}"/>
    <cellStyle name="Comma 9 2 3 7 3" xfId="31967" xr:uid="{12ECDE38-3D62-4EFA-B42C-654DB218B443}"/>
    <cellStyle name="Comma 9 2 3 8" xfId="13544" xr:uid="{17E7626C-B9BE-4913-AFA4-04455197AB40}"/>
    <cellStyle name="Comma 9 2 3 8 2" xfId="41326" xr:uid="{BB5424BB-02C4-4B36-95E1-9FCA047E3469}"/>
    <cellStyle name="Comma 9 2 3 8 3" xfId="31999" xr:uid="{5D4FF419-463F-4A24-BCB4-BFD54E8441AA}"/>
    <cellStyle name="Comma 9 2 3 9" xfId="13545" xr:uid="{20AE0365-CB51-4212-957A-2C1D1DFFDD8E}"/>
    <cellStyle name="Comma 9 2 3 9 2" xfId="41566" xr:uid="{76870755-E642-4120-9AC5-AA58AA106F20}"/>
    <cellStyle name="Comma 9 2 3 9 3" xfId="32249" xr:uid="{2A0D800F-5381-4339-91FA-2EF0B053B65B}"/>
    <cellStyle name="Comma 9 2 3_ACT Segment adj EBITDA" xfId="13546" xr:uid="{0436E2DC-7F9D-4024-B3CA-2D3D0106A39A}"/>
    <cellStyle name="Comma 9 2 4" xfId="13547" xr:uid="{EFDC3F7C-9A16-4F18-B8B8-FA5D06F31CCE}"/>
    <cellStyle name="Comma 9 2 4 10" xfId="38673" xr:uid="{171A3AEC-9D68-48C3-8869-68A35AACEABD}"/>
    <cellStyle name="Comma 9 2 4 10 2" xfId="42841" xr:uid="{096ABF7B-FA8C-40C5-A3E6-F0FEB504A678}"/>
    <cellStyle name="Comma 9 2 4 11" xfId="39334" xr:uid="{BEF54976-C8F4-45C1-B816-E6ADB906B5D2}"/>
    <cellStyle name="Comma 9 2 4 11 2" xfId="43088" xr:uid="{50A8466E-D4A4-4A55-9EB5-82CBB2960583}"/>
    <cellStyle name="Comma 9 2 4 12" xfId="41004" xr:uid="{559C8B65-5AD6-4C66-80BE-3EE858B4541C}"/>
    <cellStyle name="Comma 9 2 4 13" xfId="23000" xr:uid="{9338587D-0B69-44DE-8D9D-FAFEFCBFCC28}"/>
    <cellStyle name="Comma 9 2 4 2" xfId="13548" xr:uid="{35636C21-1C6F-4958-A61F-AF1D470B40DA}"/>
    <cellStyle name="Comma 9 2 4 2 2" xfId="13549" xr:uid="{2D501605-14DD-4007-A198-1642453D8E51}"/>
    <cellStyle name="Comma 9 2 4 2 2 2" xfId="13550" xr:uid="{2114B367-35D0-461A-A9DE-14D04FE27B5D}"/>
    <cellStyle name="Comma 9 2 4 2 2 2 2" xfId="41972" xr:uid="{8F5167C9-1110-47DE-B25A-69AAA96E8EFF}"/>
    <cellStyle name="Comma 9 2 4 2 2 2 3" xfId="32660" xr:uid="{2A650DAC-1511-4D5C-947B-973B07123F01}"/>
    <cellStyle name="Comma 9 2 4 2 2 3" xfId="41006" xr:uid="{C30CB9ED-9CED-4521-A60F-C852B247311D}"/>
    <cellStyle name="Comma 9 2 4 2 2 4" xfId="23002" xr:uid="{333C1A1B-A256-4A4A-AC43-CF455F4001A7}"/>
    <cellStyle name="Comma 9 2 4 2 2_ACT_NIBD EQ" xfId="13551" xr:uid="{65E990DC-D097-43CA-B3E8-63A1483A7FD3}"/>
    <cellStyle name="Comma 9 2 4 2 3" xfId="13552" xr:uid="{51996AE0-EB56-4432-92DE-3BFF6C5A9500}"/>
    <cellStyle name="Comma 9 2 4 2 3 2" xfId="41007" xr:uid="{6311444F-85F7-4125-AA9B-9C6620D630F5}"/>
    <cellStyle name="Comma 9 2 4 2 3 3" xfId="23003" xr:uid="{0F84C49E-1028-487D-8B42-DB5E7BF70ADF}"/>
    <cellStyle name="Comma 9 2 4 2 4" xfId="36612" xr:uid="{3091CFC9-57E7-4046-ACD5-35A6AFF2A95E}"/>
    <cellStyle name="Comma 9 2 4 2 4 2" xfId="42530" xr:uid="{6D756DE9-B672-4B41-930C-DC4E2E6AF1DE}"/>
    <cellStyle name="Comma 9 2 4 2 5" xfId="39757" xr:uid="{C5EA820C-B6FF-4D52-8FBD-10217A2BE23A}"/>
    <cellStyle name="Comma 9 2 4 2 5 2" xfId="43322" xr:uid="{B0517914-85C6-4430-AF1E-318FB4A40753}"/>
    <cellStyle name="Comma 9 2 4 2 6" xfId="41005" xr:uid="{396E3730-6333-4988-B62B-8524B06A0556}"/>
    <cellStyle name="Comma 9 2 4 2 7" xfId="23001" xr:uid="{A2CE1260-E311-44F8-A43E-2400CC37FD06}"/>
    <cellStyle name="Comma 9 2 4 2_ACT Segment adj EBITDA" xfId="13553" xr:uid="{B7B08A2E-B4F8-44E5-A7B5-7C9875F2653B}"/>
    <cellStyle name="Comma 9 2 4 3" xfId="13554" xr:uid="{DAF73101-7286-45CF-A0E4-DC29BCAFB52B}"/>
    <cellStyle name="Comma 9 2 4 3 2" xfId="13555" xr:uid="{8AA3A602-9F2D-4078-ADB0-346349912DED}"/>
    <cellStyle name="Comma 9 2 4 3 2 2" xfId="41973" xr:uid="{CE0B4936-D4C6-47E7-80BD-4D8D25D6D6C1}"/>
    <cellStyle name="Comma 9 2 4 3 2 3" xfId="32661" xr:uid="{BBB6C27F-491B-47F3-9A76-A39AFA3C7299}"/>
    <cellStyle name="Comma 9 2 4 3 3" xfId="41008" xr:uid="{A9A11606-951E-4368-843B-0678CE865328}"/>
    <cellStyle name="Comma 9 2 4 3 4" xfId="23004" xr:uid="{AE340314-C979-428A-928F-28C20FFF1EF2}"/>
    <cellStyle name="Comma 9 2 4 3_ACT_NIBD EQ" xfId="13556" xr:uid="{7702479E-868F-4C86-8EAF-813BA2F147B1}"/>
    <cellStyle name="Comma 9 2 4 4" xfId="13557" xr:uid="{AD21F4EC-E67F-4CF7-A6AE-34CA0BF819A9}"/>
    <cellStyle name="Comma 9 2 4 4 2" xfId="41009" xr:uid="{A6816C80-22B0-4940-AF99-4E67048215B0}"/>
    <cellStyle name="Comma 9 2 4 4 3" xfId="23005" xr:uid="{6C21735E-2392-4183-87AA-3087E2F62AAF}"/>
    <cellStyle name="Comma 9 2 4 5" xfId="13558" xr:uid="{C227404B-500F-4B48-8EF9-2EAE04BF0A79}"/>
    <cellStyle name="Comma 9 2 4 5 2" xfId="41246" xr:uid="{C2560555-DCA2-4BCE-82F7-12D4E9EFFA33}"/>
    <cellStyle name="Comma 9 2 4 5 3" xfId="31789" xr:uid="{AE15C40B-DE12-41A3-9AAA-509C933E4F06}"/>
    <cellStyle name="Comma 9 2 4 6" xfId="32966" xr:uid="{C829ACDD-E150-4BDC-8362-C55AE9EC3CFC}"/>
    <cellStyle name="Comma 9 2 4 6 2" xfId="42243" xr:uid="{7BF63320-ADDE-4368-A0E9-A084B7ABFDAA}"/>
    <cellStyle name="Comma 9 2 4 7" xfId="36112" xr:uid="{45F66365-1429-4F04-A3B1-2D146F844325}"/>
    <cellStyle name="Comma 9 2 4 7 2" xfId="42313" xr:uid="{0964AB1C-65CF-4D36-AC32-D980C9BBF990}"/>
    <cellStyle name="Comma 9 2 4 8" xfId="37152" xr:uid="{626220AE-E563-4244-8C9A-9B79F79B5136}"/>
    <cellStyle name="Comma 9 2 4 8 2" xfId="42613" xr:uid="{C5691FF2-8A3D-45D4-91D7-780B3262BF7F}"/>
    <cellStyle name="Comma 9 2 4 9" xfId="38284" xr:uid="{EA154C28-05F9-49B0-B42F-75F0D903AFD2}"/>
    <cellStyle name="Comma 9 2 4 9 2" xfId="42811" xr:uid="{98296580-EE0E-4F01-8808-04AB7808F27C}"/>
    <cellStyle name="Comma 9 2 4_ACT Segment adj EBITDA" xfId="13559" xr:uid="{F6525E48-CCA2-47F0-841E-8B87265D3762}"/>
    <cellStyle name="Comma 9 2 5" xfId="13560" xr:uid="{213DF6B4-71D9-41A2-823B-573D73073434}"/>
    <cellStyle name="Comma 9 2 5 2" xfId="13561" xr:uid="{A77EC9BA-C4EE-4A99-B592-76CC8EDB6349}"/>
    <cellStyle name="Comma 9 2 5 2 2" xfId="13562" xr:uid="{FFFA98F8-3F6E-488E-9CB0-CEA2BF4CCC0E}"/>
    <cellStyle name="Comma 9 2 5 2 2 2" xfId="41974" xr:uid="{2F47DB4F-0AFC-4250-842C-99D4C44B29F0}"/>
    <cellStyle name="Comma 9 2 5 2 2 3" xfId="32662" xr:uid="{BCC506D1-89B1-4690-BD2B-0168BA034A32}"/>
    <cellStyle name="Comma 9 2 5 2 3" xfId="41011" xr:uid="{6D94C792-BA6B-4E08-81B7-1B427918AD05}"/>
    <cellStyle name="Comma 9 2 5 2 4" xfId="23007" xr:uid="{2283ABCC-E602-4F3D-84EA-5D7E6A229328}"/>
    <cellStyle name="Comma 9 2 5 2_ACT_NIBD EQ" xfId="13563" xr:uid="{DA13C6BD-EE04-4AB3-9421-6EB0D616BE08}"/>
    <cellStyle name="Comma 9 2 5 3" xfId="13564" xr:uid="{074AA75D-8FD4-4148-B274-C21D401E3E69}"/>
    <cellStyle name="Comma 9 2 5 3 2" xfId="41012" xr:uid="{BD88FDA9-3F20-4AAD-A141-36B93C49B68D}"/>
    <cellStyle name="Comma 9 2 5 3 3" xfId="23008" xr:uid="{AE551002-FFFC-48D9-A3E6-8F7DA78549FF}"/>
    <cellStyle name="Comma 9 2 5 4" xfId="36422" xr:uid="{9A42763D-26C3-4B99-BBE0-306D005A7CA9}"/>
    <cellStyle name="Comma 9 2 5 4 2" xfId="42386" xr:uid="{8CB5BDCD-8A9A-47D6-9CAC-49E25E10B4E3}"/>
    <cellStyle name="Comma 9 2 5 5" xfId="39594" xr:uid="{C2DAAA11-F15A-428D-9CB3-00BB62800BAF}"/>
    <cellStyle name="Comma 9 2 5 5 2" xfId="43172" xr:uid="{60C8DA8B-5C3D-47F9-B21F-AE5970F72D46}"/>
    <cellStyle name="Comma 9 2 5 6" xfId="41010" xr:uid="{AAD4611A-4896-4BAC-902F-3039F25AEAAA}"/>
    <cellStyle name="Comma 9 2 5 7" xfId="23006" xr:uid="{865F5FF9-9F84-4945-A1A3-D4FAEF545B3E}"/>
    <cellStyle name="Comma 9 2 5_ACT Segment adj EBITDA" xfId="13565" xr:uid="{F4BA3163-4FBE-4677-85C6-7412B20C7ADD}"/>
    <cellStyle name="Comma 9 2 6" xfId="13566" xr:uid="{EB7607AF-1115-4728-A82D-E285E6586690}"/>
    <cellStyle name="Comma 9 2 6 2" xfId="13567" xr:uid="{5E6DC6E7-20EF-4A82-AA32-95658A82210C}"/>
    <cellStyle name="Comma 9 2 6 2 2" xfId="41975" xr:uid="{AC8563E1-C5BE-4AFD-B2FD-8B903741251C}"/>
    <cellStyle name="Comma 9 2 6 2 3" xfId="32663" xr:uid="{5AB9C7AB-17ED-4D6C-9FCE-EA0F409C7854}"/>
    <cellStyle name="Comma 9 2 6 3" xfId="37051" xr:uid="{5B8B80C4-2327-4ED9-B301-8DE3AD48C976}"/>
    <cellStyle name="Comma 9 2 6 3 2" xfId="42571" xr:uid="{51D62680-C3A6-4194-B76B-2B3E19515751}"/>
    <cellStyle name="Comma 9 2 6 4" xfId="39818" xr:uid="{F0952D75-FE8D-4240-A5F7-98E47E1777D2}"/>
    <cellStyle name="Comma 9 2 6 4 2" xfId="43366" xr:uid="{7CDD30B3-BE21-45C4-8964-EEBC435FB1BE}"/>
    <cellStyle name="Comma 9 2 6 5" xfId="41013" xr:uid="{EB0012ED-5F6B-4055-9753-2B34B267876B}"/>
    <cellStyle name="Comma 9 2 6 6" xfId="23009" xr:uid="{703CDEE0-99B2-4173-9284-62CDF878B6F7}"/>
    <cellStyle name="Comma 9 2 6_ACT Segment adj EBITDA" xfId="13568" xr:uid="{9463DFF8-4590-4C66-8335-03325DB395D6}"/>
    <cellStyle name="Comma 9 2 7" xfId="13569" xr:uid="{70ABB82D-D944-4FCB-9305-4B0FFEDAF5AE}"/>
    <cellStyle name="Comma 9 2 7 2" xfId="37071" xr:uid="{DAD3243D-EBC6-4D24-AE93-F085B838F9EB}"/>
    <cellStyle name="Comma 9 2 7 2 2" xfId="42589" xr:uid="{A36CEFD9-A823-4BCF-A8BB-854C9327027D}"/>
    <cellStyle name="Comma 9 2 7 3" xfId="39836" xr:uid="{37C59C70-648B-4DA7-B64A-0DEF3BE469E4}"/>
    <cellStyle name="Comma 9 2 7 3 2" xfId="43384" xr:uid="{83870B41-36F9-4695-BD66-E254EF2FF552}"/>
    <cellStyle name="Comma 9 2 7 4" xfId="41014" xr:uid="{7C0EC3BC-0D98-4415-9F51-A4885DCC2211}"/>
    <cellStyle name="Comma 9 2 7 5" xfId="23010" xr:uid="{69311321-B461-4325-B083-0F28E93C1FF4}"/>
    <cellStyle name="Comma 9 2 8" xfId="13570" xr:uid="{C574A1E2-E6A2-4252-BA68-626FF803C595}"/>
    <cellStyle name="Comma 9 2 8 2" xfId="41101" xr:uid="{B2E26C24-F9D7-46EE-AE43-5845FEA91E7B}"/>
    <cellStyle name="Comma 9 2 8 3" xfId="30997" xr:uid="{BFFE489B-8A75-4FFA-85E7-E57C4C4C039D}"/>
    <cellStyle name="Comma 9 2 9" xfId="13571" xr:uid="{B3462804-D0AF-475D-99DF-51E90FE0E4E8}"/>
    <cellStyle name="Comma 9 2 9 2" xfId="41339" xr:uid="{AA9477AB-04FC-4365-A36B-C56617F13DEC}"/>
    <cellStyle name="Comma 9 2 9 3" xfId="32013" xr:uid="{9B1B344E-4994-419E-9754-7DECD3049BCD}"/>
    <cellStyle name="Comma 9 2_ACT Segment adj EBITDA" xfId="13572" xr:uid="{23EC14F0-B8C6-4EED-8657-0684284206AB}"/>
    <cellStyle name="Comma 9 3" xfId="13573" xr:uid="{E76BC3CD-FD55-4E35-9E8C-A4121B6EB423}"/>
    <cellStyle name="Comma 9 3 10" xfId="13574" xr:uid="{5709E08F-D339-4054-AB07-9B94EA83BB92}"/>
    <cellStyle name="Comma 9 3 10 2" xfId="41356" xr:uid="{5540B44C-B0A2-4FBA-A393-B8D663BB8D0F}"/>
    <cellStyle name="Comma 9 3 10 3" xfId="32031" xr:uid="{F8F87574-4645-45E7-9BFC-C7905087E7CD}"/>
    <cellStyle name="Comma 9 3 11" xfId="32967" xr:uid="{543A8A2C-217A-41E2-88FB-B0D4A3DFE223}"/>
    <cellStyle name="Comma 9 3 11 2" xfId="42244" xr:uid="{E0C0BCE1-5283-48B1-8060-49C1560933E1}"/>
    <cellStyle name="Comma 9 3 12" xfId="39335" xr:uid="{68D57C55-2B8E-4D60-9F73-3663A53AF57D}"/>
    <cellStyle name="Comma 9 3 12 2" xfId="43089" xr:uid="{B280FEFB-AB1C-421D-B9BF-1C47C5927BB7}"/>
    <cellStyle name="Comma 9 3 13" xfId="41015" xr:uid="{5CCE68EC-EF37-477B-8C41-8ADAA2B59342}"/>
    <cellStyle name="Comma 9 3 14" xfId="23011" xr:uid="{8618277F-21D0-4C99-AFFA-E331C6A27DDD}"/>
    <cellStyle name="Comma 9 3 2" xfId="13575" xr:uid="{4317C6B4-2A85-4A19-BCBD-F33D468C30B2}"/>
    <cellStyle name="Comma 9 3 2 2" xfId="13576" xr:uid="{D6A07678-D4A9-4572-BC5E-A5F4242082A2}"/>
    <cellStyle name="Comma 9 3 2 2 2" xfId="13577" xr:uid="{F8C1F0A3-E762-4FBC-8C87-1A25915FAA75}"/>
    <cellStyle name="Comma 9 3 2 2 2 2" xfId="41976" xr:uid="{3D4BC0C9-A3CC-40DB-88F3-2F2FAAB9A535}"/>
    <cellStyle name="Comma 9 3 2 2 2 3" xfId="32664" xr:uid="{0819C9F5-1088-47F7-93CC-100E0670A615}"/>
    <cellStyle name="Comma 9 3 2 2 3" xfId="41017" xr:uid="{F1740633-174A-4DD1-AF7C-9E828C74A5C6}"/>
    <cellStyle name="Comma 9 3 2 2 4" xfId="23013" xr:uid="{7EB29D60-103B-4535-9CD6-07AD2981DF54}"/>
    <cellStyle name="Comma 9 3 2 2_ACT_NIBD EQ" xfId="13578" xr:uid="{81D34B22-DEEC-4E5D-B36F-228774C0D124}"/>
    <cellStyle name="Comma 9 3 2 3" xfId="13579" xr:uid="{098A8989-D86B-4002-BF3E-8181B3903630}"/>
    <cellStyle name="Comma 9 3 2 3 2" xfId="41018" xr:uid="{98702247-6337-4F94-9A01-86E7B2119804}"/>
    <cellStyle name="Comma 9 3 2 3 3" xfId="23014" xr:uid="{04CC5B98-E9D4-485D-BEDE-9EA2AE036A6B}"/>
    <cellStyle name="Comma 9 3 2 4" xfId="32968" xr:uid="{5D4939D5-B769-4700-B88F-75E053602E4A}"/>
    <cellStyle name="Comma 9 3 2 4 2" xfId="42245" xr:uid="{9A0F1104-9C47-4097-B0DC-A8699EF8BAFA}"/>
    <cellStyle name="Comma 9 3 2 5" xfId="39336" xr:uid="{B48DF777-3D93-46F2-9181-9CDDB6662BF0}"/>
    <cellStyle name="Comma 9 3 2 5 2" xfId="43090" xr:uid="{19B795B9-6693-4435-8948-7AF0661DF0BD}"/>
    <cellStyle name="Comma 9 3 2 6" xfId="41016" xr:uid="{61934AC7-135D-4539-BF7D-6462D6370F8D}"/>
    <cellStyle name="Comma 9 3 2 7" xfId="23012" xr:uid="{B78DD5DD-1189-4103-9F00-E53F73131C28}"/>
    <cellStyle name="Comma 9 3 2_ACT Segment adj EBITDA" xfId="13580" xr:uid="{114EB061-22A1-4359-BA89-111374D41F53}"/>
    <cellStyle name="Comma 9 3 3" xfId="13581" xr:uid="{7C9BE957-3722-47EA-90D0-11132F231ED1}"/>
    <cellStyle name="Comma 9 3 3 2" xfId="13582" xr:uid="{600E1E19-CD6E-490A-85BF-A33F07D81E1A}"/>
    <cellStyle name="Comma 9 3 3 2 2" xfId="41977" xr:uid="{F937953C-067E-46CD-A1A1-A9F5EA2F902D}"/>
    <cellStyle name="Comma 9 3 3 2 3" xfId="32665" xr:uid="{B54DA7BC-10B2-4640-98BA-B306F3CAE939}"/>
    <cellStyle name="Comma 9 3 3 3" xfId="36613" xr:uid="{A470BDF6-69AE-4836-B8B3-4B3F97B4950C}"/>
    <cellStyle name="Comma 9 3 3 3 2" xfId="42531" xr:uid="{F48E5F9C-3847-4519-9448-C00ED5108541}"/>
    <cellStyle name="Comma 9 3 3 4" xfId="39758" xr:uid="{9F26FC5D-3CA1-4BA8-86B3-98135CB493EE}"/>
    <cellStyle name="Comma 9 3 3 4 2" xfId="43323" xr:uid="{A1609ED9-CF36-4437-A503-743AD58DD007}"/>
    <cellStyle name="Comma 9 3 3 5" xfId="41019" xr:uid="{016006FD-8781-4C4D-BD79-452755181435}"/>
    <cellStyle name="Comma 9 3 3 6" xfId="23015" xr:uid="{6408D39E-FD6C-4E3F-8EEB-BC78E38B59F8}"/>
    <cellStyle name="Comma 9 3 3_ACT Segment adj EBITDA" xfId="13583" xr:uid="{E506C549-F9A6-461D-927D-5C6B2C835B0E}"/>
    <cellStyle name="Comma 9 3 4" xfId="13584" xr:uid="{8EBEE5C0-0E37-467E-AFF5-617D4110166E}"/>
    <cellStyle name="Comma 9 3 4 2" xfId="41020" xr:uid="{E52419E0-853B-4A93-A4CF-53BCF97D9C8C}"/>
    <cellStyle name="Comma 9 3 4 3" xfId="23016" xr:uid="{52FAE3C2-CAD9-4682-9C0D-B7A76914CB82}"/>
    <cellStyle name="Comma 9 3 5" xfId="13585" xr:uid="{11F1ED05-594A-4465-A7EE-068174B83237}"/>
    <cellStyle name="Comma 9 3 5 2" xfId="41183" xr:uid="{BAC1D18D-A7E1-4D20-B1F1-27258654F99F}"/>
    <cellStyle name="Comma 9 3 5 3" xfId="31463" xr:uid="{4743B6C0-BD46-4882-8A76-7EEDF7DEEF9A}"/>
    <cellStyle name="Comma 9 3 6" xfId="13586" xr:uid="{0C9F7F3D-502A-4ADB-984E-C32373B9C55A}"/>
    <cellStyle name="Comma 9 3 6 2" xfId="41448" xr:uid="{7324258F-CBC0-4F20-A8F7-754C334E8E2E}"/>
    <cellStyle name="Comma 9 3 6 3" xfId="32127" xr:uid="{2B133F81-6028-4E07-99DD-FC9AD832F36E}"/>
    <cellStyle name="Comma 9 3 7" xfId="13587" xr:uid="{8DC3E530-4926-4CCD-A774-AA44776D8D69}"/>
    <cellStyle name="Comma 9 3 7 2" xfId="41563" xr:uid="{6743A178-DBB3-431C-B21E-3F21717F4C77}"/>
    <cellStyle name="Comma 9 3 7 3" xfId="32246" xr:uid="{46635E80-4686-4AA0-A41E-3040402EE94A}"/>
    <cellStyle name="Comma 9 3 8" xfId="13588" xr:uid="{21791CC9-8CF1-49B4-BAE0-734B2FDFF06B}"/>
    <cellStyle name="Comma 9 3 8 2" xfId="41412" xr:uid="{19167819-A0B2-4FDF-97A3-E8942C04E581}"/>
    <cellStyle name="Comma 9 3 8 3" xfId="32089" xr:uid="{5152AA20-8BEF-4A8E-BD6F-227D3966E0C1}"/>
    <cellStyle name="Comma 9 3 9" xfId="13589" xr:uid="{5277AF5D-A290-417D-B662-86B834B8B8C7}"/>
    <cellStyle name="Comma 9 3 9 2" xfId="41406" xr:uid="{089E2C55-7AE7-455A-876E-E8AC6F8359F7}"/>
    <cellStyle name="Comma 9 3 9 3" xfId="32083" xr:uid="{B0BBF49D-961D-43CF-81DE-33340B124843}"/>
    <cellStyle name="Comma 9 3_ACT Segment adj EBITDA" xfId="13590" xr:uid="{9A0E2206-0148-46EB-BFD4-5C182BB79B3F}"/>
    <cellStyle name="Comma 9 4" xfId="13591" xr:uid="{C0CEF587-15E9-462C-8A4F-F88D48FC70EE}"/>
    <cellStyle name="Comma 9 4 10" xfId="13592" xr:uid="{AFB148BC-5B16-43C0-B97B-E12BFFFB62E6}"/>
    <cellStyle name="Comma 9 4 10 2" xfId="41330" xr:uid="{CE55FB39-6438-4777-8E88-1E51DE93E42E}"/>
    <cellStyle name="Comma 9 4 10 3" xfId="32004" xr:uid="{865989FF-8553-487D-BB5C-449B99605344}"/>
    <cellStyle name="Comma 9 4 11" xfId="32969" xr:uid="{17FE01E8-2767-4EF9-B6EC-F9894AB8FFFB}"/>
    <cellStyle name="Comma 9 4 11 2" xfId="42246" xr:uid="{16FADE42-0584-4034-BAD5-A30C8B4B8C5B}"/>
    <cellStyle name="Comma 9 4 12" xfId="39337" xr:uid="{00B55C1E-0911-4A4A-86FD-CDFC23EF9F93}"/>
    <cellStyle name="Comma 9 4 12 2" xfId="43091" xr:uid="{44D9F851-A27E-40F7-8C6A-1162C1C05F0E}"/>
    <cellStyle name="Comma 9 4 13" xfId="41021" xr:uid="{D8487786-9C1B-4A94-9640-5CCFE4B86448}"/>
    <cellStyle name="Comma 9 4 14" xfId="23017" xr:uid="{CED93FF8-66A1-42F3-86DA-7A57F0247CA9}"/>
    <cellStyle name="Comma 9 4 2" xfId="13593" xr:uid="{077A3F83-A636-42B9-8A6E-79380F6DC41D}"/>
    <cellStyle name="Comma 9 4 2 2" xfId="13594" xr:uid="{90C15FB9-7417-4270-9F46-5286CC68D3F7}"/>
    <cellStyle name="Comma 9 4 2 2 2" xfId="13595" xr:uid="{22B44B0D-E7EB-421B-88D2-A84CE85997D5}"/>
    <cellStyle name="Comma 9 4 2 2 2 2" xfId="41978" xr:uid="{0D0FAFC8-B066-4E68-A82A-9B716DE1F9F6}"/>
    <cellStyle name="Comma 9 4 2 2 2 3" xfId="32666" xr:uid="{97DE8CBE-1096-412D-B8C5-2D4205A8B664}"/>
    <cellStyle name="Comma 9 4 2 2 3" xfId="41023" xr:uid="{FF80292F-0C24-4CA4-AA90-6362E8664864}"/>
    <cellStyle name="Comma 9 4 2 2 4" xfId="23019" xr:uid="{94756E01-10C6-4A6B-B249-AF64C10A1E38}"/>
    <cellStyle name="Comma 9 4 2 2_ACT_NIBD EQ" xfId="13596" xr:uid="{A0999208-37EC-4B53-9F9D-269AAE1B20E8}"/>
    <cellStyle name="Comma 9 4 2 3" xfId="13597" xr:uid="{D12DEA63-CDF0-4198-8BC7-F19DCB84C92A}"/>
    <cellStyle name="Comma 9 4 2 3 2" xfId="41024" xr:uid="{F1FC2C91-06F9-4FC3-9452-5783AE12ABCE}"/>
    <cellStyle name="Comma 9 4 2 3 3" xfId="23020" xr:uid="{33B76F3E-221E-4A6E-8D52-8BA641A181BC}"/>
    <cellStyle name="Comma 9 4 2 4" xfId="32970" xr:uid="{DC55F9D1-F338-429A-A075-BD6309BB7D3E}"/>
    <cellStyle name="Comma 9 4 2 4 2" xfId="42247" xr:uid="{87827603-B0B4-4F0E-BA6A-9C1E091AE262}"/>
    <cellStyle name="Comma 9 4 2 5" xfId="39338" xr:uid="{9862E1B6-0910-450C-BC05-536352B1AFD7}"/>
    <cellStyle name="Comma 9 4 2 5 2" xfId="43092" xr:uid="{4A2686A0-AC0E-4BD8-A98F-FCC74A73F860}"/>
    <cellStyle name="Comma 9 4 2 6" xfId="41022" xr:uid="{AE6CBB0C-0F03-4016-9D1F-CD92FB995CB2}"/>
    <cellStyle name="Comma 9 4 2 7" xfId="23018" xr:uid="{7CE5BB50-1208-4F4A-BFB1-A700AD50031A}"/>
    <cellStyle name="Comma 9 4 2_ACT Segment adj EBITDA" xfId="13598" xr:uid="{5BFE51A9-EA5E-4553-B11C-C8CEA17C51DB}"/>
    <cellStyle name="Comma 9 4 3" xfId="13599" xr:uid="{3ED4BC18-40E9-4F35-B614-D649BFE7BA42}"/>
    <cellStyle name="Comma 9 4 3 2" xfId="13600" xr:uid="{4C9D183B-7840-478D-B9FA-083BF2187892}"/>
    <cellStyle name="Comma 9 4 3 2 2" xfId="41979" xr:uid="{8728ECFA-C86A-4EF1-9714-0172FA8F6E17}"/>
    <cellStyle name="Comma 9 4 3 2 3" xfId="32667" xr:uid="{8AC75BCB-A880-439F-A6F1-30052B43189C}"/>
    <cellStyle name="Comma 9 4 3 3" xfId="36614" xr:uid="{80C9D0D0-D1EB-4407-B163-7DB7E6096223}"/>
    <cellStyle name="Comma 9 4 3 3 2" xfId="42532" xr:uid="{224304D6-DAA1-492F-A9A4-F3C7283B26B5}"/>
    <cellStyle name="Comma 9 4 3 4" xfId="39759" xr:uid="{BC8CF425-3584-48AD-A7E9-CB69468E0FCE}"/>
    <cellStyle name="Comma 9 4 3 4 2" xfId="43324" xr:uid="{67E7BB1C-D918-46DF-90C8-480732121A62}"/>
    <cellStyle name="Comma 9 4 3 5" xfId="41025" xr:uid="{F3873E35-9FAB-4AF6-B1D9-33832F46B02E}"/>
    <cellStyle name="Comma 9 4 3 6" xfId="23021" xr:uid="{5AE25171-3752-4323-834D-DAFB945185DC}"/>
    <cellStyle name="Comma 9 4 3_ACT Segment adj EBITDA" xfId="13601" xr:uid="{A0D79CF8-903F-4BEA-B31F-3CDE4DCAF4B6}"/>
    <cellStyle name="Comma 9 4 4" xfId="13602" xr:uid="{A4573B0C-4D17-48E3-B83D-F8FF8CB63319}"/>
    <cellStyle name="Comma 9 4 4 2" xfId="41026" xr:uid="{66C73C41-D33E-4042-97EE-FB9DCA6C9224}"/>
    <cellStyle name="Comma 9 4 4 3" xfId="23022" xr:uid="{5CD81A2F-ACDA-4CEA-9B72-B8BAE62721CF}"/>
    <cellStyle name="Comma 9 4 5" xfId="13603" xr:uid="{E1548C07-D0AA-4B9F-833D-FC773ECF4F20}"/>
    <cellStyle name="Comma 9 4 5 2" xfId="41134" xr:uid="{DE52FA42-46E7-4EF9-827F-2A10ADFDADAB}"/>
    <cellStyle name="Comma 9 4 5 3" xfId="31244" xr:uid="{5C1D1006-509C-462C-9DBF-664C420DADF0}"/>
    <cellStyle name="Comma 9 4 6" xfId="13604" xr:uid="{6849E422-6A88-458A-9926-C3FD21916DDB}"/>
    <cellStyle name="Comma 9 4 6 2" xfId="41394" xr:uid="{77130AD0-998B-4F9C-BB8B-C8345B23AA26}"/>
    <cellStyle name="Comma 9 4 6 3" xfId="32071" xr:uid="{187B3FF2-4941-42D4-BC59-EC5804DF9628}"/>
    <cellStyle name="Comma 9 4 7" xfId="13605" xr:uid="{4EE16D50-BEDF-498C-A36E-4409B222CC9A}"/>
    <cellStyle name="Comma 9 4 7 2" xfId="41427" xr:uid="{6EE866F3-8DDA-4EA9-B753-D8EB253C9CA7}"/>
    <cellStyle name="Comma 9 4 7 3" xfId="32104" xr:uid="{7AB2C63E-1CCB-4650-A63C-1D99A7BD1DE6}"/>
    <cellStyle name="Comma 9 4 8" xfId="13606" xr:uid="{1D965AA7-5F71-4FD6-9CBD-60AFE5682563}"/>
    <cellStyle name="Comma 9 4 8 2" xfId="41323" xr:uid="{36A07D96-ADEC-488F-B2C3-F45FAC3478AA}"/>
    <cellStyle name="Comma 9 4 8 3" xfId="31996" xr:uid="{18DA39BC-E767-4955-92B4-26B557870B23}"/>
    <cellStyle name="Comma 9 4 9" xfId="13607" xr:uid="{B90639EA-2604-4C74-924A-FBFC02DA3092}"/>
    <cellStyle name="Comma 9 4 9 2" xfId="41561" xr:uid="{13E3270E-C3C8-48AF-A4F9-E35C87BDE96B}"/>
    <cellStyle name="Comma 9 4 9 3" xfId="32244" xr:uid="{3FFA6635-F7AF-4CBC-BE0D-5E31B4514426}"/>
    <cellStyle name="Comma 9 4_ACT Segment adj EBITDA" xfId="13608" xr:uid="{51009776-8521-44B1-B495-8A4CDD3C73E2}"/>
    <cellStyle name="Comma 9 5" xfId="13609" xr:uid="{2B2E2653-E53D-47BA-9BB9-CAA5BC90247B}"/>
    <cellStyle name="Comma 9 5 10" xfId="38671" xr:uid="{487EE6FE-2325-4497-9229-3DB31222DF6E}"/>
    <cellStyle name="Comma 9 5 10 2" xfId="42840" xr:uid="{4C8C6D99-F027-40A6-8127-1C89F7350D2D}"/>
    <cellStyle name="Comma 9 5 11" xfId="39339" xr:uid="{EB3B47B1-0DDC-41D7-893B-76D1BBF5A2B1}"/>
    <cellStyle name="Comma 9 5 11 2" xfId="43093" xr:uid="{6B213FDE-FA7B-440D-BFEE-A196978A85D7}"/>
    <cellStyle name="Comma 9 5 12" xfId="41027" xr:uid="{FBC99C55-56EC-4DF3-9643-D97FB448C2DE}"/>
    <cellStyle name="Comma 9 5 13" xfId="23023" xr:uid="{F3885F5D-2B0E-4B4C-940D-4E110681CACC}"/>
    <cellStyle name="Comma 9 5 2" xfId="13610" xr:uid="{2F2CC0CB-D129-4FEB-BDBB-97ED5FFB334C}"/>
    <cellStyle name="Comma 9 5 2 2" xfId="13611" xr:uid="{C3D1F5DE-15EB-442A-AD31-0EBA8F4AE80E}"/>
    <cellStyle name="Comma 9 5 2 2 2" xfId="13612" xr:uid="{5DA73F25-0FD0-40AB-A932-BD47800AE2DD}"/>
    <cellStyle name="Comma 9 5 2 2 2 2" xfId="41980" xr:uid="{5B9D97A4-9DB9-4C0D-9449-257DE5C188CE}"/>
    <cellStyle name="Comma 9 5 2 2 2 3" xfId="32668" xr:uid="{264E48D3-E885-455D-9E91-FC5412C80E8D}"/>
    <cellStyle name="Comma 9 5 2 2 3" xfId="41029" xr:uid="{EC63C631-0A28-449F-8107-AC887B225B80}"/>
    <cellStyle name="Comma 9 5 2 2 4" xfId="23025" xr:uid="{736748AA-D47B-4ED4-AE3F-35F1BFF49995}"/>
    <cellStyle name="Comma 9 5 2 2_ACT_NIBD EQ" xfId="13613" xr:uid="{11D5203F-CEEF-4268-A7D2-5D3587203608}"/>
    <cellStyle name="Comma 9 5 2 3" xfId="13614" xr:uid="{6887CC16-B08C-41C2-BA1B-390706C959AD}"/>
    <cellStyle name="Comma 9 5 2 3 2" xfId="41030" xr:uid="{58671547-9653-41DA-B3A0-6CD46539766D}"/>
    <cellStyle name="Comma 9 5 2 3 3" xfId="23026" xr:uid="{10454466-010C-4A23-A1BD-E2421C79C272}"/>
    <cellStyle name="Comma 9 5 2 4" xfId="36615" xr:uid="{ABBCAB1C-97B3-43E0-84F8-FFF47ECC28FB}"/>
    <cellStyle name="Comma 9 5 2 4 2" xfId="42533" xr:uid="{89432C40-8E34-4D28-9E8D-9F9C1659138E}"/>
    <cellStyle name="Comma 9 5 2 5" xfId="39760" xr:uid="{27A85E43-348A-4E2C-91D7-2B3F94DF4566}"/>
    <cellStyle name="Comma 9 5 2 5 2" xfId="43325" xr:uid="{B37C1104-F27E-4D0D-BAD9-1EE23FA9D366}"/>
    <cellStyle name="Comma 9 5 2 6" xfId="41028" xr:uid="{8E992972-2B88-4C93-A3C6-7C4A3020F160}"/>
    <cellStyle name="Comma 9 5 2 7" xfId="23024" xr:uid="{90F93218-A7FF-4B99-AEB8-E33F75D4FF48}"/>
    <cellStyle name="Comma 9 5 2_ACT Segment adj EBITDA" xfId="13615" xr:uid="{53C10D63-0D93-46C5-A9F5-D371156361A5}"/>
    <cellStyle name="Comma 9 5 3" xfId="13616" xr:uid="{613F7641-B8D0-4AC5-8732-79AF11FB823B}"/>
    <cellStyle name="Comma 9 5 3 2" xfId="13617" xr:uid="{395A0AFF-4340-41E1-A2C7-127D1CB46591}"/>
    <cellStyle name="Comma 9 5 3 2 2" xfId="41981" xr:uid="{6A6ED4F1-D694-4DF2-B5A1-316A214F73AC}"/>
    <cellStyle name="Comma 9 5 3 2 3" xfId="32669" xr:uid="{4FA8F8DB-9FE3-48F8-B8B8-1D86C7D7D133}"/>
    <cellStyle name="Comma 9 5 3 3" xfId="41031" xr:uid="{E1F87BE7-1C07-43F8-8687-05DA8A590C1E}"/>
    <cellStyle name="Comma 9 5 3 4" xfId="23027" xr:uid="{D37ABF36-A759-48B6-A83E-54325BC1681D}"/>
    <cellStyle name="Comma 9 5 3_ACT_NIBD EQ" xfId="13618" xr:uid="{140F75E2-A288-4115-9905-4D13BD710CDF}"/>
    <cellStyle name="Comma 9 5 4" xfId="13619" xr:uid="{9BE75FF4-8443-4196-BEE3-00816306110C}"/>
    <cellStyle name="Comma 9 5 4 2" xfId="41032" xr:uid="{4C1F7C9F-D5BC-4896-ACDA-01570D66640E}"/>
    <cellStyle name="Comma 9 5 4 3" xfId="23028" xr:uid="{2F39FB99-D9A6-4E53-99B4-028E04335582}"/>
    <cellStyle name="Comma 9 5 5" xfId="13620" xr:uid="{7161D720-4C0D-42F0-B50F-25E7286E9755}"/>
    <cellStyle name="Comma 9 5 5 2" xfId="41229" xr:uid="{830ABE37-ED0F-42D5-ABA2-B37AAC68C848}"/>
    <cellStyle name="Comma 9 5 5 3" xfId="31639" xr:uid="{F3167405-6D75-4954-92EC-E586A673233B}"/>
    <cellStyle name="Comma 9 5 6" xfId="32971" xr:uid="{4520E756-A232-46F8-9ED1-E06C41BD435F}"/>
    <cellStyle name="Comma 9 5 6 2" xfId="42248" xr:uid="{4BD3364F-3347-42B6-BF7A-0E2F0BA7F592}"/>
    <cellStyle name="Comma 9 5 7" xfId="36113" xr:uid="{0494D78B-3E44-450D-8233-69E1167EC0A0}"/>
    <cellStyle name="Comma 9 5 7 2" xfId="42314" xr:uid="{4C5148F4-C117-44E9-9844-933520389042}"/>
    <cellStyle name="Comma 9 5 8" xfId="37853" xr:uid="{D50178B3-E63C-4619-8948-069B075C10F8}"/>
    <cellStyle name="Comma 9 5 8 2" xfId="42783" xr:uid="{2E20DE50-7663-4B35-BE47-D21EF71253EA}"/>
    <cellStyle name="Comma 9 5 9" xfId="38281" xr:uid="{3D1266E2-EEC7-43A0-BC80-C3DCBC7FEE31}"/>
    <cellStyle name="Comma 9 5 9 2" xfId="42810" xr:uid="{248CE098-0E4F-4DAF-8A72-625C44516074}"/>
    <cellStyle name="Comma 9 5_ACT Segment adj EBITDA" xfId="13621" xr:uid="{6697F519-AF6F-4FB0-88D7-67E2C3E19594}"/>
    <cellStyle name="Comma 9 6" xfId="13622" xr:uid="{36DC73EF-F2D1-4351-BF80-759AD0110C9B}"/>
    <cellStyle name="Comma 9 6 2" xfId="13623" xr:uid="{5A0D9C31-475E-4722-9E26-2F515CF0F607}"/>
    <cellStyle name="Comma 9 6 2 2" xfId="13624" xr:uid="{04334FD8-B6D7-4C27-B9EA-560E4869694F}"/>
    <cellStyle name="Comma 9 6 2 2 2" xfId="41982" xr:uid="{D069134B-4837-43BD-AF48-E1F7E31BA19D}"/>
    <cellStyle name="Comma 9 6 2 2 3" xfId="32670" xr:uid="{C63F4458-EDE1-4F13-AA48-03E6D89B06EA}"/>
    <cellStyle name="Comma 9 6 2 3" xfId="41034" xr:uid="{F12F75BC-7D98-4015-BB7D-79826F8D9E7F}"/>
    <cellStyle name="Comma 9 6 2 4" xfId="23030" xr:uid="{D1CB3AD3-54BE-404F-A943-E7F1DF96BCB0}"/>
    <cellStyle name="Comma 9 6 2_ACT_NIBD EQ" xfId="13625" xr:uid="{8143E8FD-E6B5-4C0C-9DF4-894EBA57A467}"/>
    <cellStyle name="Comma 9 6 3" xfId="13626" xr:uid="{B5C9B246-81E1-4A4C-8922-830370BDEBD2}"/>
    <cellStyle name="Comma 9 6 3 2" xfId="41035" xr:uid="{BC59B6A2-33D4-4E08-921F-655A7859A313}"/>
    <cellStyle name="Comma 9 6 3 3" xfId="23031" xr:uid="{7218DD00-2C15-48A4-8928-4A0A0E6EEA36}"/>
    <cellStyle name="Comma 9 6 4" xfId="36323" xr:uid="{F70770D7-61E8-4DD0-A745-83DC599F52A7}"/>
    <cellStyle name="Comma 9 6 4 2" xfId="42368" xr:uid="{ABBD0180-E8CE-4F5A-B3D0-BFF936EA490A}"/>
    <cellStyle name="Comma 9 6 5" xfId="39570" xr:uid="{764A5011-6466-4A51-B2E6-AA269CB9D873}"/>
    <cellStyle name="Comma 9 6 5 2" xfId="43154" xr:uid="{312C6AD0-A5A8-4421-BBA5-0BC21872949F}"/>
    <cellStyle name="Comma 9 6 6" xfId="41033" xr:uid="{74F1B2BC-EEF7-4ABD-8B69-5EB511ECF7BD}"/>
    <cellStyle name="Comma 9 6 7" xfId="23029" xr:uid="{607F9E7A-B087-46DB-92E5-0C35C6A919AB}"/>
    <cellStyle name="Comma 9 6_ACT Segment adj EBITDA" xfId="13627" xr:uid="{87F13DD9-75C0-4C3A-9875-33AB7EF60441}"/>
    <cellStyle name="Comma 9 7" xfId="13628" xr:uid="{5A4F17A0-FC3E-497C-9F05-E9F088E0721F}"/>
    <cellStyle name="Comma 9 7 2" xfId="13629" xr:uid="{D6E25B7B-104F-4146-9F21-0AED9AC50B5D}"/>
    <cellStyle name="Comma 9 7 2 2" xfId="41983" xr:uid="{C58A4ACC-CB80-425E-B10E-98C0A955910D}"/>
    <cellStyle name="Comma 9 7 2 3" xfId="32671" xr:uid="{4E5426E0-9CFA-4D0F-ACCA-ADC48E93DB9B}"/>
    <cellStyle name="Comma 9 7 3" xfId="37039" xr:uid="{7D92358B-B348-468F-8430-5F5A01754471}"/>
    <cellStyle name="Comma 9 7 3 2" xfId="42559" xr:uid="{C940820A-9CDE-4AF4-9503-FFAC9FD3F621}"/>
    <cellStyle name="Comma 9 7 4" xfId="39806" xr:uid="{54C9538F-343D-438C-A9D3-FD1F69B22407}"/>
    <cellStyle name="Comma 9 7 4 2" xfId="43354" xr:uid="{FD06FB45-BAC8-4141-9C15-45F874CF6096}"/>
    <cellStyle name="Comma 9 7 5" xfId="41036" xr:uid="{F4A5013C-721C-4F48-8C06-F9D5AC97933E}"/>
    <cellStyle name="Comma 9 7 6" xfId="23032" xr:uid="{19D4235E-8834-454E-A504-84A93961AEE9}"/>
    <cellStyle name="Comma 9 7_ACT Segment adj EBITDA" xfId="13630" xr:uid="{612D022F-CD3E-4CC8-9694-2D1898A75308}"/>
    <cellStyle name="Comma 9 8" xfId="13631" xr:uid="{12DE33DB-903D-483C-A2E6-0DF44CC91D00}"/>
    <cellStyle name="Comma 9 8 2" xfId="37076" xr:uid="{D5549A3C-6BB8-4989-8C24-14BDF48BE8AF}"/>
    <cellStyle name="Comma 9 8 2 2" xfId="42594" xr:uid="{EDD32C77-CE61-4C91-AC94-E3FDC185D5E0}"/>
    <cellStyle name="Comma 9 8 3" xfId="39841" xr:uid="{3F3BCF7B-7685-4EB6-8F66-F14F0EE790EF}"/>
    <cellStyle name="Comma 9 8 3 2" xfId="43389" xr:uid="{216630A4-C203-485F-8A32-3C4AF0AD4287}"/>
    <cellStyle name="Comma 9 8 4" xfId="41037" xr:uid="{3F2B5DB2-753F-4D6B-A267-EBA35878963E}"/>
    <cellStyle name="Comma 9 8 5" xfId="23033" xr:uid="{152689CF-9302-4D9C-9B71-D0642EE97F66}"/>
    <cellStyle name="Comma 9 9" xfId="13632" xr:uid="{6C48C334-D07A-4F06-9070-0A6EBF55FE78}"/>
    <cellStyle name="Comma 9 9 2" xfId="41084" xr:uid="{65E09CAF-336D-4D73-B4DE-BA2EFD541ED5}"/>
    <cellStyle name="Comma 9 9 3" xfId="30815" xr:uid="{39285D4E-890E-46EC-9053-82616C1E1783}"/>
    <cellStyle name="Comma 9_ACT Segment adj EBITDA" xfId="13633" xr:uid="{9FB678D4-D624-4AA2-BCD7-45C66A7C32E1}"/>
    <cellStyle name="Currency 2" xfId="13634" xr:uid="{3630CCAA-EF87-4609-9329-B9D37AA2F2CF}"/>
    <cellStyle name="Currency 2 2" xfId="13635" xr:uid="{3EE51B6E-E8D0-4354-B7C8-365AA507BB1C}"/>
    <cellStyle name="Currency 2 2 2" xfId="31017" xr:uid="{19E08ADC-2E26-488F-8AE2-97B9E1AFF69A}"/>
    <cellStyle name="Currency 2 3" xfId="32972" xr:uid="{CF2AAE8C-3EB9-46FE-BF9D-72276D65BA48}"/>
    <cellStyle name="Currency 2 4" xfId="39900" xr:uid="{5BAB1A98-04AA-49ED-94E2-3B592A38E25F}"/>
    <cellStyle name="Currency 2 5" xfId="23034" xr:uid="{CCBA681A-F5A6-4A86-9280-7667BA931361}"/>
    <cellStyle name="Currency 2_ACT Segment adj EBITDA" xfId="13636" xr:uid="{64A634B6-C3B5-4732-8576-AC57F2076B7C}"/>
    <cellStyle name="Currency 3" xfId="13637" xr:uid="{5224A217-0DE8-4C6B-BDF6-A46ED308B727}"/>
    <cellStyle name="Currency 3 2" xfId="13638" xr:uid="{5EF34218-CB06-4AAE-B184-10BD5AFF4988}"/>
    <cellStyle name="Currency 3 2 2" xfId="36317" xr:uid="{3D64B76E-06B6-4792-874E-1DB8DDC01967}"/>
    <cellStyle name="Currency 3 3" xfId="32973" xr:uid="{35B4B92B-FE23-42A3-8DE6-C64DB5805EBE}"/>
    <cellStyle name="Currency 3 4" xfId="23035" xr:uid="{E284F4A7-4067-4034-8AA1-E55E974AEDD9}"/>
    <cellStyle name="Currency 3_ACT Segment adj EBITDA" xfId="13639" xr:uid="{B5F8957A-2E61-4D67-9D2F-23EC62F74F90}"/>
    <cellStyle name="Currency 4" xfId="13640" xr:uid="{078C64EC-095D-4494-BAF4-20CB7F16023A}"/>
    <cellStyle name="Currency 4 2" xfId="32974" xr:uid="{2E8DDEDD-604D-43DC-A93D-7A50013F8FD2}"/>
    <cellStyle name="Currency 5" xfId="13641" xr:uid="{B347A2F2-C9FC-46D2-B39C-4D87C41CBBF3}"/>
    <cellStyle name="Currency 5 2" xfId="32975" xr:uid="{BF39EF5A-1A9E-44F4-B4DE-08D8964162E8}"/>
    <cellStyle name="Dålig" xfId="13642" xr:uid="{C95EF8EB-1E70-4453-981F-66AB561CA7B7}"/>
    <cellStyle name="Dålig 2" xfId="36182" xr:uid="{F20F97F3-0316-497E-ACFC-6493A0DD5779}"/>
    <cellStyle name="Dårlig" xfId="13643" builtinId="27" customBuiltin="1"/>
    <cellStyle name="Dårlig 2" xfId="13644" xr:uid="{2A0B610E-9A82-4E5A-A4CE-472C4C6FC725}"/>
    <cellStyle name="Dårlig 2 2" xfId="30630" xr:uid="{78DE1252-D87A-4D4A-9AF9-49D394497DAB}"/>
    <cellStyle name="Dårlig 3" xfId="23036" xr:uid="{40E2D831-1CCD-4867-AAFA-53C8EA5A1C6F}"/>
    <cellStyle name="Explanatory Text 2" xfId="13645" xr:uid="{E31FCB8A-8B3D-49DF-8B49-E9B483AB03A4}"/>
    <cellStyle name="Explanatory Text 2 2" xfId="13646" xr:uid="{BBCD4014-CAC6-4320-A17F-B2113812B76D}"/>
    <cellStyle name="Explanatory Text 2 2 2" xfId="30773" xr:uid="{5D154D7B-CD50-4CE6-89FE-518320BB34F0}"/>
    <cellStyle name="Explanatory Text 2 3" xfId="39915" xr:uid="{BC784054-50E9-4D4D-88F3-507FD1D28E50}"/>
    <cellStyle name="Explanatory Text 2 4" xfId="23037" xr:uid="{632D183A-2963-4934-9E63-D5797D7C9465}"/>
    <cellStyle name="Explanatory Text 2_ACT Segment adj EBITDA" xfId="13647" xr:uid="{8C66E109-CC65-4C46-97E3-0583FBF0EE1C}"/>
    <cellStyle name="Explanatory Text 3" xfId="13648" xr:uid="{AE044E2B-E109-4B51-9906-3B6ABE8E71BC}"/>
    <cellStyle name="Explanatory Text 3 2" xfId="13649" xr:uid="{14329C11-9929-43CA-8E57-069BAEFB43D9}"/>
    <cellStyle name="Explanatory Text 3 2 2" xfId="30897" xr:uid="{C4A9935A-AF1C-4BFB-A6BD-B60A33A976FF}"/>
    <cellStyle name="Explanatory Text 3 3" xfId="23038" xr:uid="{9E41CFA7-3666-4254-9F4E-A18C748A6619}"/>
    <cellStyle name="Explanatory Text 3_ACT Segment adj EBITDA" xfId="13650" xr:uid="{E4C33C25-99B3-4D17-95F0-96D6052E64C7}"/>
    <cellStyle name="Explanatory Text 4" xfId="13651" xr:uid="{97D77B57-6B05-4E71-A134-A9253C14A58C}"/>
    <cellStyle name="Explanatory Text 4 2" xfId="13652" xr:uid="{458A2B11-5B56-4F97-BB50-6D1B99448656}"/>
    <cellStyle name="Explanatory Text 4 2 2" xfId="31144" xr:uid="{30B1E333-37D4-4DD3-BC70-F575E7453339}"/>
    <cellStyle name="Explanatory Text 4 3" xfId="23039" xr:uid="{7290E3E6-BF24-4E49-ABF5-11F7909D845B}"/>
    <cellStyle name="Explanatory Text 4_ACT Segment adj EBITDA" xfId="13653" xr:uid="{2F4A17B7-6415-4FD0-886F-C5FBC67C6D2A}"/>
    <cellStyle name="Explanatory Text 5" xfId="13654" xr:uid="{943E884F-ED0A-4C6E-8DC8-64EB9A9AAFFB}"/>
    <cellStyle name="Explanatory Text 5 2" xfId="30681" xr:uid="{0FD81E9A-F358-42ED-B46F-4BF3A8F36E98}"/>
    <cellStyle name="Forklarende tekst" xfId="13655" builtinId="53" customBuiltin="1"/>
    <cellStyle name="Forklarende tekst 2" xfId="13656" xr:uid="{1AF9BF6B-86D3-4E51-8835-2C7ACCEE37FA}"/>
    <cellStyle name="Forklarende tekst 2 2" xfId="30631" xr:uid="{9C02B9BB-8A3B-461E-B815-8D8D7F9B3FEE}"/>
    <cellStyle name="Forklarende tekst 3" xfId="23040" xr:uid="{3C5BEF7E-96BA-4CF7-A2AB-FD7CC99537A6}"/>
    <cellStyle name="Färg1" xfId="13657" xr:uid="{54096E29-C72E-4BF8-96E2-660A3490A52B}"/>
    <cellStyle name="Färg1 2" xfId="36183" xr:uid="{B42EC9B5-8998-4B58-9036-4A1083E900CD}"/>
    <cellStyle name="Färg2" xfId="13658" xr:uid="{3AB00EFF-2797-4E17-8AD2-9FA3CD21C2E2}"/>
    <cellStyle name="Färg2 2" xfId="36184" xr:uid="{7664A211-6A75-4C40-9E69-83BCF423EB87}"/>
    <cellStyle name="Färg3" xfId="13659" xr:uid="{5FAE701A-21C1-4810-920F-0BB00A264ED3}"/>
    <cellStyle name="Färg3 2" xfId="36185" xr:uid="{1ABEA3D1-4E23-42A0-9AAC-2F07622E74EE}"/>
    <cellStyle name="Färg4" xfId="13660" xr:uid="{2D8EF824-D075-417E-9555-9966AD22DC03}"/>
    <cellStyle name="Färg4 2" xfId="36186" xr:uid="{09D20955-7D18-49DF-B8EE-E3D5A8F2AC05}"/>
    <cellStyle name="Färg5" xfId="13661" xr:uid="{F41D2F26-2B00-470F-A2BA-C4FEDCA62E93}"/>
    <cellStyle name="Färg5 2" xfId="36187" xr:uid="{8EE95D42-3DD4-4BF7-9CB1-693E0DDAC0C7}"/>
    <cellStyle name="Färg6" xfId="13662" xr:uid="{BEA5F1F4-1622-460A-8DBD-CA02D1B15EA1}"/>
    <cellStyle name="Färg6 2" xfId="36188" xr:uid="{CF306DBF-37A5-42D8-8336-8BAA08007AAB}"/>
    <cellStyle name="Förklarande text" xfId="13663" xr:uid="{FDE35F47-697F-4AEB-A67F-0E1DB06A816E}"/>
    <cellStyle name="Förklarande text 2" xfId="36189" xr:uid="{1A25172A-3333-46C7-879E-016BFDE1FB3F}"/>
    <cellStyle name="God" xfId="21893" xr:uid="{9594CFD0-D068-458B-9A55-14825FF0815B}"/>
    <cellStyle name="God 2" xfId="13664" xr:uid="{151BFEF5-9535-48BE-9340-1A12F5844138}"/>
    <cellStyle name="God 2 2" xfId="30632" xr:uid="{0553DDD2-08B2-49F2-A4AB-80D8155F3D2C}"/>
    <cellStyle name="God 3" xfId="23041" xr:uid="{D7912C27-4266-4E13-AF41-482015D72067}"/>
    <cellStyle name="God_ACT Segment adj EBITDA" xfId="13665" xr:uid="{E050FC95-7736-49C1-A5F0-53AB4A5628E4}"/>
    <cellStyle name="Good 2" xfId="13666" xr:uid="{25913B7F-25C7-470B-94F7-26E70174AA3D}"/>
    <cellStyle name="Good 2 2" xfId="13667" xr:uid="{720D8B33-9B16-4E8F-9BDF-20F1BE0513F6}"/>
    <cellStyle name="Good 2 2 2" xfId="30763" xr:uid="{B1EF72E2-E378-43E0-85F4-DE29A822B837}"/>
    <cellStyle name="Good 2 3" xfId="39905" xr:uid="{E36CBF1E-0F98-4C65-A5F1-79EC2632D054}"/>
    <cellStyle name="Good 2 4" xfId="23042" xr:uid="{5EAE94D1-E924-40CB-B99B-EF5C93031A88}"/>
    <cellStyle name="Good 2_ACT Segment adj EBITDA" xfId="13668" xr:uid="{5CB52F09-9297-4365-83ED-D924BB148BFD}"/>
    <cellStyle name="Good 3" xfId="13669" xr:uid="{A808A989-97B9-4273-BD29-3904B1A0D1E9}"/>
    <cellStyle name="Good 3 2" xfId="13670" xr:uid="{A07D21B8-FF3E-41E5-A8E1-4D6055D975B8}"/>
    <cellStyle name="Good 3 2 2" xfId="30898" xr:uid="{999CA061-2282-48D9-8D4A-C6535BF388C0}"/>
    <cellStyle name="Good 3 3" xfId="23043" xr:uid="{A00EF6C8-86AD-419B-9F71-C3416D511476}"/>
    <cellStyle name="Good 3_ACT Segment adj EBITDA" xfId="13671" xr:uid="{66C99C22-0D1C-4E12-9CE5-08C27F72B9AD}"/>
    <cellStyle name="Good 4" xfId="13672" xr:uid="{D50F800C-D002-4DE9-8209-3B0135E18535}"/>
    <cellStyle name="Good 4 2" xfId="13673" xr:uid="{AD0FDF26-06BF-4952-AD25-7DDE9DD55861}"/>
    <cellStyle name="Good 4 2 2" xfId="31145" xr:uid="{076FFC73-1689-49D9-8F1E-315A9F9B8443}"/>
    <cellStyle name="Good 4 3" xfId="23044" xr:uid="{446500EC-9213-421A-A68A-9D3501297C51}"/>
    <cellStyle name="Good 4_ACT Segment adj EBITDA" xfId="13674" xr:uid="{1A6E27DA-DF8E-4F66-A5DD-20397D35EE10}"/>
    <cellStyle name="Good 5" xfId="13675" xr:uid="{B3A8D964-14E8-4F33-BB12-8877986DF16D}"/>
    <cellStyle name="Good 5 2" xfId="30682" xr:uid="{0527B7E5-82A7-4A87-AB9B-609244DDF8E0}"/>
    <cellStyle name="Heading" xfId="13676" xr:uid="{223317D7-7B2E-4E8A-AF55-7C41AEE0B820}"/>
    <cellStyle name="Heading 1 2" xfId="13677" xr:uid="{84C79869-A27E-49CC-8453-2C803C85845A}"/>
    <cellStyle name="Heading 1 2 2" xfId="13678" xr:uid="{2A649959-9BB6-4E7F-95CA-7F258C80F533}"/>
    <cellStyle name="Heading 1 2 2 2" xfId="30759" xr:uid="{886A7A8C-77CA-4618-ADD6-BFF4DDDC6AE1}"/>
    <cellStyle name="Heading 1 2 3" xfId="39901" xr:uid="{BD56C8E0-4C66-42F4-9A21-2D36585CABA7}"/>
    <cellStyle name="Heading 1 2 4" xfId="23045" xr:uid="{5C19165F-3609-4413-B2F5-E20F5E512DB7}"/>
    <cellStyle name="Heading 1 2_ACT Segment adj EBITDA" xfId="13679" xr:uid="{E49D0942-3D55-4C78-8956-90FCD05D78E8}"/>
    <cellStyle name="Heading 1 3" xfId="13680" xr:uid="{906BD29F-ABB0-4D6B-97C3-872611F82542}"/>
    <cellStyle name="Heading 1 3 2" xfId="13681" xr:uid="{6B8BB86E-77C2-48B5-A479-5E3FA948937A}"/>
    <cellStyle name="Heading 1 3 2 2" xfId="30899" xr:uid="{EA4EADAD-C7B4-4C35-821D-9274E36F39FD}"/>
    <cellStyle name="Heading 1 3 3" xfId="23046" xr:uid="{EE687E5D-6F60-4332-B35E-F3C9D670C742}"/>
    <cellStyle name="Heading 1 3_ACT Segment adj EBITDA" xfId="13682" xr:uid="{2CA5F622-147D-4AED-865F-C2FFF9017A0E}"/>
    <cellStyle name="Heading 1 4" xfId="13683" xr:uid="{26212CF1-83D9-4AED-A054-FCD5724EF71D}"/>
    <cellStyle name="Heading 1 4 2" xfId="13684" xr:uid="{6D6B2DB0-7550-4D9C-8ECE-C90DD61B450C}"/>
    <cellStyle name="Heading 1 4 2 2" xfId="31146" xr:uid="{BD107291-E72E-47BA-898B-02FF9AD9CC0B}"/>
    <cellStyle name="Heading 1 4 3" xfId="23047" xr:uid="{C9264DF6-5126-4E90-BB60-955D453D8C47}"/>
    <cellStyle name="Heading 1 4_ACT Segment adj EBITDA" xfId="13685" xr:uid="{CF9A9256-6884-4353-BC37-AEA37DAE7BF1}"/>
    <cellStyle name="Heading 1 5" xfId="13686" xr:uid="{8787A581-A903-4394-9026-C2E4CEE3D807}"/>
    <cellStyle name="Heading 1 5 2" xfId="30683" xr:uid="{105908C4-D7CD-4C63-927F-CB000E0FCAF4}"/>
    <cellStyle name="Heading 2 2" xfId="13687" xr:uid="{E095F42A-343A-40B7-A430-D3922C5660AE}"/>
    <cellStyle name="Heading 2 2 2" xfId="13688" xr:uid="{8023A55D-F6F6-4903-A53A-A2D145677D23}"/>
    <cellStyle name="Heading 2 2 2 2" xfId="30760" xr:uid="{9BF904FD-52C4-4C9F-BD05-05874192DD80}"/>
    <cellStyle name="Heading 2 2 3" xfId="39902" xr:uid="{8BE009B6-1046-43AA-A693-6D5170E1DB57}"/>
    <cellStyle name="Heading 2 2 4" xfId="23048" xr:uid="{2742671B-E07D-4CC1-A264-9EB940D92822}"/>
    <cellStyle name="Heading 2 2_ACT Segment adj EBITDA" xfId="13689" xr:uid="{6C30101B-E461-426A-925E-BF6C624A86E0}"/>
    <cellStyle name="Heading 2 3" xfId="13690" xr:uid="{5F88641A-D5DC-4E7D-9ABA-6D45BD97D755}"/>
    <cellStyle name="Heading 2 3 2" xfId="13691" xr:uid="{E3E76D53-098F-4872-87D2-D09A6F553BA8}"/>
    <cellStyle name="Heading 2 3 2 2" xfId="30900" xr:uid="{76DCE469-B722-4E50-BB2F-2B6361D8480D}"/>
    <cellStyle name="Heading 2 3 3" xfId="23049" xr:uid="{B3677114-EF3A-43AD-BC5C-7102063AB6ED}"/>
    <cellStyle name="Heading 2 3_ACT Segment adj EBITDA" xfId="13692" xr:uid="{31E91BD9-097A-4153-A646-6EFD5B5A2C0E}"/>
    <cellStyle name="Heading 2 4" xfId="13693" xr:uid="{67BDF0A8-3733-4D2E-BD9C-B0E7EBD124B8}"/>
    <cellStyle name="Heading 2 4 2" xfId="13694" xr:uid="{9370DCC9-DA5F-4C70-9C14-10D743CBB6F3}"/>
    <cellStyle name="Heading 2 4 2 2" xfId="31147" xr:uid="{B527FF5C-2F00-490E-87DE-EC13AF861F7B}"/>
    <cellStyle name="Heading 2 4 3" xfId="23050" xr:uid="{B96CF043-D8A9-4D2A-BFE2-B72B29AB4ADC}"/>
    <cellStyle name="Heading 2 4_ACT Segment adj EBITDA" xfId="13695" xr:uid="{A0F0D6B1-B271-4A29-8A86-91D1DB683269}"/>
    <cellStyle name="Heading 2 5" xfId="13696" xr:uid="{D2B0762D-AA17-48F7-8A70-65C219331158}"/>
    <cellStyle name="Heading 2 5 2" xfId="30684" xr:uid="{06257A94-A485-47AD-B5DF-A34584E5A515}"/>
    <cellStyle name="Heading 3 2" xfId="13697" xr:uid="{C9EBFD02-FEE5-45AD-B087-03B5DC886B88}"/>
    <cellStyle name="Heading 3 2 2" xfId="13698" xr:uid="{5D886370-7A41-4F5A-BF6E-C70E6C6E46BD}"/>
    <cellStyle name="Heading 3 2 2 2" xfId="30761" xr:uid="{70F2F6AB-403E-43DD-BBE2-F96D31823654}"/>
    <cellStyle name="Heading 3 2 3" xfId="39903" xr:uid="{B4B5CB2F-7E3E-4E11-A2C5-DE2217B3C0F5}"/>
    <cellStyle name="Heading 3 2 4" xfId="23051" xr:uid="{80D295FB-7E07-43FA-A11D-3ED1988CD1A7}"/>
    <cellStyle name="Heading 3 2_ACT Segment adj EBITDA" xfId="13699" xr:uid="{DA17F273-EA71-4050-A643-0D17FAD961ED}"/>
    <cellStyle name="Heading 3 3" xfId="13700" xr:uid="{AD9ADC08-369B-4536-AAF7-3B1B94549D0B}"/>
    <cellStyle name="Heading 3 3 2" xfId="13701" xr:uid="{51925F0B-727B-4B16-B571-E017B5AAEDE6}"/>
    <cellStyle name="Heading 3 3 2 2" xfId="30901" xr:uid="{252E7996-6E3C-49EF-9819-357ECEEE9E8D}"/>
    <cellStyle name="Heading 3 3 3" xfId="23052" xr:uid="{EFDF931D-39FE-4A8B-A188-C8B206D74BBF}"/>
    <cellStyle name="Heading 3 3_ACT Segment adj EBITDA" xfId="13702" xr:uid="{180CEEFF-9B2E-4D0E-B6C3-CB89FA750173}"/>
    <cellStyle name="Heading 3 4" xfId="13703" xr:uid="{545F7020-5201-4CD8-A83C-C4638F9555B0}"/>
    <cellStyle name="Heading 3 4 2" xfId="13704" xr:uid="{67B73B8E-AE1F-4318-B180-7E9AA9874C16}"/>
    <cellStyle name="Heading 3 4 2 2" xfId="31148" xr:uid="{287D9252-97CD-45EF-8653-2541FC97D8C0}"/>
    <cellStyle name="Heading 3 4 3" xfId="23053" xr:uid="{E4C3E6E5-B5EF-4EA3-A267-2651055EA2E3}"/>
    <cellStyle name="Heading 3 4_ACT Segment adj EBITDA" xfId="13705" xr:uid="{780C1EC6-6C4A-4F6F-AB61-7B7F154CBE1F}"/>
    <cellStyle name="Heading 3 5" xfId="13706" xr:uid="{A423B689-F0CE-4967-9032-69A57EF00D61}"/>
    <cellStyle name="Heading 3 5 2" xfId="30685" xr:uid="{F29404CD-5083-48A1-BA71-6118B4E39A2B}"/>
    <cellStyle name="Heading 4 2" xfId="13707" xr:uid="{DD7365FC-D1A7-433C-AD78-3EC83A25440B}"/>
    <cellStyle name="Heading 4 2 2" xfId="13708" xr:uid="{513DC06D-C5E1-452A-ACBC-F8C47E95AFC7}"/>
    <cellStyle name="Heading 4 2 2 2" xfId="30762" xr:uid="{1E1AFDCD-AEEE-4F77-910E-0D8797FEAFB5}"/>
    <cellStyle name="Heading 4 2 3" xfId="39904" xr:uid="{F1256D7C-39F3-488B-9C0F-5B232F52165A}"/>
    <cellStyle name="Heading 4 2 4" xfId="23054" xr:uid="{6B5F52D5-8B3E-4042-BB65-0D9D07530BAF}"/>
    <cellStyle name="Heading 4 2_ACT Segment adj EBITDA" xfId="13709" xr:uid="{00EEDA80-ECF2-4ADD-8F78-89063CA0589E}"/>
    <cellStyle name="Heading 4 3" xfId="13710" xr:uid="{F95B1DE6-BDB5-4DF2-96C8-3C9671A08F6A}"/>
    <cellStyle name="Heading 4 3 2" xfId="13711" xr:uid="{51A7A55A-2F2D-434E-BCEF-320F0574BFFD}"/>
    <cellStyle name="Heading 4 3 2 2" xfId="30902" xr:uid="{AC53519D-7873-4005-958D-D8B8F0B686B5}"/>
    <cellStyle name="Heading 4 3 3" xfId="23055" xr:uid="{BC81F313-8BF9-4911-A353-1D1756EA3AE9}"/>
    <cellStyle name="Heading 4 3_ACT Segment adj EBITDA" xfId="13712" xr:uid="{44C267D6-0265-4390-8228-C54066CE6D36}"/>
    <cellStyle name="Heading 4 4" xfId="13713" xr:uid="{982A2971-3A14-46B9-822B-F40AA3505F8C}"/>
    <cellStyle name="Heading 4 4 2" xfId="13714" xr:uid="{90EEE243-4711-47D3-95B2-7415609A20A6}"/>
    <cellStyle name="Heading 4 4 2 2" xfId="31149" xr:uid="{214B114A-EE6D-43C4-A5C4-18869EA9409B}"/>
    <cellStyle name="Heading 4 4 3" xfId="23056" xr:uid="{09C798D3-0568-4857-8899-776AF617EACE}"/>
    <cellStyle name="Heading 4 4_ACT Segment adj EBITDA" xfId="13715" xr:uid="{39FB2A5C-0718-4AE3-A9E3-4195A8F3681B}"/>
    <cellStyle name="Heading 4 5" xfId="13716" xr:uid="{B4B2DF9C-98B8-4F0A-A310-846B9F6DCD8B}"/>
    <cellStyle name="Heading 4 5 2" xfId="30686" xr:uid="{519D0CB0-F46D-4AE6-B3CE-37890F811CDB}"/>
    <cellStyle name="Hyperlink 2" xfId="13717" xr:uid="{7157437F-2767-47A7-B21D-39236AD4FFC2}"/>
    <cellStyle name="Hyperlink 2 2" xfId="32976" xr:uid="{7B3E25C6-4DE4-4C44-9875-C3FB4A4A25F8}"/>
    <cellStyle name="Hyperlink 3" xfId="13718" xr:uid="{98BE9226-DFA4-498D-A6C9-2756B0556700}"/>
    <cellStyle name="Hyperlink 3 2" xfId="32977" xr:uid="{5E6FCB2F-A7D8-4CEB-B821-B92A71458ACC}"/>
    <cellStyle name="Indata" xfId="13719" xr:uid="{6C15C864-928D-4AB6-966D-6085B66E4CFF}"/>
    <cellStyle name="Indata 2" xfId="36190" xr:uid="{1B256D2D-A520-47E1-97DB-0636BF0AADCF}"/>
    <cellStyle name="Inndata" xfId="21894" xr:uid="{5C5DA9CA-E8CA-4B6A-9BE1-6CFA4AD571C4}"/>
    <cellStyle name="Inndata 2" xfId="13720" xr:uid="{111DF657-3350-47DD-B46E-724E1500AF1A}"/>
    <cellStyle name="Inndata 2 2" xfId="30633" xr:uid="{122E39E6-C12A-483A-8F84-8DE952AACC10}"/>
    <cellStyle name="Inndata 3" xfId="23057" xr:uid="{AE267F53-A9BC-4116-9F45-013DC267210E}"/>
    <cellStyle name="Inndata_ACT Segment adj EBITDA" xfId="13721" xr:uid="{B725D1ED-AC3B-4020-9E20-4BEA6D4A9532}"/>
    <cellStyle name="Input 2" xfId="13722" xr:uid="{0E881F02-455D-47ED-A4D4-593E4B33A16D}"/>
    <cellStyle name="Input 2 2" xfId="13723" xr:uid="{D01C4CFB-D220-4048-9FB1-2B0A684C5F71}"/>
    <cellStyle name="Input 2 2 2" xfId="30766" xr:uid="{167D77BA-67CC-44B7-BB8F-C72A5B726CC7}"/>
    <cellStyle name="Input 2 3" xfId="13724" xr:uid="{2B35BFE5-9826-4EF2-B260-827C0F34B31F}"/>
    <cellStyle name="Input 2 3 2" xfId="32672" xr:uid="{A555F4BE-F1A1-4796-B235-53B0193158F7}"/>
    <cellStyle name="Input 2 4" xfId="39908" xr:uid="{D03E23AA-6C30-4DF4-8CC5-2C1C2EC35546}"/>
    <cellStyle name="Input 2 5" xfId="23058" xr:uid="{57E52530-2FB8-42F9-8BC0-06A8D2C8C623}"/>
    <cellStyle name="Input 2_ACT Segment adj EBITDA" xfId="13725" xr:uid="{637D909F-5BDA-4D5F-A280-2395906FAC12}"/>
    <cellStyle name="Input 3" xfId="13726" xr:uid="{745C0D11-DE79-4F61-8BEE-E6AFE7AE5C11}"/>
    <cellStyle name="Input 3 2" xfId="13727" xr:uid="{4C8BDA23-80E1-4538-A197-07D7DB2FA8D7}"/>
    <cellStyle name="Input 3 2 2" xfId="30903" xr:uid="{9C03B134-80C3-4D4B-841C-DE5178E00513}"/>
    <cellStyle name="Input 3 3" xfId="23059" xr:uid="{6BEF5603-77D6-4F92-A0AF-68DE1500778C}"/>
    <cellStyle name="Input 3_ACT Segment adj EBITDA" xfId="13728" xr:uid="{EF139FB1-EC29-428E-B45C-9D65DA44E362}"/>
    <cellStyle name="Input 4" xfId="13729" xr:uid="{62889EFE-D452-4C41-8039-51BD614E9434}"/>
    <cellStyle name="Input 4 2" xfId="13730" xr:uid="{7167C2FF-AC1D-45A2-886B-58DCF9358E6C}"/>
    <cellStyle name="Input 4 2 2" xfId="31150" xr:uid="{B2ABEDDD-6BCB-426C-B7A5-F3F435C45FB2}"/>
    <cellStyle name="Input 4 3" xfId="23060" xr:uid="{44F063B1-8B3E-4065-A6F9-3381547FFAB3}"/>
    <cellStyle name="Input 4_ACT Segment adj EBITDA" xfId="13731" xr:uid="{3C9472AC-7B89-4188-BA2F-C2B84259C582}"/>
    <cellStyle name="Input 5" xfId="13732" xr:uid="{677107D7-5459-4DE0-BD76-962ACF7BDC1D}"/>
    <cellStyle name="Input 5 2" xfId="30687" xr:uid="{E1142D71-E50F-47D7-85C2-FF16A9656F3D}"/>
    <cellStyle name="Input cells" xfId="13733" xr:uid="{4621BAE6-352C-47C0-87D0-40E752D5C43F}"/>
    <cellStyle name="Koblet celle" xfId="21896" xr:uid="{22F591F8-75D5-46FF-909D-349E8992C52D}"/>
    <cellStyle name="Koblet celle 2" xfId="13734" xr:uid="{430BF93E-32C3-4570-8D46-0193629B6A2B}"/>
    <cellStyle name="Koblet celle 2 2" xfId="30634" xr:uid="{4F36C5B8-205D-466D-A7EC-D91A3A0B868E}"/>
    <cellStyle name="Koblet celle 3" xfId="23061" xr:uid="{69BE7956-4AA1-46DD-88B5-4653C34975C1}"/>
    <cellStyle name="Koblet celle_ACT Segment adj EBITDA" xfId="13735" xr:uid="{0BE0B273-7B90-4CD7-BF6E-6360153E16AC}"/>
    <cellStyle name="Komma" xfId="1" builtinId="3"/>
    <cellStyle name="Komma 2" xfId="13736" xr:uid="{3C30F6C3-E2C2-49EB-8EAA-BAF611B0B388}"/>
    <cellStyle name="Komma 2 10" xfId="13737" xr:uid="{8E5C18A5-D4E6-49DE-9F4B-E6015A22B1C0}"/>
    <cellStyle name="Komma 2 10 2" xfId="41552" xr:uid="{89B3EC3B-E592-4732-906B-2EFA0E601B02}"/>
    <cellStyle name="Komma 2 10 3" xfId="32235" xr:uid="{37FE6F45-46B1-40A1-ADBA-1737DF7CE768}"/>
    <cellStyle name="Komma 2 11" xfId="32978" xr:uid="{2A939BAA-9790-41B3-954B-9DC729DCEE74}"/>
    <cellStyle name="Komma 2 11 2" xfId="42249" xr:uid="{57906026-AC2C-4842-B7A8-884309C12FFA}"/>
    <cellStyle name="Komma 2 12" xfId="39340" xr:uid="{FC49532A-03D6-4794-8833-F824538DC0F4}"/>
    <cellStyle name="Komma 2 12 2" xfId="43094" xr:uid="{D78FF714-435B-4619-9E56-012FC25D6E86}"/>
    <cellStyle name="Komma 2 13" xfId="41038" xr:uid="{45B2C1F5-2AAA-4B56-AEB8-A858A63E1A92}"/>
    <cellStyle name="Komma 2 14" xfId="23062" xr:uid="{9D41534C-F8B2-4CC6-AE17-C0E9BEACD2BA}"/>
    <cellStyle name="Komma 2 2" xfId="13738" xr:uid="{EE45732A-EC33-4E5A-A939-9E1AD43D3B3F}"/>
    <cellStyle name="Komma 2 2 10" xfId="13739" xr:uid="{D819F841-4A36-43AE-939A-26AB1E114DA4}"/>
    <cellStyle name="Komma 2 2 10 2" xfId="41384" xr:uid="{89BC18B7-C7A4-444A-9D30-667C65755078}"/>
    <cellStyle name="Komma 2 2 10 3" xfId="32061" xr:uid="{229204B1-6551-4ED2-A679-32F4158D68F1}"/>
    <cellStyle name="Komma 2 2 11" xfId="32979" xr:uid="{9E67F151-EEF0-499A-BDF2-6988591D55F6}"/>
    <cellStyle name="Komma 2 2 11 2" xfId="42250" xr:uid="{60FBE11A-E670-46A1-BD4C-8E5AAF6031E9}"/>
    <cellStyle name="Komma 2 2 12" xfId="39341" xr:uid="{577FB202-CC12-4E41-B249-BBC16D6BC839}"/>
    <cellStyle name="Komma 2 2 12 2" xfId="43095" xr:uid="{2F90D537-8E75-4F36-9CE8-3D4287ECED07}"/>
    <cellStyle name="Komma 2 2 13" xfId="41039" xr:uid="{5FD46AA1-988A-4ABD-8011-580C05ABED99}"/>
    <cellStyle name="Komma 2 2 14" xfId="23063" xr:uid="{4B21F610-AC96-410C-8A4A-2AA6F7BBEC39}"/>
    <cellStyle name="Komma 2 2 2" xfId="13740" xr:uid="{EB06E174-88D4-4E29-ACB7-8507B7092735}"/>
    <cellStyle name="Komma 2 2 2 2" xfId="13741" xr:uid="{C5EA5014-BD03-432C-8ED6-9FA1F99E2FFB}"/>
    <cellStyle name="Komma 2 2 2 2 2" xfId="13742" xr:uid="{2F3FEE42-285E-41E6-BCEE-E03690EF38A3}"/>
    <cellStyle name="Komma 2 2 2 2 2 2" xfId="13743" xr:uid="{71B2ADF2-6731-45DD-8378-9544E9621EAF}"/>
    <cellStyle name="Komma 2 2 2 2 2 2 2" xfId="41984" xr:uid="{1819461A-CEAD-40A7-9EEA-FA60826C2D51}"/>
    <cellStyle name="Komma 2 2 2 2 2 2 3" xfId="32673" xr:uid="{24565BF8-00AA-46B6-A333-BAE8F0475C27}"/>
    <cellStyle name="Komma 2 2 2 2 2 3" xfId="32982" xr:uid="{948FBC7B-00C6-474E-87FE-152AE2BE4F65}"/>
    <cellStyle name="Komma 2 2 2 2 2 3 2" xfId="42253" xr:uid="{EE722A3A-6F68-4E7A-AD22-8FA23C5E81C2}"/>
    <cellStyle name="Komma 2 2 2 2 2 4" xfId="39344" xr:uid="{115703F3-BAE4-47E6-8B20-48694871459F}"/>
    <cellStyle name="Komma 2 2 2 2 2 4 2" xfId="43098" xr:uid="{232171A8-CFC6-49F4-BA37-D6A7005921E6}"/>
    <cellStyle name="Komma 2 2 2 2 2_New Segment note" xfId="13744" xr:uid="{58F7FDB5-E7BE-4BE4-A62D-CA3867761343}"/>
    <cellStyle name="Komma 2 2 2 2 3" xfId="13745" xr:uid="{C0A30FBC-961C-4D51-A86C-1CE110B6500F}"/>
    <cellStyle name="Komma 2 2 2 2 3 2" xfId="41985" xr:uid="{C6168608-4394-4BF5-A607-3BB12B8C4EE3}"/>
    <cellStyle name="Komma 2 2 2 2 3 3" xfId="32674" xr:uid="{8DE318BE-5316-46B4-9C3D-3D1B4E5602EF}"/>
    <cellStyle name="Komma 2 2 2 2 4" xfId="32981" xr:uid="{04AE9E97-FB2E-49CF-B78B-FBDD71B8D193}"/>
    <cellStyle name="Komma 2 2 2 2 4 2" xfId="42252" xr:uid="{09A92D27-7429-4F3E-860A-6321AA3586C5}"/>
    <cellStyle name="Komma 2 2 2 2 5" xfId="39343" xr:uid="{5DA9ADF8-0CBC-4C19-B952-087136F775E1}"/>
    <cellStyle name="Komma 2 2 2 2 5 2" xfId="43097" xr:uid="{920E40AE-8564-4818-83E6-797F9269EC52}"/>
    <cellStyle name="Komma 2 2 2 2 6" xfId="41041" xr:uid="{B6E21519-08A8-41E6-A6F7-23357EBFAABF}"/>
    <cellStyle name="Komma 2 2 2 2 7" xfId="23065" xr:uid="{9180753D-BF7D-4C5E-8DB9-8EFF4A6699E7}"/>
    <cellStyle name="Komma 2 2 2 2_ACT Segment adj EBITDA" xfId="13746" xr:uid="{27BF62AC-99C0-4206-8748-23536EAA3900}"/>
    <cellStyle name="Komma 2 2 2 3" xfId="13747" xr:uid="{53AF3282-E0FD-4FAA-98F5-C2215EA0EC68}"/>
    <cellStyle name="Komma 2 2 2 3 2" xfId="13748" xr:uid="{9AF2B1F0-6610-4E6D-8CFE-1E8BCC672FBC}"/>
    <cellStyle name="Komma 2 2 2 3 2 2" xfId="32984" xr:uid="{DC09D03B-3DA4-4DAD-845E-B5FEC96332F1}"/>
    <cellStyle name="Komma 2 2 2 3 2 2 2" xfId="42255" xr:uid="{81ACF437-37F4-428D-978B-4826A8468C83}"/>
    <cellStyle name="Komma 2 2 2 3 2 3" xfId="39346" xr:uid="{30EE6F20-153C-4EAD-A878-67DCB9ED7CAE}"/>
    <cellStyle name="Komma 2 2 2 3 2 3 2" xfId="43100" xr:uid="{F6CAAC63-7206-48A2-8E3F-F68FA544AED7}"/>
    <cellStyle name="Komma 2 2 2 3 3" xfId="32983" xr:uid="{817C064E-95F5-4738-9644-2BCB34C15843}"/>
    <cellStyle name="Komma 2 2 2 3 3 2" xfId="42254" xr:uid="{A0863AC8-4C01-49EB-95E9-485A8BC5FC00}"/>
    <cellStyle name="Komma 2 2 2 3 4" xfId="39345" xr:uid="{F366BC1A-BDC1-43EE-B477-550F813C7DDC}"/>
    <cellStyle name="Komma 2 2 2 3 4 2" xfId="43099" xr:uid="{D48DABB5-99A7-4100-8EEF-5638FA30690C}"/>
    <cellStyle name="Komma 2 2 2 3 5" xfId="41042" xr:uid="{6730B93B-F37D-4143-B8EF-5ACA17D6A2AE}"/>
    <cellStyle name="Komma 2 2 2 3 6" xfId="23066" xr:uid="{87BD10A9-4F9E-4B80-832D-5153FDA31C2D}"/>
    <cellStyle name="Komma 2 2 2 3_ACT Segment adj EBITDA" xfId="13749" xr:uid="{A4914689-3632-4735-B6C8-1273F1C350C9}"/>
    <cellStyle name="Komma 2 2 2 4" xfId="13750" xr:uid="{D85BD243-1F69-42BB-891C-CB81EBE0B24B}"/>
    <cellStyle name="Komma 2 2 2 4 2" xfId="32985" xr:uid="{7E237A83-996A-4352-8D24-00EC7B20F5F2}"/>
    <cellStyle name="Komma 2 2 2 4 2 2" xfId="42256" xr:uid="{60A9FA03-E9E9-4739-92C4-8A7479FC518F}"/>
    <cellStyle name="Komma 2 2 2 4 3" xfId="39347" xr:uid="{140CB12D-16F0-4D08-BDAD-9E699B47DFFA}"/>
    <cellStyle name="Komma 2 2 2 4 3 2" xfId="43101" xr:uid="{569D9E2A-833C-4800-8FD2-9A493717FEC0}"/>
    <cellStyle name="Komma 2 2 2 5" xfId="32980" xr:uid="{A0B3AFAC-4310-42CD-AD56-55A50515B51D}"/>
    <cellStyle name="Komma 2 2 2 5 2" xfId="42251" xr:uid="{A8B1B74B-C879-4165-BE1D-578B2ADE693F}"/>
    <cellStyle name="Komma 2 2 2 6" xfId="39342" xr:uid="{150AC5C0-8627-425D-9456-EA34C4659736}"/>
    <cellStyle name="Komma 2 2 2 6 2" xfId="43096" xr:uid="{DEA1ED44-67EC-44AC-B9E2-3F9CF78B7C6C}"/>
    <cellStyle name="Komma 2 2 2 7" xfId="41040" xr:uid="{CBE0A924-AB9C-41ED-B276-E03B1BFDCF8A}"/>
    <cellStyle name="Komma 2 2 2 8" xfId="23064" xr:uid="{DC54FF9D-4038-4D6C-B1BA-F4F68E77279E}"/>
    <cellStyle name="Komma 2 2 2_ACT Segment adj EBITDA" xfId="13751" xr:uid="{B987AFD7-F98B-430A-98D0-F65A53BE2533}"/>
    <cellStyle name="Komma 2 2 3" xfId="13752" xr:uid="{70C140E5-2340-47F9-BE13-F332F3B6B815}"/>
    <cellStyle name="Komma 2 2 3 2" xfId="13753" xr:uid="{F04BDB92-7EA4-4459-99AE-0DD8068A4F05}"/>
    <cellStyle name="Komma 2 2 3 2 2" xfId="32987" xr:uid="{C8C890EA-6418-4E9E-A7E2-4B62BEC861AF}"/>
    <cellStyle name="Komma 2 2 3 2 2 2" xfId="42258" xr:uid="{CA92B9C4-B8E1-4ADF-A690-E1DDAC9BBE40}"/>
    <cellStyle name="Komma 2 2 3 2 3" xfId="39349" xr:uid="{7935EDB1-AADB-4A9D-A634-AB353E1EE099}"/>
    <cellStyle name="Komma 2 2 3 2 3 2" xfId="43103" xr:uid="{75552446-F231-4F3A-9652-BEAB366F074F}"/>
    <cellStyle name="Komma 2 2 3 3" xfId="32986" xr:uid="{F843A375-1A8F-4A2E-A205-318EA79F7C6E}"/>
    <cellStyle name="Komma 2 2 3 3 2" xfId="42257" xr:uid="{FB6436E5-3E70-4DB2-81DF-855371404A65}"/>
    <cellStyle name="Komma 2 2 3 4" xfId="39348" xr:uid="{9E7DC923-C2CC-4F3F-9522-C11E3C8191C4}"/>
    <cellStyle name="Komma 2 2 3 4 2" xfId="43102" xr:uid="{55CC5A34-EE40-427B-9795-7389F96EA22D}"/>
    <cellStyle name="Komma 2 2 3 5" xfId="41043" xr:uid="{9B87E7F8-A489-4434-958A-F14E6FA09C65}"/>
    <cellStyle name="Komma 2 2 3 6" xfId="23067" xr:uid="{40F2D9DF-570F-4C22-98CD-9A353847C192}"/>
    <cellStyle name="Komma 2 2 3_ACT Segment adj EBITDA" xfId="13754" xr:uid="{1F2AD64F-0382-4F43-A127-73A22CA58490}"/>
    <cellStyle name="Komma 2 2 4" xfId="13755" xr:uid="{46C1917A-BD92-40AD-BC79-F69873EE68B9}"/>
    <cellStyle name="Komma 2 2 4 2" xfId="13756" xr:uid="{8CE2CE0A-BAEC-4ED1-80AF-ACF4824CFC82}"/>
    <cellStyle name="Komma 2 2 4 2 2" xfId="32989" xr:uid="{9AC66DDF-9C0C-4549-9A52-C1C10CFBC662}"/>
    <cellStyle name="Komma 2 2 4 2 2 2" xfId="42260" xr:uid="{29288FED-8710-47A7-B884-851ECE28C5D4}"/>
    <cellStyle name="Komma 2 2 4 2 3" xfId="39351" xr:uid="{C5CFF2A4-2B48-4852-837B-C0EC92F9512B}"/>
    <cellStyle name="Komma 2 2 4 2 3 2" xfId="43105" xr:uid="{D6DF4D17-B4B6-4692-99CB-CCAEB020CF66}"/>
    <cellStyle name="Komma 2 2 4 3" xfId="32988" xr:uid="{A753A8FF-68FC-4AFD-9DA4-B21ED394BA3C}"/>
    <cellStyle name="Komma 2 2 4 3 2" xfId="42259" xr:uid="{057763A8-960F-4085-AF6C-1086E821B6EA}"/>
    <cellStyle name="Komma 2 2 4 4" xfId="39350" xr:uid="{75CD6AA7-B510-4316-937E-4168314A32D2}"/>
    <cellStyle name="Komma 2 2 4 4 2" xfId="43104" xr:uid="{4625CEBE-2A74-4B83-8B25-9DFD9B7D7C5F}"/>
    <cellStyle name="Komma 2 2 4 5" xfId="41044" xr:uid="{9C998CC2-EFDD-4530-9263-C0268563E830}"/>
    <cellStyle name="Komma 2 2 4 6" xfId="23068" xr:uid="{868425CE-3438-4056-A84C-97E094B7EBE3}"/>
    <cellStyle name="Komma 2 2 4_ACT Segment adj EBITDA" xfId="13757" xr:uid="{718915E4-EF5D-4155-84E5-67CE2031F851}"/>
    <cellStyle name="Komma 2 2 5" xfId="13758" xr:uid="{685BC24F-CA2B-4B2B-8231-F9A66B091EB0}"/>
    <cellStyle name="Komma 2 2 5 2" xfId="32990" xr:uid="{699E6C57-3D23-454B-8FBE-3E4752192BBD}"/>
    <cellStyle name="Komma 2 2 5 2 2" xfId="42261" xr:uid="{94BF54B2-7016-495B-A0F5-FB08E8677955}"/>
    <cellStyle name="Komma 2 2 5 3" xfId="39352" xr:uid="{06D67988-237C-44DC-AF84-DDE3629A77B1}"/>
    <cellStyle name="Komma 2 2 5 3 2" xfId="43106" xr:uid="{D562B7D5-C080-479A-B796-ADE60E6DFF74}"/>
    <cellStyle name="Komma 2 2 6" xfId="13759" xr:uid="{E12BD780-9BBC-4472-A92B-7FB7EDF96AEF}"/>
    <cellStyle name="Komma 2 2 6 2" xfId="36616" xr:uid="{96E68470-9CAE-4FD4-B333-2DC1EA0EB3D1}"/>
    <cellStyle name="Komma 2 2 6 2 2" xfId="42534" xr:uid="{4A05ACE4-EB47-475D-A2F0-8A7AEBB3CD1C}"/>
    <cellStyle name="Komma 2 2 6 3" xfId="39761" xr:uid="{EA2EF810-76E1-4A1B-8659-6A402B732FD0}"/>
    <cellStyle name="Komma 2 2 6 3 2" xfId="43326" xr:uid="{E96895D8-398D-4074-9E20-CB03C1DA8018}"/>
    <cellStyle name="Komma 2 2 6 4" xfId="41212" xr:uid="{082B65F5-768C-4A73-A519-584AFCE5F4B1}"/>
    <cellStyle name="Komma 2 2 6 5" xfId="31492" xr:uid="{C4134163-6D88-4B70-91C1-45B78791A8F4}"/>
    <cellStyle name="Komma 2 2 7" xfId="13760" xr:uid="{7E34D60B-A5C5-42D5-A9BE-36FA2229AE08}"/>
    <cellStyle name="Komma 2 2 7 2" xfId="37064" xr:uid="{EA7BAB2E-46EF-4936-BB35-54BEC93FE137}"/>
    <cellStyle name="Komma 2 2 7 2 2" xfId="42583" xr:uid="{A2435347-C55A-4E10-BBAF-DAE6E41A30BC}"/>
    <cellStyle name="Komma 2 2 7 3" xfId="39830" xr:uid="{1C4595C1-BA18-4B47-B5D3-27981222A684}"/>
    <cellStyle name="Komma 2 2 7 3 2" xfId="43378" xr:uid="{EF5E3AB1-A4C9-4BA0-A421-0D4C44C7343F}"/>
    <cellStyle name="Komma 2 2 7 4" xfId="41468" xr:uid="{3B02C851-754E-42EA-9091-0A55D61C3EEC}"/>
    <cellStyle name="Komma 2 2 7 5" xfId="32148" xr:uid="{59A5BE32-7A00-4901-8D59-F0811EE23F76}"/>
    <cellStyle name="Komma 2 2 8" xfId="13761" xr:uid="{2597D129-AA35-45B7-B3B1-4EC22D912EF6}"/>
    <cellStyle name="Komma 2 2 8 2" xfId="36160" xr:uid="{211CBA07-571F-488F-B7F6-C565238757FB}"/>
    <cellStyle name="Komma 2 2 8 2 2" xfId="42345" xr:uid="{4907F146-F4C7-4076-A4AE-BA9427389B0D}"/>
    <cellStyle name="Komma 2 2 8 3" xfId="39539" xr:uid="{D464D669-8711-4439-9E26-52E311A64951}"/>
    <cellStyle name="Komma 2 2 8 3 2" xfId="43134" xr:uid="{7F1D267D-BC72-4365-8282-1A0F85A154E4}"/>
    <cellStyle name="Komma 2 2 8 4" xfId="41516" xr:uid="{CE643A02-3C4C-4AC2-9A3A-71C1515EC9A8}"/>
    <cellStyle name="Komma 2 2 8 5" xfId="32198" xr:uid="{A0034833-A61A-496F-98CD-BC58B3D434BF}"/>
    <cellStyle name="Komma 2 2 9" xfId="13762" xr:uid="{937BCC37-A367-48DE-98F8-3491AC2CD3EC}"/>
    <cellStyle name="Komma 2 2 9 2" xfId="41515" xr:uid="{EAB69F98-13C3-44FB-B309-8D98B018736E}"/>
    <cellStyle name="Komma 2 2 9 3" xfId="32197" xr:uid="{F16BA010-8E12-4BC5-B5D6-CDDF93A30B86}"/>
    <cellStyle name="Komma 2 2_ACT Segment adj EBITDA" xfId="13763" xr:uid="{83C4F2C0-4481-43B3-8516-55CBF89C04A5}"/>
    <cellStyle name="Komma 2 3" xfId="13764" xr:uid="{BA706A2F-1695-46A1-B5E7-E757359A435C}"/>
    <cellStyle name="Komma 2 3 10" xfId="13765" xr:uid="{D2FD503C-637B-4D46-8138-D9C58C131C0E}"/>
    <cellStyle name="Komma 2 3 10 2" xfId="41382" xr:uid="{65FF99CC-C16F-424B-BEF0-C6025AF0AFFF}"/>
    <cellStyle name="Komma 2 3 10 3" xfId="32059" xr:uid="{E92CF6F0-803E-4402-809B-5636A938543B}"/>
    <cellStyle name="Komma 2 3 11" xfId="32991" xr:uid="{4EDB62BA-E486-4444-8532-ABA31DCABC09}"/>
    <cellStyle name="Komma 2 3 11 2" xfId="42262" xr:uid="{D9CB638D-B26D-48B4-9BF8-65807EC13895}"/>
    <cellStyle name="Komma 2 3 12" xfId="39353" xr:uid="{51C32BC6-407C-49F4-99AF-035869E3B6A0}"/>
    <cellStyle name="Komma 2 3 12 2" xfId="43107" xr:uid="{5490247F-E389-4A60-B98A-2C584C0EC9C7}"/>
    <cellStyle name="Komma 2 3 13" xfId="41045" xr:uid="{491D19DC-9E6D-4DF8-97CE-83973642EAA4}"/>
    <cellStyle name="Komma 2 3 14" xfId="23069" xr:uid="{900DC395-911A-42CF-A62E-CD1AF2AADFC2}"/>
    <cellStyle name="Komma 2 3 2" xfId="13766" xr:uid="{316E6212-5F00-4FED-8A04-5064D9511F04}"/>
    <cellStyle name="Komma 2 3 2 2" xfId="13767" xr:uid="{2162CFD9-E789-4DBD-A20E-22A381945798}"/>
    <cellStyle name="Komma 2 3 2 2 2" xfId="13768" xr:uid="{8C7FDAF8-883C-4D14-B1B0-B0B9CBFE5A0C}"/>
    <cellStyle name="Komma 2 3 2 2 2 2" xfId="41986" xr:uid="{3A3ADA1E-F77F-423E-9037-29C30E3B8DD2}"/>
    <cellStyle name="Komma 2 3 2 2 2 3" xfId="32675" xr:uid="{7090FA20-67B3-4130-A2A0-FF7FEE620A3F}"/>
    <cellStyle name="Komma 2 3 2 2 3" xfId="32993" xr:uid="{EAB785D4-9BF5-4008-945D-79B1A2DEA465}"/>
    <cellStyle name="Komma 2 3 2 2 3 2" xfId="42264" xr:uid="{89018A87-6E49-408E-AFB1-96319B1615AE}"/>
    <cellStyle name="Komma 2 3 2 2 4" xfId="39355" xr:uid="{A11A0A80-0E10-4014-806C-78AF9BA42B7A}"/>
    <cellStyle name="Komma 2 3 2 2 4 2" xfId="43109" xr:uid="{3050380C-AF44-4A4A-A826-50B4D19974AD}"/>
    <cellStyle name="Komma 2 3 2 2 5" xfId="41047" xr:uid="{E9C3D57E-08FE-45DB-A3EF-525E845D881F}"/>
    <cellStyle name="Komma 2 3 2 2 6" xfId="23071" xr:uid="{5ABA0E37-510E-4583-9DC0-5DDFEED6A912}"/>
    <cellStyle name="Komma 2 3 2 2_ACT Segment adj EBITDA" xfId="13769" xr:uid="{A558CF7C-0D0F-4D24-A1EA-B8B6D1312860}"/>
    <cellStyle name="Komma 2 3 2 3" xfId="13770" xr:uid="{7F80CB0B-6810-44A3-949E-317971ED485B}"/>
    <cellStyle name="Komma 2 3 2 3 2" xfId="41048" xr:uid="{D7A80940-FFB8-464A-93FD-D83948B6B0A8}"/>
    <cellStyle name="Komma 2 3 2 3 3" xfId="23072" xr:uid="{3CDD4882-3FF6-4696-AF34-CF82D94D806C}"/>
    <cellStyle name="Komma 2 3 2 4" xfId="32992" xr:uid="{A0F6F5AF-F535-4AA1-A62F-3C0B7B3631AF}"/>
    <cellStyle name="Komma 2 3 2 4 2" xfId="42263" xr:uid="{66A85B71-28A5-406C-8CE7-4EED1F89DFE9}"/>
    <cellStyle name="Komma 2 3 2 5" xfId="39354" xr:uid="{8CEC20FF-E131-4AA9-B96D-8114E25F50A0}"/>
    <cellStyle name="Komma 2 3 2 5 2" xfId="43108" xr:uid="{1B94B438-63C6-4D71-9532-BFBBAD3B6C1C}"/>
    <cellStyle name="Komma 2 3 2 6" xfId="41046" xr:uid="{3799AEE0-81F4-41AB-ABB2-679616F83A0C}"/>
    <cellStyle name="Komma 2 3 2 7" xfId="23070" xr:uid="{0BC14A17-69FA-4782-B61C-E9F1704A7BB6}"/>
    <cellStyle name="Komma 2 3 2_ACT Segment adj EBITDA" xfId="13771" xr:uid="{CEDA47D5-ABF2-427D-95CD-971CC527CDC5}"/>
    <cellStyle name="Komma 2 3 3" xfId="13772" xr:uid="{6871D8B0-1A63-4C5F-B240-EE78D340429B}"/>
    <cellStyle name="Komma 2 3 3 2" xfId="13773" xr:uid="{C916B9B3-B7A0-4873-A01F-38E849DFB454}"/>
    <cellStyle name="Komma 2 3 3 2 2" xfId="32995" xr:uid="{979E6C5F-7BF5-4F65-BC4B-B95638035CCA}"/>
    <cellStyle name="Komma 2 3 3 2 2 2" xfId="42266" xr:uid="{88421338-105C-4E48-B86C-256C5091D8A4}"/>
    <cellStyle name="Komma 2 3 3 2 3" xfId="39357" xr:uid="{F852902B-AE54-479B-A44D-FC5B42B76D69}"/>
    <cellStyle name="Komma 2 3 3 2 3 2" xfId="43111" xr:uid="{5EF14980-73B5-4A99-8878-238D9A615858}"/>
    <cellStyle name="Komma 2 3 3 3" xfId="32994" xr:uid="{C93A9CDE-B727-425F-B615-139E7404DD3E}"/>
    <cellStyle name="Komma 2 3 3 3 2" xfId="42265" xr:uid="{11A1C72D-1DDC-4730-9E8E-A984DECAABEA}"/>
    <cellStyle name="Komma 2 3 3 4" xfId="39356" xr:uid="{13E96953-E504-46EB-AE4D-3F48E0ACA4C1}"/>
    <cellStyle name="Komma 2 3 3 4 2" xfId="43110" xr:uid="{A496EDC4-9AD3-44C8-9E4D-EB4F61211CA3}"/>
    <cellStyle name="Komma 2 3 3 5" xfId="41049" xr:uid="{BC10BAA9-C266-40BC-BF8C-7E83A9B09F38}"/>
    <cellStyle name="Komma 2 3 3 6" xfId="23073" xr:uid="{2BDF563F-89A0-4BA4-B2C4-633A5BCC0BFD}"/>
    <cellStyle name="Komma 2 3 3_ACT Segment adj EBITDA" xfId="13774" xr:uid="{597A24AE-7A4F-475D-9C84-333CECEEBAA8}"/>
    <cellStyle name="Komma 2 3 4" xfId="13775" xr:uid="{59F12D8A-0868-4DA3-AD2C-9F519E91F6D2}"/>
    <cellStyle name="Komma 2 3 4 2" xfId="32996" xr:uid="{B78796EC-393E-45D3-A92F-BBDBCA1AD2F7}"/>
    <cellStyle name="Komma 2 3 4 2 2" xfId="42267" xr:uid="{4408BC4F-4303-4879-BF75-6D71B49F3C0F}"/>
    <cellStyle name="Komma 2 3 4 3" xfId="39358" xr:uid="{C0AD6806-7175-40D6-9B57-C9821169A9B3}"/>
    <cellStyle name="Komma 2 3 4 3 2" xfId="43112" xr:uid="{CAE0B9FB-53DF-4A32-B3EB-24D2C793D052}"/>
    <cellStyle name="Komma 2 3 4 4" xfId="41050" xr:uid="{3DCE61BA-7009-4B5C-8406-575D2DF41B90}"/>
    <cellStyle name="Komma 2 3 4 5" xfId="23074" xr:uid="{DB658DC3-0896-479D-BF16-B7607D415A8E}"/>
    <cellStyle name="Komma 2 3 5" xfId="13776" xr:uid="{A64ADE91-1C02-45B3-A36F-831F87CD3201}"/>
    <cellStyle name="Komma 2 3 5 2" xfId="36617" xr:uid="{1AB497FB-F19C-4DEF-9F7E-5BFD2AC9FF5B}"/>
    <cellStyle name="Komma 2 3 5 2 2" xfId="42535" xr:uid="{0E6F9E46-7B36-448A-ADFE-87A48FB62C84}"/>
    <cellStyle name="Komma 2 3 5 3" xfId="39762" xr:uid="{33E74BB9-5EB0-4178-9754-CF12CF42E766}"/>
    <cellStyle name="Komma 2 3 5 3 2" xfId="43327" xr:uid="{862BD79B-9F05-49D0-96C1-1E1D430B2FA4}"/>
    <cellStyle name="Komma 2 3 5 4" xfId="41163" xr:uid="{2ACE7CB0-75FC-45F1-BD5E-61AD828363B6}"/>
    <cellStyle name="Komma 2 3 5 5" xfId="31436" xr:uid="{9C387B29-1A87-4508-B593-D33A9847CA98}"/>
    <cellStyle name="Komma 2 3 6" xfId="13777" xr:uid="{6F7954D6-3195-46BE-89B6-C3D277C12E82}"/>
    <cellStyle name="Komma 2 3 6 2" xfId="37065" xr:uid="{C6F2836C-1B13-42D7-B392-B893A24F3F64}"/>
    <cellStyle name="Komma 2 3 6 2 2" xfId="42584" xr:uid="{02ABA1E7-8A54-43CE-B1F7-4AF96C08C78E}"/>
    <cellStyle name="Komma 2 3 6 3" xfId="39831" xr:uid="{533AE69E-E354-41A3-A2D9-BE1EF39036C3}"/>
    <cellStyle name="Komma 2 3 6 3 2" xfId="43379" xr:uid="{1550C80B-6F31-4205-8E6F-017D1579AD0F}"/>
    <cellStyle name="Komma 2 3 6 4" xfId="41435" xr:uid="{DA568DB9-4B2F-4737-90B0-A92DCA935DFB}"/>
    <cellStyle name="Komma 2 3 6 5" xfId="32114" xr:uid="{67540E1A-25D5-414E-BA3B-2DF7AA80378D}"/>
    <cellStyle name="Komma 2 3 7" xfId="13778" xr:uid="{C9D0E2DD-A1E0-4DCE-9D58-43FC449D03B8}"/>
    <cellStyle name="Komma 2 3 7 2" xfId="37032" xr:uid="{45047BDB-EACE-4270-A812-7AA9A952712B}"/>
    <cellStyle name="Komma 2 3 7 2 2" xfId="42554" xr:uid="{AE935987-D681-4FC9-90A7-A6DFBF8F44AA}"/>
    <cellStyle name="Komma 2 3 7 3" xfId="39801" xr:uid="{3F83EC40-103C-43CF-B938-49D063D39FBF}"/>
    <cellStyle name="Komma 2 3 7 3 2" xfId="43349" xr:uid="{35251F55-2776-4B6E-BF32-8153E8759E25}"/>
    <cellStyle name="Komma 2 3 7 4" xfId="41391" xr:uid="{7D8213D1-D0F3-4493-BB2C-B443850185B4}"/>
    <cellStyle name="Komma 2 3 7 5" xfId="32068" xr:uid="{08EFA29A-4EAD-4A07-AA3F-A6D4F98CDF9F}"/>
    <cellStyle name="Komma 2 3 8" xfId="13779" xr:uid="{1A836753-0105-4D77-9B9F-3AF0EB1415C2}"/>
    <cellStyle name="Komma 2 3 8 2" xfId="41385" xr:uid="{99903382-A26A-44F0-9EB5-486FC2A6D31E}"/>
    <cellStyle name="Komma 2 3 8 3" xfId="32062" xr:uid="{C9E68B46-3E50-43DD-8119-CCA8978BA03C}"/>
    <cellStyle name="Komma 2 3 9" xfId="13780" xr:uid="{9DAB28FD-70AB-4FC5-83BC-DE4DE49C1695}"/>
    <cellStyle name="Komma 2 3 9 2" xfId="41275" xr:uid="{B1727069-42C0-413B-A15B-4072DA0458D5}"/>
    <cellStyle name="Komma 2 3 9 3" xfId="31946" xr:uid="{A2735E20-3A32-47C8-9795-C199962E02F9}"/>
    <cellStyle name="Komma 2 3_ACT Segment adj EBITDA" xfId="13781" xr:uid="{9786E5BD-C39B-43C7-AD39-551933D2D19D}"/>
    <cellStyle name="Komma 2 4" xfId="13782" xr:uid="{4769B4BD-33A9-460F-8A83-6A5E45E5AC50}"/>
    <cellStyle name="Komma 2 4 10" xfId="13783" xr:uid="{68B60E3B-AC9D-4BAA-BD1B-7DFAAA39F6A4}"/>
    <cellStyle name="Komma 2 4 10 2" xfId="41304" xr:uid="{C4189572-633F-44C7-BF87-ABB8503C2411}"/>
    <cellStyle name="Komma 2 4 10 3" xfId="31977" xr:uid="{B95AE75A-9623-41AE-8E64-F48527AB7A13}"/>
    <cellStyle name="Komma 2 4 11" xfId="32997" xr:uid="{87DBEF47-FBEA-4B80-A93D-ED9E1CD3F12F}"/>
    <cellStyle name="Komma 2 4 11 2" xfId="42268" xr:uid="{2FFA2215-32F8-4D8F-9E88-6BD2370D8AB9}"/>
    <cellStyle name="Komma 2 4 12" xfId="39359" xr:uid="{C98231F2-F9E9-4B36-9C17-97E284D0D777}"/>
    <cellStyle name="Komma 2 4 12 2" xfId="43113" xr:uid="{E07C1349-EDA5-4541-93C6-5FFB77BF9DDE}"/>
    <cellStyle name="Komma 2 4 13" xfId="41051" xr:uid="{964FC8B3-FC65-45F4-9311-EFA463752256}"/>
    <cellStyle name="Komma 2 4 14" xfId="23075" xr:uid="{61FD253E-EDE4-49EE-B87E-C7DD50E47656}"/>
    <cellStyle name="Komma 2 4 2" xfId="13784" xr:uid="{0C838B8C-47A7-4E80-B045-5BEA355449E0}"/>
    <cellStyle name="Komma 2 4 2 2" xfId="13785" xr:uid="{409A12CD-44E8-469A-8606-5AE0B997EDE5}"/>
    <cellStyle name="Komma 2 4 2 2 2" xfId="13786" xr:uid="{1E3BDFCA-71C1-4814-A181-D1764C1D2450}"/>
    <cellStyle name="Komma 2 4 2 2 2 2" xfId="41987" xr:uid="{BEBB51C2-DED8-483A-B20E-1190CF034918}"/>
    <cellStyle name="Komma 2 4 2 2 2 3" xfId="32676" xr:uid="{6826CDB1-F5E0-41A8-9A23-3353520C2783}"/>
    <cellStyle name="Komma 2 4 2 2 3" xfId="41053" xr:uid="{132C74C1-1C0A-4D58-91A7-389C9C82873B}"/>
    <cellStyle name="Komma 2 4 2 2 4" xfId="23077" xr:uid="{5FC7BCA8-F5B1-434D-8EB5-5254DED261B2}"/>
    <cellStyle name="Komma 2 4 2 2_ACT_NIBD EQ" xfId="13787" xr:uid="{1D0D72BD-EB10-4E8C-BB72-AD4F2761C254}"/>
    <cellStyle name="Komma 2 4 2 3" xfId="13788" xr:uid="{AC3EC31D-D17B-43B8-A168-1DDAB71A05A9}"/>
    <cellStyle name="Komma 2 4 2 3 2" xfId="41054" xr:uid="{59C0C32E-85C8-4F4E-9318-949E596D05A0}"/>
    <cellStyle name="Komma 2 4 2 3 3" xfId="23078" xr:uid="{90F2A23E-BD66-4F6B-9553-D6820DD69901}"/>
    <cellStyle name="Komma 2 4 2 4" xfId="32998" xr:uid="{9E6EE5F6-96B2-4665-A7C1-363845BBA56B}"/>
    <cellStyle name="Komma 2 4 2 4 2" xfId="42269" xr:uid="{A70149CB-D889-491F-BA9C-018AE10B7F99}"/>
    <cellStyle name="Komma 2 4 2 5" xfId="39360" xr:uid="{53BB00EC-2856-48B2-A318-2B05625E21A4}"/>
    <cellStyle name="Komma 2 4 2 5 2" xfId="43114" xr:uid="{AA3CF68F-809B-473E-B0E6-6E21AA71BAD5}"/>
    <cellStyle name="Komma 2 4 2 6" xfId="41052" xr:uid="{7B1DC348-B7BF-4AD1-AEA6-7BA2AB3A528F}"/>
    <cellStyle name="Komma 2 4 2 7" xfId="23076" xr:uid="{3F8180B5-55EC-48E2-9368-6C7A04EE2BCF}"/>
    <cellStyle name="Komma 2 4 2_ACT Segment adj EBITDA" xfId="13789" xr:uid="{C2267A35-12E1-4451-80E2-A99377A0B874}"/>
    <cellStyle name="Komma 2 4 3" xfId="13790" xr:uid="{897AC5DE-CB41-40B9-9310-5AF3B9A6502D}"/>
    <cellStyle name="Komma 2 4 3 2" xfId="13791" xr:uid="{4EA8F453-8579-408A-A330-AE63F40CD688}"/>
    <cellStyle name="Komma 2 4 3 2 2" xfId="41988" xr:uid="{D4C121E7-57E2-4FE9-919A-6658D68BB9F4}"/>
    <cellStyle name="Komma 2 4 3 2 3" xfId="32677" xr:uid="{A7D91EC8-983A-45FC-999B-9E7A5DAC7022}"/>
    <cellStyle name="Komma 2 4 3 3" xfId="36618" xr:uid="{F488DDAE-5D0B-4946-978E-292690C03F5C}"/>
    <cellStyle name="Komma 2 4 3 3 2" xfId="42536" xr:uid="{87FA973E-014F-4BF4-A573-FBAA54C610F0}"/>
    <cellStyle name="Komma 2 4 3 4" xfId="39763" xr:uid="{3F86DFE5-DE58-42F0-A438-2344200D1DA1}"/>
    <cellStyle name="Komma 2 4 3 4 2" xfId="43328" xr:uid="{11ACC398-8769-4183-9927-9F8ED4190562}"/>
    <cellStyle name="Komma 2 4 3 5" xfId="41055" xr:uid="{294A20E6-17EF-4804-96DA-8F55A5A4628E}"/>
    <cellStyle name="Komma 2 4 3 6" xfId="23079" xr:uid="{03AE02F1-DC62-4B4F-9156-7FD97769AE62}"/>
    <cellStyle name="Komma 2 4 3_ACT Segment adj EBITDA" xfId="13792" xr:uid="{075490E5-291A-402A-AC82-480F2E880E1F}"/>
    <cellStyle name="Komma 2 4 4" xfId="13793" xr:uid="{89F287C9-A136-4694-A07C-71EC16F8CDAC}"/>
    <cellStyle name="Komma 2 4 4 2" xfId="41056" xr:uid="{3F08B28C-419B-4C03-B0E9-DD0D8DDF6A20}"/>
    <cellStyle name="Komma 2 4 4 3" xfId="23080" xr:uid="{5A8E4B61-3A79-4BC9-986B-A1DA9294A869}"/>
    <cellStyle name="Komma 2 4 5" xfId="13794" xr:uid="{9030B0B1-E0D2-4DDC-87DE-0A825DE2B779}"/>
    <cellStyle name="Komma 2 4 5 2" xfId="41259" xr:uid="{845E0383-4623-4B9D-9FA2-0A79A7448301}"/>
    <cellStyle name="Komma 2 4 5 3" xfId="31830" xr:uid="{AC3CE6CA-666E-4375-8682-301D3EECE3D7}"/>
    <cellStyle name="Komma 2 4 6" xfId="13795" xr:uid="{0704A28D-E01D-45DD-AC83-4B02AC5FEC7B}"/>
    <cellStyle name="Komma 2 4 6 2" xfId="41519" xr:uid="{D490DD93-40CB-414A-B9E5-D456D3148432}"/>
    <cellStyle name="Komma 2 4 6 3" xfId="32201" xr:uid="{93874483-F7BA-4693-AEC8-41A1645E079E}"/>
    <cellStyle name="Komma 2 4 7" xfId="13796" xr:uid="{D4464596-8302-40D8-B0FC-B4F3B8F49859}"/>
    <cellStyle name="Komma 2 4 7 2" xfId="41299" xr:uid="{9F309FCF-32FF-480E-A4BB-D488CA0388CA}"/>
    <cellStyle name="Komma 2 4 7 3" xfId="31972" xr:uid="{D1D7D6DD-6B7A-43C7-8D42-1899FD4510D2}"/>
    <cellStyle name="Komma 2 4 8" xfId="13797" xr:uid="{B5372749-F75C-4CA2-B5EB-EF9B51D8E206}"/>
    <cellStyle name="Komma 2 4 8 2" xfId="41374" xr:uid="{AAF8696C-AA29-475F-BF50-B5E2362D62C6}"/>
    <cellStyle name="Komma 2 4 8 3" xfId="32050" xr:uid="{E9F1C7F0-FE46-4EC0-AE5C-494F921F9F8A}"/>
    <cellStyle name="Komma 2 4 9" xfId="13798" xr:uid="{91E404CE-C893-4DF4-AADE-B467FFA7D673}"/>
    <cellStyle name="Komma 2 4 9 2" xfId="41470" xr:uid="{B9FAE968-B9B8-4043-BAA8-436A0A8EFA1D}"/>
    <cellStyle name="Komma 2 4 9 3" xfId="32150" xr:uid="{138D803A-7ACE-41E0-AE5E-05F19689A63A}"/>
    <cellStyle name="Komma 2 4_ACT Segment adj EBITDA" xfId="13799" xr:uid="{185729F4-E83E-43CB-BD9D-BD3F6379E84C}"/>
    <cellStyle name="Komma 2 5" xfId="13800" xr:uid="{6858D04F-CAEA-412A-98F5-C5B26C892731}"/>
    <cellStyle name="Komma 2 5 2" xfId="13801" xr:uid="{053590AC-9B2D-46FB-91E4-4BAA4D4C575A}"/>
    <cellStyle name="Komma 2 5 2 2" xfId="13802" xr:uid="{7BE395EC-38A3-4401-B7EB-8EDA3746E48C}"/>
    <cellStyle name="Komma 2 5 2 2 2" xfId="13803" xr:uid="{37EBD84F-8915-47CD-9EB1-C1B611BD669A}"/>
    <cellStyle name="Komma 2 5 2 2 2 2" xfId="41990" xr:uid="{6AA20649-1BFA-4BC4-B7DD-C27CC135C43B}"/>
    <cellStyle name="Komma 2 5 2 2 2 3" xfId="32679" xr:uid="{9EBF3E46-0C45-411F-BC6D-B192A2A1EB95}"/>
    <cellStyle name="Komma 2 5 2 2 3" xfId="41989" xr:uid="{13950A08-BEBE-4E97-B681-29476E2FEFD4}"/>
    <cellStyle name="Komma 2 5 2 2 4" xfId="32678" xr:uid="{DFAB869D-6647-4CD4-86D2-7893D1016A86}"/>
    <cellStyle name="Komma 2 5 2 2_ACT_NIBD EQ" xfId="13804" xr:uid="{836751B5-79CA-4512-80C3-399E97823C84}"/>
    <cellStyle name="Komma 2 5 2 3" xfId="13805" xr:uid="{A06AF280-0BC9-4BE4-81B7-92392F556E42}"/>
    <cellStyle name="Komma 2 5 2 3 2" xfId="41991" xr:uid="{73675A92-73BD-48F4-BEA7-1EAB393082D4}"/>
    <cellStyle name="Komma 2 5 2 3 3" xfId="32680" xr:uid="{89837621-C494-47CD-8127-B3C7AAE30C3F}"/>
    <cellStyle name="Komma 2 5 2 4" xfId="33000" xr:uid="{31F9EA8C-3727-44A6-BE91-F45D393851A4}"/>
    <cellStyle name="Komma 2 5 2 4 2" xfId="42271" xr:uid="{610EB358-9DD4-473E-92F7-0A7920BB0076}"/>
    <cellStyle name="Komma 2 5 2 5" xfId="39362" xr:uid="{DCF093F2-7A2C-45FB-A9C3-9F7015E7019B}"/>
    <cellStyle name="Komma 2 5 2 5 2" xfId="43116" xr:uid="{99747DC5-BB5E-41B2-A435-8932EB428374}"/>
    <cellStyle name="Komma 2 5 2 6" xfId="41058" xr:uid="{3B03D545-0017-4C2C-9B8B-F55A3F85802C}"/>
    <cellStyle name="Komma 2 5 2 7" xfId="23082" xr:uid="{2278EB14-B4DC-4304-A065-B19D509A28FC}"/>
    <cellStyle name="Komma 2 5 2_ACT Segment adj EBITDA" xfId="13806" xr:uid="{85E7C0A7-0F99-4F6D-A93F-8334653C78FF}"/>
    <cellStyle name="Komma 2 5 3" xfId="13807" xr:uid="{A9E867B9-5D94-4769-BD9F-D77FD167BF1F}"/>
    <cellStyle name="Komma 2 5 3 2" xfId="13808" xr:uid="{84496CC4-E2B0-493E-BD05-13E0BA78D029}"/>
    <cellStyle name="Komma 2 5 3 2 2" xfId="41992" xr:uid="{9A5E911C-D463-4E9B-BDE9-839697179840}"/>
    <cellStyle name="Komma 2 5 3 2 3" xfId="32681" xr:uid="{7FD72102-1DB3-416F-ADE4-B1C3357F45CC}"/>
    <cellStyle name="Komma 2 5 3 3" xfId="41059" xr:uid="{609C67F4-7991-4FB5-B5D4-1D16D48B94BD}"/>
    <cellStyle name="Komma 2 5 3 4" xfId="23083" xr:uid="{1ACE5203-8AD0-40C6-B543-CCD16E0B8303}"/>
    <cellStyle name="Komma 2 5 3_ACT_NIBD EQ" xfId="13809" xr:uid="{70E31580-7CB5-4655-9D1E-D862F23E46C7}"/>
    <cellStyle name="Komma 2 5 4" xfId="13810" xr:uid="{EAB3C01F-5AA0-4782-B85B-C8842EDDAC86}"/>
    <cellStyle name="Komma 2 5 4 2" xfId="41993" xr:uid="{5289165A-328B-43C8-A1B1-C37BDBB1862B}"/>
    <cellStyle name="Komma 2 5 4 3" xfId="32682" xr:uid="{618D3DBF-9CFA-4ABB-9A7D-8F56D7638052}"/>
    <cellStyle name="Komma 2 5 5" xfId="32999" xr:uid="{BE7BAE1D-EEFA-4B72-8282-4E9217D7E53B}"/>
    <cellStyle name="Komma 2 5 5 2" xfId="42270" xr:uid="{2EE2E1DB-8B15-4A48-A124-3F6F5DE0A976}"/>
    <cellStyle name="Komma 2 5 6" xfId="39361" xr:uid="{B4750B72-E3C6-4FC2-BF63-E2F1E0440197}"/>
    <cellStyle name="Komma 2 5 6 2" xfId="43115" xr:uid="{91DE700A-1B45-4C4A-A1C4-E8ED795FADF6}"/>
    <cellStyle name="Komma 2 5 7" xfId="41057" xr:uid="{479BE0E2-07A5-4AD0-9CF0-741645210B67}"/>
    <cellStyle name="Komma 2 5 8" xfId="23081" xr:uid="{4A8605F7-3319-4A0E-9D0F-F7C54C1A42A8}"/>
    <cellStyle name="Komma 2 5_ACT Segment adj EBITDA" xfId="13811" xr:uid="{489F8895-DEAA-4FE2-A9D5-E82F91848E68}"/>
    <cellStyle name="Komma 2 6" xfId="13812" xr:uid="{4E85F38E-D757-44E7-9264-8C2134B93810}"/>
    <cellStyle name="Komma 2 6 2" xfId="13813" xr:uid="{27076D1A-8156-43B0-A043-777F12DFA23A}"/>
    <cellStyle name="Komma 2 6 2 2" xfId="13814" xr:uid="{0AE717EF-B31B-4FBD-94C8-B56A49392FC6}"/>
    <cellStyle name="Komma 2 6 2 2 2" xfId="13815" xr:uid="{8BE79F97-62B4-4503-BF7A-3F105D3A0568}"/>
    <cellStyle name="Komma 2 6 2 2 2 2" xfId="41996" xr:uid="{85416D8E-440E-420D-AE89-1FDD5DAA2236}"/>
    <cellStyle name="Komma 2 6 2 2 2 3" xfId="32685" xr:uid="{258B6626-F368-41C0-8302-823DAEFBFC44}"/>
    <cellStyle name="Komma 2 6 2 2 3" xfId="41995" xr:uid="{30DD5F5D-55BA-4624-87AE-21D6CE890E86}"/>
    <cellStyle name="Komma 2 6 2 2 4" xfId="32684" xr:uid="{A9D64F10-F719-4F4C-BC39-3966B2E3C918}"/>
    <cellStyle name="Komma 2 6 2 2_ACT_NIBD EQ" xfId="13816" xr:uid="{2DBC29A3-7852-4119-9E16-AA0A28DC537C}"/>
    <cellStyle name="Komma 2 6 2 3" xfId="13817" xr:uid="{64E77E34-D612-437C-8ED1-13D2527EAE72}"/>
    <cellStyle name="Komma 2 6 2 3 2" xfId="41997" xr:uid="{155DECA3-5B19-4BB8-968C-97D7B0F241A3}"/>
    <cellStyle name="Komma 2 6 2 3 3" xfId="32686" xr:uid="{FC90728F-556D-480D-8D7F-A4EBD0CB9092}"/>
    <cellStyle name="Komma 2 6 2 4" xfId="41994" xr:uid="{5BDD00EA-7410-4AE5-ADB1-14F0BFF3BEB9}"/>
    <cellStyle name="Komma 2 6 2 5" xfId="32683" xr:uid="{C65D5236-CE08-4288-9B0A-D6BAF5D14A96}"/>
    <cellStyle name="Komma 2 6 2_ACT_NIBD EQ" xfId="13818" xr:uid="{4E94B5C5-DEB8-4FBC-9EE5-3DABCEDA4D53}"/>
    <cellStyle name="Komma 2 6 3" xfId="13819" xr:uid="{A5727743-6CD3-45D0-B60E-F41D70C27BB3}"/>
    <cellStyle name="Komma 2 6 3 2" xfId="13820" xr:uid="{10B791A1-2A79-4AEB-9879-67E1F94FF9EA}"/>
    <cellStyle name="Komma 2 6 3 2 2" xfId="41999" xr:uid="{3FBB5DBE-1A92-4764-8077-F281CAAA75AF}"/>
    <cellStyle name="Komma 2 6 3 2 3" xfId="32688" xr:uid="{C3BDA8A7-AD2F-40A1-96CF-2D989713DA72}"/>
    <cellStyle name="Komma 2 6 3 3" xfId="41998" xr:uid="{0609E0A3-BD0A-4158-8157-43F1DB0DD3DE}"/>
    <cellStyle name="Komma 2 6 3 4" xfId="32687" xr:uid="{ED13E932-7490-4B97-97B5-76DB50E15F1C}"/>
    <cellStyle name="Komma 2 6 3_ACT_NIBD EQ" xfId="13821" xr:uid="{04652B05-8A42-4833-9E2F-BE4D4F7E78D5}"/>
    <cellStyle name="Komma 2 6 4" xfId="13822" xr:uid="{CE6BB6DA-C808-434A-9197-F0BC14BFB994}"/>
    <cellStyle name="Komma 2 6 4 2" xfId="42000" xr:uid="{72AC85F1-3F8F-4E1E-9845-8A3DABF8E6AB}"/>
    <cellStyle name="Komma 2 6 4 3" xfId="32689" xr:uid="{1C9D8C5A-3AA8-415C-923E-9C751B6DAFD3}"/>
    <cellStyle name="Komma 2 6 5" xfId="33001" xr:uid="{F3BA959F-1DEC-47CD-8607-0D9CEE7F801E}"/>
    <cellStyle name="Komma 2 6 5 2" xfId="42272" xr:uid="{D328D0EC-B225-4DED-A713-CF27551A4D6D}"/>
    <cellStyle name="Komma 2 6 6" xfId="39363" xr:uid="{1EDB3346-27C8-46EF-9CC3-D2D301A3135E}"/>
    <cellStyle name="Komma 2 6 6 2" xfId="43117" xr:uid="{31A12823-FE37-4D13-8719-59EA9909FB8F}"/>
    <cellStyle name="Komma 2 6 7" xfId="41060" xr:uid="{C8BD103A-7E18-46DA-BF6A-3771CB0FF755}"/>
    <cellStyle name="Komma 2 6 8" xfId="23084" xr:uid="{E06022C3-BA0D-4078-817B-308FCC93DCE2}"/>
    <cellStyle name="Komma 2 6_ACT Segment adj EBITDA" xfId="13823" xr:uid="{CE135DA6-2481-4337-96C3-2ECD16BE89CC}"/>
    <cellStyle name="Komma 2 7" xfId="13824" xr:uid="{1F2236F9-A31A-40C5-8034-A04CF0611622}"/>
    <cellStyle name="Komma 2 7 2" xfId="13825" xr:uid="{6D39C724-E8C1-4C34-9573-D31F3CC8C68C}"/>
    <cellStyle name="Komma 2 7 2 2" xfId="13826" xr:uid="{D3A05011-BB96-456F-99E0-054C2EDBBE1A}"/>
    <cellStyle name="Komma 2 7 2 2 2" xfId="42002" xr:uid="{F719D8FF-9D31-4F1D-9EDB-FE579EBFAC4B}"/>
    <cellStyle name="Komma 2 7 2 2 3" xfId="32691" xr:uid="{2DDD69A1-C2BC-4078-944F-86CA0C14624E}"/>
    <cellStyle name="Komma 2 7 2 3" xfId="42001" xr:uid="{0087D2EA-E1D8-4660-83B6-5B09CF1F8CA5}"/>
    <cellStyle name="Komma 2 7 2 4" xfId="32690" xr:uid="{7804980F-4911-4D15-8FB1-DA2E07FB63FE}"/>
    <cellStyle name="Komma 2 7 2_ACT_NIBD EQ" xfId="13827" xr:uid="{6F7D71F6-1780-45AA-8755-B12081AE2988}"/>
    <cellStyle name="Komma 2 7 3" xfId="13828" xr:uid="{0650BC43-8717-4AF7-A2CA-F7A4376722E5}"/>
    <cellStyle name="Komma 2 7 3 2" xfId="42003" xr:uid="{C5C2DB9D-666D-4374-97D5-888879EC49A4}"/>
    <cellStyle name="Komma 2 7 3 3" xfId="32692" xr:uid="{740C9886-8D88-4ADE-9BBF-1011DA238830}"/>
    <cellStyle name="Komma 2 7 4" xfId="36451" xr:uid="{C94A4FED-073C-40D4-BEAD-92E98E10755F}"/>
    <cellStyle name="Komma 2 7 4 2" xfId="42398" xr:uid="{A381C008-E2D5-49F8-B3C4-E197BFE32C2C}"/>
    <cellStyle name="Komma 2 7 5" xfId="39607" xr:uid="{98BD9B73-7BB7-498C-A342-D2708E62EB30}"/>
    <cellStyle name="Komma 2 7 5 2" xfId="43185" xr:uid="{2C454DB8-307F-4668-A0E6-3E4A65C58B1D}"/>
    <cellStyle name="Komma 2 7 6" xfId="41061" xr:uid="{74713118-8744-411E-9985-DBEE5A68BC5D}"/>
    <cellStyle name="Komma 2 7 7" xfId="23085" xr:uid="{07865098-2851-45CA-A296-74C0622B1CC8}"/>
    <cellStyle name="Komma 2 7_ACT Segment adj EBITDA" xfId="13829" xr:uid="{2EA2DD72-044B-49F8-A6AF-9F0FAADECB44}"/>
    <cellStyle name="Komma 2 8" xfId="13830" xr:uid="{4DCAE9E5-99C0-4554-B0CA-2CF094190057}"/>
    <cellStyle name="Komma 2 8 2" xfId="13831" xr:uid="{50AC710E-F3B1-429C-9606-9D1003698B8A}"/>
    <cellStyle name="Komma 2 8 2 2" xfId="42004" xr:uid="{3A587471-25EF-4FF8-BD06-CF9C64438E06}"/>
    <cellStyle name="Komma 2 8 2 3" xfId="32693" xr:uid="{41CCBE59-20CD-4D8A-BBB1-1CE74B427404}"/>
    <cellStyle name="Komma 2 8 3" xfId="37056" xr:uid="{A7556B7F-DE1C-44EE-A34A-D79672F97E9D}"/>
    <cellStyle name="Komma 2 8 3 2" xfId="42575" xr:uid="{455CCC05-CE89-4420-9291-36F0E6309B31}"/>
    <cellStyle name="Komma 2 8 4" xfId="39822" xr:uid="{A01CCCE3-1566-4D81-BCA6-DFD104B52BDD}"/>
    <cellStyle name="Komma 2 8 4 2" xfId="43370" xr:uid="{250C320E-D4D7-45CE-99BA-B78EFAAA59C0}"/>
    <cellStyle name="Komma 2 8 5" xfId="41114" xr:uid="{5FCC1F68-2DF6-4C2E-989E-28A49A849802}"/>
    <cellStyle name="Komma 2 8 6" xfId="31045" xr:uid="{5C0194B1-9497-45A0-BE16-D0FB3C546CC1}"/>
    <cellStyle name="Komma 2 8_ACT Segment adj EBITDA" xfId="13832" xr:uid="{F6B6F3AF-55B1-4188-BC2A-53483E6D8492}"/>
    <cellStyle name="Komma 2 9" xfId="13833" xr:uid="{4384B54F-8B5E-4417-94A8-D69E88849A40}"/>
    <cellStyle name="Komma 2 9 2" xfId="13834" xr:uid="{444AE9CB-E8CD-4FA3-9AD9-4726D74986B7}"/>
    <cellStyle name="Komma 2 9 2 2" xfId="42005" xr:uid="{588D8613-BBE3-4804-8038-37214EDA647A}"/>
    <cellStyle name="Komma 2 9 2 3" xfId="32694" xr:uid="{0748355E-23C4-4485-9806-3A4E774A34D1}"/>
    <cellStyle name="Komma 2 9 3" xfId="37066" xr:uid="{D04B712F-8A53-44F6-AC10-69BCA2E2AF90}"/>
    <cellStyle name="Komma 2 9 3 2" xfId="42585" xr:uid="{4423C5A1-1C96-42E3-88FB-E621AFF0511E}"/>
    <cellStyle name="Komma 2 9 4" xfId="39832" xr:uid="{2D9B8E13-5855-49BF-BD08-0CEAAC4BD233}"/>
    <cellStyle name="Komma 2 9 4 2" xfId="43380" xr:uid="{A711C626-EBCC-43F0-B1AB-CADF3E6C1B38}"/>
    <cellStyle name="Komma 2 9 5" xfId="41357" xr:uid="{A687EEB2-3C60-45B8-A847-707C9A2B95C4}"/>
    <cellStyle name="Komma 2 9 6" xfId="32032" xr:uid="{878D302D-184A-4FC3-9117-182263E454D3}"/>
    <cellStyle name="Komma 2 9_ACT Segment adj EBITDA" xfId="13835" xr:uid="{32357C29-64DD-4036-81B7-77AF18996EAB}"/>
    <cellStyle name="Komma 2_ACT Segment adj EBITDA" xfId="13836" xr:uid="{FF1DE8FE-69CF-438B-8DF4-A30E0E0F9490}"/>
    <cellStyle name="Komma 3" xfId="13837" xr:uid="{7D8D596F-146C-4E57-9E3A-83D1A1583332}"/>
    <cellStyle name="Komma 3 10" xfId="13838" xr:uid="{CBBC151D-0BAE-4F6D-B68E-7D7B60222894}"/>
    <cellStyle name="Komma 3 10 2" xfId="13839" xr:uid="{1E646B23-969E-408E-969F-AF665EF4B881}"/>
    <cellStyle name="Komma 3 10 2 2" xfId="13840" xr:uid="{012F7BFA-1F59-4D96-A259-4C1A515FB9E0}"/>
    <cellStyle name="Komma 3 10 2 2 2" xfId="13841" xr:uid="{8EACF9EA-B634-4AD7-A948-005D73EF953E}"/>
    <cellStyle name="Komma 3 10 2 2 2 2" xfId="13842" xr:uid="{C5682257-3E2F-48B3-8916-417D3F5F4675}"/>
    <cellStyle name="Komma 3 10 2 2 2 2 2" xfId="13843" xr:uid="{3232EEF9-E08B-4684-A60C-E14EEDBCB076}"/>
    <cellStyle name="Komma 3 10 2 2 2 2 2 2" xfId="34281" xr:uid="{24D29761-3CEC-47C5-823E-1A2817CCE5A6}"/>
    <cellStyle name="Komma 3 10 2 2 2 2 3" xfId="34280" xr:uid="{CD652DAD-8E5E-4AD1-BF18-D38DF246A369}"/>
    <cellStyle name="Komma 3 10 2 2 2 2_DataSet" xfId="13844" xr:uid="{E3C454F2-C806-4AA7-B3C6-D237830DC22F}"/>
    <cellStyle name="Komma 3 10 2 2 2 3" xfId="13845" xr:uid="{D3AA70E0-2C26-42FE-8816-BFB08DF3C6E3}"/>
    <cellStyle name="Komma 3 10 2 2 2 3 2" xfId="34282" xr:uid="{30A976B7-4FFF-4AEA-A55D-5AE8937CFEDF}"/>
    <cellStyle name="Komma 3 10 2 2 2 4" xfId="34279" xr:uid="{60B85381-9612-4A4E-9297-DEEE4BE11271}"/>
    <cellStyle name="Komma 3 10 2 2 2_DataSet" xfId="13846" xr:uid="{9B7EACBB-0518-444B-AB3C-3BB03FD33DD5}"/>
    <cellStyle name="Komma 3 10 2 2 3" xfId="13847" xr:uid="{95BDC5E6-B18B-4C6A-A467-96A424CF8A67}"/>
    <cellStyle name="Komma 3 10 2 2 3 2" xfId="13848" xr:uid="{2C1F2A1F-7CC0-435C-AF2E-8CFDD95DBA56}"/>
    <cellStyle name="Komma 3 10 2 2 3 2 2" xfId="34284" xr:uid="{45B32B79-284F-4625-A44F-FB5AD4C41BAB}"/>
    <cellStyle name="Komma 3 10 2 2 3 3" xfId="34283" xr:uid="{15D9F3C0-0070-4B60-AA34-2CC4C83ED645}"/>
    <cellStyle name="Komma 3 10 2 2 3_DataSet" xfId="13849" xr:uid="{FAA36CE5-89BE-4E5E-8DB9-B614B369B25A}"/>
    <cellStyle name="Komma 3 10 2 2 4" xfId="13850" xr:uid="{7E7B48C2-315C-4944-84C8-00137AB8BF25}"/>
    <cellStyle name="Komma 3 10 2 2 4 2" xfId="34285" xr:uid="{FF0E64B3-0A97-47BF-A554-F23D4CD71DB7}"/>
    <cellStyle name="Komma 3 10 2 2 5" xfId="34278" xr:uid="{C16344BA-995C-452E-ADDE-1CFE21C8DE31}"/>
    <cellStyle name="Komma 3 10 2 2_DataSet" xfId="13851" xr:uid="{745004DA-4C4C-4762-BD0E-ED655CD8689C}"/>
    <cellStyle name="Komma 3 10 2 3" xfId="13852" xr:uid="{A4FF25CB-E1A0-4C14-AFD2-E154122496B1}"/>
    <cellStyle name="Komma 3 10 2 3 2" xfId="13853" xr:uid="{B637538C-211C-48DC-96D8-32D8068F6A50}"/>
    <cellStyle name="Komma 3 10 2 3 2 2" xfId="13854" xr:uid="{4BB13D69-362F-4E75-9E07-8549F14945EE}"/>
    <cellStyle name="Komma 3 10 2 3 2 2 2" xfId="34288" xr:uid="{9CA49F60-781B-4761-9ADA-78F2673991A1}"/>
    <cellStyle name="Komma 3 10 2 3 2 3" xfId="34287" xr:uid="{7D81BCC8-91E6-4268-B7C3-EB831B5ABF28}"/>
    <cellStyle name="Komma 3 10 2 3 2_DataSet" xfId="13855" xr:uid="{E50C9A67-31AE-465B-9D80-6676D9A74412}"/>
    <cellStyle name="Komma 3 10 2 3 3" xfId="13856" xr:uid="{6C3FDC4D-FB34-4674-B4FC-1ADFF48EF9C7}"/>
    <cellStyle name="Komma 3 10 2 3 3 2" xfId="34289" xr:uid="{B9F58963-0864-48B9-8439-EC5D0B4012A1}"/>
    <cellStyle name="Komma 3 10 2 3 4" xfId="34286" xr:uid="{9087B438-11DD-43D6-AE40-F79507797256}"/>
    <cellStyle name="Komma 3 10 2 3_DataSet" xfId="13857" xr:uid="{438C65ED-93E5-4C87-AA3D-610DB92F9D04}"/>
    <cellStyle name="Komma 3 10 2 4" xfId="13858" xr:uid="{12C85F91-7499-45A1-A230-F0E56901646B}"/>
    <cellStyle name="Komma 3 10 2 4 2" xfId="13859" xr:uid="{8A418DB5-BFF4-4042-AB57-CE7825D56E32}"/>
    <cellStyle name="Komma 3 10 2 4 2 2" xfId="34291" xr:uid="{B57B084A-C10E-4F9D-B1D3-46CA80F076FC}"/>
    <cellStyle name="Komma 3 10 2 4 3" xfId="34290" xr:uid="{0FEA5E02-C573-44FA-A8F2-2610493A575D}"/>
    <cellStyle name="Komma 3 10 2 4_DataSet" xfId="13860" xr:uid="{41034E2E-9C94-4AEE-A814-6F3DB2BEA09F}"/>
    <cellStyle name="Komma 3 10 2 5" xfId="13861" xr:uid="{56B9475D-160F-40A7-9B64-C045E6F0932D}"/>
    <cellStyle name="Komma 3 10 2 5 2" xfId="34292" xr:uid="{D031D015-0892-47A8-B500-3185E44144F6}"/>
    <cellStyle name="Komma 3 10 2 6" xfId="34277" xr:uid="{878B85F0-F577-47A8-8A66-7050098F1EFC}"/>
    <cellStyle name="Komma 3 10 2_DataSet" xfId="13862" xr:uid="{26BC2D77-5ED4-4D23-9078-CAEBF5831C37}"/>
    <cellStyle name="Komma 3 10 3" xfId="13863" xr:uid="{00EA55AA-546C-4EAE-A583-2893BB305AE0}"/>
    <cellStyle name="Komma 3 10 3 2" xfId="13864" xr:uid="{3E53828A-EA9B-4220-8A4A-6088158B4CE6}"/>
    <cellStyle name="Komma 3 10 3 2 2" xfId="13865" xr:uid="{4FF98C61-3395-421A-8AAD-4F1A534C337F}"/>
    <cellStyle name="Komma 3 10 3 2 2 2" xfId="13866" xr:uid="{FAA06A5E-FC1C-4FA7-8759-431ED8DEE087}"/>
    <cellStyle name="Komma 3 10 3 2 2 2 2" xfId="34296" xr:uid="{41941F10-21E6-45FA-9726-29FA2F301914}"/>
    <cellStyle name="Komma 3 10 3 2 2 3" xfId="34295" xr:uid="{9C15AF14-8BC7-430D-8713-379DC9B50D0E}"/>
    <cellStyle name="Komma 3 10 3 2 2_DataSet" xfId="13867" xr:uid="{8D838AD4-AF71-4756-9A54-AA29E14D01B9}"/>
    <cellStyle name="Komma 3 10 3 2 3" xfId="13868" xr:uid="{C7350AB1-872E-49E6-B333-095104DD8B45}"/>
    <cellStyle name="Komma 3 10 3 2 3 2" xfId="34297" xr:uid="{D86C3A11-4B75-4B06-83C7-B1A63C7F7D4C}"/>
    <cellStyle name="Komma 3 10 3 2 4" xfId="34294" xr:uid="{69CB4CDB-AD58-49F2-A85B-25247FF65DAB}"/>
    <cellStyle name="Komma 3 10 3 2_DataSet" xfId="13869" xr:uid="{1D6C7FEB-121C-45B8-BA2F-997979E91206}"/>
    <cellStyle name="Komma 3 10 3 3" xfId="13870" xr:uid="{9F8F8C59-7609-4831-9463-D4E3281F4CE4}"/>
    <cellStyle name="Komma 3 10 3 3 2" xfId="13871" xr:uid="{6673698E-BD49-4190-917A-244969955E8A}"/>
    <cellStyle name="Komma 3 10 3 3 2 2" xfId="34299" xr:uid="{FC5E5540-F015-431D-B70F-5867996C665E}"/>
    <cellStyle name="Komma 3 10 3 3 3" xfId="34298" xr:uid="{45A9E8C9-3504-4CCE-BACC-EC860DC38B0E}"/>
    <cellStyle name="Komma 3 10 3 3_DataSet" xfId="13872" xr:uid="{DA5151F2-2337-4783-8D66-7140A96FD29D}"/>
    <cellStyle name="Komma 3 10 3 4" xfId="13873" xr:uid="{2652F7AB-C746-4148-B2B0-2E06D8E3607E}"/>
    <cellStyle name="Komma 3 10 3 4 2" xfId="34300" xr:uid="{67EA9EBF-4EE3-448F-B04F-2B07C49323CA}"/>
    <cellStyle name="Komma 3 10 3 5" xfId="34293" xr:uid="{F38535D9-D332-44FF-8428-E4B0CC30C528}"/>
    <cellStyle name="Komma 3 10 3_DataSet" xfId="13874" xr:uid="{CDA0A364-E313-4129-A006-DDDAB1CA634F}"/>
    <cellStyle name="Komma 3 10 4" xfId="13875" xr:uid="{54203250-19DF-40B3-B456-EAB09841CA1D}"/>
    <cellStyle name="Komma 3 10 4 2" xfId="13876" xr:uid="{114A5155-6316-4135-82DB-2A3AB605BA5A}"/>
    <cellStyle name="Komma 3 10 4 2 2" xfId="13877" xr:uid="{01901CB5-021F-42FA-AE13-326483059E5C}"/>
    <cellStyle name="Komma 3 10 4 2 2 2" xfId="34303" xr:uid="{D91E5FBB-C5D9-49B7-A38E-638D991295E2}"/>
    <cellStyle name="Komma 3 10 4 2 3" xfId="34302" xr:uid="{1E8E24A0-BFD9-48DE-970F-1626439997AB}"/>
    <cellStyle name="Komma 3 10 4 2_DataSet" xfId="13878" xr:uid="{81F15956-AF8B-481D-BF3B-A6308F79A15F}"/>
    <cellStyle name="Komma 3 10 4 3" xfId="13879" xr:uid="{4AFFA900-21E5-450F-B1ED-02F14FA8D9D1}"/>
    <cellStyle name="Komma 3 10 4 3 2" xfId="34304" xr:uid="{FFFF2E1B-1E9B-4C03-B1D9-290E9D9A3F0C}"/>
    <cellStyle name="Komma 3 10 4 4" xfId="34301" xr:uid="{C079BD2E-8BC0-47A3-83F7-2375C1ABA55D}"/>
    <cellStyle name="Komma 3 10 4_DataSet" xfId="13880" xr:uid="{0B3C26C2-9ECA-41AA-BFE8-688895833B2E}"/>
    <cellStyle name="Komma 3 10 5" xfId="13881" xr:uid="{E727467D-44FE-4E57-A263-5A2B1C1690B0}"/>
    <cellStyle name="Komma 3 10 5 2" xfId="13882" xr:uid="{6EC2DFA6-48A1-4355-A0BF-3B2262557DE0}"/>
    <cellStyle name="Komma 3 10 5 2 2" xfId="34306" xr:uid="{7DBAB477-5595-423A-8DA7-02612B05A3FC}"/>
    <cellStyle name="Komma 3 10 5 3" xfId="34305" xr:uid="{3F1B40DB-F095-4A2F-A9A3-F25729AEBB4A}"/>
    <cellStyle name="Komma 3 10 5_DataSet" xfId="13883" xr:uid="{2F33810F-F200-45C2-9070-9FAC5CD355E5}"/>
    <cellStyle name="Komma 3 10 6" xfId="13884" xr:uid="{46C4486E-80CF-4EDD-9E59-92685AA39B5D}"/>
    <cellStyle name="Komma 3 10 6 2" xfId="34307" xr:uid="{999A4AAC-FAD0-441A-824C-71B119C0BD72}"/>
    <cellStyle name="Komma 3 10 7" xfId="34276" xr:uid="{89E59E55-1D85-4726-A383-01FDE7282F4A}"/>
    <cellStyle name="Komma 3 10_DataSet" xfId="13885" xr:uid="{B71D1C42-A7ED-4EAD-BE73-4132D1DDBECA}"/>
    <cellStyle name="Komma 3 11" xfId="13886" xr:uid="{9CE4E4F3-C51D-4458-A267-088594A3A16B}"/>
    <cellStyle name="Komma 3 11 2" xfId="13887" xr:uid="{193FC088-1268-450B-83CD-F9778D12C42C}"/>
    <cellStyle name="Komma 3 11 2 2" xfId="13888" xr:uid="{867A7945-FA6A-4F23-8228-F2D302A1DD6C}"/>
    <cellStyle name="Komma 3 11 2 2 2" xfId="13889" xr:uid="{137BD14D-794C-4296-B783-E7318F3203B5}"/>
    <cellStyle name="Komma 3 11 2 2 2 2" xfId="13890" xr:uid="{13C2238F-E633-462E-BE25-CDBE5FC86DBE}"/>
    <cellStyle name="Komma 3 11 2 2 2 2 2" xfId="34312" xr:uid="{8357B446-75E8-4643-930D-7920376B3391}"/>
    <cellStyle name="Komma 3 11 2 2 2 3" xfId="34311" xr:uid="{03E1EC59-AD03-4CAC-881B-E61AD6E39B4A}"/>
    <cellStyle name="Komma 3 11 2 2 2_DataSet" xfId="13891" xr:uid="{8BBFEF39-68C9-4FC0-A743-3619EA87694D}"/>
    <cellStyle name="Komma 3 11 2 2 3" xfId="13892" xr:uid="{52827B34-9445-4B59-88FF-F5C6E4D921AC}"/>
    <cellStyle name="Komma 3 11 2 2 3 2" xfId="34313" xr:uid="{FC0E2C57-C500-4377-BF5D-55179C366B8F}"/>
    <cellStyle name="Komma 3 11 2 2 4" xfId="34310" xr:uid="{3DF60F0E-1790-47E1-9246-DC0894DFB7AC}"/>
    <cellStyle name="Komma 3 11 2 2_DataSet" xfId="13893" xr:uid="{5F3FA5A5-FE93-4C8A-9604-D66B344E2F01}"/>
    <cellStyle name="Komma 3 11 2 3" xfId="13894" xr:uid="{56DC10BC-0734-44D1-A98A-77DE34955A03}"/>
    <cellStyle name="Komma 3 11 2 3 2" xfId="13895" xr:uid="{8A3169CC-0652-4DFA-AABD-782B07C9951F}"/>
    <cellStyle name="Komma 3 11 2 3 2 2" xfId="34315" xr:uid="{9124E8C0-39B4-4B74-8D94-5A027542FC6F}"/>
    <cellStyle name="Komma 3 11 2 3 3" xfId="34314" xr:uid="{A8109416-92DD-4385-BABB-1C83EC595866}"/>
    <cellStyle name="Komma 3 11 2 3_DataSet" xfId="13896" xr:uid="{C8E71233-1798-4408-B72F-9E363AAE3978}"/>
    <cellStyle name="Komma 3 11 2 4" xfId="13897" xr:uid="{830A2DAF-73E1-45DD-BED0-E33F0F31EF85}"/>
    <cellStyle name="Komma 3 11 2 4 2" xfId="34316" xr:uid="{89A9DF0E-1B97-452D-AFC5-78FB29D434CB}"/>
    <cellStyle name="Komma 3 11 2 5" xfId="34309" xr:uid="{C0F3EB78-7AF2-4061-AEA5-34853C6BE78D}"/>
    <cellStyle name="Komma 3 11 2_DataSet" xfId="13898" xr:uid="{31EAD2CE-C78F-4DFE-A138-829424A70917}"/>
    <cellStyle name="Komma 3 11 3" xfId="13899" xr:uid="{2D010901-51E8-4E98-B5F1-4BF83781B217}"/>
    <cellStyle name="Komma 3 11 3 2" xfId="13900" xr:uid="{DCD58865-7FB2-4573-A1D7-0ABEBAB11E8B}"/>
    <cellStyle name="Komma 3 11 3 2 2" xfId="13901" xr:uid="{AD141B6C-9309-4558-9F97-17B96816CBA0}"/>
    <cellStyle name="Komma 3 11 3 2 2 2" xfId="34319" xr:uid="{6330D331-E0B9-4131-9AE1-E8AA29F3EFF8}"/>
    <cellStyle name="Komma 3 11 3 2 3" xfId="34318" xr:uid="{3B28E816-A528-462C-A55C-16549C26FF60}"/>
    <cellStyle name="Komma 3 11 3 2_DataSet" xfId="13902" xr:uid="{E270BBFC-0857-4959-8FFD-C934B2302BDD}"/>
    <cellStyle name="Komma 3 11 3 3" xfId="13903" xr:uid="{B2A81CEC-83DB-4F49-97C6-5D1A89EDA39E}"/>
    <cellStyle name="Komma 3 11 3 3 2" xfId="34320" xr:uid="{F45FEDF0-9E46-4E39-A978-33ACFE72406B}"/>
    <cellStyle name="Komma 3 11 3 4" xfId="34317" xr:uid="{5B6F80B3-374F-4707-A78E-EDA23CB06EF3}"/>
    <cellStyle name="Komma 3 11 3_DataSet" xfId="13904" xr:uid="{C3FB77BE-DEC9-4F2F-971E-6C9C8321AA7F}"/>
    <cellStyle name="Komma 3 11 4" xfId="13905" xr:uid="{D583B628-028A-4F9A-B4A5-C73050F8633E}"/>
    <cellStyle name="Komma 3 11 4 2" xfId="13906" xr:uid="{8B7B04F6-2251-495E-9664-56F79E14BBEF}"/>
    <cellStyle name="Komma 3 11 4 2 2" xfId="34322" xr:uid="{DE6420C8-7CA7-4681-B0F8-E04A0EAE9787}"/>
    <cellStyle name="Komma 3 11 4 3" xfId="34321" xr:uid="{D9B10481-A4D8-49D5-9918-4458EA963E2A}"/>
    <cellStyle name="Komma 3 11 4_DataSet" xfId="13907" xr:uid="{6E4EBA61-49FC-4A51-8E4A-DB80569886EE}"/>
    <cellStyle name="Komma 3 11 5" xfId="13908" xr:uid="{50DE417C-97D6-4A88-AB84-BB1647A2FB39}"/>
    <cellStyle name="Komma 3 11 5 2" xfId="34323" xr:uid="{A027A4D8-6007-45EE-B49D-3AAD053F76D4}"/>
    <cellStyle name="Komma 3 11 6" xfId="34308" xr:uid="{04D54A37-753B-425C-8F0D-95582A759FAB}"/>
    <cellStyle name="Komma 3 11_DataSet" xfId="13909" xr:uid="{0CE87DE1-70EA-4F79-BDD1-3642EB01F2E7}"/>
    <cellStyle name="Komma 3 12" xfId="13910" xr:uid="{40034AC7-05B1-4B9A-91B0-44286563A6B5}"/>
    <cellStyle name="Komma 3 12 2" xfId="13911" xr:uid="{E5FAB017-92BA-4286-95B6-44C3C5AC2492}"/>
    <cellStyle name="Komma 3 12 2 2" xfId="13912" xr:uid="{74BDD5BF-DCE2-4503-9049-019D6FB1AE19}"/>
    <cellStyle name="Komma 3 12 2 2 2" xfId="13913" xr:uid="{04927FA8-62AC-4D0F-947F-14F638590D20}"/>
    <cellStyle name="Komma 3 12 2 2 2 2" xfId="34327" xr:uid="{792B0B69-74AA-460B-9FE4-8FB86A8BCB1C}"/>
    <cellStyle name="Komma 3 12 2 2 3" xfId="34326" xr:uid="{065206C5-9B1A-4EA7-8185-65BC82796C48}"/>
    <cellStyle name="Komma 3 12 2 2_DataSet" xfId="13914" xr:uid="{F4864778-AD7E-4542-8679-B4F11A7EB109}"/>
    <cellStyle name="Komma 3 12 2 3" xfId="13915" xr:uid="{D6F16B70-70DF-4D52-ABCF-D5A159E0A9D5}"/>
    <cellStyle name="Komma 3 12 2 3 2" xfId="34328" xr:uid="{82929802-AD51-443E-818F-5F76159F1E9E}"/>
    <cellStyle name="Komma 3 12 2 4" xfId="34325" xr:uid="{B1E9046A-F072-4FE9-9B87-C09B7A6A08D6}"/>
    <cellStyle name="Komma 3 12 2_DataSet" xfId="13916" xr:uid="{3818302D-1AB0-46EF-9D86-61BEEB9C36FF}"/>
    <cellStyle name="Komma 3 12 3" xfId="13917" xr:uid="{4ACF4A73-16D7-4C0B-B167-ED58C4DC19B0}"/>
    <cellStyle name="Komma 3 12 3 2" xfId="13918" xr:uid="{84BFB192-9D3B-47DD-8BA3-BA90D657B0B3}"/>
    <cellStyle name="Komma 3 12 3 2 2" xfId="34330" xr:uid="{EA476C1A-2C8F-43D4-A003-13CEA8462F30}"/>
    <cellStyle name="Komma 3 12 3 3" xfId="34329" xr:uid="{57D31122-B474-450B-A690-2264C017FC83}"/>
    <cellStyle name="Komma 3 12 3_DataSet" xfId="13919" xr:uid="{68443ABC-B99D-4E40-99A7-B92F9F5563B5}"/>
    <cellStyle name="Komma 3 12 4" xfId="13920" xr:uid="{D4DEE65B-C641-4C1F-92B4-E354CD020AC1}"/>
    <cellStyle name="Komma 3 12 4 2" xfId="34331" xr:uid="{14939A13-E351-4B31-BB59-443951963EF3}"/>
    <cellStyle name="Komma 3 12 5" xfId="34324" xr:uid="{8F8D9A7E-6F07-4C35-B725-34D683D63417}"/>
    <cellStyle name="Komma 3 12_DataSet" xfId="13921" xr:uid="{347CD7EC-B5DA-406F-B154-3DAB5E0DB0F2}"/>
    <cellStyle name="Komma 3 13" xfId="13922" xr:uid="{6AA9069C-D5E3-46A8-A3A9-C9ACA8575772}"/>
    <cellStyle name="Komma 3 13 2" xfId="13923" xr:uid="{658FBD0A-93B4-4504-A2DD-9E561E788452}"/>
    <cellStyle name="Komma 3 13 2 2" xfId="13924" xr:uid="{7B5F23D3-9F1C-4D9D-B2AA-B5AA49409886}"/>
    <cellStyle name="Komma 3 13 2 2 2" xfId="34334" xr:uid="{4541B920-5410-4A66-B687-6A1FC0C0712A}"/>
    <cellStyle name="Komma 3 13 2 3" xfId="34333" xr:uid="{90F91F48-0A61-426E-B963-670CA01B347A}"/>
    <cellStyle name="Komma 3 13 2_DataSet" xfId="13925" xr:uid="{868C321F-40ED-4DC1-8EF0-E70491EB5EB5}"/>
    <cellStyle name="Komma 3 13 3" xfId="13926" xr:uid="{592CD2BE-E88C-4423-AD8A-06D01AB5656F}"/>
    <cellStyle name="Komma 3 13 3 2" xfId="34335" xr:uid="{5AAC9ABA-CF6A-46F9-BF02-856BE264743F}"/>
    <cellStyle name="Komma 3 13 4" xfId="34332" xr:uid="{38390653-D325-401A-A842-269E42620B8A}"/>
    <cellStyle name="Komma 3 13_DataSet" xfId="13927" xr:uid="{E1ED348E-C003-4BCD-985C-5BC7FEF956B2}"/>
    <cellStyle name="Komma 3 14" xfId="13928" xr:uid="{23D815AA-4AC5-4E01-9F79-C0CB6EB7F092}"/>
    <cellStyle name="Komma 3 14 2" xfId="13929" xr:uid="{D05116B7-2F7F-4C6E-8EF9-1A0BB0CD5D86}"/>
    <cellStyle name="Komma 3 14 2 2" xfId="34337" xr:uid="{CFED63E6-AE9F-4BAF-8B9F-5A218D9C051E}"/>
    <cellStyle name="Komma 3 14 3" xfId="34336" xr:uid="{C0F9C271-A724-449C-90C9-4795A7456623}"/>
    <cellStyle name="Komma 3 14_DataSet" xfId="13930" xr:uid="{31E8ED1D-0F39-4020-B4EE-380A4A7FC63A}"/>
    <cellStyle name="Komma 3 15" xfId="13931" xr:uid="{73AD32DE-EFCE-4431-8E31-52BB018C8880}"/>
    <cellStyle name="Komma 3 15 2" xfId="34338" xr:uid="{FE9D86AD-1B06-4C7B-B912-7206EFF9D21E}"/>
    <cellStyle name="Komma 3 16" xfId="13932" xr:uid="{98A8C991-3301-4927-89F8-B80B48DA2E4A}"/>
    <cellStyle name="Komma 3 16 2" xfId="36447" xr:uid="{8D530C53-E666-4E9F-9A8C-23CDD46BA658}"/>
    <cellStyle name="Komma 3 17" xfId="13933" xr:uid="{3716E521-3E1D-48A5-8CE9-3BE0BEB57B7C}"/>
    <cellStyle name="Komma 3 17 2" xfId="37055" xr:uid="{5B80C731-B73B-48F5-BCAF-27C595235600}"/>
    <cellStyle name="Komma 3 18" xfId="13934" xr:uid="{A55E9BE0-965F-4227-BC4F-C6C2A3FC3D42}"/>
    <cellStyle name="Komma 3 18 2" xfId="37068" xr:uid="{8F28B00D-BC3D-4BED-B8DD-0526F54DFAFF}"/>
    <cellStyle name="Komma 3 19" xfId="33002" xr:uid="{A1711CC4-A00D-4B75-A619-B7BADEFD7D90}"/>
    <cellStyle name="Komma 3 2" xfId="13935" xr:uid="{9E1C5409-00EE-428E-8231-247B783806B0}"/>
    <cellStyle name="Komma 3 2 10" xfId="13936" xr:uid="{C774DE07-D83F-4670-A90E-8D40B0B36A92}"/>
    <cellStyle name="Komma 3 2 10 2" xfId="13937" xr:uid="{2049AF80-CD00-45C9-A53C-65AAEBAF452C}"/>
    <cellStyle name="Komma 3 2 10 2 2" xfId="13938" xr:uid="{051F6BD6-4430-480C-BF19-105995317231}"/>
    <cellStyle name="Komma 3 2 10 2 2 2" xfId="13939" xr:uid="{3A7F72AB-4140-4BE2-A530-6CFB673DC953}"/>
    <cellStyle name="Komma 3 2 10 2 2 2 2" xfId="34342" xr:uid="{DA088057-58E4-40B6-B8E0-3BBD16154A86}"/>
    <cellStyle name="Komma 3 2 10 2 2 3" xfId="34341" xr:uid="{64883E45-83A4-4C21-955D-757D483E42B6}"/>
    <cellStyle name="Komma 3 2 10 2 2_DataSet" xfId="13940" xr:uid="{30A98E98-42C2-43D2-A2CA-7B8388E502E6}"/>
    <cellStyle name="Komma 3 2 10 2 3" xfId="13941" xr:uid="{C80D994B-AADE-49C5-AF74-8F817FCFC77E}"/>
    <cellStyle name="Komma 3 2 10 2 3 2" xfId="34343" xr:uid="{8AE9554A-D230-4209-BE92-68F92218EDA0}"/>
    <cellStyle name="Komma 3 2 10 2 4" xfId="34340" xr:uid="{9D6AB5C4-5CDD-4518-BE9C-B0CEE9CF9502}"/>
    <cellStyle name="Komma 3 2 10 2_DataSet" xfId="13942" xr:uid="{57957BC5-E8E6-48B7-B80C-8D1422876050}"/>
    <cellStyle name="Komma 3 2 10 3" xfId="13943" xr:uid="{8A610BF6-8F08-475E-B3F9-C9107678D386}"/>
    <cellStyle name="Komma 3 2 10 3 2" xfId="13944" xr:uid="{2CD8A0EE-4A39-4696-A463-189DCE703C32}"/>
    <cellStyle name="Komma 3 2 10 3 2 2" xfId="34345" xr:uid="{A97A656A-3788-4A46-996B-34D3DC2529AE}"/>
    <cellStyle name="Komma 3 2 10 3 3" xfId="34344" xr:uid="{D4F9ABF0-8776-46F2-B5D3-E333CCEF1DDC}"/>
    <cellStyle name="Komma 3 2 10 3_DataSet" xfId="13945" xr:uid="{6D561F3F-7F3F-4B26-8B87-4E4BA9091008}"/>
    <cellStyle name="Komma 3 2 10 4" xfId="13946" xr:uid="{B72B1B29-1C26-4166-9165-F3C0C1CBC0BE}"/>
    <cellStyle name="Komma 3 2 10 4 2" xfId="34346" xr:uid="{D13F63FE-5A1B-4D6E-B58E-2DCE5B5971A6}"/>
    <cellStyle name="Komma 3 2 10 5" xfId="34339" xr:uid="{1738F275-FF57-435D-BDF9-4BDFDE78C15D}"/>
    <cellStyle name="Komma 3 2 10_DataSet" xfId="13947" xr:uid="{11E7E931-65D0-4ED9-900E-AE6CD3C7A870}"/>
    <cellStyle name="Komma 3 2 11" xfId="13948" xr:uid="{0ADBC1EA-7B72-466F-A2DB-0076C875330F}"/>
    <cellStyle name="Komma 3 2 11 2" xfId="13949" xr:uid="{BB4DF52E-536F-44AC-B926-B7B63663CF59}"/>
    <cellStyle name="Komma 3 2 11 2 2" xfId="13950" xr:uid="{2CE9D599-4E93-4FF6-B61A-9F3C686ED41E}"/>
    <cellStyle name="Komma 3 2 11 2 2 2" xfId="34349" xr:uid="{D5FB0396-8D08-4157-8692-1C17AA6D039A}"/>
    <cellStyle name="Komma 3 2 11 2 3" xfId="34348" xr:uid="{11BEB7E1-4B7C-4B42-8316-F7D448C7D474}"/>
    <cellStyle name="Komma 3 2 11 2_DataSet" xfId="13951" xr:uid="{0DDEAFD8-DB83-44E7-80A5-48767AAA4D9C}"/>
    <cellStyle name="Komma 3 2 11 3" xfId="13952" xr:uid="{00D4396D-3592-4FFA-8C94-53FE7E41F3FE}"/>
    <cellStyle name="Komma 3 2 11 3 2" xfId="34350" xr:uid="{35F53885-3797-4696-AE2E-9979C25F1E26}"/>
    <cellStyle name="Komma 3 2 11 4" xfId="34347" xr:uid="{726657B5-5D93-4E97-9134-1391F933ECE5}"/>
    <cellStyle name="Komma 3 2 11_DataSet" xfId="13953" xr:uid="{019353DF-7ACA-42CA-A76E-591F9CBA49AE}"/>
    <cellStyle name="Komma 3 2 12" xfId="13954" xr:uid="{3C5D6EF2-24C6-474C-A0A6-ADFD6DA9E7CC}"/>
    <cellStyle name="Komma 3 2 12 2" xfId="13955" xr:uid="{62DD2023-9054-4CF0-8991-58AC7AD44AF2}"/>
    <cellStyle name="Komma 3 2 12 2 2" xfId="34352" xr:uid="{E41E5648-24D1-46CD-816A-E1B7F417C2A3}"/>
    <cellStyle name="Komma 3 2 12 3" xfId="34351" xr:uid="{10E731CA-B7CD-4264-811C-022FA134AF43}"/>
    <cellStyle name="Komma 3 2 12_DataSet" xfId="13956" xr:uid="{89165579-B8D2-43C8-BBA8-12972166D15B}"/>
    <cellStyle name="Komma 3 2 13" xfId="13957" xr:uid="{E6C6764F-AC18-4573-9CD7-32C806617BB5}"/>
    <cellStyle name="Komma 3 2 13 2" xfId="34353" xr:uid="{528471DC-D3E3-4BA4-ABDA-48483BB5FC2F}"/>
    <cellStyle name="Komma 3 2 14" xfId="33003" xr:uid="{57A2E75B-2AE7-4D34-9840-35C91AFCEC33}"/>
    <cellStyle name="Komma 3 2 15" xfId="36110" xr:uid="{A3A850D6-DB75-4068-ACA2-26D6C5DEDAF5}"/>
    <cellStyle name="Komma 3 2 16" xfId="37805" xr:uid="{799118C4-9178-4160-ADE4-F9FF7FB7CE22}"/>
    <cellStyle name="Komma 3 2 17" xfId="38232" xr:uid="{D4F05B8F-BD77-4402-B4D1-8634903921AE}"/>
    <cellStyle name="Komma 3 2 18" xfId="38202" xr:uid="{D44FF707-268B-435D-B8DE-64A781A18533}"/>
    <cellStyle name="Komma 3 2 19" xfId="38124" xr:uid="{F141844B-A2D4-44C2-B552-05A1ACA7A7A6}"/>
    <cellStyle name="Komma 3 2 2" xfId="13958" xr:uid="{73F8CAC3-1267-4581-B2FE-7770572FFE6A}"/>
    <cellStyle name="Komma 3 2 2 10" xfId="33004" xr:uid="{C0487A48-0BAC-40FA-B783-998572A99A8E}"/>
    <cellStyle name="Komma 3 2 2 2" xfId="13959" xr:uid="{453F98D4-F9A4-4217-B44C-B5350A7D8760}"/>
    <cellStyle name="Komma 3 2 2 2 2" xfId="13960" xr:uid="{53E3186B-31A6-41E2-BAC9-B4BCDF58F08E}"/>
    <cellStyle name="Komma 3 2 2 2 2 2" xfId="13961" xr:uid="{373D34DA-9D67-4F40-BC8C-9A02CA402AA5}"/>
    <cellStyle name="Komma 3 2 2 2 2 2 2" xfId="13962" xr:uid="{202A47F9-F932-4DDB-9070-38196F8BD35E}"/>
    <cellStyle name="Komma 3 2 2 2 2 2 2 2" xfId="13963" xr:uid="{994EB4B7-27D5-4B0A-9D72-BAB25AFEC5E2}"/>
    <cellStyle name="Komma 3 2 2 2 2 2 2 2 2" xfId="13964" xr:uid="{E00A82A6-38AC-440B-B2FB-6DC4845BD97F}"/>
    <cellStyle name="Komma 3 2 2 2 2 2 2 2 2 2" xfId="13965" xr:uid="{AAEE87BD-2BFF-4CE7-B0C7-2D283A4897A2}"/>
    <cellStyle name="Komma 3 2 2 2 2 2 2 2 2 2 2" xfId="34360" xr:uid="{4C6C6D6F-A0D1-49E0-9EF4-8581F620866C}"/>
    <cellStyle name="Komma 3 2 2 2 2 2 2 2 2 3" xfId="34359" xr:uid="{593F8921-C42C-4EDF-9F5D-AFAA30772147}"/>
    <cellStyle name="Komma 3 2 2 2 2 2 2 2 2_DataSet" xfId="13966" xr:uid="{1789E052-6CF6-4D13-AC68-F967057839BE}"/>
    <cellStyle name="Komma 3 2 2 2 2 2 2 2 3" xfId="13967" xr:uid="{1F97063F-FC5F-46FB-9C6F-265A535B098C}"/>
    <cellStyle name="Komma 3 2 2 2 2 2 2 2 3 2" xfId="34361" xr:uid="{2CC54B30-8A75-4DB6-8EC2-1E90F9C0B87D}"/>
    <cellStyle name="Komma 3 2 2 2 2 2 2 2 4" xfId="34358" xr:uid="{4127BF3D-1481-4274-9588-FFE3F341D663}"/>
    <cellStyle name="Komma 3 2 2 2 2 2 2 2_DataSet" xfId="13968" xr:uid="{8D947875-969F-4A0A-857F-48BC6FE343AD}"/>
    <cellStyle name="Komma 3 2 2 2 2 2 2 3" xfId="13969" xr:uid="{8EB88C45-45F0-4E94-B386-D323A4A73870}"/>
    <cellStyle name="Komma 3 2 2 2 2 2 2 3 2" xfId="13970" xr:uid="{86CFD38B-2378-4BB7-87CA-17FDA19F4DAE}"/>
    <cellStyle name="Komma 3 2 2 2 2 2 2 3 2 2" xfId="34363" xr:uid="{3FA40340-1FE8-414F-85C3-0F107049FF2B}"/>
    <cellStyle name="Komma 3 2 2 2 2 2 2 3 3" xfId="34362" xr:uid="{6D17FF3E-DF22-429A-B094-05D39DCCB4A0}"/>
    <cellStyle name="Komma 3 2 2 2 2 2 2 3_DataSet" xfId="13971" xr:uid="{117F1A8F-2948-4A7C-ADF2-CBABB5C7C62D}"/>
    <cellStyle name="Komma 3 2 2 2 2 2 2 4" xfId="13972" xr:uid="{870206BA-FE3E-4E0C-B7A8-5CAC5DE00FE2}"/>
    <cellStyle name="Komma 3 2 2 2 2 2 2 4 2" xfId="34364" xr:uid="{69DECC7E-F843-4894-A68A-CC7BE7164668}"/>
    <cellStyle name="Komma 3 2 2 2 2 2 2 5" xfId="34357" xr:uid="{6F0BB3FD-1717-4966-85AB-E86EF2CA77B3}"/>
    <cellStyle name="Komma 3 2 2 2 2 2 2_DataSet" xfId="13973" xr:uid="{1E1A90E6-094B-46B7-BDDC-4A40C9EB88AC}"/>
    <cellStyle name="Komma 3 2 2 2 2 2 3" xfId="13974" xr:uid="{5BCCD78D-5768-4D23-B092-72B9845CC53E}"/>
    <cellStyle name="Komma 3 2 2 2 2 2 3 2" xfId="13975" xr:uid="{2CDA2FD9-715A-4C2F-B78A-6FDF5DD889E5}"/>
    <cellStyle name="Komma 3 2 2 2 2 2 3 2 2" xfId="13976" xr:uid="{463B76DA-B207-47FE-B8E1-9139289EF537}"/>
    <cellStyle name="Komma 3 2 2 2 2 2 3 2 2 2" xfId="34367" xr:uid="{71BB199F-F3B8-4A0B-84A4-A8DA3FFDE842}"/>
    <cellStyle name="Komma 3 2 2 2 2 2 3 2 3" xfId="34366" xr:uid="{8048A050-16C1-4442-B1CF-A6804B5E2AFE}"/>
    <cellStyle name="Komma 3 2 2 2 2 2 3 2_DataSet" xfId="13977" xr:uid="{E01D97F1-046D-4682-B491-FB6F0BF38BA5}"/>
    <cellStyle name="Komma 3 2 2 2 2 2 3 3" xfId="13978" xr:uid="{85C1D97A-D9A7-4072-B852-40CB31EF66ED}"/>
    <cellStyle name="Komma 3 2 2 2 2 2 3 3 2" xfId="34368" xr:uid="{3D0F1C0B-43B6-4840-B562-C599ED10F6FE}"/>
    <cellStyle name="Komma 3 2 2 2 2 2 3 4" xfId="34365" xr:uid="{EFC2753B-F6F9-4AEC-9DC1-C2E076F76411}"/>
    <cellStyle name="Komma 3 2 2 2 2 2 3_DataSet" xfId="13979" xr:uid="{1658437F-63A2-45AD-864D-9F44193DFB8B}"/>
    <cellStyle name="Komma 3 2 2 2 2 2 4" xfId="13980" xr:uid="{4C4F5B71-742D-41E7-8FFC-B789774F929B}"/>
    <cellStyle name="Komma 3 2 2 2 2 2 4 2" xfId="13981" xr:uid="{4C2B6314-265F-4FE9-B21C-F2F09600804F}"/>
    <cellStyle name="Komma 3 2 2 2 2 2 4 2 2" xfId="34370" xr:uid="{3722BBB0-4C16-4425-A258-3C3E0B6C38BE}"/>
    <cellStyle name="Komma 3 2 2 2 2 2 4 3" xfId="34369" xr:uid="{634346AA-609A-4824-B987-AD6E4D60D61F}"/>
    <cellStyle name="Komma 3 2 2 2 2 2 4_DataSet" xfId="13982" xr:uid="{435FC0CD-BBA6-4071-9103-3916B2DCC4FE}"/>
    <cellStyle name="Komma 3 2 2 2 2 2 5" xfId="13983" xr:uid="{3465B3AE-69F5-4F80-ABC8-657D431E0252}"/>
    <cellStyle name="Komma 3 2 2 2 2 2 5 2" xfId="34371" xr:uid="{8DB9AD42-09C7-4E46-A5A1-6F52D1015226}"/>
    <cellStyle name="Komma 3 2 2 2 2 2 6" xfId="34356" xr:uid="{B9FC0B79-B2BA-4333-9C5C-E585B55C4F34}"/>
    <cellStyle name="Komma 3 2 2 2 2 2_DataSet" xfId="13984" xr:uid="{1BD00FC4-5EB6-4F07-AB25-A31AB3B3F131}"/>
    <cellStyle name="Komma 3 2 2 2 2 3" xfId="13985" xr:uid="{A5C76325-E590-4156-AA2E-6045B11494AD}"/>
    <cellStyle name="Komma 3 2 2 2 2 3 2" xfId="13986" xr:uid="{859849B3-5722-4742-81E9-70D625836240}"/>
    <cellStyle name="Komma 3 2 2 2 2 3 2 2" xfId="13987" xr:uid="{642A6B81-A63E-4543-93A4-03747CE4CCD0}"/>
    <cellStyle name="Komma 3 2 2 2 2 3 2 2 2" xfId="13988" xr:uid="{231754F8-3136-4C83-82ED-AFA18AC03715}"/>
    <cellStyle name="Komma 3 2 2 2 2 3 2 2 2 2" xfId="34375" xr:uid="{A841F21F-94C5-458A-8D16-69772A6D4316}"/>
    <cellStyle name="Komma 3 2 2 2 2 3 2 2 3" xfId="34374" xr:uid="{CFECB1A2-FE2B-4D9C-B690-5482E38B3D80}"/>
    <cellStyle name="Komma 3 2 2 2 2 3 2 2_DataSet" xfId="13989" xr:uid="{09C69873-0A00-4E69-BECC-91B3E4C61261}"/>
    <cellStyle name="Komma 3 2 2 2 2 3 2 3" xfId="13990" xr:uid="{67170D2B-C484-44A4-AD80-580DABA858BD}"/>
    <cellStyle name="Komma 3 2 2 2 2 3 2 3 2" xfId="34376" xr:uid="{D97A3CD0-D0CE-4A58-924A-D5CEF61F9292}"/>
    <cellStyle name="Komma 3 2 2 2 2 3 2 4" xfId="34373" xr:uid="{12CAE895-008D-43A6-85DD-C1F0B557B549}"/>
    <cellStyle name="Komma 3 2 2 2 2 3 2_DataSet" xfId="13991" xr:uid="{6E0899FD-EC0D-4988-BC89-DF850DF4E2FD}"/>
    <cellStyle name="Komma 3 2 2 2 2 3 3" xfId="13992" xr:uid="{942EC6F9-146D-4888-86B7-9DE2AC149AC2}"/>
    <cellStyle name="Komma 3 2 2 2 2 3 3 2" xfId="13993" xr:uid="{A23AD057-F8C0-4BA1-931B-A3D9CDC1CF3A}"/>
    <cellStyle name="Komma 3 2 2 2 2 3 3 2 2" xfId="34378" xr:uid="{064F33D0-AE24-420B-A918-D753B50839E3}"/>
    <cellStyle name="Komma 3 2 2 2 2 3 3 3" xfId="34377" xr:uid="{41109758-0DB8-4485-A87E-828352A178C3}"/>
    <cellStyle name="Komma 3 2 2 2 2 3 3_DataSet" xfId="13994" xr:uid="{6FF2FFCC-6BCF-4DD9-B141-E9E1E755FDF8}"/>
    <cellStyle name="Komma 3 2 2 2 2 3 4" xfId="13995" xr:uid="{4E87EFEE-02B3-4F7F-BB4D-F78937AB75C0}"/>
    <cellStyle name="Komma 3 2 2 2 2 3 4 2" xfId="34379" xr:uid="{5978BCF1-B7CF-42A0-AE7A-A1A0A2ABBC11}"/>
    <cellStyle name="Komma 3 2 2 2 2 3 5" xfId="34372" xr:uid="{8D51FE93-2518-4BCB-AEE3-E15B661382F4}"/>
    <cellStyle name="Komma 3 2 2 2 2 3_DataSet" xfId="13996" xr:uid="{B2918537-D63D-4086-A506-5C302550B25A}"/>
    <cellStyle name="Komma 3 2 2 2 2 4" xfId="13997" xr:uid="{BB22E7C8-670A-4E72-AB59-3ADCA9207B6A}"/>
    <cellStyle name="Komma 3 2 2 2 2 4 2" xfId="13998" xr:uid="{C2CDE7FC-517C-40B4-9C72-EFB1C3F064D9}"/>
    <cellStyle name="Komma 3 2 2 2 2 4 2 2" xfId="13999" xr:uid="{DB0ACF7F-40BE-4D54-ABC3-9ED3E63EF831}"/>
    <cellStyle name="Komma 3 2 2 2 2 4 2 2 2" xfId="34382" xr:uid="{E1DAC308-EAB5-4691-9CE7-AF3850D9F1E7}"/>
    <cellStyle name="Komma 3 2 2 2 2 4 2 3" xfId="34381" xr:uid="{8C3BE2AC-0AA8-468D-8262-5793C1188757}"/>
    <cellStyle name="Komma 3 2 2 2 2 4 2_DataSet" xfId="14000" xr:uid="{A04EAFCF-96C9-46EB-A486-8E290142598D}"/>
    <cellStyle name="Komma 3 2 2 2 2 4 3" xfId="14001" xr:uid="{CDCE59E0-508E-4CBA-AA18-45C1519A1EAF}"/>
    <cellStyle name="Komma 3 2 2 2 2 4 3 2" xfId="34383" xr:uid="{837FB83C-7DF5-4A52-A986-BE77A79A0E6E}"/>
    <cellStyle name="Komma 3 2 2 2 2 4 4" xfId="34380" xr:uid="{ED4530DE-27A7-40F2-83DB-B62E5192370E}"/>
    <cellStyle name="Komma 3 2 2 2 2 4_DataSet" xfId="14002" xr:uid="{12C592BF-E1AD-4ADC-A094-A6948F144708}"/>
    <cellStyle name="Komma 3 2 2 2 2 5" xfId="14003" xr:uid="{656F892C-D24D-475A-9BA4-040FCF14B76F}"/>
    <cellStyle name="Komma 3 2 2 2 2 5 2" xfId="14004" xr:uid="{E5C110B2-107B-4976-93C6-7DB99C866783}"/>
    <cellStyle name="Komma 3 2 2 2 2 5 2 2" xfId="34385" xr:uid="{8488C0A5-61DC-4565-A9D8-E3B31AC2AC1E}"/>
    <cellStyle name="Komma 3 2 2 2 2 5 3" xfId="34384" xr:uid="{82F055A1-E79B-44FD-A41B-045793BA7451}"/>
    <cellStyle name="Komma 3 2 2 2 2 5_DataSet" xfId="14005" xr:uid="{B7653900-67CC-4A12-9939-10A8F73050BC}"/>
    <cellStyle name="Komma 3 2 2 2 2 6" xfId="14006" xr:uid="{5C68C554-EC66-4131-9C7A-434FFC5CA8AC}"/>
    <cellStyle name="Komma 3 2 2 2 2 6 2" xfId="34386" xr:uid="{D85A481F-7DCD-43EA-B160-6524A8336909}"/>
    <cellStyle name="Komma 3 2 2 2 2 7" xfId="34355" xr:uid="{2077E54D-F0D8-490E-9CF3-9303635D587A}"/>
    <cellStyle name="Komma 3 2 2 2 2_DataSet" xfId="14007" xr:uid="{848F5491-99CE-4A88-ACCF-2A2CA3717D1E}"/>
    <cellStyle name="Komma 3 2 2 2 3" xfId="14008" xr:uid="{7F141114-4284-44C9-B3DB-38AEBB1C79FD}"/>
    <cellStyle name="Komma 3 2 2 2 3 2" xfId="14009" xr:uid="{B579900B-C749-426B-97DF-29B62C46793A}"/>
    <cellStyle name="Komma 3 2 2 2 3 2 2" xfId="14010" xr:uid="{1EC7A76E-D42C-43D6-AE5B-0E63FA3AE5A2}"/>
    <cellStyle name="Komma 3 2 2 2 3 2 2 2" xfId="14011" xr:uid="{BB088FB1-252C-44F0-B002-45D4E8B031A9}"/>
    <cellStyle name="Komma 3 2 2 2 3 2 2 2 2" xfId="14012" xr:uid="{DB0EDE82-0F25-4A4D-9386-7668CEB5B407}"/>
    <cellStyle name="Komma 3 2 2 2 3 2 2 2 2 2" xfId="14013" xr:uid="{D23B6599-76A7-40D2-952C-2EABD52675BE}"/>
    <cellStyle name="Komma 3 2 2 2 3 2 2 2 2 2 2" xfId="34392" xr:uid="{0FFC57E0-3C95-435D-9388-0B7A1C011C18}"/>
    <cellStyle name="Komma 3 2 2 2 3 2 2 2 2 3" xfId="34391" xr:uid="{509FCFE9-65D3-47BF-A381-292E66BC63DB}"/>
    <cellStyle name="Komma 3 2 2 2 3 2 2 2 2_DataSet" xfId="14014" xr:uid="{FA943FD8-46D6-4FFB-BC81-8D9E0941BEC4}"/>
    <cellStyle name="Komma 3 2 2 2 3 2 2 2 3" xfId="14015" xr:uid="{8FB36167-AC1F-42AF-B304-62FFFF444644}"/>
    <cellStyle name="Komma 3 2 2 2 3 2 2 2 3 2" xfId="34393" xr:uid="{2FE2E7E4-45B5-414E-B312-87F373112E7F}"/>
    <cellStyle name="Komma 3 2 2 2 3 2 2 2 4" xfId="34390" xr:uid="{F2D0C903-944F-4744-9916-4A2E9C9B3CEA}"/>
    <cellStyle name="Komma 3 2 2 2 3 2 2 2_DataSet" xfId="14016" xr:uid="{E9A7AAE2-F0A8-4C10-9323-939B0BE2F870}"/>
    <cellStyle name="Komma 3 2 2 2 3 2 2 3" xfId="14017" xr:uid="{9AF350EB-731B-43DC-A198-792A9D7572A6}"/>
    <cellStyle name="Komma 3 2 2 2 3 2 2 3 2" xfId="14018" xr:uid="{9E9018BB-5165-404F-97C7-F5CCF50B04DD}"/>
    <cellStyle name="Komma 3 2 2 2 3 2 2 3 2 2" xfId="34395" xr:uid="{3E258C73-031F-4748-A45F-F1DCAF881D7A}"/>
    <cellStyle name="Komma 3 2 2 2 3 2 2 3 3" xfId="34394" xr:uid="{98828AB5-F886-4ABC-93AB-4B71AF133B12}"/>
    <cellStyle name="Komma 3 2 2 2 3 2 2 3_DataSet" xfId="14019" xr:uid="{F315A998-776D-462C-8B79-055EB439C78D}"/>
    <cellStyle name="Komma 3 2 2 2 3 2 2 4" xfId="14020" xr:uid="{3C91DE38-4A4E-4258-9820-AFA56699F222}"/>
    <cellStyle name="Komma 3 2 2 2 3 2 2 4 2" xfId="34396" xr:uid="{CB909327-161E-4F16-91A5-AF4814EC7C29}"/>
    <cellStyle name="Komma 3 2 2 2 3 2 2 5" xfId="34389" xr:uid="{5EF69D61-8E07-46AD-B381-3896F0414E32}"/>
    <cellStyle name="Komma 3 2 2 2 3 2 2_DataSet" xfId="14021" xr:uid="{2989A4D0-0B8B-4147-9CB4-76FB3CCC79FE}"/>
    <cellStyle name="Komma 3 2 2 2 3 2 3" xfId="14022" xr:uid="{1D446A7D-DF61-4833-B91E-7B041751C5D1}"/>
    <cellStyle name="Komma 3 2 2 2 3 2 3 2" xfId="14023" xr:uid="{AC3FE0E6-9D1C-4F71-9B08-BC1348A9A18D}"/>
    <cellStyle name="Komma 3 2 2 2 3 2 3 2 2" xfId="14024" xr:uid="{21A0FC64-03A4-4CDD-BDC2-73E1745D3E40}"/>
    <cellStyle name="Komma 3 2 2 2 3 2 3 2 2 2" xfId="34399" xr:uid="{3C182EF5-C2D4-4564-8E91-6CC7B8BC79E0}"/>
    <cellStyle name="Komma 3 2 2 2 3 2 3 2 3" xfId="34398" xr:uid="{E2CDF9D4-1412-4F62-9177-10AD3E17D590}"/>
    <cellStyle name="Komma 3 2 2 2 3 2 3 2_DataSet" xfId="14025" xr:uid="{994DCFEF-1D39-46E1-B4AB-D5C7165EDC04}"/>
    <cellStyle name="Komma 3 2 2 2 3 2 3 3" xfId="14026" xr:uid="{123F871F-6991-4C01-9F75-7B758320B695}"/>
    <cellStyle name="Komma 3 2 2 2 3 2 3 3 2" xfId="34400" xr:uid="{F6A99963-48E7-438C-A167-B249F87F96D2}"/>
    <cellStyle name="Komma 3 2 2 2 3 2 3 4" xfId="34397" xr:uid="{3B702164-2A5B-49E2-B419-641C5E4C6CA8}"/>
    <cellStyle name="Komma 3 2 2 2 3 2 3_DataSet" xfId="14027" xr:uid="{A662FF19-F926-4FCF-AFF1-6C3C7F81AB7D}"/>
    <cellStyle name="Komma 3 2 2 2 3 2 4" xfId="14028" xr:uid="{D0E9323A-E64D-4FB7-8F20-689C3C39001A}"/>
    <cellStyle name="Komma 3 2 2 2 3 2 4 2" xfId="14029" xr:uid="{E12F77A4-3551-4C5C-BE78-0F27B1786F8C}"/>
    <cellStyle name="Komma 3 2 2 2 3 2 4 2 2" xfId="34402" xr:uid="{43D02F1F-27DF-4CB9-A033-9CEA7A5D3B8A}"/>
    <cellStyle name="Komma 3 2 2 2 3 2 4 3" xfId="34401" xr:uid="{8ECFABD7-FCA9-493A-AAB5-9238D67BFBB6}"/>
    <cellStyle name="Komma 3 2 2 2 3 2 4_DataSet" xfId="14030" xr:uid="{7518201C-BBA7-4A86-AC1D-C520E3F29F55}"/>
    <cellStyle name="Komma 3 2 2 2 3 2 5" xfId="14031" xr:uid="{9C15FFA4-F18D-4330-BBF9-721C4F162707}"/>
    <cellStyle name="Komma 3 2 2 2 3 2 5 2" xfId="34403" xr:uid="{29B22C33-21C8-4975-AC37-F6EEAF873CC6}"/>
    <cellStyle name="Komma 3 2 2 2 3 2 6" xfId="34388" xr:uid="{4BA64611-2FA0-42DE-AD9D-B69C340CF6A6}"/>
    <cellStyle name="Komma 3 2 2 2 3 2_DataSet" xfId="14032" xr:uid="{29D9335B-C9D3-4BC4-955D-AC6F059B72BF}"/>
    <cellStyle name="Komma 3 2 2 2 3 3" xfId="14033" xr:uid="{A3DBBB1A-7481-4142-9D5E-B558AC742F1D}"/>
    <cellStyle name="Komma 3 2 2 2 3 3 2" xfId="14034" xr:uid="{F2ED7DB6-0776-4AC4-A10A-C14B9711578E}"/>
    <cellStyle name="Komma 3 2 2 2 3 3 2 2" xfId="14035" xr:uid="{D2B4A200-53CD-4739-A3C8-A22AD267DB10}"/>
    <cellStyle name="Komma 3 2 2 2 3 3 2 2 2" xfId="14036" xr:uid="{C7D1E5CB-7B07-4914-A155-12BF5B6EF2BA}"/>
    <cellStyle name="Komma 3 2 2 2 3 3 2 2 2 2" xfId="34407" xr:uid="{171F13A6-B18C-4AD4-A35B-C2042A773E5F}"/>
    <cellStyle name="Komma 3 2 2 2 3 3 2 2 3" xfId="34406" xr:uid="{79883719-0506-4948-8A00-01B4BF396276}"/>
    <cellStyle name="Komma 3 2 2 2 3 3 2 2_DataSet" xfId="14037" xr:uid="{396AD585-B88B-49C5-B274-93A7A76FEE65}"/>
    <cellStyle name="Komma 3 2 2 2 3 3 2 3" xfId="14038" xr:uid="{F2E4BCEC-FCBF-47AE-9E12-D462ED91426A}"/>
    <cellStyle name="Komma 3 2 2 2 3 3 2 3 2" xfId="34408" xr:uid="{5CD04498-73C7-442E-AC05-77087DD25574}"/>
    <cellStyle name="Komma 3 2 2 2 3 3 2 4" xfId="34405" xr:uid="{2D7A3252-F26F-4745-A408-08785FC75723}"/>
    <cellStyle name="Komma 3 2 2 2 3 3 2_DataSet" xfId="14039" xr:uid="{289479AF-A358-436C-843F-DAF6E72FC150}"/>
    <cellStyle name="Komma 3 2 2 2 3 3 3" xfId="14040" xr:uid="{6E4AEC0C-7EF8-4E35-BAA7-DE18580E2662}"/>
    <cellStyle name="Komma 3 2 2 2 3 3 3 2" xfId="14041" xr:uid="{F7C22EDE-84A2-4372-87CA-399A1DE2B096}"/>
    <cellStyle name="Komma 3 2 2 2 3 3 3 2 2" xfId="34410" xr:uid="{EA5CA79B-C82A-4875-8E79-AD279D751F18}"/>
    <cellStyle name="Komma 3 2 2 2 3 3 3 3" xfId="34409" xr:uid="{88C45A7E-88D0-4C3E-A68E-5C7984BB7CFB}"/>
    <cellStyle name="Komma 3 2 2 2 3 3 3_DataSet" xfId="14042" xr:uid="{FB88E748-018F-4B8B-B482-9E61FC12BB18}"/>
    <cellStyle name="Komma 3 2 2 2 3 3 4" xfId="14043" xr:uid="{6BB91903-0815-41E8-AF57-10095B3ED026}"/>
    <cellStyle name="Komma 3 2 2 2 3 3 4 2" xfId="34411" xr:uid="{5EC4521B-4C0B-4C22-904F-83BD58A8D8C5}"/>
    <cellStyle name="Komma 3 2 2 2 3 3 5" xfId="34404" xr:uid="{42B3BA38-2E94-421C-A507-3E96F15CD44F}"/>
    <cellStyle name="Komma 3 2 2 2 3 3_DataSet" xfId="14044" xr:uid="{7FA3F354-E2F2-41E7-955C-040BBC950F8B}"/>
    <cellStyle name="Komma 3 2 2 2 3 4" xfId="14045" xr:uid="{FC8B0D12-A47E-4C3F-9DE0-DEAB68CCA221}"/>
    <cellStyle name="Komma 3 2 2 2 3 4 2" xfId="14046" xr:uid="{4E6352AC-E274-48F7-B306-3322376FB8AA}"/>
    <cellStyle name="Komma 3 2 2 2 3 4 2 2" xfId="14047" xr:uid="{2A3D2753-B916-4ABA-BDF7-46AD8B131B6B}"/>
    <cellStyle name="Komma 3 2 2 2 3 4 2 2 2" xfId="34414" xr:uid="{409CF2A7-962C-4807-AFB5-6562D890BBF0}"/>
    <cellStyle name="Komma 3 2 2 2 3 4 2 3" xfId="34413" xr:uid="{A71E18DF-7842-41EF-959A-738DBE4530B9}"/>
    <cellStyle name="Komma 3 2 2 2 3 4 2_DataSet" xfId="14048" xr:uid="{8BDC932B-72F6-4D72-AED9-D3C1A0674C58}"/>
    <cellStyle name="Komma 3 2 2 2 3 4 3" xfId="14049" xr:uid="{9445FA0A-D5F2-4C65-8E91-D465AD1712E9}"/>
    <cellStyle name="Komma 3 2 2 2 3 4 3 2" xfId="34415" xr:uid="{A3EDC50C-7492-408C-A8C9-FC95348F49E8}"/>
    <cellStyle name="Komma 3 2 2 2 3 4 4" xfId="34412" xr:uid="{A44A9683-8E82-4E8A-8AD8-6823D17D4BDF}"/>
    <cellStyle name="Komma 3 2 2 2 3 4_DataSet" xfId="14050" xr:uid="{41FB5567-484F-440F-9489-5C83E2D4B42A}"/>
    <cellStyle name="Komma 3 2 2 2 3 5" xfId="14051" xr:uid="{D876CF41-E12F-47B3-BDB2-4B3F70FD5D97}"/>
    <cellStyle name="Komma 3 2 2 2 3 5 2" xfId="14052" xr:uid="{7BF250FF-B813-4C43-AD79-99EDD44645EB}"/>
    <cellStyle name="Komma 3 2 2 2 3 5 2 2" xfId="34417" xr:uid="{68D80AA7-20AA-4054-B469-0044C0AC2F34}"/>
    <cellStyle name="Komma 3 2 2 2 3 5 3" xfId="34416" xr:uid="{773BCC81-76DE-4202-AFEB-5913CB8C2EE4}"/>
    <cellStyle name="Komma 3 2 2 2 3 5_DataSet" xfId="14053" xr:uid="{8152E9E7-EDC4-49B1-8B48-095FE50488A5}"/>
    <cellStyle name="Komma 3 2 2 2 3 6" xfId="14054" xr:uid="{F32877F5-4CD1-4356-897A-FC3A49C1196A}"/>
    <cellStyle name="Komma 3 2 2 2 3 6 2" xfId="34418" xr:uid="{839E0857-65BA-4E72-83E3-2353B1622E44}"/>
    <cellStyle name="Komma 3 2 2 2 3 7" xfId="34387" xr:uid="{D4FDA681-D7AF-467E-BBCA-FCF10E436EFE}"/>
    <cellStyle name="Komma 3 2 2 2 3_DataSet" xfId="14055" xr:uid="{75AEEC35-A166-4BF5-964F-739935D7C00E}"/>
    <cellStyle name="Komma 3 2 2 2 4" xfId="14056" xr:uid="{FC349864-9BAE-499D-96FA-B08394FA166A}"/>
    <cellStyle name="Komma 3 2 2 2 4 2" xfId="14057" xr:uid="{77F760D9-46C2-433D-B47E-C3C27BBED094}"/>
    <cellStyle name="Komma 3 2 2 2 4 2 2" xfId="14058" xr:uid="{E671F2A4-27DD-4429-BCDE-4227B9884C3F}"/>
    <cellStyle name="Komma 3 2 2 2 4 2 2 2" xfId="14059" xr:uid="{01C4CD2A-559B-4139-ADA2-8E8BD145A57C}"/>
    <cellStyle name="Komma 3 2 2 2 4 2 2 2 2" xfId="14060" xr:uid="{83A1D78C-C5C2-4C54-8F64-5E270425833E}"/>
    <cellStyle name="Komma 3 2 2 2 4 2 2 2 2 2" xfId="34423" xr:uid="{BA3FCBE3-D6D4-448A-96B4-4E7840D50E39}"/>
    <cellStyle name="Komma 3 2 2 2 4 2 2 2 3" xfId="34422" xr:uid="{02CB5AE6-C3FA-4560-835D-989901EFA016}"/>
    <cellStyle name="Komma 3 2 2 2 4 2 2 2_DataSet" xfId="14061" xr:uid="{69C2AE65-A7AD-43C3-A08A-D041960DCA1C}"/>
    <cellStyle name="Komma 3 2 2 2 4 2 2 3" xfId="14062" xr:uid="{B1756242-9733-407C-8928-E3B33BCE1523}"/>
    <cellStyle name="Komma 3 2 2 2 4 2 2 3 2" xfId="34424" xr:uid="{C43F4DA4-422A-4588-A838-0459FCFB6BB1}"/>
    <cellStyle name="Komma 3 2 2 2 4 2 2 4" xfId="34421" xr:uid="{BD54F3C9-873A-4113-BFA4-E98A84D57E93}"/>
    <cellStyle name="Komma 3 2 2 2 4 2 2_DataSet" xfId="14063" xr:uid="{933493FA-4830-45C1-AE98-A94F86A521B0}"/>
    <cellStyle name="Komma 3 2 2 2 4 2 3" xfId="14064" xr:uid="{96AA7866-C500-4798-85BD-F68771392E87}"/>
    <cellStyle name="Komma 3 2 2 2 4 2 3 2" xfId="14065" xr:uid="{452838E1-6141-49B0-A1F9-47F5869EB77D}"/>
    <cellStyle name="Komma 3 2 2 2 4 2 3 2 2" xfId="34426" xr:uid="{700C1C22-F835-4E95-87DC-6F68535449FF}"/>
    <cellStyle name="Komma 3 2 2 2 4 2 3 3" xfId="34425" xr:uid="{9253CBEB-B807-4E8B-8B00-A40BC5FFCB03}"/>
    <cellStyle name="Komma 3 2 2 2 4 2 3_DataSet" xfId="14066" xr:uid="{8CFF8740-0B14-49A9-9587-DF693E67C37B}"/>
    <cellStyle name="Komma 3 2 2 2 4 2 4" xfId="14067" xr:uid="{0ED0FD1C-C471-4FE5-AE16-DFEF91DCB965}"/>
    <cellStyle name="Komma 3 2 2 2 4 2 4 2" xfId="34427" xr:uid="{DFBF0D91-9E6B-4AC3-BDE9-D822931DC464}"/>
    <cellStyle name="Komma 3 2 2 2 4 2 5" xfId="34420" xr:uid="{4332DD36-E72A-47CE-8446-FF623283F464}"/>
    <cellStyle name="Komma 3 2 2 2 4 2_DataSet" xfId="14068" xr:uid="{F2982E4B-35F2-4F0F-B7AC-91936232E7C0}"/>
    <cellStyle name="Komma 3 2 2 2 4 3" xfId="14069" xr:uid="{954C36E2-C967-49AF-A168-83871A950DE4}"/>
    <cellStyle name="Komma 3 2 2 2 4 3 2" xfId="14070" xr:uid="{33A385F8-639E-4B2B-860C-6A9BBAB8D18D}"/>
    <cellStyle name="Komma 3 2 2 2 4 3 2 2" xfId="14071" xr:uid="{8A89B260-AF07-4F78-BB30-FD48E59D524C}"/>
    <cellStyle name="Komma 3 2 2 2 4 3 2 2 2" xfId="34430" xr:uid="{623C0B1A-F178-49E9-83BD-C1876F946BD4}"/>
    <cellStyle name="Komma 3 2 2 2 4 3 2 3" xfId="34429" xr:uid="{2967E5D3-8B44-410E-B155-0572755CB1E5}"/>
    <cellStyle name="Komma 3 2 2 2 4 3 2_DataSet" xfId="14072" xr:uid="{1556AB60-2AD7-4133-971D-733BB3E9DA1B}"/>
    <cellStyle name="Komma 3 2 2 2 4 3 3" xfId="14073" xr:uid="{A0719F02-9415-4E04-B687-5812AD846442}"/>
    <cellStyle name="Komma 3 2 2 2 4 3 3 2" xfId="34431" xr:uid="{52C511FC-5F12-4509-BFE3-3D9E1F103F6D}"/>
    <cellStyle name="Komma 3 2 2 2 4 3 4" xfId="34428" xr:uid="{CA3B25A8-D328-4B57-903B-60F5CB4A37F7}"/>
    <cellStyle name="Komma 3 2 2 2 4 3_DataSet" xfId="14074" xr:uid="{7407334D-4334-432F-961A-F33A96980689}"/>
    <cellStyle name="Komma 3 2 2 2 4 4" xfId="14075" xr:uid="{6B0AD1AA-8564-4A7E-A89C-01E26D2C3795}"/>
    <cellStyle name="Komma 3 2 2 2 4 4 2" xfId="14076" xr:uid="{D963984A-5BA9-43C5-AC4F-362CF30A6BEE}"/>
    <cellStyle name="Komma 3 2 2 2 4 4 2 2" xfId="34433" xr:uid="{61BF1DB9-2152-4096-A212-637B0E57BC54}"/>
    <cellStyle name="Komma 3 2 2 2 4 4 3" xfId="34432" xr:uid="{A4B64FB1-688E-4FD1-9DC5-14721D40E0FC}"/>
    <cellStyle name="Komma 3 2 2 2 4 4_DataSet" xfId="14077" xr:uid="{13556445-F017-4A37-95A9-142CD9DDA27D}"/>
    <cellStyle name="Komma 3 2 2 2 4 5" xfId="14078" xr:uid="{72706F34-8A52-41FE-9D45-BC1E5E8D1961}"/>
    <cellStyle name="Komma 3 2 2 2 4 5 2" xfId="34434" xr:uid="{1E75CE44-3FF6-49B9-997A-46D5A4A9C820}"/>
    <cellStyle name="Komma 3 2 2 2 4 6" xfId="34419" xr:uid="{3E935355-B05D-45AA-8120-8B9E1300F8ED}"/>
    <cellStyle name="Komma 3 2 2 2 4_DataSet" xfId="14079" xr:uid="{EFC234D2-CF64-4E94-8C54-3C6AF43DB24D}"/>
    <cellStyle name="Komma 3 2 2 2 5" xfId="14080" xr:uid="{49B3201C-4E21-4B25-9245-74F1B0D7A5F0}"/>
    <cellStyle name="Komma 3 2 2 2 5 2" xfId="14081" xr:uid="{456293C8-701C-465B-9C8E-6FA2D458FF7A}"/>
    <cellStyle name="Komma 3 2 2 2 5 2 2" xfId="14082" xr:uid="{62EC02BA-9357-4F76-B256-C756D74034FE}"/>
    <cellStyle name="Komma 3 2 2 2 5 2 2 2" xfId="14083" xr:uid="{446C4207-3064-4416-8703-175D7927618C}"/>
    <cellStyle name="Komma 3 2 2 2 5 2 2 2 2" xfId="34438" xr:uid="{F19F9C91-F2EE-49C6-A00E-9F314F582168}"/>
    <cellStyle name="Komma 3 2 2 2 5 2 2 3" xfId="34437" xr:uid="{9525DC9C-699A-47C6-9CBC-1E287EAC218A}"/>
    <cellStyle name="Komma 3 2 2 2 5 2 2_DataSet" xfId="14084" xr:uid="{F995D354-006A-41AB-90E1-E7E5ED1CFB4C}"/>
    <cellStyle name="Komma 3 2 2 2 5 2 3" xfId="14085" xr:uid="{F3346B1D-0D09-44BF-8E8D-FDE9ACA7E2CA}"/>
    <cellStyle name="Komma 3 2 2 2 5 2 3 2" xfId="34439" xr:uid="{7C3A4960-36F8-4DBE-BD58-345912353A11}"/>
    <cellStyle name="Komma 3 2 2 2 5 2 4" xfId="34436" xr:uid="{EFC73305-4323-4E8A-B5ED-04F9CB2895B6}"/>
    <cellStyle name="Komma 3 2 2 2 5 2_DataSet" xfId="14086" xr:uid="{23A4DB5C-47C2-41B1-877E-E8856FE46F7B}"/>
    <cellStyle name="Komma 3 2 2 2 5 3" xfId="14087" xr:uid="{C4EBF560-57F2-47C1-9ACF-C1427503C492}"/>
    <cellStyle name="Komma 3 2 2 2 5 3 2" xfId="14088" xr:uid="{0328766D-DA9A-43CD-A3E5-095F0F2815F2}"/>
    <cellStyle name="Komma 3 2 2 2 5 3 2 2" xfId="34441" xr:uid="{83708A75-D870-4CDC-AC4A-4DEEBEDE8174}"/>
    <cellStyle name="Komma 3 2 2 2 5 3 3" xfId="34440" xr:uid="{386CE530-8BA7-4698-9D5D-EEB43AD95DEA}"/>
    <cellStyle name="Komma 3 2 2 2 5 3_DataSet" xfId="14089" xr:uid="{4E210A61-3F6F-41B0-B8AE-750EAA1BFC54}"/>
    <cellStyle name="Komma 3 2 2 2 5 4" xfId="14090" xr:uid="{E4EBBB4A-D8E2-43FF-A7BA-03B0E82A7757}"/>
    <cellStyle name="Komma 3 2 2 2 5 4 2" xfId="34442" xr:uid="{80548FC9-FBE6-4232-B83D-2000FF222081}"/>
    <cellStyle name="Komma 3 2 2 2 5 5" xfId="34435" xr:uid="{530652AB-5EC2-4E67-930C-27E76F6A9D70}"/>
    <cellStyle name="Komma 3 2 2 2 5_DataSet" xfId="14091" xr:uid="{86C39CF4-222D-4E18-A998-2939CEBD050C}"/>
    <cellStyle name="Komma 3 2 2 2 6" xfId="14092" xr:uid="{0DE3997C-7E64-41FD-A5D2-DCDD90F7AF3A}"/>
    <cellStyle name="Komma 3 2 2 2 6 2" xfId="14093" xr:uid="{3B6F1694-30E1-4C6D-8D26-65DDF77F29BC}"/>
    <cellStyle name="Komma 3 2 2 2 6 2 2" xfId="14094" xr:uid="{C39B02FF-19F5-46BF-963D-76EF50FEAF79}"/>
    <cellStyle name="Komma 3 2 2 2 6 2 2 2" xfId="34445" xr:uid="{641A8908-E397-4D14-A361-11DD2E4F2D19}"/>
    <cellStyle name="Komma 3 2 2 2 6 2 3" xfId="34444" xr:uid="{0C66FA38-484A-47D9-8FFF-D093AE4BB41D}"/>
    <cellStyle name="Komma 3 2 2 2 6 2_DataSet" xfId="14095" xr:uid="{935BCF98-C5A1-4A57-8404-02088CA976A3}"/>
    <cellStyle name="Komma 3 2 2 2 6 3" xfId="14096" xr:uid="{6E879AA5-8503-4BA5-ACFF-45F025A2AA1F}"/>
    <cellStyle name="Komma 3 2 2 2 6 3 2" xfId="34446" xr:uid="{07F13709-34C0-4BFD-B5DA-6617809B62F2}"/>
    <cellStyle name="Komma 3 2 2 2 6 4" xfId="34443" xr:uid="{75F62934-B37C-4264-A859-617800AF6DDC}"/>
    <cellStyle name="Komma 3 2 2 2 6_DataSet" xfId="14097" xr:uid="{AD01294D-3704-4419-9214-C72DF055E781}"/>
    <cellStyle name="Komma 3 2 2 2 7" xfId="14098" xr:uid="{874C35BE-52B1-42A8-90AF-6561E5E8DA8A}"/>
    <cellStyle name="Komma 3 2 2 2 7 2" xfId="14099" xr:uid="{CA43D8C0-D8D8-4B57-9548-1F9E255B2DD5}"/>
    <cellStyle name="Komma 3 2 2 2 7 2 2" xfId="34448" xr:uid="{40B66875-6F2D-471E-BE8B-C0F16EA0AD0D}"/>
    <cellStyle name="Komma 3 2 2 2 7 3" xfId="34447" xr:uid="{89274354-E3DB-4E2A-A57C-36FB1789C3A2}"/>
    <cellStyle name="Komma 3 2 2 2 7_DataSet" xfId="14100" xr:uid="{FADA619B-C0F2-4D8C-BCCD-F45AD6388E9E}"/>
    <cellStyle name="Komma 3 2 2 2 8" xfId="14101" xr:uid="{A162D1A1-398B-470A-9C46-3D5A8AEB92B2}"/>
    <cellStyle name="Komma 3 2 2 2 8 2" xfId="34449" xr:uid="{F2D17AA5-DD70-4F37-8D3E-F54B4FA30971}"/>
    <cellStyle name="Komma 3 2 2 2 9" xfId="34354" xr:uid="{68B24269-58E0-4312-85B9-779FD0263B10}"/>
    <cellStyle name="Komma 3 2 2 2_DataSet" xfId="14102" xr:uid="{CD8166FB-403F-4DF1-9C11-F97F8FDBF30F}"/>
    <cellStyle name="Komma 3 2 2 3" xfId="14103" xr:uid="{B6DF889A-6CF1-458B-A668-EAD744580D20}"/>
    <cellStyle name="Komma 3 2 2 3 2" xfId="14104" xr:uid="{421B47CE-3B8A-40AF-A6AC-2BF4C966297A}"/>
    <cellStyle name="Komma 3 2 2 3 2 2" xfId="14105" xr:uid="{0BA032C3-181D-4CCE-AD80-F94FEB54E683}"/>
    <cellStyle name="Komma 3 2 2 3 2 2 2" xfId="14106" xr:uid="{709BAE98-E5D0-4AE5-BBB4-7DB245E93FDF}"/>
    <cellStyle name="Komma 3 2 2 3 2 2 2 2" xfId="14107" xr:uid="{F95767ED-54AD-4D49-94EA-274790C7434F}"/>
    <cellStyle name="Komma 3 2 2 3 2 2 2 2 2" xfId="14108" xr:uid="{DF2186E8-70E7-44C5-844D-566F794DF568}"/>
    <cellStyle name="Komma 3 2 2 3 2 2 2 2 2 2" xfId="34455" xr:uid="{8F963A47-A5D1-4591-BA71-037295B427B6}"/>
    <cellStyle name="Komma 3 2 2 3 2 2 2 2 3" xfId="34454" xr:uid="{D5246204-BF4C-4D7B-83FA-A64BA6EC4585}"/>
    <cellStyle name="Komma 3 2 2 3 2 2 2 2_DataSet" xfId="14109" xr:uid="{BEF2A28D-2580-4C98-9C75-FA53EE78CD08}"/>
    <cellStyle name="Komma 3 2 2 3 2 2 2 3" xfId="14110" xr:uid="{0FD2D115-5245-40AA-ACD6-C662D060C928}"/>
    <cellStyle name="Komma 3 2 2 3 2 2 2 3 2" xfId="34456" xr:uid="{0036567C-DC35-49F2-8FD9-DA6CE502E970}"/>
    <cellStyle name="Komma 3 2 2 3 2 2 2 4" xfId="34453" xr:uid="{D0B4AE3B-B275-4B53-9ACA-BA35CB8F6CDF}"/>
    <cellStyle name="Komma 3 2 2 3 2 2 2_DataSet" xfId="14111" xr:uid="{208C9E9A-6CD5-4075-AEFE-F12753162A75}"/>
    <cellStyle name="Komma 3 2 2 3 2 2 3" xfId="14112" xr:uid="{A662FD65-7A9D-4636-9D08-F17459334DD9}"/>
    <cellStyle name="Komma 3 2 2 3 2 2 3 2" xfId="14113" xr:uid="{55D08C41-47DF-41D6-8183-178F94C083D8}"/>
    <cellStyle name="Komma 3 2 2 3 2 2 3 2 2" xfId="34458" xr:uid="{398C8C41-4996-41F8-A760-AEDCD460D425}"/>
    <cellStyle name="Komma 3 2 2 3 2 2 3 3" xfId="34457" xr:uid="{E3565574-CD4B-4D0F-ABBA-1FF28A7B2004}"/>
    <cellStyle name="Komma 3 2 2 3 2 2 3_DataSet" xfId="14114" xr:uid="{844EE097-6171-4EDA-B4D2-CD46A60B750B}"/>
    <cellStyle name="Komma 3 2 2 3 2 2 4" xfId="14115" xr:uid="{DB559CA0-5F3B-4C4E-848C-7A9C76B5CA7E}"/>
    <cellStyle name="Komma 3 2 2 3 2 2 4 2" xfId="34459" xr:uid="{0D68D517-9B89-44A1-88E6-D6C99DFAAFC2}"/>
    <cellStyle name="Komma 3 2 2 3 2 2 5" xfId="34452" xr:uid="{373620AF-7912-49B3-8914-E0E51B26EF78}"/>
    <cellStyle name="Komma 3 2 2 3 2 2_DataSet" xfId="14116" xr:uid="{CCE33927-DDD8-40BC-9F51-3E1A7993A500}"/>
    <cellStyle name="Komma 3 2 2 3 2 3" xfId="14117" xr:uid="{FE5B144E-37A5-4D98-84F1-0A525EA530F0}"/>
    <cellStyle name="Komma 3 2 2 3 2 3 2" xfId="14118" xr:uid="{0E91D0AB-E508-409A-8945-646F88F726E4}"/>
    <cellStyle name="Komma 3 2 2 3 2 3 2 2" xfId="14119" xr:uid="{0BBA5658-0347-45E9-AAC1-4812CE6FA001}"/>
    <cellStyle name="Komma 3 2 2 3 2 3 2 2 2" xfId="34462" xr:uid="{8E6F69D8-76F2-4E3B-840D-3522BEA74596}"/>
    <cellStyle name="Komma 3 2 2 3 2 3 2 3" xfId="34461" xr:uid="{9DBD8183-5DD3-4438-8EDF-1387CFC2F521}"/>
    <cellStyle name="Komma 3 2 2 3 2 3 2_DataSet" xfId="14120" xr:uid="{0F5B5AFE-4AE4-426E-BC58-A1303371139F}"/>
    <cellStyle name="Komma 3 2 2 3 2 3 3" xfId="14121" xr:uid="{1D0F191E-F287-4D10-8A51-CAFC97A58F42}"/>
    <cellStyle name="Komma 3 2 2 3 2 3 3 2" xfId="34463" xr:uid="{28C220A3-4FCB-4F9B-8CC9-F53756AFF284}"/>
    <cellStyle name="Komma 3 2 2 3 2 3 4" xfId="34460" xr:uid="{4B73A6DC-B09D-4E79-80EB-77CC979889D9}"/>
    <cellStyle name="Komma 3 2 2 3 2 3_DataSet" xfId="14122" xr:uid="{6DC980EA-6661-4D85-880C-0ABB8DAA25A1}"/>
    <cellStyle name="Komma 3 2 2 3 2 4" xfId="14123" xr:uid="{171DDCD9-8D6E-4D1D-9E9F-873DCBD3090E}"/>
    <cellStyle name="Komma 3 2 2 3 2 4 2" xfId="14124" xr:uid="{9834925C-1D7B-421B-8FE2-5E27EA857D09}"/>
    <cellStyle name="Komma 3 2 2 3 2 4 2 2" xfId="34465" xr:uid="{75971CB6-CD48-4699-9330-C7D4A43EA303}"/>
    <cellStyle name="Komma 3 2 2 3 2 4 3" xfId="34464" xr:uid="{11FE5659-43B7-4586-BA28-27CF063872EF}"/>
    <cellStyle name="Komma 3 2 2 3 2 4_DataSet" xfId="14125" xr:uid="{2DD179FE-A591-4A5C-B54F-866C12C33880}"/>
    <cellStyle name="Komma 3 2 2 3 2 5" xfId="14126" xr:uid="{71566BFA-BC17-4A7D-AE75-DD3E21FCB7D4}"/>
    <cellStyle name="Komma 3 2 2 3 2 5 2" xfId="34466" xr:uid="{50D51E95-D0A4-456C-A17E-D809F9C28461}"/>
    <cellStyle name="Komma 3 2 2 3 2 6" xfId="34451" xr:uid="{15307A19-2FC2-457A-B98C-139E9D176907}"/>
    <cellStyle name="Komma 3 2 2 3 2_DataSet" xfId="14127" xr:uid="{04842346-D000-44E1-9377-6A5A89414609}"/>
    <cellStyle name="Komma 3 2 2 3 3" xfId="14128" xr:uid="{429AF641-1C02-49D0-861B-AE2E7662117D}"/>
    <cellStyle name="Komma 3 2 2 3 3 2" xfId="14129" xr:uid="{277FA8A1-AB61-499B-98A2-53E98D0A968D}"/>
    <cellStyle name="Komma 3 2 2 3 3 2 2" xfId="14130" xr:uid="{B01DD9DC-776B-4E49-81B6-B984E8549F61}"/>
    <cellStyle name="Komma 3 2 2 3 3 2 2 2" xfId="14131" xr:uid="{F1EB00AD-1B8D-4F72-935A-F1B3E208F6C6}"/>
    <cellStyle name="Komma 3 2 2 3 3 2 2 2 2" xfId="34470" xr:uid="{56314D0E-8E0B-440F-B768-B934C1FB8D1D}"/>
    <cellStyle name="Komma 3 2 2 3 3 2 2 3" xfId="34469" xr:uid="{DFB25B9C-986C-4B0D-A1EF-65FE3ECAAC5C}"/>
    <cellStyle name="Komma 3 2 2 3 3 2 2_DataSet" xfId="14132" xr:uid="{E0954983-1524-4B08-BEC2-E0C3F7BB046F}"/>
    <cellStyle name="Komma 3 2 2 3 3 2 3" xfId="14133" xr:uid="{A9543834-D243-4467-9E87-B55BD7594DBF}"/>
    <cellStyle name="Komma 3 2 2 3 3 2 3 2" xfId="34471" xr:uid="{ACD52E33-3863-4430-AF11-1D02FF93D8D2}"/>
    <cellStyle name="Komma 3 2 2 3 3 2 4" xfId="34468" xr:uid="{7DD48C51-8783-4574-A028-72869CA69435}"/>
    <cellStyle name="Komma 3 2 2 3 3 2_DataSet" xfId="14134" xr:uid="{5048BAB6-A791-483A-B2BE-1AC97A5E00F1}"/>
    <cellStyle name="Komma 3 2 2 3 3 3" xfId="14135" xr:uid="{F5131432-121C-4438-A0C8-DCC6D8933AFE}"/>
    <cellStyle name="Komma 3 2 2 3 3 3 2" xfId="14136" xr:uid="{0992F335-CE10-44A4-8FEB-A8510F1ED453}"/>
    <cellStyle name="Komma 3 2 2 3 3 3 2 2" xfId="34473" xr:uid="{E5703F97-A335-4BA6-9658-ADEB455A87CC}"/>
    <cellStyle name="Komma 3 2 2 3 3 3 3" xfId="34472" xr:uid="{9C30036A-428B-4B01-8B79-58D1431E70A4}"/>
    <cellStyle name="Komma 3 2 2 3 3 3_DataSet" xfId="14137" xr:uid="{6CE893DD-3806-4519-B8D9-83ACDA66F721}"/>
    <cellStyle name="Komma 3 2 2 3 3 4" xfId="14138" xr:uid="{2DBB6000-0D32-4D99-8DD2-D645F5901266}"/>
    <cellStyle name="Komma 3 2 2 3 3 4 2" xfId="34474" xr:uid="{DA423C5B-6CDA-4EC2-8FCD-FE5A0EFF07C2}"/>
    <cellStyle name="Komma 3 2 2 3 3 5" xfId="34467" xr:uid="{D50810F9-F229-40F7-9658-4826DDDD7E82}"/>
    <cellStyle name="Komma 3 2 2 3 3_DataSet" xfId="14139" xr:uid="{73D0E27D-E4AA-4400-B5EA-0E0B8BA8D092}"/>
    <cellStyle name="Komma 3 2 2 3 4" xfId="14140" xr:uid="{E2D57C57-3840-48DD-A33D-AADF42EE3B89}"/>
    <cellStyle name="Komma 3 2 2 3 4 2" xfId="14141" xr:uid="{51115A54-AE07-47BF-B7F5-A5A6BF77C7ED}"/>
    <cellStyle name="Komma 3 2 2 3 4 2 2" xfId="14142" xr:uid="{3A452240-841F-4AF9-81C6-9585692A4713}"/>
    <cellStyle name="Komma 3 2 2 3 4 2 2 2" xfId="34477" xr:uid="{BCF6780B-2873-4AAE-B564-6239D7EAD11E}"/>
    <cellStyle name="Komma 3 2 2 3 4 2 3" xfId="34476" xr:uid="{47A563D3-6B9D-4E1B-A6E3-91542B194365}"/>
    <cellStyle name="Komma 3 2 2 3 4 2_DataSet" xfId="14143" xr:uid="{F3B0B436-EA5C-4134-8B00-6B1D477CCDE2}"/>
    <cellStyle name="Komma 3 2 2 3 4 3" xfId="14144" xr:uid="{84651B4E-E453-46DB-BA32-39DAB467F46D}"/>
    <cellStyle name="Komma 3 2 2 3 4 3 2" xfId="34478" xr:uid="{60183A0D-2040-4286-A067-8C3F0C8EF685}"/>
    <cellStyle name="Komma 3 2 2 3 4 4" xfId="34475" xr:uid="{51EF6FB4-11E1-49A2-A9D1-7F5E30054AB0}"/>
    <cellStyle name="Komma 3 2 2 3 4_DataSet" xfId="14145" xr:uid="{973023AE-1167-404A-80DF-632393F7A154}"/>
    <cellStyle name="Komma 3 2 2 3 5" xfId="14146" xr:uid="{CE5B598A-D30C-4F2E-81F5-3E34DCB8B153}"/>
    <cellStyle name="Komma 3 2 2 3 5 2" xfId="14147" xr:uid="{3EC4CC03-AC84-4C15-86B9-352EE1CBE93E}"/>
    <cellStyle name="Komma 3 2 2 3 5 2 2" xfId="34480" xr:uid="{E1A4452C-B65C-437B-AFB2-980FBCC6B6D5}"/>
    <cellStyle name="Komma 3 2 2 3 5 3" xfId="34479" xr:uid="{A78CD463-E295-4620-90D9-DE47F2C88251}"/>
    <cellStyle name="Komma 3 2 2 3 5_DataSet" xfId="14148" xr:uid="{F062953A-09F8-4205-A7E3-DAEE846337FA}"/>
    <cellStyle name="Komma 3 2 2 3 6" xfId="14149" xr:uid="{988349BE-58B8-4168-9103-84F9D6F9F84D}"/>
    <cellStyle name="Komma 3 2 2 3 6 2" xfId="34481" xr:uid="{786A1F26-0CDF-457B-AA42-E1EF2A960AA7}"/>
    <cellStyle name="Komma 3 2 2 3 7" xfId="34450" xr:uid="{81F620C9-D863-4E1F-B68D-55614C2E91A6}"/>
    <cellStyle name="Komma 3 2 2 3_DataSet" xfId="14150" xr:uid="{39031CF5-450C-4DAB-A633-86159CDA59C2}"/>
    <cellStyle name="Komma 3 2 2 4" xfId="14151" xr:uid="{E64EBF9B-2319-41B6-BAFE-3467AF280E5C}"/>
    <cellStyle name="Komma 3 2 2 4 2" xfId="14152" xr:uid="{0419A039-989E-4B05-8689-994AF7070F01}"/>
    <cellStyle name="Komma 3 2 2 4 2 2" xfId="14153" xr:uid="{C7AAA88C-3E66-4C75-B096-4252364222B5}"/>
    <cellStyle name="Komma 3 2 2 4 2 2 2" xfId="14154" xr:uid="{5E3F20E9-8E73-4E50-B108-C0C33CC3FC03}"/>
    <cellStyle name="Komma 3 2 2 4 2 2 2 2" xfId="14155" xr:uid="{75146696-CB88-4140-9973-9AACCB49B136}"/>
    <cellStyle name="Komma 3 2 2 4 2 2 2 2 2" xfId="14156" xr:uid="{F3A12666-5012-413E-8EE5-1DDF76AB1E87}"/>
    <cellStyle name="Komma 3 2 2 4 2 2 2 2 2 2" xfId="34487" xr:uid="{625BAE7E-48A1-4877-8FDB-93566D031AFD}"/>
    <cellStyle name="Komma 3 2 2 4 2 2 2 2 3" xfId="34486" xr:uid="{E9043299-F716-464B-8704-1CA78D277F57}"/>
    <cellStyle name="Komma 3 2 2 4 2 2 2 2_DataSet" xfId="14157" xr:uid="{801FC04F-D6D2-4382-8C28-419620A8A529}"/>
    <cellStyle name="Komma 3 2 2 4 2 2 2 3" xfId="14158" xr:uid="{D2AF24BF-1752-40B4-A577-3D6BD4E6F9D5}"/>
    <cellStyle name="Komma 3 2 2 4 2 2 2 3 2" xfId="34488" xr:uid="{54D06F09-9F29-4C3C-B1E8-0B5BE4EC5FCE}"/>
    <cellStyle name="Komma 3 2 2 4 2 2 2 4" xfId="34485" xr:uid="{E6EDB86B-80CD-4636-8E9A-F6F8DECDCCB5}"/>
    <cellStyle name="Komma 3 2 2 4 2 2 2_DataSet" xfId="14159" xr:uid="{29B3682E-CCE3-44C7-9D76-4C5C70FF7EFE}"/>
    <cellStyle name="Komma 3 2 2 4 2 2 3" xfId="14160" xr:uid="{7DB00D95-4DA3-425F-ABF5-58F870424AA3}"/>
    <cellStyle name="Komma 3 2 2 4 2 2 3 2" xfId="14161" xr:uid="{2E76B8F5-8E89-402C-A7C8-E5DACE1E9259}"/>
    <cellStyle name="Komma 3 2 2 4 2 2 3 2 2" xfId="34490" xr:uid="{D1932B9D-267A-4677-A373-A3539E00DC55}"/>
    <cellStyle name="Komma 3 2 2 4 2 2 3 3" xfId="34489" xr:uid="{45072BFE-4F0B-49BA-81F7-03871568B9D5}"/>
    <cellStyle name="Komma 3 2 2 4 2 2 3_DataSet" xfId="14162" xr:uid="{AAF1303C-046F-4AAD-9394-9AB726E62715}"/>
    <cellStyle name="Komma 3 2 2 4 2 2 4" xfId="14163" xr:uid="{5035D631-4E6A-4830-B7AF-C39C2284B27A}"/>
    <cellStyle name="Komma 3 2 2 4 2 2 4 2" xfId="34491" xr:uid="{ABE4FC67-0A15-428D-AFFB-C6B200F53734}"/>
    <cellStyle name="Komma 3 2 2 4 2 2 5" xfId="34484" xr:uid="{5145C9EF-998D-4649-88E2-116F4AE1B018}"/>
    <cellStyle name="Komma 3 2 2 4 2 2_DataSet" xfId="14164" xr:uid="{DB2FC8FF-F603-40E1-B8A2-AB7D508B6DCC}"/>
    <cellStyle name="Komma 3 2 2 4 2 3" xfId="14165" xr:uid="{DAAB39A1-7C2E-426A-9476-C381186077B9}"/>
    <cellStyle name="Komma 3 2 2 4 2 3 2" xfId="14166" xr:uid="{6FEDA5E2-4581-49EC-9D6A-77A8535BB874}"/>
    <cellStyle name="Komma 3 2 2 4 2 3 2 2" xfId="14167" xr:uid="{A3695073-47D0-4B3E-A986-803BA14DA757}"/>
    <cellStyle name="Komma 3 2 2 4 2 3 2 2 2" xfId="34494" xr:uid="{CEB738E3-FFF3-4C6A-93D4-34146A104513}"/>
    <cellStyle name="Komma 3 2 2 4 2 3 2 3" xfId="34493" xr:uid="{44FBBB20-DC0A-4B70-9B54-C50E9EBC78DC}"/>
    <cellStyle name="Komma 3 2 2 4 2 3 2_DataSet" xfId="14168" xr:uid="{0785F9F9-78C8-4AA5-AD4F-79E84CB0F2E0}"/>
    <cellStyle name="Komma 3 2 2 4 2 3 3" xfId="14169" xr:uid="{7B801042-D211-4FE8-B4BE-5B82DDDF173E}"/>
    <cellStyle name="Komma 3 2 2 4 2 3 3 2" xfId="34495" xr:uid="{75196678-EBDF-48E8-865C-CDCA072F3FF3}"/>
    <cellStyle name="Komma 3 2 2 4 2 3 4" xfId="34492" xr:uid="{4441E007-4907-46C2-833C-ED340E60FA38}"/>
    <cellStyle name="Komma 3 2 2 4 2 3_DataSet" xfId="14170" xr:uid="{CDAC86B2-5392-43D7-8D4C-D94505F6E041}"/>
    <cellStyle name="Komma 3 2 2 4 2 4" xfId="14171" xr:uid="{214627FD-0C5F-448F-BADE-82F6CA334AD0}"/>
    <cellStyle name="Komma 3 2 2 4 2 4 2" xfId="14172" xr:uid="{D7AC09B9-EAD6-4EFC-BD13-23BD47FFAD16}"/>
    <cellStyle name="Komma 3 2 2 4 2 4 2 2" xfId="34497" xr:uid="{54C0B27D-42F8-4257-9B8B-FD558562681A}"/>
    <cellStyle name="Komma 3 2 2 4 2 4 3" xfId="34496" xr:uid="{60DC520F-6474-412B-BF1C-8A305B00D532}"/>
    <cellStyle name="Komma 3 2 2 4 2 4_DataSet" xfId="14173" xr:uid="{5F66F54D-2598-4950-B52D-F79DE15F3223}"/>
    <cellStyle name="Komma 3 2 2 4 2 5" xfId="14174" xr:uid="{A2B523EF-EA9F-4588-BB30-31C1B0F02225}"/>
    <cellStyle name="Komma 3 2 2 4 2 5 2" xfId="34498" xr:uid="{15B72FAD-8D27-498F-8399-5FCCA0BEF30D}"/>
    <cellStyle name="Komma 3 2 2 4 2 6" xfId="34483" xr:uid="{58B12DD5-E19D-493D-BA55-21D32B3C6689}"/>
    <cellStyle name="Komma 3 2 2 4 2_DataSet" xfId="14175" xr:uid="{FB7F717C-FBAB-47DF-80EE-29D300B9EC5A}"/>
    <cellStyle name="Komma 3 2 2 4 3" xfId="14176" xr:uid="{5EC65BE2-7DCE-4A7A-828A-7D1349DEB5C4}"/>
    <cellStyle name="Komma 3 2 2 4 3 2" xfId="14177" xr:uid="{10A85AD4-6EDB-4D92-9ED5-53ED1325C509}"/>
    <cellStyle name="Komma 3 2 2 4 3 2 2" xfId="14178" xr:uid="{B3754E9C-1E28-47C7-8168-64AD755EDE62}"/>
    <cellStyle name="Komma 3 2 2 4 3 2 2 2" xfId="14179" xr:uid="{D8E243A3-8865-4741-A2F1-4DFB747DF8A2}"/>
    <cellStyle name="Komma 3 2 2 4 3 2 2 2 2" xfId="34502" xr:uid="{1B711B47-318F-4296-AAB8-3E9B3DD0A842}"/>
    <cellStyle name="Komma 3 2 2 4 3 2 2 3" xfId="34501" xr:uid="{5F8883DA-9A99-4D2F-BB69-E80D367D5845}"/>
    <cellStyle name="Komma 3 2 2 4 3 2 2_DataSet" xfId="14180" xr:uid="{883BD3EF-AE6E-4DA6-B9E5-3A467ADD018C}"/>
    <cellStyle name="Komma 3 2 2 4 3 2 3" xfId="14181" xr:uid="{400BCCB3-AC48-4F26-9A8F-12AE08CB44FB}"/>
    <cellStyle name="Komma 3 2 2 4 3 2 3 2" xfId="34503" xr:uid="{64DBA56C-507F-4DAE-A5C4-221166822825}"/>
    <cellStyle name="Komma 3 2 2 4 3 2 4" xfId="34500" xr:uid="{7B610F56-C669-4355-B354-311E32FECDA3}"/>
    <cellStyle name="Komma 3 2 2 4 3 2_DataSet" xfId="14182" xr:uid="{6E722E12-FC0D-408E-AD21-5B452F3A0C76}"/>
    <cellStyle name="Komma 3 2 2 4 3 3" xfId="14183" xr:uid="{DDAB0155-FB2D-4AC9-A6AF-C0CB936EDEEE}"/>
    <cellStyle name="Komma 3 2 2 4 3 3 2" xfId="14184" xr:uid="{49A8380E-E944-4B0B-9E83-11E530281BA5}"/>
    <cellStyle name="Komma 3 2 2 4 3 3 2 2" xfId="34505" xr:uid="{849E305E-82B3-482A-9FC6-4B6B21A23DBE}"/>
    <cellStyle name="Komma 3 2 2 4 3 3 3" xfId="34504" xr:uid="{79FC2DF9-89D5-4C4F-BCC7-CB65A757AAB8}"/>
    <cellStyle name="Komma 3 2 2 4 3 3_DataSet" xfId="14185" xr:uid="{941A33FF-30C8-424D-BD18-226E806C4F4D}"/>
    <cellStyle name="Komma 3 2 2 4 3 4" xfId="14186" xr:uid="{8CFB2F3B-FB50-49C2-BDE9-CD155BD18804}"/>
    <cellStyle name="Komma 3 2 2 4 3 4 2" xfId="34506" xr:uid="{5B4BB0A8-F2BE-4792-8F78-E60E45C7E1D1}"/>
    <cellStyle name="Komma 3 2 2 4 3 5" xfId="34499" xr:uid="{6AF07730-BFD8-47B4-99F3-A99B9FCD0812}"/>
    <cellStyle name="Komma 3 2 2 4 3_DataSet" xfId="14187" xr:uid="{32B4B0A0-4D8F-443B-B4D6-DA261CA31BC0}"/>
    <cellStyle name="Komma 3 2 2 4 4" xfId="14188" xr:uid="{D497A191-7D1F-400E-AD6C-CF5D02DA1C28}"/>
    <cellStyle name="Komma 3 2 2 4 4 2" xfId="14189" xr:uid="{8769EB76-4D73-403A-9233-1A8D04CCBF42}"/>
    <cellStyle name="Komma 3 2 2 4 4 2 2" xfId="14190" xr:uid="{BFB1F9D2-764A-4D8C-9094-7ACB791D86DB}"/>
    <cellStyle name="Komma 3 2 2 4 4 2 2 2" xfId="34509" xr:uid="{E75DFAED-849E-4ADE-98B4-AF97AB9FFF35}"/>
    <cellStyle name="Komma 3 2 2 4 4 2 3" xfId="34508" xr:uid="{A174C58B-7827-4403-9C2A-C1F376DB4D62}"/>
    <cellStyle name="Komma 3 2 2 4 4 2_DataSet" xfId="14191" xr:uid="{928B1B7A-D270-49FF-A8AE-855F5C564465}"/>
    <cellStyle name="Komma 3 2 2 4 4 3" xfId="14192" xr:uid="{9B4F3337-DDB5-4D20-AD65-D17C60D91D75}"/>
    <cellStyle name="Komma 3 2 2 4 4 3 2" xfId="34510" xr:uid="{989BC705-F823-4BA9-8A7C-A0EC79CB56CF}"/>
    <cellStyle name="Komma 3 2 2 4 4 4" xfId="34507" xr:uid="{E324E700-045A-4844-ACDB-45915E525AA0}"/>
    <cellStyle name="Komma 3 2 2 4 4_DataSet" xfId="14193" xr:uid="{C041F904-DA7E-40E5-A84D-FAA7B5E23439}"/>
    <cellStyle name="Komma 3 2 2 4 5" xfId="14194" xr:uid="{0D5CC768-22C5-4ECC-A917-D6E1D2F42EC4}"/>
    <cellStyle name="Komma 3 2 2 4 5 2" xfId="14195" xr:uid="{166D9823-0881-47D9-9402-8E292B053661}"/>
    <cellStyle name="Komma 3 2 2 4 5 2 2" xfId="34512" xr:uid="{8CBD696C-8E17-490F-9A0F-AACA721753DF}"/>
    <cellStyle name="Komma 3 2 2 4 5 3" xfId="34511" xr:uid="{6421D365-139D-43B1-B8D2-E40654A61D35}"/>
    <cellStyle name="Komma 3 2 2 4 5_DataSet" xfId="14196" xr:uid="{122D0DCD-70F6-4071-BDBA-26DD7972FDA8}"/>
    <cellStyle name="Komma 3 2 2 4 6" xfId="14197" xr:uid="{169899FE-7A58-433E-B95E-6EA6D85C5610}"/>
    <cellStyle name="Komma 3 2 2 4 6 2" xfId="34513" xr:uid="{5CEA937C-1B4E-4523-AE47-6E0045D1D7F2}"/>
    <cellStyle name="Komma 3 2 2 4 7" xfId="34482" xr:uid="{D5314F1D-9E2B-4A50-8366-258F9D622B03}"/>
    <cellStyle name="Komma 3 2 2 4_DataSet" xfId="14198" xr:uid="{3E616A1A-81FF-483B-81BF-240470DE96C5}"/>
    <cellStyle name="Komma 3 2 2 5" xfId="14199" xr:uid="{71CCECC4-E06D-4626-B949-1C6B1F14609F}"/>
    <cellStyle name="Komma 3 2 2 5 2" xfId="14200" xr:uid="{621560C8-80DF-40AB-B7AA-1DAF630FA051}"/>
    <cellStyle name="Komma 3 2 2 5 2 2" xfId="14201" xr:uid="{5C928758-9550-47A0-9526-F9CE81A153CF}"/>
    <cellStyle name="Komma 3 2 2 5 2 2 2" xfId="14202" xr:uid="{946BDD23-540A-4896-B58A-1566B4B6F74D}"/>
    <cellStyle name="Komma 3 2 2 5 2 2 2 2" xfId="14203" xr:uid="{7D27433D-7D1C-45CF-830A-251635423ABE}"/>
    <cellStyle name="Komma 3 2 2 5 2 2 2 2 2" xfId="34518" xr:uid="{475C685A-A4A0-4E06-981C-FA14406FF542}"/>
    <cellStyle name="Komma 3 2 2 5 2 2 2 3" xfId="34517" xr:uid="{1A1A187E-AFE9-46B8-AACB-7AE030F29813}"/>
    <cellStyle name="Komma 3 2 2 5 2 2 2_DataSet" xfId="14204" xr:uid="{D6D98887-DEF3-4CE9-AB83-8544B0FA397F}"/>
    <cellStyle name="Komma 3 2 2 5 2 2 3" xfId="14205" xr:uid="{2D1592F4-FAF0-48F3-8DB5-788227B663C0}"/>
    <cellStyle name="Komma 3 2 2 5 2 2 3 2" xfId="34519" xr:uid="{8E1CA8ED-EA33-4FFB-881D-B707382DF9B9}"/>
    <cellStyle name="Komma 3 2 2 5 2 2 4" xfId="34516" xr:uid="{FF17C9EB-0F6D-4407-B19F-692B644A6991}"/>
    <cellStyle name="Komma 3 2 2 5 2 2_DataSet" xfId="14206" xr:uid="{18D52981-047A-4C8C-8E8A-7FC762CC42A2}"/>
    <cellStyle name="Komma 3 2 2 5 2 3" xfId="14207" xr:uid="{D8E23BEF-7C64-48A7-8AAD-788CCB39B94C}"/>
    <cellStyle name="Komma 3 2 2 5 2 3 2" xfId="14208" xr:uid="{9AE28AFE-930B-4AA5-94B4-BEC5AA675220}"/>
    <cellStyle name="Komma 3 2 2 5 2 3 2 2" xfId="34521" xr:uid="{FC9833A4-F748-42D2-B287-8694AD2CA3BD}"/>
    <cellStyle name="Komma 3 2 2 5 2 3 3" xfId="34520" xr:uid="{3D4B286F-4148-4F94-BC58-B7F6C7696636}"/>
    <cellStyle name="Komma 3 2 2 5 2 3_DataSet" xfId="14209" xr:uid="{A009E969-68B0-47BC-A5AD-1E0BFE5D7425}"/>
    <cellStyle name="Komma 3 2 2 5 2 4" xfId="14210" xr:uid="{8AA29E4A-C237-48A6-A864-239E2449D583}"/>
    <cellStyle name="Komma 3 2 2 5 2 4 2" xfId="34522" xr:uid="{275C3D2A-4FF0-497D-9A6C-62EE2505686E}"/>
    <cellStyle name="Komma 3 2 2 5 2 5" xfId="34515" xr:uid="{F6E73649-AB31-4CB8-88A2-E500E6E91AF2}"/>
    <cellStyle name="Komma 3 2 2 5 2_DataSet" xfId="14211" xr:uid="{A821F43F-03EC-4F77-9753-08242517356C}"/>
    <cellStyle name="Komma 3 2 2 5 3" xfId="14212" xr:uid="{16AC2312-7AF6-4DF4-9ED1-F8D38333B508}"/>
    <cellStyle name="Komma 3 2 2 5 3 2" xfId="14213" xr:uid="{022E2DCA-9152-4A60-86D7-52701F723DD2}"/>
    <cellStyle name="Komma 3 2 2 5 3 2 2" xfId="14214" xr:uid="{8D3A6BAF-7554-4742-8550-1FCB29BF758A}"/>
    <cellStyle name="Komma 3 2 2 5 3 2 2 2" xfId="34525" xr:uid="{006043EE-8369-4565-BFA5-21192EE8C078}"/>
    <cellStyle name="Komma 3 2 2 5 3 2 3" xfId="34524" xr:uid="{9203B8CF-2BF6-48C1-825A-128DE4EC2AD7}"/>
    <cellStyle name="Komma 3 2 2 5 3 2_DataSet" xfId="14215" xr:uid="{CF0BE41D-511E-47EC-8E93-C72B3F88C8D0}"/>
    <cellStyle name="Komma 3 2 2 5 3 3" xfId="14216" xr:uid="{DFE2110B-78EF-4E19-9FF2-0AF9600F3635}"/>
    <cellStyle name="Komma 3 2 2 5 3 3 2" xfId="34526" xr:uid="{264F5C42-8B12-46E9-BC90-94B4DD5B6231}"/>
    <cellStyle name="Komma 3 2 2 5 3 4" xfId="34523" xr:uid="{8F44B719-36FF-4771-BE95-65E61BEE4DC5}"/>
    <cellStyle name="Komma 3 2 2 5 3_DataSet" xfId="14217" xr:uid="{82111983-8C5E-4A12-BCD5-05D8261D36E7}"/>
    <cellStyle name="Komma 3 2 2 5 4" xfId="14218" xr:uid="{90BD1440-4CFD-4BE9-AC6A-3C91A96FFDA4}"/>
    <cellStyle name="Komma 3 2 2 5 4 2" xfId="14219" xr:uid="{DEC3CA04-EE25-4E94-96DF-D943D179E5A3}"/>
    <cellStyle name="Komma 3 2 2 5 4 2 2" xfId="34528" xr:uid="{6C127657-1CB9-49AB-B35C-B62E87444D46}"/>
    <cellStyle name="Komma 3 2 2 5 4 3" xfId="34527" xr:uid="{3C3241C2-63E6-438C-8E70-7DBBE01B764A}"/>
    <cellStyle name="Komma 3 2 2 5 4_DataSet" xfId="14220" xr:uid="{2F031F6F-ABC2-43F6-9CCE-E2DD4FCB5480}"/>
    <cellStyle name="Komma 3 2 2 5 5" xfId="14221" xr:uid="{E760AACA-0719-4519-8C84-7D577FD03F1F}"/>
    <cellStyle name="Komma 3 2 2 5 5 2" xfId="34529" xr:uid="{3106FE5A-73B5-4DFB-BEDB-E795CFDB47F4}"/>
    <cellStyle name="Komma 3 2 2 5 6" xfId="34514" xr:uid="{263BC137-DC4D-4756-B283-7D1EA5E5604A}"/>
    <cellStyle name="Komma 3 2 2 5_DataSet" xfId="14222" xr:uid="{51C7BFF1-4C4C-4D2A-A15A-0663E0E1D63B}"/>
    <cellStyle name="Komma 3 2 2 6" xfId="14223" xr:uid="{BE5BC668-BE61-4C72-9699-96B01F00030F}"/>
    <cellStyle name="Komma 3 2 2 6 2" xfId="14224" xr:uid="{A123BD87-0DED-4A4F-B59E-071BD0036E29}"/>
    <cellStyle name="Komma 3 2 2 6 2 2" xfId="14225" xr:uid="{FF69788D-2572-458A-953D-FC1C1FB52A28}"/>
    <cellStyle name="Komma 3 2 2 6 2 2 2" xfId="14226" xr:uid="{5729155C-B247-4D35-BBC9-A60BA3808A58}"/>
    <cellStyle name="Komma 3 2 2 6 2 2 2 2" xfId="34533" xr:uid="{926D9459-BBA1-408D-A4C0-458FC5880022}"/>
    <cellStyle name="Komma 3 2 2 6 2 2 3" xfId="34532" xr:uid="{6E5A4C68-B8DF-4CB6-B8D8-12BAA981035B}"/>
    <cellStyle name="Komma 3 2 2 6 2 2_DataSet" xfId="14227" xr:uid="{C53B2BEF-3DA7-4771-9A82-FDA004C27D1D}"/>
    <cellStyle name="Komma 3 2 2 6 2 3" xfId="14228" xr:uid="{78AC750B-36AA-4BB1-9377-BB1A76FBD30B}"/>
    <cellStyle name="Komma 3 2 2 6 2 3 2" xfId="34534" xr:uid="{AB028182-789A-4791-8F7C-1313C938BE01}"/>
    <cellStyle name="Komma 3 2 2 6 2 4" xfId="34531" xr:uid="{447B201C-9C16-4580-A386-B78FA98A7DA0}"/>
    <cellStyle name="Komma 3 2 2 6 2_DataSet" xfId="14229" xr:uid="{8C2A88C2-4C66-46B3-A00C-95A800E4810F}"/>
    <cellStyle name="Komma 3 2 2 6 3" xfId="14230" xr:uid="{96BE8FBE-9864-4F41-964B-259504F548B2}"/>
    <cellStyle name="Komma 3 2 2 6 3 2" xfId="14231" xr:uid="{BE077443-58A9-4E65-80C4-D107767EE320}"/>
    <cellStyle name="Komma 3 2 2 6 3 2 2" xfId="34536" xr:uid="{D74F9C3D-DCC8-44C8-B0A7-24B06B3E936E}"/>
    <cellStyle name="Komma 3 2 2 6 3 3" xfId="34535" xr:uid="{99315E57-A6C9-4F11-9E4F-A08BD98F75E3}"/>
    <cellStyle name="Komma 3 2 2 6 3_DataSet" xfId="14232" xr:uid="{24C83AB4-F27B-4951-88E0-26B882918EFC}"/>
    <cellStyle name="Komma 3 2 2 6 4" xfId="14233" xr:uid="{32267932-8444-4E0C-964B-27D026135408}"/>
    <cellStyle name="Komma 3 2 2 6 4 2" xfId="34537" xr:uid="{E5051B86-443B-46EF-8E60-F9461DB76DD8}"/>
    <cellStyle name="Komma 3 2 2 6 5" xfId="34530" xr:uid="{8689C652-70A8-4F8B-A183-9E2FFAD03795}"/>
    <cellStyle name="Komma 3 2 2 6_DataSet" xfId="14234" xr:uid="{390D3467-0A77-4741-A7D4-BCD08BF2FDDE}"/>
    <cellStyle name="Komma 3 2 2 7" xfId="14235" xr:uid="{15FD3C49-2401-4FD5-94AA-78BC3618E86A}"/>
    <cellStyle name="Komma 3 2 2 7 2" xfId="14236" xr:uid="{A685B8ED-6829-411A-B289-23158F46D687}"/>
    <cellStyle name="Komma 3 2 2 7 2 2" xfId="14237" xr:uid="{D15E535C-9BDC-4880-AFEF-5414F51289CC}"/>
    <cellStyle name="Komma 3 2 2 7 2 2 2" xfId="34540" xr:uid="{6AF1CE86-DA92-4EB1-BF55-08ECDF8CCF51}"/>
    <cellStyle name="Komma 3 2 2 7 2 3" xfId="34539" xr:uid="{9E02F8A9-4124-41EF-8B57-90CB08C9633B}"/>
    <cellStyle name="Komma 3 2 2 7 2_DataSet" xfId="14238" xr:uid="{75B2B9FB-B264-459A-B731-A30CD899D513}"/>
    <cellStyle name="Komma 3 2 2 7 3" xfId="14239" xr:uid="{130144DA-3FAB-45B2-B8E9-A341F0BA72F9}"/>
    <cellStyle name="Komma 3 2 2 7 3 2" xfId="34541" xr:uid="{483F2966-CEC3-480D-B01A-46F7B7E7EFBD}"/>
    <cellStyle name="Komma 3 2 2 7 4" xfId="34538" xr:uid="{4E914BC3-13D6-43B4-8984-8C35EC951317}"/>
    <cellStyle name="Komma 3 2 2 7_DataSet" xfId="14240" xr:uid="{AA12F801-DEBE-43CC-8971-6F71B763561F}"/>
    <cellStyle name="Komma 3 2 2 8" xfId="14241" xr:uid="{63348DCA-55B0-4D2D-9ACD-E4549FF53C9F}"/>
    <cellStyle name="Komma 3 2 2 8 2" xfId="14242" xr:uid="{473BFA45-F4E3-41AB-B916-7AA3D7C94358}"/>
    <cellStyle name="Komma 3 2 2 8 2 2" xfId="34543" xr:uid="{080CF626-82D1-47F9-8230-116D6875CAB8}"/>
    <cellStyle name="Komma 3 2 2 8 3" xfId="34542" xr:uid="{1BE4EC98-60DC-4D2C-80DB-8C288C4585E5}"/>
    <cellStyle name="Komma 3 2 2 8_DataSet" xfId="14243" xr:uid="{36E4B3F9-C09E-460E-ADE5-3A95D53E63F9}"/>
    <cellStyle name="Komma 3 2 2 9" xfId="14244" xr:uid="{8CB2F43C-EA4D-48CA-8C8C-FBA361711D93}"/>
    <cellStyle name="Komma 3 2 2 9 2" xfId="34544" xr:uid="{AA530A1C-AAD4-45B6-B51D-B03648916239}"/>
    <cellStyle name="Komma 3 2 2_DataSet" xfId="14245" xr:uid="{9397B0C5-7C34-447C-B01A-C620B447C1A0}"/>
    <cellStyle name="Komma 3 2 20" xfId="39103" xr:uid="{4C2C7ED3-D2A5-4299-9E08-52EB8EE2186D}"/>
    <cellStyle name="Komma 3 2 21" xfId="33126" xr:uid="{308340BB-AEF7-4268-B274-28C0731623DB}"/>
    <cellStyle name="Komma 3 2 22" xfId="37088" xr:uid="{B2DEC2D4-6085-4C1F-9393-E8FFCE4867EE}"/>
    <cellStyle name="Komma 3 2 23" xfId="33187" xr:uid="{32DED0FA-1457-4D50-A31A-1A1CE95E1FA1}"/>
    <cellStyle name="Komma 3 2 24" xfId="33070" xr:uid="{AB4C923E-8D1B-460D-B95F-7F43CFBCD2A8}"/>
    <cellStyle name="Komma 3 2 25" xfId="33081" xr:uid="{C042232C-6BBF-4828-8781-43AFA0913BDE}"/>
    <cellStyle name="Komma 3 2 26" xfId="33184" xr:uid="{0C9116C2-7FB1-4404-9C0A-6DF4CBD8E0A2}"/>
    <cellStyle name="Komma 3 2 27" xfId="37086" xr:uid="{A002E29B-8691-4AE6-92EF-5B36F91B8760}"/>
    <cellStyle name="Komma 3 2 28" xfId="37221" xr:uid="{006B669D-F13A-41DE-A649-902C53F5F784}"/>
    <cellStyle name="Komma 3 2 29" xfId="36480" xr:uid="{5BFFE7BB-1C29-47AA-960B-E1311C943FB1}"/>
    <cellStyle name="Komma 3 2 3" xfId="14246" xr:uid="{CB4ECAE7-46DB-4B65-A995-F2D0CC08E3E8}"/>
    <cellStyle name="Komma 3 2 3 10" xfId="33005" xr:uid="{963A26AF-BC74-4E01-AE97-899AEB24FAA8}"/>
    <cellStyle name="Komma 3 2 3 2" xfId="14247" xr:uid="{A91FC592-475E-425F-B6A9-9BA05675864B}"/>
    <cellStyle name="Komma 3 2 3 2 2" xfId="14248" xr:uid="{F4B953E8-FA23-4DEA-8837-0C467BAD43B7}"/>
    <cellStyle name="Komma 3 2 3 2 2 2" xfId="14249" xr:uid="{1B844286-B71B-4EC1-9B8B-A7F06430EA9F}"/>
    <cellStyle name="Komma 3 2 3 2 2 2 2" xfId="14250" xr:uid="{0D756AFF-DDB8-4D77-9FAD-FEDB9FACF297}"/>
    <cellStyle name="Komma 3 2 3 2 2 2 2 2" xfId="14251" xr:uid="{019A0CB9-7E36-447B-A843-CA0083C337AC}"/>
    <cellStyle name="Komma 3 2 3 2 2 2 2 2 2" xfId="14252" xr:uid="{19CE1EC1-5716-4F6F-BDB5-F07AC9A499CD}"/>
    <cellStyle name="Komma 3 2 3 2 2 2 2 2 2 2" xfId="14253" xr:uid="{61249320-D42E-48E9-B59E-351207D0E578}"/>
    <cellStyle name="Komma 3 2 3 2 2 2 2 2 2 2 2" xfId="34551" xr:uid="{8C731FAC-2023-4A79-B0F8-9AD7A4A18F02}"/>
    <cellStyle name="Komma 3 2 3 2 2 2 2 2 2 3" xfId="34550" xr:uid="{18810F4E-C201-40FA-B99A-7D78CE8723CE}"/>
    <cellStyle name="Komma 3 2 3 2 2 2 2 2 2_DataSet" xfId="14254" xr:uid="{B4CDF73E-D170-4EC0-8A69-41A887C02401}"/>
    <cellStyle name="Komma 3 2 3 2 2 2 2 2 3" xfId="14255" xr:uid="{0542CB27-FBC1-4504-B809-005EA97044D2}"/>
    <cellStyle name="Komma 3 2 3 2 2 2 2 2 3 2" xfId="34552" xr:uid="{3B012FE6-1E24-4E6B-ADF0-B4BDBFFE96EC}"/>
    <cellStyle name="Komma 3 2 3 2 2 2 2 2 4" xfId="34549" xr:uid="{88C10205-4459-44C3-8E33-8D9C6A32A439}"/>
    <cellStyle name="Komma 3 2 3 2 2 2 2 2_DataSet" xfId="14256" xr:uid="{DD28CA2F-CC30-4E3D-AE20-8665DB931A95}"/>
    <cellStyle name="Komma 3 2 3 2 2 2 2 3" xfId="14257" xr:uid="{C6566C01-BFF3-4CB7-9431-915780CFB3BE}"/>
    <cellStyle name="Komma 3 2 3 2 2 2 2 3 2" xfId="14258" xr:uid="{D416636D-2046-4FA3-A580-BC429E68F2C8}"/>
    <cellStyle name="Komma 3 2 3 2 2 2 2 3 2 2" xfId="34554" xr:uid="{D453FD87-A417-487A-A165-01C1B6D09AA8}"/>
    <cellStyle name="Komma 3 2 3 2 2 2 2 3 3" xfId="34553" xr:uid="{DC393DC3-C6E4-40DC-BAFB-394C384C9AFF}"/>
    <cellStyle name="Komma 3 2 3 2 2 2 2 3_DataSet" xfId="14259" xr:uid="{8B275FFB-A991-4C96-BD86-588767D0B72F}"/>
    <cellStyle name="Komma 3 2 3 2 2 2 2 4" xfId="14260" xr:uid="{C25F6AA1-ED68-43D6-98BD-ABA5F2E3F46C}"/>
    <cellStyle name="Komma 3 2 3 2 2 2 2 4 2" xfId="34555" xr:uid="{AF65D9E8-F6F4-4E57-B20C-F1611EDC7305}"/>
    <cellStyle name="Komma 3 2 3 2 2 2 2 5" xfId="34548" xr:uid="{2ED54655-5AF1-4B3F-9298-7328BA5947E6}"/>
    <cellStyle name="Komma 3 2 3 2 2 2 2_DataSet" xfId="14261" xr:uid="{846CA09C-10B0-4A51-A793-15BF928628F6}"/>
    <cellStyle name="Komma 3 2 3 2 2 2 3" xfId="14262" xr:uid="{FDB51A4B-90BA-4994-B892-132D89C14F7D}"/>
    <cellStyle name="Komma 3 2 3 2 2 2 3 2" xfId="14263" xr:uid="{B1D6745D-17E3-4DE8-9FED-4D1A6DE9AD1C}"/>
    <cellStyle name="Komma 3 2 3 2 2 2 3 2 2" xfId="14264" xr:uid="{9843E982-CC45-4E31-ADCE-39D606B89435}"/>
    <cellStyle name="Komma 3 2 3 2 2 2 3 2 2 2" xfId="34558" xr:uid="{896C5390-7D1E-4768-80E3-8BD6B56F10B6}"/>
    <cellStyle name="Komma 3 2 3 2 2 2 3 2 3" xfId="34557" xr:uid="{8BAADA96-521A-48DE-AFDA-FA2F67D29F0A}"/>
    <cellStyle name="Komma 3 2 3 2 2 2 3 2_DataSet" xfId="14265" xr:uid="{FE207918-52CE-491A-BF76-DF34F3AC71AC}"/>
    <cellStyle name="Komma 3 2 3 2 2 2 3 3" xfId="14266" xr:uid="{F1262D39-C53C-4072-A384-FF270039B2F9}"/>
    <cellStyle name="Komma 3 2 3 2 2 2 3 3 2" xfId="34559" xr:uid="{D9D13762-63C3-48B7-AD69-BDC3AB45B803}"/>
    <cellStyle name="Komma 3 2 3 2 2 2 3 4" xfId="34556" xr:uid="{AECD5D3A-2ACF-4AA1-B66B-D12151950E2B}"/>
    <cellStyle name="Komma 3 2 3 2 2 2 3_DataSet" xfId="14267" xr:uid="{1598FE70-971F-4F15-94E5-2BDC9E2C9195}"/>
    <cellStyle name="Komma 3 2 3 2 2 2 4" xfId="14268" xr:uid="{2463B541-4572-4B35-8CFD-EDA9E4A2A244}"/>
    <cellStyle name="Komma 3 2 3 2 2 2 4 2" xfId="14269" xr:uid="{D7A3601F-23C9-42A9-978C-B65D76AF04DB}"/>
    <cellStyle name="Komma 3 2 3 2 2 2 4 2 2" xfId="34561" xr:uid="{8763DAFC-8F02-4B7D-BA76-F692E560B131}"/>
    <cellStyle name="Komma 3 2 3 2 2 2 4 3" xfId="34560" xr:uid="{5B260888-6690-4BC4-8357-8D2FD2B85E2E}"/>
    <cellStyle name="Komma 3 2 3 2 2 2 4_DataSet" xfId="14270" xr:uid="{FF5FCB73-EB7C-4A4A-A5C9-A46558FACBD4}"/>
    <cellStyle name="Komma 3 2 3 2 2 2 5" xfId="14271" xr:uid="{578D9804-F032-4D14-860C-B4C35C9C451C}"/>
    <cellStyle name="Komma 3 2 3 2 2 2 5 2" xfId="34562" xr:uid="{3145C1BB-F2B7-43AD-83F6-11442E8FCDA1}"/>
    <cellStyle name="Komma 3 2 3 2 2 2 6" xfId="34547" xr:uid="{07129777-3EA8-4B2E-8CDF-4DB6C5C30410}"/>
    <cellStyle name="Komma 3 2 3 2 2 2_DataSet" xfId="14272" xr:uid="{76ADB1FD-3693-49F8-8530-534287BF283A}"/>
    <cellStyle name="Komma 3 2 3 2 2 3" xfId="14273" xr:uid="{0C6068A1-E700-45FF-A062-D2ECD963B230}"/>
    <cellStyle name="Komma 3 2 3 2 2 3 2" xfId="14274" xr:uid="{DF7CE04E-E59B-4F18-95D7-243F3BB32474}"/>
    <cellStyle name="Komma 3 2 3 2 2 3 2 2" xfId="14275" xr:uid="{27BCB99D-7872-4BDA-A1BD-188CC6D2EFE5}"/>
    <cellStyle name="Komma 3 2 3 2 2 3 2 2 2" xfId="14276" xr:uid="{90F3980A-0C73-44E0-A7DC-0A7B01036CBC}"/>
    <cellStyle name="Komma 3 2 3 2 2 3 2 2 2 2" xfId="34566" xr:uid="{0D0F31EC-9B5F-4964-BEA9-3947FDAC9715}"/>
    <cellStyle name="Komma 3 2 3 2 2 3 2 2 3" xfId="34565" xr:uid="{4D631E94-4B21-44C3-89E2-70A9C14B0154}"/>
    <cellStyle name="Komma 3 2 3 2 2 3 2 2_DataSet" xfId="14277" xr:uid="{D0E22EA2-60FF-4474-829E-D75184D0CA8D}"/>
    <cellStyle name="Komma 3 2 3 2 2 3 2 3" xfId="14278" xr:uid="{3E211D8C-3C87-441F-8847-33502CED25E8}"/>
    <cellStyle name="Komma 3 2 3 2 2 3 2 3 2" xfId="34567" xr:uid="{FDECA60B-8BDC-4487-822C-63213FCAAB81}"/>
    <cellStyle name="Komma 3 2 3 2 2 3 2 4" xfId="34564" xr:uid="{5E3BFD9B-0242-4468-B593-70376B9BD63D}"/>
    <cellStyle name="Komma 3 2 3 2 2 3 2_DataSet" xfId="14279" xr:uid="{B29F9F8E-A325-4E02-B7A9-CBC7EF256B5A}"/>
    <cellStyle name="Komma 3 2 3 2 2 3 3" xfId="14280" xr:uid="{D51572F4-3A02-4C20-8817-C1E9C723CDCF}"/>
    <cellStyle name="Komma 3 2 3 2 2 3 3 2" xfId="14281" xr:uid="{FAEC5BC2-87E7-4726-A27F-C6F6F6474089}"/>
    <cellStyle name="Komma 3 2 3 2 2 3 3 2 2" xfId="34569" xr:uid="{A4871C9C-E89C-49C5-923D-8C566424405B}"/>
    <cellStyle name="Komma 3 2 3 2 2 3 3 3" xfId="34568" xr:uid="{DBF58C45-BEF7-455A-88EB-C8367CFBB4D1}"/>
    <cellStyle name="Komma 3 2 3 2 2 3 3_DataSet" xfId="14282" xr:uid="{FA548B9A-90D3-43D7-A420-7E1C2DFEDF52}"/>
    <cellStyle name="Komma 3 2 3 2 2 3 4" xfId="14283" xr:uid="{8F613B6B-93BC-40A2-8D1B-81B19719DBAC}"/>
    <cellStyle name="Komma 3 2 3 2 2 3 4 2" xfId="34570" xr:uid="{F838129E-E00E-49B2-82EF-E2DFD1F306D8}"/>
    <cellStyle name="Komma 3 2 3 2 2 3 5" xfId="34563" xr:uid="{95D008AB-C182-4F85-A197-0D05C3B37E9D}"/>
    <cellStyle name="Komma 3 2 3 2 2 3_DataSet" xfId="14284" xr:uid="{ACE42054-1235-4B80-87DE-CC78D3F2B9DD}"/>
    <cellStyle name="Komma 3 2 3 2 2 4" xfId="14285" xr:uid="{8AACDCEB-10D0-48C0-87F1-99D39F935349}"/>
    <cellStyle name="Komma 3 2 3 2 2 4 2" xfId="14286" xr:uid="{14C7D1E7-D4C7-4EBA-946F-81FCF4C1FA56}"/>
    <cellStyle name="Komma 3 2 3 2 2 4 2 2" xfId="14287" xr:uid="{618D2566-BC7A-46C1-8C08-1A84B1B388F3}"/>
    <cellStyle name="Komma 3 2 3 2 2 4 2 2 2" xfId="34573" xr:uid="{015D87C6-3A88-4EC1-BE7E-B2F00A9ABCDE}"/>
    <cellStyle name="Komma 3 2 3 2 2 4 2 3" xfId="34572" xr:uid="{2C0476B4-DC3A-4ACD-AA5C-4B42097E57F8}"/>
    <cellStyle name="Komma 3 2 3 2 2 4 2_DataSet" xfId="14288" xr:uid="{A05C3C2B-8AE1-4ADA-84A1-C0936074501B}"/>
    <cellStyle name="Komma 3 2 3 2 2 4 3" xfId="14289" xr:uid="{86B6A578-DC0D-4968-A6E0-5BB15D873DF8}"/>
    <cellStyle name="Komma 3 2 3 2 2 4 3 2" xfId="34574" xr:uid="{0A82C1E8-4CA6-4B57-844F-FDF36048ACC8}"/>
    <cellStyle name="Komma 3 2 3 2 2 4 4" xfId="34571" xr:uid="{F8BDD17C-0E93-4B96-B34E-BB2E4E713BB9}"/>
    <cellStyle name="Komma 3 2 3 2 2 4_DataSet" xfId="14290" xr:uid="{A917DF49-FB38-45AC-9A57-64B9BC4ECC84}"/>
    <cellStyle name="Komma 3 2 3 2 2 5" xfId="14291" xr:uid="{6D05249E-9D77-42EC-952F-9D5224775E50}"/>
    <cellStyle name="Komma 3 2 3 2 2 5 2" xfId="14292" xr:uid="{26F81279-F27C-46A6-A9CA-D34D0EFB8DED}"/>
    <cellStyle name="Komma 3 2 3 2 2 5 2 2" xfId="34576" xr:uid="{7C15A0B9-847A-4F0E-86AA-4711F4FBEE1B}"/>
    <cellStyle name="Komma 3 2 3 2 2 5 3" xfId="34575" xr:uid="{BBAC8CFB-914C-42D3-9907-CE0115A432A9}"/>
    <cellStyle name="Komma 3 2 3 2 2 5_DataSet" xfId="14293" xr:uid="{974C515B-E4F5-4C9C-8F73-C9730BFDB752}"/>
    <cellStyle name="Komma 3 2 3 2 2 6" xfId="14294" xr:uid="{71725CD3-6C44-4F32-8BAB-BCF25E6F2096}"/>
    <cellStyle name="Komma 3 2 3 2 2 6 2" xfId="34577" xr:uid="{E0EDDAD6-1052-48BE-94C7-377A3A545607}"/>
    <cellStyle name="Komma 3 2 3 2 2 7" xfId="34546" xr:uid="{E95A2F2B-427D-4C0E-BEEF-A579852BAA26}"/>
    <cellStyle name="Komma 3 2 3 2 2_DataSet" xfId="14295" xr:uid="{8DF01142-BD18-4BCD-93F6-05BDA2BE3F40}"/>
    <cellStyle name="Komma 3 2 3 2 3" xfId="14296" xr:uid="{74A1421D-6C92-49A8-B78F-72FBBD76CE61}"/>
    <cellStyle name="Komma 3 2 3 2 3 2" xfId="14297" xr:uid="{8DEF6252-3BB6-47A9-BE5A-E834828566C7}"/>
    <cellStyle name="Komma 3 2 3 2 3 2 2" xfId="14298" xr:uid="{E09B5844-2CF2-4939-8904-99FA49D59C17}"/>
    <cellStyle name="Komma 3 2 3 2 3 2 2 2" xfId="14299" xr:uid="{3436D1C0-8D61-432C-809D-835558206574}"/>
    <cellStyle name="Komma 3 2 3 2 3 2 2 2 2" xfId="14300" xr:uid="{A203CD11-08EE-4BC7-8BE0-E10DD32A8600}"/>
    <cellStyle name="Komma 3 2 3 2 3 2 2 2 2 2" xfId="14301" xr:uid="{FE72B4AD-5F37-41FB-9F77-C5BA315EEB17}"/>
    <cellStyle name="Komma 3 2 3 2 3 2 2 2 2 2 2" xfId="34583" xr:uid="{46DC173D-C374-449E-AAE3-80C66FF4732F}"/>
    <cellStyle name="Komma 3 2 3 2 3 2 2 2 2 3" xfId="34582" xr:uid="{8B3ACC4A-0FE0-470D-8BB6-BC85D5D31A72}"/>
    <cellStyle name="Komma 3 2 3 2 3 2 2 2 2_DataSet" xfId="14302" xr:uid="{8829B8FD-676B-4C5A-B8D2-18A6BFAED9E7}"/>
    <cellStyle name="Komma 3 2 3 2 3 2 2 2 3" xfId="14303" xr:uid="{A571E4C6-FC86-4C4B-90DE-5BDBB2A3E864}"/>
    <cellStyle name="Komma 3 2 3 2 3 2 2 2 3 2" xfId="34584" xr:uid="{2B4E346F-5FA7-471E-93DA-598EF5E9A8A8}"/>
    <cellStyle name="Komma 3 2 3 2 3 2 2 2 4" xfId="34581" xr:uid="{E11F1D63-68BC-40DC-96A7-87324F69D6C1}"/>
    <cellStyle name="Komma 3 2 3 2 3 2 2 2_DataSet" xfId="14304" xr:uid="{EFDC363B-6A4F-44A2-B3BD-BA6401FA2E67}"/>
    <cellStyle name="Komma 3 2 3 2 3 2 2 3" xfId="14305" xr:uid="{611E154C-51AC-42EA-833D-B08A9411B997}"/>
    <cellStyle name="Komma 3 2 3 2 3 2 2 3 2" xfId="14306" xr:uid="{7DE55985-2C9E-4BA4-9005-9FC17D7993BC}"/>
    <cellStyle name="Komma 3 2 3 2 3 2 2 3 2 2" xfId="34586" xr:uid="{D4847A18-ED7D-40A9-8DDC-C52A1CD8BE2E}"/>
    <cellStyle name="Komma 3 2 3 2 3 2 2 3 3" xfId="34585" xr:uid="{71D0449B-2166-43A6-8D1B-C8D7F74EEDF7}"/>
    <cellStyle name="Komma 3 2 3 2 3 2 2 3_DataSet" xfId="14307" xr:uid="{7240F463-0315-4123-8D40-5A8B79DC5875}"/>
    <cellStyle name="Komma 3 2 3 2 3 2 2 4" xfId="14308" xr:uid="{D2C5A88E-95BD-4ADF-842F-34A4682BECB2}"/>
    <cellStyle name="Komma 3 2 3 2 3 2 2 4 2" xfId="34587" xr:uid="{757B21FE-8249-4E20-9D5F-AEC10C9ACE64}"/>
    <cellStyle name="Komma 3 2 3 2 3 2 2 5" xfId="34580" xr:uid="{8BE30251-0B41-4736-ABAD-BDD8D6D4BE5A}"/>
    <cellStyle name="Komma 3 2 3 2 3 2 2_DataSet" xfId="14309" xr:uid="{6A520656-004F-4EE4-80FE-049103AC1939}"/>
    <cellStyle name="Komma 3 2 3 2 3 2 3" xfId="14310" xr:uid="{C9D18BA3-0667-4D93-A122-2A7FA76A83E3}"/>
    <cellStyle name="Komma 3 2 3 2 3 2 3 2" xfId="14311" xr:uid="{E4126B4A-5D0B-4085-AF90-428D3939862B}"/>
    <cellStyle name="Komma 3 2 3 2 3 2 3 2 2" xfId="14312" xr:uid="{EEDDE515-9E08-4CDD-B3E4-C523684025EB}"/>
    <cellStyle name="Komma 3 2 3 2 3 2 3 2 2 2" xfId="34590" xr:uid="{BBAA9974-9924-434B-A300-83DDC7A30D8A}"/>
    <cellStyle name="Komma 3 2 3 2 3 2 3 2 3" xfId="34589" xr:uid="{8D4A44F2-72C6-43E7-963A-EF0830F382B3}"/>
    <cellStyle name="Komma 3 2 3 2 3 2 3 2_DataSet" xfId="14313" xr:uid="{A113203D-650A-45F5-A321-94906E9F90F0}"/>
    <cellStyle name="Komma 3 2 3 2 3 2 3 3" xfId="14314" xr:uid="{E3F1F6C5-422E-4F8B-A57A-4F4717FD86A9}"/>
    <cellStyle name="Komma 3 2 3 2 3 2 3 3 2" xfId="34591" xr:uid="{91C68745-1866-4A08-8EE5-4423AFCC0F19}"/>
    <cellStyle name="Komma 3 2 3 2 3 2 3 4" xfId="34588" xr:uid="{5484FA7E-D581-4C20-A789-389C0C677F9E}"/>
    <cellStyle name="Komma 3 2 3 2 3 2 3_DataSet" xfId="14315" xr:uid="{03ABBE4A-D55A-4436-92EB-E424EA51C2F0}"/>
    <cellStyle name="Komma 3 2 3 2 3 2 4" xfId="14316" xr:uid="{7461E414-6B70-46B9-906A-F5AC80A20A5E}"/>
    <cellStyle name="Komma 3 2 3 2 3 2 4 2" xfId="14317" xr:uid="{D2CC46EB-FA8E-40FF-9698-71EBDA939FBC}"/>
    <cellStyle name="Komma 3 2 3 2 3 2 4 2 2" xfId="34593" xr:uid="{762E592D-740C-4C80-84FE-D802D59B5DDC}"/>
    <cellStyle name="Komma 3 2 3 2 3 2 4 3" xfId="34592" xr:uid="{D92037D2-BF47-4AD8-B222-B9C4F6E497D1}"/>
    <cellStyle name="Komma 3 2 3 2 3 2 4_DataSet" xfId="14318" xr:uid="{CBF2EC5C-9CBC-457E-9BBC-2C42EA353481}"/>
    <cellStyle name="Komma 3 2 3 2 3 2 5" xfId="14319" xr:uid="{BF0E6D4F-6C05-43FC-965B-7FA2C7261FC6}"/>
    <cellStyle name="Komma 3 2 3 2 3 2 5 2" xfId="34594" xr:uid="{0B8274D7-F86D-4CB4-B776-18B60CC2BEB4}"/>
    <cellStyle name="Komma 3 2 3 2 3 2 6" xfId="34579" xr:uid="{3DB5BF2D-8AA0-42EC-9FC2-8C0D9D9B04FF}"/>
    <cellStyle name="Komma 3 2 3 2 3 2_DataSet" xfId="14320" xr:uid="{80624CB5-08D5-44D5-A4C7-0570BDB8A942}"/>
    <cellStyle name="Komma 3 2 3 2 3 3" xfId="14321" xr:uid="{B3B42A01-AB8D-456D-B601-0FD63287F774}"/>
    <cellStyle name="Komma 3 2 3 2 3 3 2" xfId="14322" xr:uid="{395CCCEE-D9E0-4A46-87F6-D31CDA7D30E5}"/>
    <cellStyle name="Komma 3 2 3 2 3 3 2 2" xfId="14323" xr:uid="{7D7572EC-90EC-48BF-AD69-D12500677189}"/>
    <cellStyle name="Komma 3 2 3 2 3 3 2 2 2" xfId="14324" xr:uid="{850A8F0C-14C7-453C-8505-BD3BF4876434}"/>
    <cellStyle name="Komma 3 2 3 2 3 3 2 2 2 2" xfId="34598" xr:uid="{162455FD-D270-4635-BF19-1F8B1A8FA860}"/>
    <cellStyle name="Komma 3 2 3 2 3 3 2 2 3" xfId="34597" xr:uid="{ECFDF85C-B33F-42E2-AB66-232361E9E8F7}"/>
    <cellStyle name="Komma 3 2 3 2 3 3 2 2_DataSet" xfId="14325" xr:uid="{F32FFCAE-A18E-49AA-ABB0-9F9F03E33287}"/>
    <cellStyle name="Komma 3 2 3 2 3 3 2 3" xfId="14326" xr:uid="{8F5EAB4B-4422-4F39-9D2E-DD9CBA943789}"/>
    <cellStyle name="Komma 3 2 3 2 3 3 2 3 2" xfId="34599" xr:uid="{6F5FF677-26DB-4C6A-9F54-77FAC52A7D2E}"/>
    <cellStyle name="Komma 3 2 3 2 3 3 2 4" xfId="34596" xr:uid="{135F6964-7298-488B-947F-3FA059F372C9}"/>
    <cellStyle name="Komma 3 2 3 2 3 3 2_DataSet" xfId="14327" xr:uid="{5789E76B-1639-467F-AE1D-15F6991508CF}"/>
    <cellStyle name="Komma 3 2 3 2 3 3 3" xfId="14328" xr:uid="{8F99CC96-B203-446D-8686-A7744E7C6055}"/>
    <cellStyle name="Komma 3 2 3 2 3 3 3 2" xfId="14329" xr:uid="{B2C99226-0C7F-46A1-905D-7B40F2946DD4}"/>
    <cellStyle name="Komma 3 2 3 2 3 3 3 2 2" xfId="34601" xr:uid="{1AA16310-8029-4B94-8230-21E137B9014B}"/>
    <cellStyle name="Komma 3 2 3 2 3 3 3 3" xfId="34600" xr:uid="{F589EAB7-0B43-4088-ACDD-78CB59C57C03}"/>
    <cellStyle name="Komma 3 2 3 2 3 3 3_DataSet" xfId="14330" xr:uid="{8B3ED5CB-E50F-4F05-B9BF-34580FF8BE90}"/>
    <cellStyle name="Komma 3 2 3 2 3 3 4" xfId="14331" xr:uid="{6738015D-72DC-4866-9449-EC80DF072672}"/>
    <cellStyle name="Komma 3 2 3 2 3 3 4 2" xfId="34602" xr:uid="{7059FBDB-ACD8-47FA-8D51-919F53898FB4}"/>
    <cellStyle name="Komma 3 2 3 2 3 3 5" xfId="34595" xr:uid="{D811D3E0-4EA3-4633-A838-673E926C5A22}"/>
    <cellStyle name="Komma 3 2 3 2 3 3_DataSet" xfId="14332" xr:uid="{8C2AD8C6-01EC-4704-8D29-95BC45375D15}"/>
    <cellStyle name="Komma 3 2 3 2 3 4" xfId="14333" xr:uid="{0361432C-70AC-46B1-9B07-94ED13CEB2B1}"/>
    <cellStyle name="Komma 3 2 3 2 3 4 2" xfId="14334" xr:uid="{C6C9E141-1E18-4580-8D4F-60E2AB54D7E2}"/>
    <cellStyle name="Komma 3 2 3 2 3 4 2 2" xfId="14335" xr:uid="{65945056-9D2F-4336-9E2F-C77AFAA6E973}"/>
    <cellStyle name="Komma 3 2 3 2 3 4 2 2 2" xfId="34605" xr:uid="{48DD5895-8251-44A2-A561-8E5DA2E1D280}"/>
    <cellStyle name="Komma 3 2 3 2 3 4 2 3" xfId="34604" xr:uid="{852CED58-A9FD-40BD-8AB2-0E4AEF1587C0}"/>
    <cellStyle name="Komma 3 2 3 2 3 4 2_DataSet" xfId="14336" xr:uid="{ADCD46E9-CAAA-478D-8652-D5F0CF17C87F}"/>
    <cellStyle name="Komma 3 2 3 2 3 4 3" xfId="14337" xr:uid="{6A9FBCAF-7B8A-445D-ADC1-A39E02C1E16B}"/>
    <cellStyle name="Komma 3 2 3 2 3 4 3 2" xfId="34606" xr:uid="{9A2BA710-D931-4265-AECD-17AF4FE7AD88}"/>
    <cellStyle name="Komma 3 2 3 2 3 4 4" xfId="34603" xr:uid="{11CFCEAC-C1B1-4308-B1D3-34278F7552B1}"/>
    <cellStyle name="Komma 3 2 3 2 3 4_DataSet" xfId="14338" xr:uid="{2B487AAB-F31D-417A-8BCD-FE9C5223D578}"/>
    <cellStyle name="Komma 3 2 3 2 3 5" xfId="14339" xr:uid="{D2FB72DE-E4A3-46C3-AB5A-C720FEEF72A1}"/>
    <cellStyle name="Komma 3 2 3 2 3 5 2" xfId="14340" xr:uid="{23B0E5A2-334A-4A7B-BCD0-3E2B3954992F}"/>
    <cellStyle name="Komma 3 2 3 2 3 5 2 2" xfId="34608" xr:uid="{52CA1F03-1358-463B-A52C-E26F9A3634AB}"/>
    <cellStyle name="Komma 3 2 3 2 3 5 3" xfId="34607" xr:uid="{178D8F2D-389A-4691-99FF-C7FE42A9BECD}"/>
    <cellStyle name="Komma 3 2 3 2 3 5_DataSet" xfId="14341" xr:uid="{9A8363A6-BDBC-4942-9A70-943E3C97C3D2}"/>
    <cellStyle name="Komma 3 2 3 2 3 6" xfId="14342" xr:uid="{3BDF1674-F386-4EA2-AE1A-865063D384CA}"/>
    <cellStyle name="Komma 3 2 3 2 3 6 2" xfId="34609" xr:uid="{226EA6BE-28F9-4CE8-8917-2417733FCA48}"/>
    <cellStyle name="Komma 3 2 3 2 3 7" xfId="34578" xr:uid="{3E3B8094-7B19-429A-ABB1-5DB4BD42D4E8}"/>
    <cellStyle name="Komma 3 2 3 2 3_DataSet" xfId="14343" xr:uid="{2FFE7BEC-7A2B-4DC8-AD20-F8506BE3E734}"/>
    <cellStyle name="Komma 3 2 3 2 4" xfId="14344" xr:uid="{ED4A5FBB-D3BC-4EE4-90B1-2462A2FC40CD}"/>
    <cellStyle name="Komma 3 2 3 2 4 2" xfId="14345" xr:uid="{D31E3F74-547E-4BDD-92BB-270E17D7BB40}"/>
    <cellStyle name="Komma 3 2 3 2 4 2 2" xfId="14346" xr:uid="{9570DFE6-59D4-4835-B755-A95EDD459402}"/>
    <cellStyle name="Komma 3 2 3 2 4 2 2 2" xfId="14347" xr:uid="{A6E6C14B-E4C3-4042-9D22-A831B03413FC}"/>
    <cellStyle name="Komma 3 2 3 2 4 2 2 2 2" xfId="14348" xr:uid="{24858271-4970-437A-94DF-17A0AD9D804C}"/>
    <cellStyle name="Komma 3 2 3 2 4 2 2 2 2 2" xfId="34614" xr:uid="{3FAD4A83-B666-4144-9691-628F69CCA560}"/>
    <cellStyle name="Komma 3 2 3 2 4 2 2 2 3" xfId="34613" xr:uid="{28791C67-E101-44CF-B318-0E1617CBAD43}"/>
    <cellStyle name="Komma 3 2 3 2 4 2 2 2_DataSet" xfId="14349" xr:uid="{D582B1C6-99B6-48BB-AB20-B09DD2CFD632}"/>
    <cellStyle name="Komma 3 2 3 2 4 2 2 3" xfId="14350" xr:uid="{CAEA3DDC-8420-4A11-888B-C4A3D729439A}"/>
    <cellStyle name="Komma 3 2 3 2 4 2 2 3 2" xfId="34615" xr:uid="{86A855B4-D2E1-4C0B-93C3-6BF7D52BACCC}"/>
    <cellStyle name="Komma 3 2 3 2 4 2 2 4" xfId="34612" xr:uid="{268CA329-CCF8-4613-B9E8-E9D2083DB9A2}"/>
    <cellStyle name="Komma 3 2 3 2 4 2 2_DataSet" xfId="14351" xr:uid="{FA5AEACE-D35F-45BF-8494-6C9CBC963B15}"/>
    <cellStyle name="Komma 3 2 3 2 4 2 3" xfId="14352" xr:uid="{E3C47289-9EDD-4EE8-B803-BF57B74811F5}"/>
    <cellStyle name="Komma 3 2 3 2 4 2 3 2" xfId="14353" xr:uid="{1DB62DB6-0B67-4E74-94C7-548B75AB96F2}"/>
    <cellStyle name="Komma 3 2 3 2 4 2 3 2 2" xfId="34617" xr:uid="{E3D11F10-AFCA-4FAD-B8B8-D16CC6A23807}"/>
    <cellStyle name="Komma 3 2 3 2 4 2 3 3" xfId="34616" xr:uid="{7A2BFBD2-2529-43CA-9C8B-967D9BD239C0}"/>
    <cellStyle name="Komma 3 2 3 2 4 2 3_DataSet" xfId="14354" xr:uid="{3DFCA692-9DAD-4401-8441-173BAB214057}"/>
    <cellStyle name="Komma 3 2 3 2 4 2 4" xfId="14355" xr:uid="{04914B9A-945F-4E01-8F7B-C4654EE07F0A}"/>
    <cellStyle name="Komma 3 2 3 2 4 2 4 2" xfId="34618" xr:uid="{5E06C16E-6CD9-4CB9-9E4B-BF92F5C6D6E2}"/>
    <cellStyle name="Komma 3 2 3 2 4 2 5" xfId="34611" xr:uid="{F42994F1-22C2-49B0-B36A-4DA6845D43E7}"/>
    <cellStyle name="Komma 3 2 3 2 4 2_DataSet" xfId="14356" xr:uid="{C16015E1-7D0A-4A0D-8655-65F8EFA0A6E6}"/>
    <cellStyle name="Komma 3 2 3 2 4 3" xfId="14357" xr:uid="{B92840A1-0CB7-4457-8E83-FB245BADC7E8}"/>
    <cellStyle name="Komma 3 2 3 2 4 3 2" xfId="14358" xr:uid="{B9091295-AC1B-404A-B8AB-B9DDF0BC065D}"/>
    <cellStyle name="Komma 3 2 3 2 4 3 2 2" xfId="14359" xr:uid="{04CCA55D-F54D-4D12-A12C-AD69A85845F6}"/>
    <cellStyle name="Komma 3 2 3 2 4 3 2 2 2" xfId="34621" xr:uid="{B9F48402-BDDC-4710-A0C4-E45FE5D6895D}"/>
    <cellStyle name="Komma 3 2 3 2 4 3 2 3" xfId="34620" xr:uid="{6AB19122-1F77-4203-9546-549741BF06F3}"/>
    <cellStyle name="Komma 3 2 3 2 4 3 2_DataSet" xfId="14360" xr:uid="{DDE9B9A2-D46F-4281-9DAB-80A558AF5929}"/>
    <cellStyle name="Komma 3 2 3 2 4 3 3" xfId="14361" xr:uid="{64B3A55C-A544-4C1B-B99F-F095BAA87F49}"/>
    <cellStyle name="Komma 3 2 3 2 4 3 3 2" xfId="34622" xr:uid="{D96D8344-FAD8-4D33-856F-02DF7C4BE703}"/>
    <cellStyle name="Komma 3 2 3 2 4 3 4" xfId="34619" xr:uid="{B9D41EBE-89BC-4B09-8E28-9D08560170FD}"/>
    <cellStyle name="Komma 3 2 3 2 4 3_DataSet" xfId="14362" xr:uid="{4CA3271B-0F95-4720-9D22-F4770DB65A56}"/>
    <cellStyle name="Komma 3 2 3 2 4 4" xfId="14363" xr:uid="{7137820D-9F99-493C-929E-068001D1329E}"/>
    <cellStyle name="Komma 3 2 3 2 4 4 2" xfId="14364" xr:uid="{95500B97-FCAC-4C64-9DBF-2CD6E380027C}"/>
    <cellStyle name="Komma 3 2 3 2 4 4 2 2" xfId="34624" xr:uid="{3F5B850B-9D1D-420A-B99D-95EE412ED928}"/>
    <cellStyle name="Komma 3 2 3 2 4 4 3" xfId="34623" xr:uid="{5CEF75B7-6708-4D55-8007-0CA71526143D}"/>
    <cellStyle name="Komma 3 2 3 2 4 4_DataSet" xfId="14365" xr:uid="{B353EF59-8096-45F2-8DAA-8B951B92B44A}"/>
    <cellStyle name="Komma 3 2 3 2 4 5" xfId="14366" xr:uid="{194AB6C0-7776-4110-9857-52F3C7A67013}"/>
    <cellStyle name="Komma 3 2 3 2 4 5 2" xfId="34625" xr:uid="{34C3C03C-CE41-4E62-993B-091B193E4479}"/>
    <cellStyle name="Komma 3 2 3 2 4 6" xfId="34610" xr:uid="{05DC9C86-053F-4531-AA7C-BA6BA48D97B4}"/>
    <cellStyle name="Komma 3 2 3 2 4_DataSet" xfId="14367" xr:uid="{27AFE4A1-46CD-4D96-88A6-D50AF0515465}"/>
    <cellStyle name="Komma 3 2 3 2 5" xfId="14368" xr:uid="{6468D2D4-E855-45C7-A159-5BB4464E3F37}"/>
    <cellStyle name="Komma 3 2 3 2 5 2" xfId="14369" xr:uid="{689D86B3-B76A-4A48-9C24-4202BF1F32C6}"/>
    <cellStyle name="Komma 3 2 3 2 5 2 2" xfId="14370" xr:uid="{A04E254A-7D6D-47FC-9636-7EC9A77E1316}"/>
    <cellStyle name="Komma 3 2 3 2 5 2 2 2" xfId="14371" xr:uid="{C355E6CF-571B-40AB-BF14-23AC71528E9E}"/>
    <cellStyle name="Komma 3 2 3 2 5 2 2 2 2" xfId="34629" xr:uid="{F0817A5D-B24F-4466-B51C-90AD47940FF4}"/>
    <cellStyle name="Komma 3 2 3 2 5 2 2 3" xfId="34628" xr:uid="{D61957F0-C151-4395-BD77-393F640EF9EB}"/>
    <cellStyle name="Komma 3 2 3 2 5 2 2_DataSet" xfId="14372" xr:uid="{3456101A-DD8B-4373-B3B5-3644699BD5C1}"/>
    <cellStyle name="Komma 3 2 3 2 5 2 3" xfId="14373" xr:uid="{139FF687-AFEF-4C84-9CF6-520D2803651C}"/>
    <cellStyle name="Komma 3 2 3 2 5 2 3 2" xfId="34630" xr:uid="{5BE2DD3D-2717-44A4-A499-06C10953D87C}"/>
    <cellStyle name="Komma 3 2 3 2 5 2 4" xfId="34627" xr:uid="{2CC9A678-B78F-4BB0-BEC1-20EB4DE514E6}"/>
    <cellStyle name="Komma 3 2 3 2 5 2_DataSet" xfId="14374" xr:uid="{F12D5249-8F24-4F92-A449-F847883264DB}"/>
    <cellStyle name="Komma 3 2 3 2 5 3" xfId="14375" xr:uid="{B7D311D2-C3A0-4F52-B432-60413889236B}"/>
    <cellStyle name="Komma 3 2 3 2 5 3 2" xfId="14376" xr:uid="{7263AA6D-9293-44BA-A6BD-2C96914ECBB9}"/>
    <cellStyle name="Komma 3 2 3 2 5 3 2 2" xfId="34632" xr:uid="{331BB85A-F9DF-428E-859C-B39A18F8A0DB}"/>
    <cellStyle name="Komma 3 2 3 2 5 3 3" xfId="34631" xr:uid="{F1DF3B26-8E9D-416E-A2F2-BF58D2982B04}"/>
    <cellStyle name="Komma 3 2 3 2 5 3_DataSet" xfId="14377" xr:uid="{2CBEA696-D76F-480D-A451-4E0E00089179}"/>
    <cellStyle name="Komma 3 2 3 2 5 4" xfId="14378" xr:uid="{C280B6D1-1AAE-44C5-9343-2B0A4C18FC52}"/>
    <cellStyle name="Komma 3 2 3 2 5 4 2" xfId="34633" xr:uid="{C2132A5D-3555-47E1-A3AF-35785401E69A}"/>
    <cellStyle name="Komma 3 2 3 2 5 5" xfId="34626" xr:uid="{03779078-581D-4C34-B1DE-FE67E0FB3840}"/>
    <cellStyle name="Komma 3 2 3 2 5_DataSet" xfId="14379" xr:uid="{563D636E-F83E-452F-B8AA-DD494237D13E}"/>
    <cellStyle name="Komma 3 2 3 2 6" xfId="14380" xr:uid="{CB2F7996-8979-4047-94C0-C0A9572F2181}"/>
    <cellStyle name="Komma 3 2 3 2 6 2" xfId="14381" xr:uid="{540BD2B7-72F5-4776-BBBD-8DF592AE8BB6}"/>
    <cellStyle name="Komma 3 2 3 2 6 2 2" xfId="14382" xr:uid="{34468AA8-BCE5-45D9-97D6-29DBEA400D1E}"/>
    <cellStyle name="Komma 3 2 3 2 6 2 2 2" xfId="34636" xr:uid="{06EB6148-2A51-4D5B-BE43-3345395373B6}"/>
    <cellStyle name="Komma 3 2 3 2 6 2 3" xfId="34635" xr:uid="{B40B3CCA-6C39-40F3-B9BF-DDA4D9D2368D}"/>
    <cellStyle name="Komma 3 2 3 2 6 2_DataSet" xfId="14383" xr:uid="{0EEF9C72-83F6-4D10-9975-45230512B93D}"/>
    <cellStyle name="Komma 3 2 3 2 6 3" xfId="14384" xr:uid="{5C9B9F48-96D7-439A-9A2A-7D779CD78027}"/>
    <cellStyle name="Komma 3 2 3 2 6 3 2" xfId="34637" xr:uid="{76AF7DAB-2ED7-488B-AF07-77D77A3B015C}"/>
    <cellStyle name="Komma 3 2 3 2 6 4" xfId="34634" xr:uid="{47CEBAA8-AF58-4118-BAC5-D477E7D3761E}"/>
    <cellStyle name="Komma 3 2 3 2 6_DataSet" xfId="14385" xr:uid="{7C867832-CDF1-4821-8F5A-DCE52671C892}"/>
    <cellStyle name="Komma 3 2 3 2 7" xfId="14386" xr:uid="{AF5C9345-7DF2-45CA-B5A2-7943EF577B0D}"/>
    <cellStyle name="Komma 3 2 3 2 7 2" xfId="14387" xr:uid="{7E814E79-F684-428D-A8C1-5180A07507A6}"/>
    <cellStyle name="Komma 3 2 3 2 7 2 2" xfId="34639" xr:uid="{85A9E8C8-D372-4336-ACC0-96EF6F9061DE}"/>
    <cellStyle name="Komma 3 2 3 2 7 3" xfId="34638" xr:uid="{9FE02B6E-3D7C-4C72-AA3D-EC923D486998}"/>
    <cellStyle name="Komma 3 2 3 2 7_DataSet" xfId="14388" xr:uid="{C3070511-9B85-4E0F-9AB1-DA9F574991FB}"/>
    <cellStyle name="Komma 3 2 3 2 8" xfId="14389" xr:uid="{11111923-C4A5-4ACD-B1A3-8216E28C0155}"/>
    <cellStyle name="Komma 3 2 3 2 8 2" xfId="34640" xr:uid="{021B3270-C75A-492C-BDD6-7938415E6B81}"/>
    <cellStyle name="Komma 3 2 3 2 9" xfId="34545" xr:uid="{16FA02CF-E5EE-4858-944E-A404DDFD48AB}"/>
    <cellStyle name="Komma 3 2 3 2_DataSet" xfId="14390" xr:uid="{CA27D4FC-0880-4696-95DE-A00B2D1F6754}"/>
    <cellStyle name="Komma 3 2 3 3" xfId="14391" xr:uid="{B21EAAE8-C1D5-4D8F-B75A-614A0E340B2C}"/>
    <cellStyle name="Komma 3 2 3 3 2" xfId="14392" xr:uid="{44747CE1-25CB-4DDC-850E-C7ED76CA5D13}"/>
    <cellStyle name="Komma 3 2 3 3 2 2" xfId="14393" xr:uid="{9A8CB70F-4A62-4651-943F-5063759BF5BC}"/>
    <cellStyle name="Komma 3 2 3 3 2 2 2" xfId="14394" xr:uid="{87B58C46-A5B1-4559-A808-97C244B82DA6}"/>
    <cellStyle name="Komma 3 2 3 3 2 2 2 2" xfId="14395" xr:uid="{E6C1E12E-551B-4FBB-A3D0-6D07362AF088}"/>
    <cellStyle name="Komma 3 2 3 3 2 2 2 2 2" xfId="14396" xr:uid="{A419FFC1-E712-43B9-AD17-2709091011E3}"/>
    <cellStyle name="Komma 3 2 3 3 2 2 2 2 2 2" xfId="34646" xr:uid="{B5BF5FAA-87C1-4757-BF60-0378165BD81E}"/>
    <cellStyle name="Komma 3 2 3 3 2 2 2 2 3" xfId="34645" xr:uid="{688BB5DA-BE28-418B-ACA1-889928412EFF}"/>
    <cellStyle name="Komma 3 2 3 3 2 2 2 2_DataSet" xfId="14397" xr:uid="{99EF668B-9AAB-4E36-AD0B-95E7F3FE671C}"/>
    <cellStyle name="Komma 3 2 3 3 2 2 2 3" xfId="14398" xr:uid="{5BCE731F-5685-496C-9F85-E2214F1A2634}"/>
    <cellStyle name="Komma 3 2 3 3 2 2 2 3 2" xfId="34647" xr:uid="{4C877376-82FE-45B7-90F7-9EE5866E00C9}"/>
    <cellStyle name="Komma 3 2 3 3 2 2 2 4" xfId="34644" xr:uid="{A5C2C9E5-FCF7-4B20-B0E2-DDD06AA60FB0}"/>
    <cellStyle name="Komma 3 2 3 3 2 2 2_DataSet" xfId="14399" xr:uid="{9C1539C4-0146-48CB-ADF2-7A7EF858DA85}"/>
    <cellStyle name="Komma 3 2 3 3 2 2 3" xfId="14400" xr:uid="{32E5DF3C-E6E5-417D-917F-5690C68464DD}"/>
    <cellStyle name="Komma 3 2 3 3 2 2 3 2" xfId="14401" xr:uid="{9173405C-6E50-4A2A-9658-8B3EB8850792}"/>
    <cellStyle name="Komma 3 2 3 3 2 2 3 2 2" xfId="34649" xr:uid="{F1253B95-90D0-46E7-A0EB-9324A0931599}"/>
    <cellStyle name="Komma 3 2 3 3 2 2 3 3" xfId="34648" xr:uid="{8105B828-152A-4E40-A72C-9D31263AC646}"/>
    <cellStyle name="Komma 3 2 3 3 2 2 3_DataSet" xfId="14402" xr:uid="{C95F30EA-D4E5-4532-8B3A-4F2802688D30}"/>
    <cellStyle name="Komma 3 2 3 3 2 2 4" xfId="14403" xr:uid="{F03E0412-3E28-4632-8F85-54D62B7E4B75}"/>
    <cellStyle name="Komma 3 2 3 3 2 2 4 2" xfId="34650" xr:uid="{84A6ED71-CDDE-4CD4-AB4D-5B239C25FEDD}"/>
    <cellStyle name="Komma 3 2 3 3 2 2 5" xfId="34643" xr:uid="{CB73DA51-E9EC-4E2C-B297-D16D9329D390}"/>
    <cellStyle name="Komma 3 2 3 3 2 2_DataSet" xfId="14404" xr:uid="{F1B1EA98-F4A3-4DB2-A58B-0EB328D56E19}"/>
    <cellStyle name="Komma 3 2 3 3 2 3" xfId="14405" xr:uid="{B09F79A8-ADD3-42EA-B1CA-35A0E69DBE6B}"/>
    <cellStyle name="Komma 3 2 3 3 2 3 2" xfId="14406" xr:uid="{22391A45-DFAA-42D8-A108-D4AB49C53100}"/>
    <cellStyle name="Komma 3 2 3 3 2 3 2 2" xfId="14407" xr:uid="{D53386FD-97B9-4D0F-80C8-1033F7943E86}"/>
    <cellStyle name="Komma 3 2 3 3 2 3 2 2 2" xfId="34653" xr:uid="{1F6463A4-472F-41D2-9026-E8A37E6B1135}"/>
    <cellStyle name="Komma 3 2 3 3 2 3 2 3" xfId="34652" xr:uid="{3C0F4898-2761-4FD4-A38B-A9643748E99B}"/>
    <cellStyle name="Komma 3 2 3 3 2 3 2_DataSet" xfId="14408" xr:uid="{B0C5B941-CCB6-4295-AA5D-7840AFC44B1D}"/>
    <cellStyle name="Komma 3 2 3 3 2 3 3" xfId="14409" xr:uid="{1E45CA20-4111-4978-9CCA-3ACD52DA1988}"/>
    <cellStyle name="Komma 3 2 3 3 2 3 3 2" xfId="34654" xr:uid="{7DDAC70A-1046-42D1-85B6-C5EC71D7F137}"/>
    <cellStyle name="Komma 3 2 3 3 2 3 4" xfId="34651" xr:uid="{5124C9DC-3C39-483A-89AA-EBF1D01974DC}"/>
    <cellStyle name="Komma 3 2 3 3 2 3_DataSet" xfId="14410" xr:uid="{D838513A-AB66-4398-A261-AE9F9424F0BC}"/>
    <cellStyle name="Komma 3 2 3 3 2 4" xfId="14411" xr:uid="{F2F1D262-9B38-479B-AE89-043E812EE9F1}"/>
    <cellStyle name="Komma 3 2 3 3 2 4 2" xfId="14412" xr:uid="{5B475FE2-5A22-4F48-A156-FFE1BEEF00E9}"/>
    <cellStyle name="Komma 3 2 3 3 2 4 2 2" xfId="34656" xr:uid="{E2546790-C9C8-4D06-A4BB-8EC249C26686}"/>
    <cellStyle name="Komma 3 2 3 3 2 4 3" xfId="34655" xr:uid="{64E5C162-CEA5-424B-9315-24637C99C9F8}"/>
    <cellStyle name="Komma 3 2 3 3 2 4_DataSet" xfId="14413" xr:uid="{65B860E6-72D0-4BFD-93E2-9C4DDF7D7696}"/>
    <cellStyle name="Komma 3 2 3 3 2 5" xfId="14414" xr:uid="{FC247A2C-26A8-49A6-BE23-343B152B7D3B}"/>
    <cellStyle name="Komma 3 2 3 3 2 5 2" xfId="34657" xr:uid="{8B92A44A-15BB-412F-AAC3-20654F74303B}"/>
    <cellStyle name="Komma 3 2 3 3 2 6" xfId="34642" xr:uid="{5E3C7BC8-272F-403F-A495-173FC6F22153}"/>
    <cellStyle name="Komma 3 2 3 3 2_DataSet" xfId="14415" xr:uid="{088B7C1E-8F32-4715-A745-5EE2D952F079}"/>
    <cellStyle name="Komma 3 2 3 3 3" xfId="14416" xr:uid="{C6C4D8AF-B455-4B75-9E02-5B7A834E70F6}"/>
    <cellStyle name="Komma 3 2 3 3 3 2" xfId="14417" xr:uid="{4E30FAF1-1A26-4B25-B160-2D8DFDE64889}"/>
    <cellStyle name="Komma 3 2 3 3 3 2 2" xfId="14418" xr:uid="{E098B783-8CDF-4A49-87AB-042233A2FB78}"/>
    <cellStyle name="Komma 3 2 3 3 3 2 2 2" xfId="14419" xr:uid="{9D62F529-F70A-4C14-896D-6044474B5909}"/>
    <cellStyle name="Komma 3 2 3 3 3 2 2 2 2" xfId="34661" xr:uid="{716895DF-9330-432F-9CB1-A4EE44319E54}"/>
    <cellStyle name="Komma 3 2 3 3 3 2 2 3" xfId="34660" xr:uid="{164AB87B-DD7E-4639-9072-FC9BF7954B30}"/>
    <cellStyle name="Komma 3 2 3 3 3 2 2_DataSet" xfId="14420" xr:uid="{172462E9-C95F-4802-BF55-EB7C96F58E4B}"/>
    <cellStyle name="Komma 3 2 3 3 3 2 3" xfId="14421" xr:uid="{768161EB-0A3E-4D01-9F01-DDAF9FFCE3C0}"/>
    <cellStyle name="Komma 3 2 3 3 3 2 3 2" xfId="34662" xr:uid="{46EBE8B3-21B1-482A-B5D1-B52FB3953DF1}"/>
    <cellStyle name="Komma 3 2 3 3 3 2 4" xfId="34659" xr:uid="{F8CEB28F-0B23-4BE0-A65F-3A3B2D3A33D8}"/>
    <cellStyle name="Komma 3 2 3 3 3 2_DataSet" xfId="14422" xr:uid="{C28B279E-84C5-4C29-B9E8-1023943DCFF7}"/>
    <cellStyle name="Komma 3 2 3 3 3 3" xfId="14423" xr:uid="{6E3BADA8-D69C-475F-9594-68AA105E7C64}"/>
    <cellStyle name="Komma 3 2 3 3 3 3 2" xfId="14424" xr:uid="{D8D4094B-D4FB-4696-8F88-155538DD9C2E}"/>
    <cellStyle name="Komma 3 2 3 3 3 3 2 2" xfId="34664" xr:uid="{74C43C03-99E6-400C-A0FE-99847D571052}"/>
    <cellStyle name="Komma 3 2 3 3 3 3 3" xfId="34663" xr:uid="{9564D91E-8B6B-4185-B652-5F58E10136B9}"/>
    <cellStyle name="Komma 3 2 3 3 3 3_DataSet" xfId="14425" xr:uid="{52097804-7568-45B8-98F1-DA1C340E3DAE}"/>
    <cellStyle name="Komma 3 2 3 3 3 4" xfId="14426" xr:uid="{C5263309-F857-47A4-80C2-A324C5AA5C9B}"/>
    <cellStyle name="Komma 3 2 3 3 3 4 2" xfId="34665" xr:uid="{2D03338D-5A0B-4D06-9F73-A2BBDF2E8F6C}"/>
    <cellStyle name="Komma 3 2 3 3 3 5" xfId="34658" xr:uid="{0E746F7B-9D26-4A6D-9B22-3377F7DB8155}"/>
    <cellStyle name="Komma 3 2 3 3 3_DataSet" xfId="14427" xr:uid="{AB9D6B6F-939E-4C64-85AB-132B16B8CCEE}"/>
    <cellStyle name="Komma 3 2 3 3 4" xfId="14428" xr:uid="{09C2CE8F-5054-4783-BAC3-183503B379E6}"/>
    <cellStyle name="Komma 3 2 3 3 4 2" xfId="14429" xr:uid="{BD383137-5AC1-4925-BEA7-659AF7318247}"/>
    <cellStyle name="Komma 3 2 3 3 4 2 2" xfId="14430" xr:uid="{852FF53A-C789-4B59-AC51-6A24B8B07DFF}"/>
    <cellStyle name="Komma 3 2 3 3 4 2 2 2" xfId="34668" xr:uid="{492D47C4-09B1-427F-9F81-4C713B001D0B}"/>
    <cellStyle name="Komma 3 2 3 3 4 2 3" xfId="34667" xr:uid="{91404118-C18F-45E2-A66F-B17AC85AFC4B}"/>
    <cellStyle name="Komma 3 2 3 3 4 2_DataSet" xfId="14431" xr:uid="{E750BC03-6BBD-451B-8045-BAD5B58D4D3A}"/>
    <cellStyle name="Komma 3 2 3 3 4 3" xfId="14432" xr:uid="{5153771F-2538-4523-A48D-2AB816432705}"/>
    <cellStyle name="Komma 3 2 3 3 4 3 2" xfId="34669" xr:uid="{6F6CE971-ECEE-4EC8-857E-C76591A1E19E}"/>
    <cellStyle name="Komma 3 2 3 3 4 4" xfId="34666" xr:uid="{12D11BA1-AEDB-4583-B0A6-6F5DB7916FC4}"/>
    <cellStyle name="Komma 3 2 3 3 4_DataSet" xfId="14433" xr:uid="{08555C0D-9696-42B8-BCB7-EED3012277A9}"/>
    <cellStyle name="Komma 3 2 3 3 5" xfId="14434" xr:uid="{2A0AE89D-4493-4B8D-A242-5192160791C6}"/>
    <cellStyle name="Komma 3 2 3 3 5 2" xfId="14435" xr:uid="{AA2D73BA-25BD-49F6-9EB9-F50F6E6161B4}"/>
    <cellStyle name="Komma 3 2 3 3 5 2 2" xfId="34671" xr:uid="{56A2EFED-8F27-4FE2-80D5-B6980991B08F}"/>
    <cellStyle name="Komma 3 2 3 3 5 3" xfId="34670" xr:uid="{93A10A21-BF73-4B15-9BE6-0554B6093F2E}"/>
    <cellStyle name="Komma 3 2 3 3 5_DataSet" xfId="14436" xr:uid="{643E46EC-C45D-465E-B12D-EBC963656178}"/>
    <cellStyle name="Komma 3 2 3 3 6" xfId="14437" xr:uid="{41DFB5DB-1878-410D-8C17-8AAA472CBF21}"/>
    <cellStyle name="Komma 3 2 3 3 6 2" xfId="34672" xr:uid="{7095B6C1-163C-4791-B76B-8FEF0A81CCEB}"/>
    <cellStyle name="Komma 3 2 3 3 7" xfId="34641" xr:uid="{03EFDD3F-0369-4182-A724-355006F6295E}"/>
    <cellStyle name="Komma 3 2 3 3_DataSet" xfId="14438" xr:uid="{FAA588F8-1829-4F14-B20C-B1E123E36C7C}"/>
    <cellStyle name="Komma 3 2 3 4" xfId="14439" xr:uid="{D2D8469A-7D7E-4AFE-8DAB-9FB5B39B2A99}"/>
    <cellStyle name="Komma 3 2 3 4 2" xfId="14440" xr:uid="{012C8D32-6D61-47EA-B523-068D9EBFD1CD}"/>
    <cellStyle name="Komma 3 2 3 4 2 2" xfId="14441" xr:uid="{C4708058-7B78-42B6-81E1-07C7968D0F43}"/>
    <cellStyle name="Komma 3 2 3 4 2 2 2" xfId="14442" xr:uid="{7D45E697-618C-4081-B0C7-FD8BB6216D11}"/>
    <cellStyle name="Komma 3 2 3 4 2 2 2 2" xfId="14443" xr:uid="{73F3A404-F0FC-4198-AA2B-63F7A75B9688}"/>
    <cellStyle name="Komma 3 2 3 4 2 2 2 2 2" xfId="14444" xr:uid="{E1659B6E-14A4-4A72-886A-E44B8A689826}"/>
    <cellStyle name="Komma 3 2 3 4 2 2 2 2 2 2" xfId="34678" xr:uid="{651D78A2-8888-462C-8C1D-BD4C018438F4}"/>
    <cellStyle name="Komma 3 2 3 4 2 2 2 2 3" xfId="34677" xr:uid="{1937784F-9F7B-48C3-A7AB-409A47D6CD30}"/>
    <cellStyle name="Komma 3 2 3 4 2 2 2 2_DataSet" xfId="14445" xr:uid="{1D82E487-1DD8-4268-842B-2202FC823DDF}"/>
    <cellStyle name="Komma 3 2 3 4 2 2 2 3" xfId="14446" xr:uid="{4A7441B6-1810-46FE-9DF1-3FF626F01332}"/>
    <cellStyle name="Komma 3 2 3 4 2 2 2 3 2" xfId="34679" xr:uid="{2E78B51D-B520-4AE7-A25E-3EDE8F2DD597}"/>
    <cellStyle name="Komma 3 2 3 4 2 2 2 4" xfId="34676" xr:uid="{2280BA74-B325-434F-B033-91C861022481}"/>
    <cellStyle name="Komma 3 2 3 4 2 2 2_DataSet" xfId="14447" xr:uid="{71D245C9-BF64-4B88-ABCB-1E71789CDECB}"/>
    <cellStyle name="Komma 3 2 3 4 2 2 3" xfId="14448" xr:uid="{3CAB1C83-CFDE-46F3-8B8A-94A270393BAE}"/>
    <cellStyle name="Komma 3 2 3 4 2 2 3 2" xfId="14449" xr:uid="{3D966730-7893-4A6C-8570-131C3E4B013D}"/>
    <cellStyle name="Komma 3 2 3 4 2 2 3 2 2" xfId="34681" xr:uid="{FB5F9576-37EB-4B70-8F6F-428367863697}"/>
    <cellStyle name="Komma 3 2 3 4 2 2 3 3" xfId="34680" xr:uid="{B0F17E4A-3357-44D0-9F71-D146B9A76964}"/>
    <cellStyle name="Komma 3 2 3 4 2 2 3_DataSet" xfId="14450" xr:uid="{4F53BA7F-95BD-449E-AE51-8239566DF1BB}"/>
    <cellStyle name="Komma 3 2 3 4 2 2 4" xfId="14451" xr:uid="{7DB70F60-895D-48D8-BD32-18A43C34FD79}"/>
    <cellStyle name="Komma 3 2 3 4 2 2 4 2" xfId="34682" xr:uid="{8A8DABEC-B5A1-44DD-BAC8-D1BAFB5B05F0}"/>
    <cellStyle name="Komma 3 2 3 4 2 2 5" xfId="34675" xr:uid="{D9C53BA8-D7E3-4DE5-A43C-90DC5E2D815C}"/>
    <cellStyle name="Komma 3 2 3 4 2 2_DataSet" xfId="14452" xr:uid="{14B69495-78CA-414F-AE8A-BBC8A9AF57C5}"/>
    <cellStyle name="Komma 3 2 3 4 2 3" xfId="14453" xr:uid="{B100EBEE-446D-4A49-85CE-2B0FA32A2B67}"/>
    <cellStyle name="Komma 3 2 3 4 2 3 2" xfId="14454" xr:uid="{898DA4C6-ADAE-4A73-BB91-F09103A15CDB}"/>
    <cellStyle name="Komma 3 2 3 4 2 3 2 2" xfId="14455" xr:uid="{3009D45A-61C6-4641-8917-F5B27A43FD1F}"/>
    <cellStyle name="Komma 3 2 3 4 2 3 2 2 2" xfId="34685" xr:uid="{A5BD3CE6-3C07-472C-80CA-88C52400A0DB}"/>
    <cellStyle name="Komma 3 2 3 4 2 3 2 3" xfId="34684" xr:uid="{550173F6-A36E-49FC-B0D5-D56407A0E510}"/>
    <cellStyle name="Komma 3 2 3 4 2 3 2_DataSet" xfId="14456" xr:uid="{E961D448-93A1-401C-AE29-C6921C8048B5}"/>
    <cellStyle name="Komma 3 2 3 4 2 3 3" xfId="14457" xr:uid="{B40FE40F-1F71-4AF4-AFD7-BD2B6CD3F9DC}"/>
    <cellStyle name="Komma 3 2 3 4 2 3 3 2" xfId="34686" xr:uid="{DF584180-98A7-4114-BE3E-200D157E4312}"/>
    <cellStyle name="Komma 3 2 3 4 2 3 4" xfId="34683" xr:uid="{CBB665E3-98BD-4859-A7A1-819E528F9615}"/>
    <cellStyle name="Komma 3 2 3 4 2 3_DataSet" xfId="14458" xr:uid="{2B7A0415-AB93-4A8A-A3D9-D960F49D3850}"/>
    <cellStyle name="Komma 3 2 3 4 2 4" xfId="14459" xr:uid="{BDE5103D-DD00-434A-8137-1917B5F93615}"/>
    <cellStyle name="Komma 3 2 3 4 2 4 2" xfId="14460" xr:uid="{F9C70796-3587-4CE5-8E95-BE30C2D6BF67}"/>
    <cellStyle name="Komma 3 2 3 4 2 4 2 2" xfId="34688" xr:uid="{8566F7CD-50C2-484A-AE39-961175B30653}"/>
    <cellStyle name="Komma 3 2 3 4 2 4 3" xfId="34687" xr:uid="{8258A97B-7AB0-4340-B501-2E4105E4ECAC}"/>
    <cellStyle name="Komma 3 2 3 4 2 4_DataSet" xfId="14461" xr:uid="{9F010471-4898-4FF0-A220-4BC4F8DC6FA5}"/>
    <cellStyle name="Komma 3 2 3 4 2 5" xfId="14462" xr:uid="{18DC3C54-6B95-4676-B1E8-6D344FA31C58}"/>
    <cellStyle name="Komma 3 2 3 4 2 5 2" xfId="34689" xr:uid="{EE4F3DAD-E4C3-44D1-8D8B-2DDC5833E0E6}"/>
    <cellStyle name="Komma 3 2 3 4 2 6" xfId="34674" xr:uid="{F5BC47EA-7087-455C-970C-481E7F9EE3B7}"/>
    <cellStyle name="Komma 3 2 3 4 2_DataSet" xfId="14463" xr:uid="{9CCEC9DF-BF95-442F-8DB7-FB43A54DEC19}"/>
    <cellStyle name="Komma 3 2 3 4 3" xfId="14464" xr:uid="{14C8989D-029D-4AEC-98ED-4796753C02B4}"/>
    <cellStyle name="Komma 3 2 3 4 3 2" xfId="14465" xr:uid="{5925124D-282D-4A58-A1EE-F54A92B70A97}"/>
    <cellStyle name="Komma 3 2 3 4 3 2 2" xfId="14466" xr:uid="{64D99BBD-A8C0-4833-92AB-224DD61643E2}"/>
    <cellStyle name="Komma 3 2 3 4 3 2 2 2" xfId="14467" xr:uid="{3ECBF358-3FE0-4DF4-A71E-18B213C7DB57}"/>
    <cellStyle name="Komma 3 2 3 4 3 2 2 2 2" xfId="34693" xr:uid="{D1F93B29-C85A-436B-8A1A-DFC270361FF9}"/>
    <cellStyle name="Komma 3 2 3 4 3 2 2 3" xfId="34692" xr:uid="{33323AB0-68C5-4A71-8340-ABE9D5D91AD3}"/>
    <cellStyle name="Komma 3 2 3 4 3 2 2_DataSet" xfId="14468" xr:uid="{41E1E69E-9296-484D-AD46-B061A75A2E3E}"/>
    <cellStyle name="Komma 3 2 3 4 3 2 3" xfId="14469" xr:uid="{FB19480F-F2A0-4FB0-91F0-751A43548EE1}"/>
    <cellStyle name="Komma 3 2 3 4 3 2 3 2" xfId="34694" xr:uid="{2332D4A0-B681-49CF-8575-CD93208314D1}"/>
    <cellStyle name="Komma 3 2 3 4 3 2 4" xfId="34691" xr:uid="{85CE61ED-ED53-41D8-894C-A673EE6B2995}"/>
    <cellStyle name="Komma 3 2 3 4 3 2_DataSet" xfId="14470" xr:uid="{7C41C4C7-7819-44F5-A54B-576C90677655}"/>
    <cellStyle name="Komma 3 2 3 4 3 3" xfId="14471" xr:uid="{61E1A983-98CE-4E7F-821E-916CF5105FB6}"/>
    <cellStyle name="Komma 3 2 3 4 3 3 2" xfId="14472" xr:uid="{07A264D3-7506-4EB8-AAB7-349E12C109FB}"/>
    <cellStyle name="Komma 3 2 3 4 3 3 2 2" xfId="34696" xr:uid="{A1C13645-F5EE-4952-8C4C-5EDA5DAB46A7}"/>
    <cellStyle name="Komma 3 2 3 4 3 3 3" xfId="34695" xr:uid="{CB1A85E2-C652-479B-ACE4-E543078C804B}"/>
    <cellStyle name="Komma 3 2 3 4 3 3_DataSet" xfId="14473" xr:uid="{AA6BBA04-3873-409E-96E6-8ADC8257CAD0}"/>
    <cellStyle name="Komma 3 2 3 4 3 4" xfId="14474" xr:uid="{6D81FF37-7C95-475D-B103-5290E0B5E1FC}"/>
    <cellStyle name="Komma 3 2 3 4 3 4 2" xfId="34697" xr:uid="{D56C7E0B-D8EB-4BDF-B8B6-40E50A2EB8F0}"/>
    <cellStyle name="Komma 3 2 3 4 3 5" xfId="34690" xr:uid="{3A752F4D-FF7B-4D08-91DC-7765E76DAD55}"/>
    <cellStyle name="Komma 3 2 3 4 3_DataSet" xfId="14475" xr:uid="{0916CB3E-AEB3-4461-A67E-B51A99DFD6BB}"/>
    <cellStyle name="Komma 3 2 3 4 4" xfId="14476" xr:uid="{6FC6CE49-E2BF-4732-BB9C-C65CDFDD942B}"/>
    <cellStyle name="Komma 3 2 3 4 4 2" xfId="14477" xr:uid="{E22849D1-6F0C-4C4D-B504-15C3B4348C6B}"/>
    <cellStyle name="Komma 3 2 3 4 4 2 2" xfId="14478" xr:uid="{C9857BE1-7393-4F2A-81AA-CAA74CE13E12}"/>
    <cellStyle name="Komma 3 2 3 4 4 2 2 2" xfId="34700" xr:uid="{F027C046-E8FD-48E0-A38F-41D9F25CC3C9}"/>
    <cellStyle name="Komma 3 2 3 4 4 2 3" xfId="34699" xr:uid="{AA44E429-E10C-4D49-96A9-96369F15AA96}"/>
    <cellStyle name="Komma 3 2 3 4 4 2_DataSet" xfId="14479" xr:uid="{B40D298F-3FF8-4A48-884D-0CC6742369AE}"/>
    <cellStyle name="Komma 3 2 3 4 4 3" xfId="14480" xr:uid="{C8B8F82D-C986-4360-A193-56389C40786A}"/>
    <cellStyle name="Komma 3 2 3 4 4 3 2" xfId="34701" xr:uid="{DABF531C-B076-4BFB-9699-1B9A7E5A98D7}"/>
    <cellStyle name="Komma 3 2 3 4 4 4" xfId="34698" xr:uid="{387B0B50-BBC5-4AD2-B7F8-E72A63A7DB44}"/>
    <cellStyle name="Komma 3 2 3 4 4_DataSet" xfId="14481" xr:uid="{D99F38A6-0C27-4E41-817E-9FE40D69D528}"/>
    <cellStyle name="Komma 3 2 3 4 5" xfId="14482" xr:uid="{A934DA90-8EEE-4907-A5C0-155379F22CD3}"/>
    <cellStyle name="Komma 3 2 3 4 5 2" xfId="14483" xr:uid="{6EB319E5-A664-4FB7-AB13-D417560DE5BE}"/>
    <cellStyle name="Komma 3 2 3 4 5 2 2" xfId="34703" xr:uid="{938B56C4-AD3F-412A-B4F7-5F1B4CEC13AF}"/>
    <cellStyle name="Komma 3 2 3 4 5 3" xfId="34702" xr:uid="{610CEDB2-4B61-4F19-9CE9-7B99543AD9B4}"/>
    <cellStyle name="Komma 3 2 3 4 5_DataSet" xfId="14484" xr:uid="{5290A0EE-4F8F-495E-A708-12E31AED3A6E}"/>
    <cellStyle name="Komma 3 2 3 4 6" xfId="14485" xr:uid="{C4458EDD-794B-4C1D-8A32-8338C5C1D2BA}"/>
    <cellStyle name="Komma 3 2 3 4 6 2" xfId="34704" xr:uid="{1B318804-32AC-456F-AAFB-D16235EDFC9E}"/>
    <cellStyle name="Komma 3 2 3 4 7" xfId="34673" xr:uid="{D85314BE-8545-4865-99E0-131629177641}"/>
    <cellStyle name="Komma 3 2 3 4_DataSet" xfId="14486" xr:uid="{CD9EDCF3-6F9F-4C23-9D7F-6C7C77AD37A5}"/>
    <cellStyle name="Komma 3 2 3 5" xfId="14487" xr:uid="{771B9415-9EAD-4412-AEA8-860E90109422}"/>
    <cellStyle name="Komma 3 2 3 5 2" xfId="14488" xr:uid="{92EE5AD0-E1CA-48C8-92EF-179B69F243AC}"/>
    <cellStyle name="Komma 3 2 3 5 2 2" xfId="14489" xr:uid="{CC2C9493-A1C5-4AD3-B3B1-946EA3D7AA62}"/>
    <cellStyle name="Komma 3 2 3 5 2 2 2" xfId="14490" xr:uid="{D73D0AFE-2F48-4122-A819-DD78D26DA2FF}"/>
    <cellStyle name="Komma 3 2 3 5 2 2 2 2" xfId="14491" xr:uid="{4706FD00-AFE7-4FEE-AF49-556FEB9F1A7F}"/>
    <cellStyle name="Komma 3 2 3 5 2 2 2 2 2" xfId="34709" xr:uid="{04C111D8-8727-4E52-8D59-CEBAD9770CB3}"/>
    <cellStyle name="Komma 3 2 3 5 2 2 2 3" xfId="34708" xr:uid="{445CE81F-9439-424D-82BA-46546D705AD5}"/>
    <cellStyle name="Komma 3 2 3 5 2 2 2_DataSet" xfId="14492" xr:uid="{3B88C815-7773-4DD8-8389-993631A9432A}"/>
    <cellStyle name="Komma 3 2 3 5 2 2 3" xfId="14493" xr:uid="{91D8EBBA-BBC9-40A5-AC9F-C87C3B2B7451}"/>
    <cellStyle name="Komma 3 2 3 5 2 2 3 2" xfId="34710" xr:uid="{D0336E52-297F-4784-9A81-0C09FDDC8B00}"/>
    <cellStyle name="Komma 3 2 3 5 2 2 4" xfId="34707" xr:uid="{30C2FF81-CE06-46CE-8BD9-42A7DAFD0B63}"/>
    <cellStyle name="Komma 3 2 3 5 2 2_DataSet" xfId="14494" xr:uid="{4F91A11D-55D6-4E4D-BFBE-681B63AF9283}"/>
    <cellStyle name="Komma 3 2 3 5 2 3" xfId="14495" xr:uid="{AFF7194C-95BF-487C-8D78-B8ED4B705D9B}"/>
    <cellStyle name="Komma 3 2 3 5 2 3 2" xfId="14496" xr:uid="{29DC2B04-949F-47A8-A630-FFBA5DF12900}"/>
    <cellStyle name="Komma 3 2 3 5 2 3 2 2" xfId="34712" xr:uid="{5BE240E5-7147-4EC9-922D-0056C3BEF4E8}"/>
    <cellStyle name="Komma 3 2 3 5 2 3 3" xfId="34711" xr:uid="{116C061E-D546-436E-977F-3FCD49376DF9}"/>
    <cellStyle name="Komma 3 2 3 5 2 3_DataSet" xfId="14497" xr:uid="{8B4CB85C-E6E6-4A24-91DB-1BA9EDF23617}"/>
    <cellStyle name="Komma 3 2 3 5 2 4" xfId="14498" xr:uid="{71991820-E50D-4B6B-B5C3-EACDFEF00857}"/>
    <cellStyle name="Komma 3 2 3 5 2 4 2" xfId="34713" xr:uid="{5249B0EC-3890-4BA0-8543-57A2C4D29644}"/>
    <cellStyle name="Komma 3 2 3 5 2 5" xfId="34706" xr:uid="{0DABC30E-2824-4796-A436-2D3E96F1498D}"/>
    <cellStyle name="Komma 3 2 3 5 2_DataSet" xfId="14499" xr:uid="{225A3036-D9B7-49B1-9759-4B9AE0DA7D0E}"/>
    <cellStyle name="Komma 3 2 3 5 3" xfId="14500" xr:uid="{6CE4AC83-0478-41A7-8C1D-18FE5D17BB84}"/>
    <cellStyle name="Komma 3 2 3 5 3 2" xfId="14501" xr:uid="{0B99EF80-97BE-4B07-B0D7-A318081D4641}"/>
    <cellStyle name="Komma 3 2 3 5 3 2 2" xfId="14502" xr:uid="{34EB1FB9-1653-4E61-B6D3-F6C36028E4CF}"/>
    <cellStyle name="Komma 3 2 3 5 3 2 2 2" xfId="34716" xr:uid="{3923351F-F970-43C5-BFF9-52874A0A4C9C}"/>
    <cellStyle name="Komma 3 2 3 5 3 2 3" xfId="34715" xr:uid="{5ED48811-0420-40F9-8703-5967E08C81A9}"/>
    <cellStyle name="Komma 3 2 3 5 3 2_DataSet" xfId="14503" xr:uid="{AF25141D-EE97-4B3F-9A11-B334D2E3D9AF}"/>
    <cellStyle name="Komma 3 2 3 5 3 3" xfId="14504" xr:uid="{8A4DBE9A-683F-45F9-A237-A5531D65F0BA}"/>
    <cellStyle name="Komma 3 2 3 5 3 3 2" xfId="34717" xr:uid="{26006AE3-3B6D-45CF-BB71-16B7CFE5A1EE}"/>
    <cellStyle name="Komma 3 2 3 5 3 4" xfId="34714" xr:uid="{9C09D35A-2317-44C4-BA7A-31DA65CBBF75}"/>
    <cellStyle name="Komma 3 2 3 5 3_DataSet" xfId="14505" xr:uid="{2A29EA21-64B0-4ADD-B81E-99CBE734A1B6}"/>
    <cellStyle name="Komma 3 2 3 5 4" xfId="14506" xr:uid="{6611803C-EA20-4301-8D0E-6DFE66F930D9}"/>
    <cellStyle name="Komma 3 2 3 5 4 2" xfId="14507" xr:uid="{2E606B5E-5954-4482-9D05-05A2B91535CC}"/>
    <cellStyle name="Komma 3 2 3 5 4 2 2" xfId="34719" xr:uid="{337B82B6-62DD-4481-93E1-6BC3527CA590}"/>
    <cellStyle name="Komma 3 2 3 5 4 3" xfId="34718" xr:uid="{B7E1E119-EF34-493D-8A6F-03A37CBE2BB1}"/>
    <cellStyle name="Komma 3 2 3 5 4_DataSet" xfId="14508" xr:uid="{A8D2238E-6F81-426D-95FB-E4046C841C7A}"/>
    <cellStyle name="Komma 3 2 3 5 5" xfId="14509" xr:uid="{13302FDA-6454-47B5-B3D9-F10117640D12}"/>
    <cellStyle name="Komma 3 2 3 5 5 2" xfId="34720" xr:uid="{FB0C09A6-3511-42A1-9B2F-3FCA8FB4A578}"/>
    <cellStyle name="Komma 3 2 3 5 6" xfId="34705" xr:uid="{87F2AC1B-AA3E-46D8-AEB5-1A4FE73F37E3}"/>
    <cellStyle name="Komma 3 2 3 5_DataSet" xfId="14510" xr:uid="{D903D5B5-26F4-4434-8577-E138B22931F5}"/>
    <cellStyle name="Komma 3 2 3 6" xfId="14511" xr:uid="{A8AF1173-A5C8-4B51-BE58-8ACEF9B992D1}"/>
    <cellStyle name="Komma 3 2 3 6 2" xfId="14512" xr:uid="{A80248A5-FCA9-4079-8BC6-A49868FDEE24}"/>
    <cellStyle name="Komma 3 2 3 6 2 2" xfId="14513" xr:uid="{CB34B927-75D1-48C5-AC0E-01637B6F62F2}"/>
    <cellStyle name="Komma 3 2 3 6 2 2 2" xfId="14514" xr:uid="{3445C0A9-9777-421F-80D5-42F02A53BAFC}"/>
    <cellStyle name="Komma 3 2 3 6 2 2 2 2" xfId="34724" xr:uid="{851FCFCB-A9BD-43E3-85AB-803E85060D80}"/>
    <cellStyle name="Komma 3 2 3 6 2 2 3" xfId="34723" xr:uid="{51409002-B151-4E48-B642-CE45C267472D}"/>
    <cellStyle name="Komma 3 2 3 6 2 2_DataSet" xfId="14515" xr:uid="{02ABB251-EC17-44E9-B71A-3C4DEA7C338D}"/>
    <cellStyle name="Komma 3 2 3 6 2 3" xfId="14516" xr:uid="{3FAB4EB3-7A7A-4F20-862E-6B919C254DA1}"/>
    <cellStyle name="Komma 3 2 3 6 2 3 2" xfId="34725" xr:uid="{3F76DBE0-5F00-4A61-8418-282280B8986F}"/>
    <cellStyle name="Komma 3 2 3 6 2 4" xfId="34722" xr:uid="{202097C2-7BF9-45E9-9409-6BBDBA62EC84}"/>
    <cellStyle name="Komma 3 2 3 6 2_DataSet" xfId="14517" xr:uid="{BBC16507-A38B-4505-9607-75C534C9F1B8}"/>
    <cellStyle name="Komma 3 2 3 6 3" xfId="14518" xr:uid="{DC14F08D-4853-477F-815B-25F8BD57C39F}"/>
    <cellStyle name="Komma 3 2 3 6 3 2" xfId="14519" xr:uid="{C787256E-8723-4F0B-ACD4-C1ADFA9739F5}"/>
    <cellStyle name="Komma 3 2 3 6 3 2 2" xfId="34727" xr:uid="{A37EA468-C679-417F-AD23-8861E327DE95}"/>
    <cellStyle name="Komma 3 2 3 6 3 3" xfId="34726" xr:uid="{735593C2-5C0D-4F41-9FB0-0E1D58874A76}"/>
    <cellStyle name="Komma 3 2 3 6 3_DataSet" xfId="14520" xr:uid="{CE162F96-4E49-4393-B7C7-BEE4A4F07E68}"/>
    <cellStyle name="Komma 3 2 3 6 4" xfId="14521" xr:uid="{8CA930F4-AE4A-4DD4-816C-D38B09D40FCE}"/>
    <cellStyle name="Komma 3 2 3 6 4 2" xfId="34728" xr:uid="{AC6D6B25-2F40-430B-A54C-F8B2B35E028B}"/>
    <cellStyle name="Komma 3 2 3 6 5" xfId="34721" xr:uid="{FFFE7140-8036-45BA-A6DF-34B8B4386774}"/>
    <cellStyle name="Komma 3 2 3 6_DataSet" xfId="14522" xr:uid="{0C2519DE-1024-47C5-985F-F76225906575}"/>
    <cellStyle name="Komma 3 2 3 7" xfId="14523" xr:uid="{AD261CD3-5A10-4598-A194-97658772B2C2}"/>
    <cellStyle name="Komma 3 2 3 7 2" xfId="14524" xr:uid="{F161603B-16D7-413B-9D91-7801927DE7D2}"/>
    <cellStyle name="Komma 3 2 3 7 2 2" xfId="14525" xr:uid="{9C3C684C-A289-4765-9D5C-54FEC93ACC69}"/>
    <cellStyle name="Komma 3 2 3 7 2 2 2" xfId="34731" xr:uid="{22C28F7C-656A-46F2-A4B1-E83B96AD3514}"/>
    <cellStyle name="Komma 3 2 3 7 2 3" xfId="34730" xr:uid="{53CE02E9-D192-48B7-8CB2-7DBE3797B162}"/>
    <cellStyle name="Komma 3 2 3 7 2_DataSet" xfId="14526" xr:uid="{C5503770-1A57-438A-9521-89AF726D2BB2}"/>
    <cellStyle name="Komma 3 2 3 7 3" xfId="14527" xr:uid="{C67C9571-7BCE-4065-9D7F-7ABF10B5799B}"/>
    <cellStyle name="Komma 3 2 3 7 3 2" xfId="34732" xr:uid="{3878831F-8E25-4007-809B-ACB405767A9B}"/>
    <cellStyle name="Komma 3 2 3 7 4" xfId="34729" xr:uid="{C8BC001A-9254-4130-9E1A-BB57BD1C3FD5}"/>
    <cellStyle name="Komma 3 2 3 7_DataSet" xfId="14528" xr:uid="{B3EE1F04-BF34-498A-939C-C76EA9489900}"/>
    <cellStyle name="Komma 3 2 3 8" xfId="14529" xr:uid="{82E9708B-307F-4805-B785-356C1BB88DDE}"/>
    <cellStyle name="Komma 3 2 3 8 2" xfId="14530" xr:uid="{40A16C0B-CB7E-4CC4-B3A5-C03C5FF4E60B}"/>
    <cellStyle name="Komma 3 2 3 8 2 2" xfId="34734" xr:uid="{FD4EAA73-9D92-4B71-A2E7-06328C58A59C}"/>
    <cellStyle name="Komma 3 2 3 8 3" xfId="34733" xr:uid="{10128BA7-7714-4EF9-A807-3E70DCAF51FB}"/>
    <cellStyle name="Komma 3 2 3 8_DataSet" xfId="14531" xr:uid="{114EAFC2-EA2B-48DB-A1E0-9A53451F6C85}"/>
    <cellStyle name="Komma 3 2 3 9" xfId="14532" xr:uid="{3A16AEAD-7752-43DC-BBFA-6C806CBA36F5}"/>
    <cellStyle name="Komma 3 2 3 9 2" xfId="34735" xr:uid="{3C68FB57-FB58-4D73-97E8-D0A98CA2A52E}"/>
    <cellStyle name="Komma 3 2 3_DataSet" xfId="14533" xr:uid="{BE035BBB-9450-45A4-AAC9-AB58808AD8B3}"/>
    <cellStyle name="Komma 3 2 30" xfId="38847" xr:uid="{82E6D640-B623-40BC-8035-08186850C260}"/>
    <cellStyle name="Komma 3 2 31" xfId="38396" xr:uid="{71942093-D75E-443E-8476-BF4A330579BC}"/>
    <cellStyle name="Komma 3 2 32" xfId="39365" xr:uid="{EC7A82F4-97FB-4AE2-8A97-36E32FCBA78E}"/>
    <cellStyle name="Komma 3 2 33" xfId="39779" xr:uid="{C6FEE8CB-71A6-4E3C-AE0B-919C5C299190}"/>
    <cellStyle name="Komma 3 2 34" xfId="39375" xr:uid="{024FB5E7-1DD1-41C0-ABA5-44332CD0B1B6}"/>
    <cellStyle name="Komma 3 2 35" xfId="39530" xr:uid="{C66A50D2-8787-4A2E-BD1B-4BBDD83219D9}"/>
    <cellStyle name="Komma 3 2 36" xfId="39420" xr:uid="{300DBC83-EB13-4351-9501-C2BB324147B4}"/>
    <cellStyle name="Komma 3 2 37" xfId="39464" xr:uid="{D9454CA8-FD7F-4CB7-8A5D-3F639189C0F7}"/>
    <cellStyle name="Komma 3 2 38" xfId="39444" xr:uid="{E30DDA26-B86C-44EF-8C8B-F583462F7566}"/>
    <cellStyle name="Komma 3 2 39" xfId="39410" xr:uid="{D63FD3AF-522E-461E-8546-35D6503F6DC4}"/>
    <cellStyle name="Komma 3 2 4" xfId="14534" xr:uid="{AEBFBA07-0E63-47BB-9F36-DF8D090D98AF}"/>
    <cellStyle name="Komma 3 2 4 2" xfId="14535" xr:uid="{3FEAA50A-F23A-4097-B6AB-6E4A397CDE90}"/>
    <cellStyle name="Komma 3 2 4 2 2" xfId="14536" xr:uid="{87763154-A0B5-4BAF-9FD5-5D957D53FE81}"/>
    <cellStyle name="Komma 3 2 4 2 2 2" xfId="14537" xr:uid="{1B975D9D-3411-4642-B0CC-5C9A4AA83850}"/>
    <cellStyle name="Komma 3 2 4 2 2 2 2" xfId="14538" xr:uid="{97B69529-BECF-4D27-A45A-4E0428CC7D45}"/>
    <cellStyle name="Komma 3 2 4 2 2 2 2 2" xfId="14539" xr:uid="{7BFCFC8C-8629-4093-BDCD-4B5B8E03B241}"/>
    <cellStyle name="Komma 3 2 4 2 2 2 2 2 2" xfId="14540" xr:uid="{22CD006B-E766-4ECA-8AB8-B557D48F45FC}"/>
    <cellStyle name="Komma 3 2 4 2 2 2 2 2 2 2" xfId="34742" xr:uid="{9A161CFE-A1F1-4D4D-A5D5-CAD0BD129909}"/>
    <cellStyle name="Komma 3 2 4 2 2 2 2 2 3" xfId="34741" xr:uid="{7F728E13-338E-47B9-969F-6C0BEB8C6C2B}"/>
    <cellStyle name="Komma 3 2 4 2 2 2 2 2_DataSet" xfId="14541" xr:uid="{68C0605C-C726-4D82-80D4-13058F1AF919}"/>
    <cellStyle name="Komma 3 2 4 2 2 2 2 3" xfId="14542" xr:uid="{F3A0E2BA-5B4D-4372-865A-9B3FB52300E6}"/>
    <cellStyle name="Komma 3 2 4 2 2 2 2 3 2" xfId="34743" xr:uid="{2AF4998F-FE9B-4567-8676-FE9080700A2C}"/>
    <cellStyle name="Komma 3 2 4 2 2 2 2 4" xfId="34740" xr:uid="{6BF665EA-7FE6-4E12-AB80-B1C064BD2ADA}"/>
    <cellStyle name="Komma 3 2 4 2 2 2 2_DataSet" xfId="14543" xr:uid="{D62D39AB-DA1E-4111-A59C-F661730BADBC}"/>
    <cellStyle name="Komma 3 2 4 2 2 2 3" xfId="14544" xr:uid="{9ED48A7D-2CC5-43A4-8B91-E5FC93D35A65}"/>
    <cellStyle name="Komma 3 2 4 2 2 2 3 2" xfId="14545" xr:uid="{58DB247E-81DD-49C5-BFAE-8B0BD80BC47B}"/>
    <cellStyle name="Komma 3 2 4 2 2 2 3 2 2" xfId="34745" xr:uid="{8EC2F8D9-11C0-4D66-AAE7-B31273C1A512}"/>
    <cellStyle name="Komma 3 2 4 2 2 2 3 3" xfId="34744" xr:uid="{B39917A1-4B84-42D5-88CF-DAED6DDFCB3B}"/>
    <cellStyle name="Komma 3 2 4 2 2 2 3_DataSet" xfId="14546" xr:uid="{A62D0598-820D-4CA4-AE69-68ECFAABA9E2}"/>
    <cellStyle name="Komma 3 2 4 2 2 2 4" xfId="14547" xr:uid="{5E6920F7-1740-4ED4-8FF9-319AE4ACDA7D}"/>
    <cellStyle name="Komma 3 2 4 2 2 2 4 2" xfId="34746" xr:uid="{1B9CF48D-F7F5-4210-9CD1-C68680B658A9}"/>
    <cellStyle name="Komma 3 2 4 2 2 2 5" xfId="34739" xr:uid="{246B8D6A-4445-4ABE-A706-F9293C423E85}"/>
    <cellStyle name="Komma 3 2 4 2 2 2_DataSet" xfId="14548" xr:uid="{31ABBA4C-EAEC-4260-8B30-D0B5AE077CC6}"/>
    <cellStyle name="Komma 3 2 4 2 2 3" xfId="14549" xr:uid="{904CD424-7FCA-457B-A89A-C111DFD45A60}"/>
    <cellStyle name="Komma 3 2 4 2 2 3 2" xfId="14550" xr:uid="{EDAF0E09-0E91-44CF-8CBE-D5FE825179F1}"/>
    <cellStyle name="Komma 3 2 4 2 2 3 2 2" xfId="14551" xr:uid="{D8A926B2-AE23-4FFE-97A1-80D49E797ACF}"/>
    <cellStyle name="Komma 3 2 4 2 2 3 2 2 2" xfId="34749" xr:uid="{F0AE32AF-BBED-49B7-BB8B-D84A25B53FBF}"/>
    <cellStyle name="Komma 3 2 4 2 2 3 2 3" xfId="34748" xr:uid="{B739956F-CD75-42EF-A0A1-941A83B9E051}"/>
    <cellStyle name="Komma 3 2 4 2 2 3 2_DataSet" xfId="14552" xr:uid="{31B4A547-F490-40C1-9BEE-D072E3825148}"/>
    <cellStyle name="Komma 3 2 4 2 2 3 3" xfId="14553" xr:uid="{23CC7A14-883E-480A-BE8E-4612C8980BE2}"/>
    <cellStyle name="Komma 3 2 4 2 2 3 3 2" xfId="34750" xr:uid="{902FC736-C505-4A0C-99ED-DFA77EFBBC2B}"/>
    <cellStyle name="Komma 3 2 4 2 2 3 4" xfId="34747" xr:uid="{C38F1A13-CFD7-4618-97DF-17C7D93363C9}"/>
    <cellStyle name="Komma 3 2 4 2 2 3_DataSet" xfId="14554" xr:uid="{D8921315-6DFC-4F9F-9D13-E91C75ECE054}"/>
    <cellStyle name="Komma 3 2 4 2 2 4" xfId="14555" xr:uid="{E41B3BB8-5CB2-4BBA-9587-135EEBDFD0F5}"/>
    <cellStyle name="Komma 3 2 4 2 2 4 2" xfId="14556" xr:uid="{45398EB2-3742-44B2-94EE-D79A0163CA1D}"/>
    <cellStyle name="Komma 3 2 4 2 2 4 2 2" xfId="34752" xr:uid="{6D16F82A-A030-4414-B41A-15B0678C2953}"/>
    <cellStyle name="Komma 3 2 4 2 2 4 3" xfId="34751" xr:uid="{9F9204C5-4605-45EF-9A3E-1B3F5B55D325}"/>
    <cellStyle name="Komma 3 2 4 2 2 4_DataSet" xfId="14557" xr:uid="{7B91CA0E-3626-4B76-BE21-51753398DE5C}"/>
    <cellStyle name="Komma 3 2 4 2 2 5" xfId="14558" xr:uid="{FEA70770-9E19-462E-AB8D-4029F8312DE5}"/>
    <cellStyle name="Komma 3 2 4 2 2 5 2" xfId="34753" xr:uid="{372DEA12-A901-41AD-ABE5-46A60F2BCAA9}"/>
    <cellStyle name="Komma 3 2 4 2 2 6" xfId="34738" xr:uid="{CA8EDE02-9861-4D3A-8220-9DE34D76513A}"/>
    <cellStyle name="Komma 3 2 4 2 2_DataSet" xfId="14559" xr:uid="{0F963D6A-74AB-4271-A22A-CB17E5CA5701}"/>
    <cellStyle name="Komma 3 2 4 2 3" xfId="14560" xr:uid="{B71B6A1A-7BD9-4566-AA02-01EAE9479937}"/>
    <cellStyle name="Komma 3 2 4 2 3 2" xfId="14561" xr:uid="{25406572-058C-45E9-AE57-E77A2DD2AAC0}"/>
    <cellStyle name="Komma 3 2 4 2 3 2 2" xfId="14562" xr:uid="{388B8ACA-0363-479B-B341-C950AAB18C3E}"/>
    <cellStyle name="Komma 3 2 4 2 3 2 2 2" xfId="14563" xr:uid="{503AA9D5-13A9-43A5-964D-01FBDE9F65E4}"/>
    <cellStyle name="Komma 3 2 4 2 3 2 2 2 2" xfId="34757" xr:uid="{4DDB7CB2-1786-41E4-A8DE-88D0854E6F54}"/>
    <cellStyle name="Komma 3 2 4 2 3 2 2 3" xfId="34756" xr:uid="{7F557156-7E0B-4C39-A734-A9A0FE5AF289}"/>
    <cellStyle name="Komma 3 2 4 2 3 2 2_DataSet" xfId="14564" xr:uid="{773454B8-43E6-41B8-AFD3-1434687797F1}"/>
    <cellStyle name="Komma 3 2 4 2 3 2 3" xfId="14565" xr:uid="{3AA9B87B-3DBB-4BEF-8D74-63AA14CF1748}"/>
    <cellStyle name="Komma 3 2 4 2 3 2 3 2" xfId="34758" xr:uid="{268A4AC8-47BB-44EA-A27A-58BAC189E1DA}"/>
    <cellStyle name="Komma 3 2 4 2 3 2 4" xfId="34755" xr:uid="{3D4626F0-92A3-4218-9237-6257ED3EDE46}"/>
    <cellStyle name="Komma 3 2 4 2 3 2_DataSet" xfId="14566" xr:uid="{E33DDC6A-F093-4768-959F-769E1B1E79E4}"/>
    <cellStyle name="Komma 3 2 4 2 3 3" xfId="14567" xr:uid="{098A3181-176A-4F07-91BE-47F79C0F802F}"/>
    <cellStyle name="Komma 3 2 4 2 3 3 2" xfId="14568" xr:uid="{23DA9F3D-7BC1-44A8-A5CF-C8CED4FB1CF2}"/>
    <cellStyle name="Komma 3 2 4 2 3 3 2 2" xfId="34760" xr:uid="{5B2A98A1-EE92-4E2D-AFC0-BBEE904E2A45}"/>
    <cellStyle name="Komma 3 2 4 2 3 3 3" xfId="34759" xr:uid="{A342018F-8048-4EE1-9444-D820FFDB14EC}"/>
    <cellStyle name="Komma 3 2 4 2 3 3_DataSet" xfId="14569" xr:uid="{5B25E8C7-3CBB-4E85-B7BC-1D44C6A31317}"/>
    <cellStyle name="Komma 3 2 4 2 3 4" xfId="14570" xr:uid="{4B9CC019-B204-43DB-B0DD-2750D1639865}"/>
    <cellStyle name="Komma 3 2 4 2 3 4 2" xfId="34761" xr:uid="{C3045198-A3CD-46CA-BB88-8CEA71CE4F08}"/>
    <cellStyle name="Komma 3 2 4 2 3 5" xfId="34754" xr:uid="{04C8BFFE-95D3-4AA7-ADB3-63BB1BD20FA8}"/>
    <cellStyle name="Komma 3 2 4 2 3_DataSet" xfId="14571" xr:uid="{03FC1FFA-6D7B-4C91-8C33-C9038C2D9053}"/>
    <cellStyle name="Komma 3 2 4 2 4" xfId="14572" xr:uid="{88C7BA72-15E7-4A1F-ADF6-14EBB964B6DE}"/>
    <cellStyle name="Komma 3 2 4 2 4 2" xfId="14573" xr:uid="{DA00D5E9-E49C-4BED-A8EB-0437E6F3F2BC}"/>
    <cellStyle name="Komma 3 2 4 2 4 2 2" xfId="14574" xr:uid="{0F29ED38-62AA-4EDB-8BA7-E2CDB6C910F7}"/>
    <cellStyle name="Komma 3 2 4 2 4 2 2 2" xfId="34764" xr:uid="{2FB6A050-7F5F-4E8C-81B9-7CD060014FC2}"/>
    <cellStyle name="Komma 3 2 4 2 4 2 3" xfId="34763" xr:uid="{CFB47C24-F030-4790-A48C-DCF3A9102A9C}"/>
    <cellStyle name="Komma 3 2 4 2 4 2_DataSet" xfId="14575" xr:uid="{C0A68D1A-11AF-4561-8587-F081A7CB46D0}"/>
    <cellStyle name="Komma 3 2 4 2 4 3" xfId="14576" xr:uid="{1255DD0A-2F7C-46E2-AA60-8E873A0185DE}"/>
    <cellStyle name="Komma 3 2 4 2 4 3 2" xfId="34765" xr:uid="{7DB4A979-FA62-4359-83F0-8BE2D782F47E}"/>
    <cellStyle name="Komma 3 2 4 2 4 4" xfId="34762" xr:uid="{9499D81E-5346-4FED-92E3-42B1D9A167C7}"/>
    <cellStyle name="Komma 3 2 4 2 4_DataSet" xfId="14577" xr:uid="{F0B5CBB6-1873-4C4A-969C-0D2D76460E20}"/>
    <cellStyle name="Komma 3 2 4 2 5" xfId="14578" xr:uid="{9FB355C2-3478-4B2D-9200-47E2FEB24624}"/>
    <cellStyle name="Komma 3 2 4 2 5 2" xfId="14579" xr:uid="{416A3F44-DE1E-4C53-AF74-A6BE2FE9A6F0}"/>
    <cellStyle name="Komma 3 2 4 2 5 2 2" xfId="34767" xr:uid="{6765079C-4473-4EEE-8A27-2100173FB758}"/>
    <cellStyle name="Komma 3 2 4 2 5 3" xfId="34766" xr:uid="{90DF1EBF-6006-4CB8-A0F1-78EB5CF7B208}"/>
    <cellStyle name="Komma 3 2 4 2 5_DataSet" xfId="14580" xr:uid="{8010D6AE-CB93-4615-87F3-A2601C856B49}"/>
    <cellStyle name="Komma 3 2 4 2 6" xfId="14581" xr:uid="{ECC7292D-2456-40E5-B274-8B3D50C2F500}"/>
    <cellStyle name="Komma 3 2 4 2 6 2" xfId="34768" xr:uid="{B0A38D96-CC61-4BBD-8AD8-08CF5545A8F6}"/>
    <cellStyle name="Komma 3 2 4 2 7" xfId="34737" xr:uid="{174734E2-6CDC-49A8-B3D0-0C06416C1FBD}"/>
    <cellStyle name="Komma 3 2 4 2_DataSet" xfId="14582" xr:uid="{2D9B12C5-AF92-4A75-88B8-18D314E33961}"/>
    <cellStyle name="Komma 3 2 4 3" xfId="14583" xr:uid="{9E56CD74-7BBB-48CA-9399-5B56C38BBB20}"/>
    <cellStyle name="Komma 3 2 4 3 2" xfId="14584" xr:uid="{7F8BFCEB-94BB-40A4-B03D-EDA274B3C202}"/>
    <cellStyle name="Komma 3 2 4 3 2 2" xfId="14585" xr:uid="{0D17654D-52D3-41BD-BB38-732AE4FA75AF}"/>
    <cellStyle name="Komma 3 2 4 3 2 2 2" xfId="14586" xr:uid="{43E561CD-EC2A-4DFE-ABEF-B5DCA7EFD69C}"/>
    <cellStyle name="Komma 3 2 4 3 2 2 2 2" xfId="14587" xr:uid="{9A52B448-FA24-4084-8EC4-8CD15470A61C}"/>
    <cellStyle name="Komma 3 2 4 3 2 2 2 2 2" xfId="14588" xr:uid="{2F5649BC-BC7D-48AF-BD86-7998EB82F12B}"/>
    <cellStyle name="Komma 3 2 4 3 2 2 2 2 2 2" xfId="34774" xr:uid="{18F77F14-F614-434C-B358-AA6B60AF1A3A}"/>
    <cellStyle name="Komma 3 2 4 3 2 2 2 2 3" xfId="34773" xr:uid="{D78558F1-780B-4BF9-B5F7-A9152C529120}"/>
    <cellStyle name="Komma 3 2 4 3 2 2 2 2_DataSet" xfId="14589" xr:uid="{F1DEAB17-0461-4E10-9817-E9D23B5F78D1}"/>
    <cellStyle name="Komma 3 2 4 3 2 2 2 3" xfId="14590" xr:uid="{023280BB-504C-4093-BF6C-6E1232C128C5}"/>
    <cellStyle name="Komma 3 2 4 3 2 2 2 3 2" xfId="34775" xr:uid="{6487C14A-914A-4430-B7A4-39635ECD2F72}"/>
    <cellStyle name="Komma 3 2 4 3 2 2 2 4" xfId="34772" xr:uid="{A3EEECAA-67E0-4FA8-8A95-855FBB41B865}"/>
    <cellStyle name="Komma 3 2 4 3 2 2 2_DataSet" xfId="14591" xr:uid="{2DFA3873-E23B-40B4-B378-9CDF60A8A929}"/>
    <cellStyle name="Komma 3 2 4 3 2 2 3" xfId="14592" xr:uid="{8703ABBA-BD08-43FE-8389-E1497B78F595}"/>
    <cellStyle name="Komma 3 2 4 3 2 2 3 2" xfId="14593" xr:uid="{A0E52254-566E-44E5-93D3-E8FFDA4A4851}"/>
    <cellStyle name="Komma 3 2 4 3 2 2 3 2 2" xfId="34777" xr:uid="{2C33401D-F18B-4EC2-9BD1-13FC1701C7D4}"/>
    <cellStyle name="Komma 3 2 4 3 2 2 3 3" xfId="34776" xr:uid="{5F47BD70-2BDA-4CBA-8E01-9FC0921B8CCC}"/>
    <cellStyle name="Komma 3 2 4 3 2 2 3_DataSet" xfId="14594" xr:uid="{8677DD96-5DA6-4E5C-B4DA-A0127F6016B6}"/>
    <cellStyle name="Komma 3 2 4 3 2 2 4" xfId="14595" xr:uid="{CA1A5A53-394D-4F3C-800F-063FD4DBB7A3}"/>
    <cellStyle name="Komma 3 2 4 3 2 2 4 2" xfId="34778" xr:uid="{01502C3D-F0BF-40F6-B675-3891AB98741D}"/>
    <cellStyle name="Komma 3 2 4 3 2 2 5" xfId="34771" xr:uid="{60460965-675E-4047-B668-66441C6A5172}"/>
    <cellStyle name="Komma 3 2 4 3 2 2_DataSet" xfId="14596" xr:uid="{66DB5F5F-41AB-4487-BBE7-5FC38B52F055}"/>
    <cellStyle name="Komma 3 2 4 3 2 3" xfId="14597" xr:uid="{43609888-ECC0-46EC-A598-E0026041E013}"/>
    <cellStyle name="Komma 3 2 4 3 2 3 2" xfId="14598" xr:uid="{4D5223F7-5A31-4ED6-9833-E57706A75BE2}"/>
    <cellStyle name="Komma 3 2 4 3 2 3 2 2" xfId="14599" xr:uid="{3C7D34BE-7286-4EE5-9171-7AD443FE1CA9}"/>
    <cellStyle name="Komma 3 2 4 3 2 3 2 2 2" xfId="34781" xr:uid="{F81746C2-340C-49A9-9D15-77DDAC4F244C}"/>
    <cellStyle name="Komma 3 2 4 3 2 3 2 3" xfId="34780" xr:uid="{E07F9F9F-D5CB-422B-A20E-75968DA6305D}"/>
    <cellStyle name="Komma 3 2 4 3 2 3 2_DataSet" xfId="14600" xr:uid="{10512953-4AF0-41EE-B6F2-E523299677C9}"/>
    <cellStyle name="Komma 3 2 4 3 2 3 3" xfId="14601" xr:uid="{FEA30ED5-E3F9-4A65-AA24-2E368688BE9C}"/>
    <cellStyle name="Komma 3 2 4 3 2 3 3 2" xfId="34782" xr:uid="{83147AEE-3779-400B-8DA6-71530F467A7C}"/>
    <cellStyle name="Komma 3 2 4 3 2 3 4" xfId="34779" xr:uid="{077A973B-927C-40EE-B8D8-CD89D03AD55D}"/>
    <cellStyle name="Komma 3 2 4 3 2 3_DataSet" xfId="14602" xr:uid="{92E9A15F-6FA9-4731-8452-41353436D178}"/>
    <cellStyle name="Komma 3 2 4 3 2 4" xfId="14603" xr:uid="{B46F9F3A-9317-4EDD-8F4C-75FE8F011F2D}"/>
    <cellStyle name="Komma 3 2 4 3 2 4 2" xfId="14604" xr:uid="{06693201-3365-4717-932B-FFDFDEDD112F}"/>
    <cellStyle name="Komma 3 2 4 3 2 4 2 2" xfId="34784" xr:uid="{A542B36D-3F2E-4449-86FC-D487958D4A95}"/>
    <cellStyle name="Komma 3 2 4 3 2 4 3" xfId="34783" xr:uid="{F34933B3-84A1-406D-9C43-FA0FE5D175AE}"/>
    <cellStyle name="Komma 3 2 4 3 2 4_DataSet" xfId="14605" xr:uid="{84B23720-2AC6-4A0F-82E1-E4C351A3BA46}"/>
    <cellStyle name="Komma 3 2 4 3 2 5" xfId="14606" xr:uid="{A7C56DE9-57EB-4AD5-A163-89D0B33A93AD}"/>
    <cellStyle name="Komma 3 2 4 3 2 5 2" xfId="34785" xr:uid="{48B83C8A-D2B6-4773-A494-1411BD1585BB}"/>
    <cellStyle name="Komma 3 2 4 3 2 6" xfId="34770" xr:uid="{7246A902-5C23-46BE-AFBC-30B840FBBAC5}"/>
    <cellStyle name="Komma 3 2 4 3 2_DataSet" xfId="14607" xr:uid="{0BC3E52A-901C-471F-8FFB-D07DE4299626}"/>
    <cellStyle name="Komma 3 2 4 3 3" xfId="14608" xr:uid="{82771ECB-83AD-4977-A371-FFBA27060BA6}"/>
    <cellStyle name="Komma 3 2 4 3 3 2" xfId="14609" xr:uid="{3F354B1B-5CFD-4FCB-81ED-4C5D85E1458E}"/>
    <cellStyle name="Komma 3 2 4 3 3 2 2" xfId="14610" xr:uid="{183E2BD7-ABC5-43E5-BDE1-056537BEE3C7}"/>
    <cellStyle name="Komma 3 2 4 3 3 2 2 2" xfId="14611" xr:uid="{B68DD6FF-5260-4C0A-A170-B5C4E5A74FBE}"/>
    <cellStyle name="Komma 3 2 4 3 3 2 2 2 2" xfId="34789" xr:uid="{99AAF204-0F0E-4988-BFB5-1FD6011E4E0C}"/>
    <cellStyle name="Komma 3 2 4 3 3 2 2 3" xfId="34788" xr:uid="{32AB3B76-C131-4AD0-AAEC-EFA36ECD5778}"/>
    <cellStyle name="Komma 3 2 4 3 3 2 2_DataSet" xfId="14612" xr:uid="{B8F8E5D4-6BF6-43E2-B08E-0216005ADC0B}"/>
    <cellStyle name="Komma 3 2 4 3 3 2 3" xfId="14613" xr:uid="{7352D2ED-45E6-4FB5-9D0C-C0B538DC0E94}"/>
    <cellStyle name="Komma 3 2 4 3 3 2 3 2" xfId="34790" xr:uid="{BB3F9735-4593-47AB-B1C0-DD8BA53019F5}"/>
    <cellStyle name="Komma 3 2 4 3 3 2 4" xfId="34787" xr:uid="{DC9B83F8-CECA-4179-883A-F530080A7F85}"/>
    <cellStyle name="Komma 3 2 4 3 3 2_DataSet" xfId="14614" xr:uid="{34600E6E-10E1-4204-9A32-BB6AEFB2A28C}"/>
    <cellStyle name="Komma 3 2 4 3 3 3" xfId="14615" xr:uid="{11B45C93-E36A-4A9B-B738-FFCAE1ED84D0}"/>
    <cellStyle name="Komma 3 2 4 3 3 3 2" xfId="14616" xr:uid="{C92B6989-3E90-4922-8679-D8662208275F}"/>
    <cellStyle name="Komma 3 2 4 3 3 3 2 2" xfId="34792" xr:uid="{E1331FBF-F9AA-4F8F-B00D-ADE36310A04D}"/>
    <cellStyle name="Komma 3 2 4 3 3 3 3" xfId="34791" xr:uid="{5DE41BF3-070C-4C96-AFE4-5A90ACBB2F8B}"/>
    <cellStyle name="Komma 3 2 4 3 3 3_DataSet" xfId="14617" xr:uid="{B835E41B-2B09-4EA9-8180-F2B8F298F761}"/>
    <cellStyle name="Komma 3 2 4 3 3 4" xfId="14618" xr:uid="{620A9A5A-BED0-48D9-8C31-4A508905EB84}"/>
    <cellStyle name="Komma 3 2 4 3 3 4 2" xfId="34793" xr:uid="{0AC79C39-9A5B-4DD5-9A81-F8D1F79C6493}"/>
    <cellStyle name="Komma 3 2 4 3 3 5" xfId="34786" xr:uid="{2D7A6238-62FD-419C-9E7A-6E8811B80E98}"/>
    <cellStyle name="Komma 3 2 4 3 3_DataSet" xfId="14619" xr:uid="{AFB522A5-42C0-444D-A0D6-3122DCE59721}"/>
    <cellStyle name="Komma 3 2 4 3 4" xfId="14620" xr:uid="{6CB93D14-A68A-491C-AD23-6D84F8554BCF}"/>
    <cellStyle name="Komma 3 2 4 3 4 2" xfId="14621" xr:uid="{39500EE7-CFDE-4A72-BF0C-25D93FB75A41}"/>
    <cellStyle name="Komma 3 2 4 3 4 2 2" xfId="14622" xr:uid="{249FE6D3-1288-4139-938C-AF1B7F2D45FA}"/>
    <cellStyle name="Komma 3 2 4 3 4 2 2 2" xfId="34796" xr:uid="{C8DED6CA-2BB1-4F91-BD95-24173450645F}"/>
    <cellStyle name="Komma 3 2 4 3 4 2 3" xfId="34795" xr:uid="{FBEE8D97-8C69-454D-AC02-8D5CE0AF35C0}"/>
    <cellStyle name="Komma 3 2 4 3 4 2_DataSet" xfId="14623" xr:uid="{ABFCCD66-1263-4122-9C7C-6E28E0D3B249}"/>
    <cellStyle name="Komma 3 2 4 3 4 3" xfId="14624" xr:uid="{DCA78A92-FAA5-4E80-900C-4C0715CB37EC}"/>
    <cellStyle name="Komma 3 2 4 3 4 3 2" xfId="34797" xr:uid="{760930AE-02B9-41BA-8003-F553B00287A9}"/>
    <cellStyle name="Komma 3 2 4 3 4 4" xfId="34794" xr:uid="{896D9258-D659-4123-A500-33B2B75941B8}"/>
    <cellStyle name="Komma 3 2 4 3 4_DataSet" xfId="14625" xr:uid="{A0411529-BDD4-49AB-BA01-42981AEC3BF7}"/>
    <cellStyle name="Komma 3 2 4 3 5" xfId="14626" xr:uid="{507B7042-9F50-414E-9F18-701CCD3ECCBA}"/>
    <cellStyle name="Komma 3 2 4 3 5 2" xfId="14627" xr:uid="{48306294-430B-47FE-9B47-33357F51205C}"/>
    <cellStyle name="Komma 3 2 4 3 5 2 2" xfId="34799" xr:uid="{819384B8-6385-44A8-8192-412FE33EC67E}"/>
    <cellStyle name="Komma 3 2 4 3 5 3" xfId="34798" xr:uid="{B1952C67-5988-4E96-855A-69A0D5194D27}"/>
    <cellStyle name="Komma 3 2 4 3 5_DataSet" xfId="14628" xr:uid="{337B207F-1B5C-4F11-A9F4-10909F38DBB0}"/>
    <cellStyle name="Komma 3 2 4 3 6" xfId="14629" xr:uid="{393FEBBC-0B11-4A60-AE2A-4BCA8727ABA4}"/>
    <cellStyle name="Komma 3 2 4 3 6 2" xfId="34800" xr:uid="{B8525215-99CC-4670-96F7-AECD4C34C4B9}"/>
    <cellStyle name="Komma 3 2 4 3 7" xfId="34769" xr:uid="{3ABB6284-305C-44AE-B145-F0108A156D25}"/>
    <cellStyle name="Komma 3 2 4 3_DataSet" xfId="14630" xr:uid="{A527DCFE-E7BA-4B6B-B4EA-30097EE5E1D4}"/>
    <cellStyle name="Komma 3 2 4 4" xfId="14631" xr:uid="{B4A5E0D6-2148-4CF4-AA9A-185AE795D905}"/>
    <cellStyle name="Komma 3 2 4 4 2" xfId="14632" xr:uid="{5104DB53-E03A-4B23-9699-84A03623B8A8}"/>
    <cellStyle name="Komma 3 2 4 4 2 2" xfId="14633" xr:uid="{C9D08767-5F62-405F-B804-A2C135EC83FA}"/>
    <cellStyle name="Komma 3 2 4 4 2 2 2" xfId="14634" xr:uid="{C02127FD-0082-401B-93F4-A338A24E4220}"/>
    <cellStyle name="Komma 3 2 4 4 2 2 2 2" xfId="14635" xr:uid="{00DF56B4-029F-4555-B4E2-6D3390A7A6D0}"/>
    <cellStyle name="Komma 3 2 4 4 2 2 2 2 2" xfId="34805" xr:uid="{5EC6715E-8BF3-4F30-A17A-1C53607D9A15}"/>
    <cellStyle name="Komma 3 2 4 4 2 2 2 3" xfId="34804" xr:uid="{08A27AEC-8B22-4630-9C16-8DBE50025F72}"/>
    <cellStyle name="Komma 3 2 4 4 2 2 2_DataSet" xfId="14636" xr:uid="{F2A73D86-3BEE-4197-BD20-1B9CE7DD163F}"/>
    <cellStyle name="Komma 3 2 4 4 2 2 3" xfId="14637" xr:uid="{C9D66DBA-4AAB-4726-B9E2-1D6CF7845FCA}"/>
    <cellStyle name="Komma 3 2 4 4 2 2 3 2" xfId="34806" xr:uid="{555A0DD1-7CDE-45D2-AF37-52214DCC711D}"/>
    <cellStyle name="Komma 3 2 4 4 2 2 4" xfId="34803" xr:uid="{77F16B6D-BE8D-4A8F-96C2-866E843F628B}"/>
    <cellStyle name="Komma 3 2 4 4 2 2_DataSet" xfId="14638" xr:uid="{AB918753-4369-40E0-A871-1C3DEECD5D90}"/>
    <cellStyle name="Komma 3 2 4 4 2 3" xfId="14639" xr:uid="{3B843FD7-1FBB-4C12-BD6B-D84BC8514D97}"/>
    <cellStyle name="Komma 3 2 4 4 2 3 2" xfId="14640" xr:uid="{D79C7B9E-3188-48BF-A547-6AC2369075D1}"/>
    <cellStyle name="Komma 3 2 4 4 2 3 2 2" xfId="34808" xr:uid="{8329163B-BFD1-4708-B0ED-76E89613B2F1}"/>
    <cellStyle name="Komma 3 2 4 4 2 3 3" xfId="34807" xr:uid="{63876541-C529-4693-95D9-4FDE96C286C0}"/>
    <cellStyle name="Komma 3 2 4 4 2 3_DataSet" xfId="14641" xr:uid="{40227351-0684-478A-B427-3BA8F7C918E2}"/>
    <cellStyle name="Komma 3 2 4 4 2 4" xfId="14642" xr:uid="{13A94EF1-1CAD-4025-8FB6-2CD3C55865FA}"/>
    <cellStyle name="Komma 3 2 4 4 2 4 2" xfId="34809" xr:uid="{629BD92A-B571-4332-AE3A-493695E325B7}"/>
    <cellStyle name="Komma 3 2 4 4 2 5" xfId="34802" xr:uid="{60EF03A6-12DA-4E6A-9929-7F079645D870}"/>
    <cellStyle name="Komma 3 2 4 4 2_DataSet" xfId="14643" xr:uid="{6293DA1F-ED5A-4AC2-93A9-D15D1298F144}"/>
    <cellStyle name="Komma 3 2 4 4 3" xfId="14644" xr:uid="{CE4BC2C3-D4B1-4AD8-8362-25FD5F9C0F01}"/>
    <cellStyle name="Komma 3 2 4 4 3 2" xfId="14645" xr:uid="{5075826F-AB56-405D-ACC0-EB99BEE59AC3}"/>
    <cellStyle name="Komma 3 2 4 4 3 2 2" xfId="14646" xr:uid="{3C75D7B2-0C18-4363-82C8-4C26DF9B94A8}"/>
    <cellStyle name="Komma 3 2 4 4 3 2 2 2" xfId="34812" xr:uid="{55472503-669F-471B-8FBE-90961FF341E5}"/>
    <cellStyle name="Komma 3 2 4 4 3 2 3" xfId="34811" xr:uid="{E333B2F3-06BF-4DFF-B0E2-730A733C6383}"/>
    <cellStyle name="Komma 3 2 4 4 3 2_DataSet" xfId="14647" xr:uid="{DF955FF5-F212-4659-BF4B-301E2C3B579A}"/>
    <cellStyle name="Komma 3 2 4 4 3 3" xfId="14648" xr:uid="{A17842A3-A416-48F2-83AF-53DA0DBF2A22}"/>
    <cellStyle name="Komma 3 2 4 4 3 3 2" xfId="34813" xr:uid="{67CD8375-3695-4052-9A1E-1EF9C41F267F}"/>
    <cellStyle name="Komma 3 2 4 4 3 4" xfId="34810" xr:uid="{73C2B872-1BA8-4E02-A97C-C6F5C2F0A5F3}"/>
    <cellStyle name="Komma 3 2 4 4 3_DataSet" xfId="14649" xr:uid="{91B270D8-7BAA-4B31-A831-AF4CE7128781}"/>
    <cellStyle name="Komma 3 2 4 4 4" xfId="14650" xr:uid="{39825008-766F-4B16-B8A6-6FF6D66D555C}"/>
    <cellStyle name="Komma 3 2 4 4 4 2" xfId="14651" xr:uid="{9A658C58-9328-4E59-8F53-2CB859C2B048}"/>
    <cellStyle name="Komma 3 2 4 4 4 2 2" xfId="34815" xr:uid="{820C534F-BE16-4AF1-AE10-4344F66CA99F}"/>
    <cellStyle name="Komma 3 2 4 4 4 3" xfId="34814" xr:uid="{F3D91445-E652-45D6-95AC-B12C562D01A3}"/>
    <cellStyle name="Komma 3 2 4 4 4_DataSet" xfId="14652" xr:uid="{E029383F-8507-4CB3-80E5-B11E06197C4A}"/>
    <cellStyle name="Komma 3 2 4 4 5" xfId="14653" xr:uid="{23735067-D163-4B23-AC7F-0183789F15B5}"/>
    <cellStyle name="Komma 3 2 4 4 5 2" xfId="34816" xr:uid="{98DE8BA4-F04D-4583-8EB5-E535864222B4}"/>
    <cellStyle name="Komma 3 2 4 4 6" xfId="34801" xr:uid="{B2E43DA3-B8BB-4C6E-AF96-DE62A1CB0B3B}"/>
    <cellStyle name="Komma 3 2 4 4_DataSet" xfId="14654" xr:uid="{857E624C-D0F4-4B1C-A36D-143C255B199D}"/>
    <cellStyle name="Komma 3 2 4 5" xfId="14655" xr:uid="{3B17E876-2B33-4901-AE1F-9132F9A8FBE5}"/>
    <cellStyle name="Komma 3 2 4 5 2" xfId="14656" xr:uid="{2AF1019E-17EE-40A1-A3BC-60ED637474AF}"/>
    <cellStyle name="Komma 3 2 4 5 2 2" xfId="14657" xr:uid="{E89B14D7-D698-4072-892A-589AED7C9116}"/>
    <cellStyle name="Komma 3 2 4 5 2 2 2" xfId="14658" xr:uid="{65603A40-EACA-4281-93F0-8147501CD29B}"/>
    <cellStyle name="Komma 3 2 4 5 2 2 2 2" xfId="34820" xr:uid="{F4542431-74B8-4D7C-95B4-6075F369B86F}"/>
    <cellStyle name="Komma 3 2 4 5 2 2 3" xfId="34819" xr:uid="{EFB5FEA1-D74C-4504-A82E-DF5AB1C33042}"/>
    <cellStyle name="Komma 3 2 4 5 2 2_DataSet" xfId="14659" xr:uid="{167359F1-6285-47C3-A274-BAFE7B0D1930}"/>
    <cellStyle name="Komma 3 2 4 5 2 3" xfId="14660" xr:uid="{0663B1C0-EA24-4999-A04F-9AC46B806400}"/>
    <cellStyle name="Komma 3 2 4 5 2 3 2" xfId="34821" xr:uid="{D92ED625-C3EF-45FE-A529-7008CAC65475}"/>
    <cellStyle name="Komma 3 2 4 5 2 4" xfId="34818" xr:uid="{5D90C4CE-A7F3-47D4-B24A-40EBB46858F1}"/>
    <cellStyle name="Komma 3 2 4 5 2_DataSet" xfId="14661" xr:uid="{3FAD788A-FE3E-40A0-B2F6-1070E0420EC1}"/>
    <cellStyle name="Komma 3 2 4 5 3" xfId="14662" xr:uid="{667CA136-77D1-4880-B23F-601D32183E4B}"/>
    <cellStyle name="Komma 3 2 4 5 3 2" xfId="14663" xr:uid="{51710143-55B9-4F5F-9C92-8E6505B902C0}"/>
    <cellStyle name="Komma 3 2 4 5 3 2 2" xfId="34823" xr:uid="{81B0834A-ED87-4C37-AEEC-EBF44D853CB8}"/>
    <cellStyle name="Komma 3 2 4 5 3 3" xfId="34822" xr:uid="{50BB2181-82B8-4664-ACE6-4DA68A43C017}"/>
    <cellStyle name="Komma 3 2 4 5 3_DataSet" xfId="14664" xr:uid="{F2F4F474-2AF3-4EE7-9B49-7F7B3F593902}"/>
    <cellStyle name="Komma 3 2 4 5 4" xfId="14665" xr:uid="{C2E75D30-009E-4381-83E5-3A7FD98786F0}"/>
    <cellStyle name="Komma 3 2 4 5 4 2" xfId="34824" xr:uid="{A2CEE1C8-16CD-4503-A5D2-74FE9373BD1C}"/>
    <cellStyle name="Komma 3 2 4 5 5" xfId="34817" xr:uid="{493BC29A-DBB7-4E1E-A488-8AA63507365D}"/>
    <cellStyle name="Komma 3 2 4 5_DataSet" xfId="14666" xr:uid="{B39C1FDB-BA9F-41C2-9113-DF8C145EB522}"/>
    <cellStyle name="Komma 3 2 4 6" xfId="14667" xr:uid="{AD3990AC-0FE3-4162-836C-225C800BA0DD}"/>
    <cellStyle name="Komma 3 2 4 6 2" xfId="14668" xr:uid="{E4F31F4E-04CD-40E5-95EA-E8526620E8A0}"/>
    <cellStyle name="Komma 3 2 4 6 2 2" xfId="14669" xr:uid="{7A53E0CC-E304-456A-A4CC-1C69517E40A3}"/>
    <cellStyle name="Komma 3 2 4 6 2 2 2" xfId="34827" xr:uid="{2C22F4C9-6C07-425B-9930-5CEE950945F1}"/>
    <cellStyle name="Komma 3 2 4 6 2 3" xfId="34826" xr:uid="{9C0E9963-4BE3-4FBA-BE11-7C6BBC9CA3AF}"/>
    <cellStyle name="Komma 3 2 4 6 2_DataSet" xfId="14670" xr:uid="{104541E0-1E98-4364-89DE-2BD664999939}"/>
    <cellStyle name="Komma 3 2 4 6 3" xfId="14671" xr:uid="{D655CCE3-434E-475D-AB7E-19B6B4093CCB}"/>
    <cellStyle name="Komma 3 2 4 6 3 2" xfId="34828" xr:uid="{0AF12C10-3E7E-4676-B0A3-3404C01CDCF7}"/>
    <cellStyle name="Komma 3 2 4 6 4" xfId="34825" xr:uid="{FDF6F1B4-0D55-4756-A4B8-771D210CB828}"/>
    <cellStyle name="Komma 3 2 4 6_DataSet" xfId="14672" xr:uid="{8B3A0C6B-B69B-4EC0-811E-400BDB0F520A}"/>
    <cellStyle name="Komma 3 2 4 7" xfId="14673" xr:uid="{2127E8AC-3851-4DD9-9E51-B413E3FB5FC7}"/>
    <cellStyle name="Komma 3 2 4 7 2" xfId="14674" xr:uid="{14322750-AE5E-4C50-83BD-67685107F10F}"/>
    <cellStyle name="Komma 3 2 4 7 2 2" xfId="34830" xr:uid="{80A60500-A2BC-44C7-B4A4-878A349BED41}"/>
    <cellStyle name="Komma 3 2 4 7 3" xfId="34829" xr:uid="{2CDB67A6-8A9C-4F38-B187-C870FB277869}"/>
    <cellStyle name="Komma 3 2 4 7_DataSet" xfId="14675" xr:uid="{C3B153E5-97B1-4BC6-AC6D-B60183A4817F}"/>
    <cellStyle name="Komma 3 2 4 8" xfId="14676" xr:uid="{9B859A04-0E27-430F-85B8-222D5713D861}"/>
    <cellStyle name="Komma 3 2 4 8 2" xfId="34831" xr:uid="{32C91E75-A1D6-41BD-AEAA-111E7EAF3113}"/>
    <cellStyle name="Komma 3 2 4 9" xfId="34736" xr:uid="{9D0BDEF5-5449-4651-A587-7C50832B2FA8}"/>
    <cellStyle name="Komma 3 2 4_DataSet" xfId="14677" xr:uid="{8F03727D-D3D4-412F-83C4-58136F189FF3}"/>
    <cellStyle name="Komma 3 2 40" xfId="39471" xr:uid="{D1335EC1-B1AF-49EE-8D47-94DDE8C568CE}"/>
    <cellStyle name="Komma 3 2 41" xfId="39438" xr:uid="{64DF3793-AD44-4FF4-859F-4C396CCA4686}"/>
    <cellStyle name="Komma 3 2 42" xfId="39514" xr:uid="{5998C07B-E97A-46EA-A328-E85B341D6DF2}"/>
    <cellStyle name="Komma 3 2 43" xfId="39403" xr:uid="{EE58E991-E358-4A2A-9F34-C0F86B4C0B23}"/>
    <cellStyle name="Komma 3 2 44" xfId="39477" xr:uid="{0136F1D8-C8A4-410A-AFF3-09782A7488C7}"/>
    <cellStyle name="Komma 3 2 45" xfId="39393" xr:uid="{AA9BD335-9A2D-441D-B197-2FFC226D4B5C}"/>
    <cellStyle name="Komma 3 2 46" xfId="39483" xr:uid="{E62EC393-A4B9-41A5-B0F1-B67C937044C7}"/>
    <cellStyle name="Komma 3 2 47" xfId="39391" xr:uid="{F2F3B515-A175-4AA9-8166-6E27E583EFBF}"/>
    <cellStyle name="Komma 3 2 48" xfId="39485" xr:uid="{2F0034E5-6F21-48E5-8C64-51E013B1FDFE}"/>
    <cellStyle name="Komma 3 2 49" xfId="39430" xr:uid="{D6BBF763-6A38-41EF-9BF2-0C14518D4B75}"/>
    <cellStyle name="Komma 3 2 5" xfId="14678" xr:uid="{43AAD417-6F9F-4822-94FC-659F4ECAAEB6}"/>
    <cellStyle name="Komma 3 2 5 2" xfId="14679" xr:uid="{FEADF2FF-1E96-4192-83DC-E56F99014F00}"/>
    <cellStyle name="Komma 3 2 5 2 2" xfId="14680" xr:uid="{9837A310-5C1F-4B6E-A087-74667BEF2C2A}"/>
    <cellStyle name="Komma 3 2 5 2 2 2" xfId="14681" xr:uid="{60A18FB7-E395-4107-BDA4-528FF939E9CF}"/>
    <cellStyle name="Komma 3 2 5 2 2 2 2" xfId="14682" xr:uid="{C9352B9F-1675-4F4C-B41C-F06C83A33710}"/>
    <cellStyle name="Komma 3 2 5 2 2 2 2 2" xfId="14683" xr:uid="{8DC22BA9-818E-4476-94F9-10B7291864CD}"/>
    <cellStyle name="Komma 3 2 5 2 2 2 2 2 2" xfId="14684" xr:uid="{3AD9C018-4B15-40C0-8DAB-BAAB540BAB76}"/>
    <cellStyle name="Komma 3 2 5 2 2 2 2 2 2 2" xfId="34838" xr:uid="{3FE3F632-987F-439B-B1D9-19D19DC81BB8}"/>
    <cellStyle name="Komma 3 2 5 2 2 2 2 2 3" xfId="34837" xr:uid="{F02068F9-7ECE-4A7C-98BF-15E8F3756330}"/>
    <cellStyle name="Komma 3 2 5 2 2 2 2 2_DataSet" xfId="14685" xr:uid="{2B1FE4DC-77D0-4EE5-9ACF-76D70E55CBDE}"/>
    <cellStyle name="Komma 3 2 5 2 2 2 2 3" xfId="14686" xr:uid="{0B04F014-7668-4BF5-B6B3-B03AB8E20E60}"/>
    <cellStyle name="Komma 3 2 5 2 2 2 2 3 2" xfId="34839" xr:uid="{0A0B41C9-834D-4B8C-9F26-E38DFC177140}"/>
    <cellStyle name="Komma 3 2 5 2 2 2 2 4" xfId="34836" xr:uid="{B6A5AC1F-4EC7-4B13-A74C-1E3BD4C017E6}"/>
    <cellStyle name="Komma 3 2 5 2 2 2 2_DataSet" xfId="14687" xr:uid="{27D9D78C-3B6A-4CB8-832A-6A08250DF297}"/>
    <cellStyle name="Komma 3 2 5 2 2 2 3" xfId="14688" xr:uid="{C6867B07-7DAD-4C1E-9ADD-0B65C8444FAA}"/>
    <cellStyle name="Komma 3 2 5 2 2 2 3 2" xfId="14689" xr:uid="{D89860E7-94EE-4923-B61C-FFA1FD69E5D5}"/>
    <cellStyle name="Komma 3 2 5 2 2 2 3 2 2" xfId="34841" xr:uid="{58892918-FB3E-4D4D-93EB-3FD818A53729}"/>
    <cellStyle name="Komma 3 2 5 2 2 2 3 3" xfId="34840" xr:uid="{FFC1DF4D-0FD8-4E50-AB02-247A71B09769}"/>
    <cellStyle name="Komma 3 2 5 2 2 2 3_DataSet" xfId="14690" xr:uid="{2670D0B6-068C-4358-8BC3-37C604661F9B}"/>
    <cellStyle name="Komma 3 2 5 2 2 2 4" xfId="14691" xr:uid="{C73E24A7-A382-4696-B780-ACA6B312AD9F}"/>
    <cellStyle name="Komma 3 2 5 2 2 2 4 2" xfId="34842" xr:uid="{A5FD21DF-7B66-4672-A7FD-9A739F9559A9}"/>
    <cellStyle name="Komma 3 2 5 2 2 2 5" xfId="34835" xr:uid="{584C82B9-2ACF-445E-8F5D-4F8576497A38}"/>
    <cellStyle name="Komma 3 2 5 2 2 2_DataSet" xfId="14692" xr:uid="{7A7AD893-E8A0-4B58-A8C2-9881463ABA05}"/>
    <cellStyle name="Komma 3 2 5 2 2 3" xfId="14693" xr:uid="{5F7F6359-4E52-47CF-B8E0-17E98243D97D}"/>
    <cellStyle name="Komma 3 2 5 2 2 3 2" xfId="14694" xr:uid="{2649F406-D139-4F4C-8386-66950CD31B78}"/>
    <cellStyle name="Komma 3 2 5 2 2 3 2 2" xfId="14695" xr:uid="{7AF75C71-484F-4EE2-88E8-2D78DF1CC543}"/>
    <cellStyle name="Komma 3 2 5 2 2 3 2 2 2" xfId="34845" xr:uid="{1D48074D-F083-4CBD-8899-D8BB18DB56AB}"/>
    <cellStyle name="Komma 3 2 5 2 2 3 2 3" xfId="34844" xr:uid="{6C3CB3C5-CD78-467C-B7B9-1070A1D43718}"/>
    <cellStyle name="Komma 3 2 5 2 2 3 2_DataSet" xfId="14696" xr:uid="{260D6FAD-29BF-4F6D-A72B-B296829E04AD}"/>
    <cellStyle name="Komma 3 2 5 2 2 3 3" xfId="14697" xr:uid="{571E3D66-5286-4EAC-9D38-74737821DF23}"/>
    <cellStyle name="Komma 3 2 5 2 2 3 3 2" xfId="34846" xr:uid="{29BE0573-42D5-4EAA-84A3-C8B8902B6B6F}"/>
    <cellStyle name="Komma 3 2 5 2 2 3 4" xfId="34843" xr:uid="{87B5E162-B488-4FAF-888D-16D352407FB7}"/>
    <cellStyle name="Komma 3 2 5 2 2 3_DataSet" xfId="14698" xr:uid="{492D400C-F211-40CE-9724-D8982263C8DC}"/>
    <cellStyle name="Komma 3 2 5 2 2 4" xfId="14699" xr:uid="{7EDF40EA-D209-4276-9E38-326CB039DB27}"/>
    <cellStyle name="Komma 3 2 5 2 2 4 2" xfId="14700" xr:uid="{D081F2D0-973E-4E64-AC85-795994B8E947}"/>
    <cellStyle name="Komma 3 2 5 2 2 4 2 2" xfId="34848" xr:uid="{301AE9BB-0D21-4B14-A538-842CDC8E4F52}"/>
    <cellStyle name="Komma 3 2 5 2 2 4 3" xfId="34847" xr:uid="{11D269C8-FEF1-4108-9D67-96FC8A7D2C23}"/>
    <cellStyle name="Komma 3 2 5 2 2 4_DataSet" xfId="14701" xr:uid="{EE177C40-A67C-40BE-860B-AC09F30B548E}"/>
    <cellStyle name="Komma 3 2 5 2 2 5" xfId="14702" xr:uid="{5A7043EF-4CDD-4EF3-A6A0-7C4186C24CED}"/>
    <cellStyle name="Komma 3 2 5 2 2 5 2" xfId="34849" xr:uid="{8D1F8270-DC03-4F9A-A600-F6E3205BD873}"/>
    <cellStyle name="Komma 3 2 5 2 2 6" xfId="34834" xr:uid="{A04290AE-CE2A-478C-ABB1-5DC8A8809DDF}"/>
    <cellStyle name="Komma 3 2 5 2 2_DataSet" xfId="14703" xr:uid="{B6B15FD0-4B1D-4999-ADFB-21191FC296DE}"/>
    <cellStyle name="Komma 3 2 5 2 3" xfId="14704" xr:uid="{6E0A12BE-185B-4A60-84BC-5FB3540271DC}"/>
    <cellStyle name="Komma 3 2 5 2 3 2" xfId="14705" xr:uid="{2DC9BB73-145F-4DE3-B0B5-7F894B9ADCD6}"/>
    <cellStyle name="Komma 3 2 5 2 3 2 2" xfId="14706" xr:uid="{AE0172A9-1395-4DA1-826F-8FBD2AE2D46F}"/>
    <cellStyle name="Komma 3 2 5 2 3 2 2 2" xfId="14707" xr:uid="{1042DC39-987A-4EE1-A653-420E72DDC875}"/>
    <cellStyle name="Komma 3 2 5 2 3 2 2 2 2" xfId="34853" xr:uid="{2F8DE12C-41DD-4E21-A3E7-2FF9DB92A4D9}"/>
    <cellStyle name="Komma 3 2 5 2 3 2 2 3" xfId="34852" xr:uid="{85AE39E6-2875-4C72-92AA-7401DA0F295E}"/>
    <cellStyle name="Komma 3 2 5 2 3 2 2_DataSet" xfId="14708" xr:uid="{21DA2F0E-0FDD-4DFB-B7DB-8482865995FC}"/>
    <cellStyle name="Komma 3 2 5 2 3 2 3" xfId="14709" xr:uid="{8823A71B-DF6E-45AC-AF2B-192D07E2FDCF}"/>
    <cellStyle name="Komma 3 2 5 2 3 2 3 2" xfId="34854" xr:uid="{E45F5EE7-BCA0-45CC-9A6F-E0E18D92A267}"/>
    <cellStyle name="Komma 3 2 5 2 3 2 4" xfId="34851" xr:uid="{CA5B1861-6E5C-4672-A33F-313C79BFCB3C}"/>
    <cellStyle name="Komma 3 2 5 2 3 2_DataSet" xfId="14710" xr:uid="{47ACB6CB-9AC0-4DB4-A628-DA2B79948F09}"/>
    <cellStyle name="Komma 3 2 5 2 3 3" xfId="14711" xr:uid="{FD8D43F2-DCD4-4C4B-AB95-B9E53158B902}"/>
    <cellStyle name="Komma 3 2 5 2 3 3 2" xfId="14712" xr:uid="{35064C31-580F-4C10-B235-1B2F892DF98C}"/>
    <cellStyle name="Komma 3 2 5 2 3 3 2 2" xfId="34856" xr:uid="{3A8B7C9D-E2E0-4848-A919-FC9248DEB7A8}"/>
    <cellStyle name="Komma 3 2 5 2 3 3 3" xfId="34855" xr:uid="{7D2B02A7-3516-4838-BAFA-8BCAB7795AC1}"/>
    <cellStyle name="Komma 3 2 5 2 3 3_DataSet" xfId="14713" xr:uid="{E1018AF2-5C7F-439D-89ED-2DDAE3B73C15}"/>
    <cellStyle name="Komma 3 2 5 2 3 4" xfId="14714" xr:uid="{79241600-1B73-4760-84FB-E41569818D5A}"/>
    <cellStyle name="Komma 3 2 5 2 3 4 2" xfId="34857" xr:uid="{05CF8C59-03E8-47F9-BEA8-A1057329D01A}"/>
    <cellStyle name="Komma 3 2 5 2 3 5" xfId="34850" xr:uid="{EDE897A3-90D1-442F-A25D-54E042EB567D}"/>
    <cellStyle name="Komma 3 2 5 2 3_DataSet" xfId="14715" xr:uid="{C0DBEF0C-4A5F-4429-ABBC-40996C9ABDBF}"/>
    <cellStyle name="Komma 3 2 5 2 4" xfId="14716" xr:uid="{A646139C-5510-4268-81E6-3C74A26AA005}"/>
    <cellStyle name="Komma 3 2 5 2 4 2" xfId="14717" xr:uid="{746ECFB1-AFC5-4C1C-B598-3268FC2590CD}"/>
    <cellStyle name="Komma 3 2 5 2 4 2 2" xfId="14718" xr:uid="{1B4117C8-B46F-4CA3-AC44-65ECE12E8485}"/>
    <cellStyle name="Komma 3 2 5 2 4 2 2 2" xfId="34860" xr:uid="{AD8B9957-FF0D-45C2-8A27-8A15E7BAA784}"/>
    <cellStyle name="Komma 3 2 5 2 4 2 3" xfId="34859" xr:uid="{751CC83C-2352-4DDD-AAF9-1577092C7A0B}"/>
    <cellStyle name="Komma 3 2 5 2 4 2_DataSet" xfId="14719" xr:uid="{C8E8FC3C-7181-4439-A09A-44A47AD11216}"/>
    <cellStyle name="Komma 3 2 5 2 4 3" xfId="14720" xr:uid="{B5E843BC-88DB-40F3-9842-926E3830B389}"/>
    <cellStyle name="Komma 3 2 5 2 4 3 2" xfId="34861" xr:uid="{3C2F2C6D-3860-409A-AAF0-9A94D437C23F}"/>
    <cellStyle name="Komma 3 2 5 2 4 4" xfId="34858" xr:uid="{3B96EF04-B7F4-4DDE-995E-BD732E63CA81}"/>
    <cellStyle name="Komma 3 2 5 2 4_DataSet" xfId="14721" xr:uid="{EA3454AE-87AD-4DC8-9E5C-BE268E70B63E}"/>
    <cellStyle name="Komma 3 2 5 2 5" xfId="14722" xr:uid="{1EAAFACF-2C8A-4761-BC33-635BC804A56F}"/>
    <cellStyle name="Komma 3 2 5 2 5 2" xfId="14723" xr:uid="{2DF6C72F-939D-4C0E-9888-291CF03BEB94}"/>
    <cellStyle name="Komma 3 2 5 2 5 2 2" xfId="34863" xr:uid="{C04CC553-2682-4860-9A56-BE2702928AFB}"/>
    <cellStyle name="Komma 3 2 5 2 5 3" xfId="34862" xr:uid="{50201068-A664-48EB-B389-4151B30E8D5E}"/>
    <cellStyle name="Komma 3 2 5 2 5_DataSet" xfId="14724" xr:uid="{3AFEFF85-B065-493F-A710-2AF2ECDA387A}"/>
    <cellStyle name="Komma 3 2 5 2 6" xfId="14725" xr:uid="{96619786-425F-4156-927E-EC7B9B54AF83}"/>
    <cellStyle name="Komma 3 2 5 2 6 2" xfId="34864" xr:uid="{BB409DED-8267-4CB5-B268-13F660BE8189}"/>
    <cellStyle name="Komma 3 2 5 2 7" xfId="34833" xr:uid="{A450B64D-1EF9-4AD0-85CD-32356AEA20CF}"/>
    <cellStyle name="Komma 3 2 5 2_DataSet" xfId="14726" xr:uid="{DCC9A724-6736-4EB9-9858-ECC3398AA5D9}"/>
    <cellStyle name="Komma 3 2 5 3" xfId="14727" xr:uid="{0CB20FDC-C399-4CFB-9977-6F05D0F93D47}"/>
    <cellStyle name="Komma 3 2 5 3 2" xfId="14728" xr:uid="{EB02C13E-FF62-493D-A420-2889A86AE269}"/>
    <cellStyle name="Komma 3 2 5 3 2 2" xfId="14729" xr:uid="{08156A47-C575-4AAA-8A30-1F1234AB07AA}"/>
    <cellStyle name="Komma 3 2 5 3 2 2 2" xfId="14730" xr:uid="{A75ED3F3-4F91-461E-9DBA-A23AF77BD4C3}"/>
    <cellStyle name="Komma 3 2 5 3 2 2 2 2" xfId="14731" xr:uid="{38302E67-25F5-4998-B038-565645DB3DF1}"/>
    <cellStyle name="Komma 3 2 5 3 2 2 2 2 2" xfId="14732" xr:uid="{0F64579A-92AC-49CE-8EA1-8EDD7372CABD}"/>
    <cellStyle name="Komma 3 2 5 3 2 2 2 2 2 2" xfId="34870" xr:uid="{30889E9A-4237-4384-ACD1-97A6F75BDA5B}"/>
    <cellStyle name="Komma 3 2 5 3 2 2 2 2 3" xfId="34869" xr:uid="{26231C67-16D9-44DA-A5D1-40FD3E66BFC2}"/>
    <cellStyle name="Komma 3 2 5 3 2 2 2 2_DataSet" xfId="14733" xr:uid="{D21616CB-F089-416F-A3E1-C7A033B60D65}"/>
    <cellStyle name="Komma 3 2 5 3 2 2 2 3" xfId="14734" xr:uid="{FE15F758-BFCB-4B75-9CA4-7474FA4F5038}"/>
    <cellStyle name="Komma 3 2 5 3 2 2 2 3 2" xfId="34871" xr:uid="{6A9A8EA9-267C-49C4-B0CA-FAD4092E18B4}"/>
    <cellStyle name="Komma 3 2 5 3 2 2 2 4" xfId="34868" xr:uid="{2A39BAE4-DC97-4F54-B3F5-888F74FBCF91}"/>
    <cellStyle name="Komma 3 2 5 3 2 2 2_DataSet" xfId="14735" xr:uid="{1BA2D938-CFE1-41DE-B6D9-07B36C163E5F}"/>
    <cellStyle name="Komma 3 2 5 3 2 2 3" xfId="14736" xr:uid="{F1DE38C9-D6BF-40D4-A41C-0F487BEC1726}"/>
    <cellStyle name="Komma 3 2 5 3 2 2 3 2" xfId="14737" xr:uid="{AD73D9C0-A36F-49BF-A362-AC4B30055F56}"/>
    <cellStyle name="Komma 3 2 5 3 2 2 3 2 2" xfId="34873" xr:uid="{DA320901-E335-4FF5-9F41-2658A428EF9C}"/>
    <cellStyle name="Komma 3 2 5 3 2 2 3 3" xfId="34872" xr:uid="{2BFB70AF-E0DC-4940-B9D3-4A2F5EFAE7A4}"/>
    <cellStyle name="Komma 3 2 5 3 2 2 3_DataSet" xfId="14738" xr:uid="{D67A3F25-ABFD-40FB-B828-87A331236A48}"/>
    <cellStyle name="Komma 3 2 5 3 2 2 4" xfId="14739" xr:uid="{542F1447-AE2F-4ED7-93BC-4309021D4333}"/>
    <cellStyle name="Komma 3 2 5 3 2 2 4 2" xfId="34874" xr:uid="{FA356473-9453-4B7E-9A82-A96B2A095022}"/>
    <cellStyle name="Komma 3 2 5 3 2 2 5" xfId="34867" xr:uid="{E984DB1B-E277-4D18-83EF-A232170C85E4}"/>
    <cellStyle name="Komma 3 2 5 3 2 2_DataSet" xfId="14740" xr:uid="{D44E49F5-CBF0-43AA-BA96-BD8F6E14F3BC}"/>
    <cellStyle name="Komma 3 2 5 3 2 3" xfId="14741" xr:uid="{3A0CEDD5-D0FD-477B-841D-62CE0E236CEB}"/>
    <cellStyle name="Komma 3 2 5 3 2 3 2" xfId="14742" xr:uid="{34E7367C-14C2-485F-B48E-AD6E96DA9322}"/>
    <cellStyle name="Komma 3 2 5 3 2 3 2 2" xfId="14743" xr:uid="{8F69F16D-3655-47D9-9FAB-55B8D2B631B8}"/>
    <cellStyle name="Komma 3 2 5 3 2 3 2 2 2" xfId="34877" xr:uid="{AC6400BD-A08A-4810-BC6F-74EC3FA5CEDE}"/>
    <cellStyle name="Komma 3 2 5 3 2 3 2 3" xfId="34876" xr:uid="{7F058CAF-5794-45DF-B581-6139176EEE1D}"/>
    <cellStyle name="Komma 3 2 5 3 2 3 2_DataSet" xfId="14744" xr:uid="{1185AE54-116C-49FF-9AEB-13ABE42FED57}"/>
    <cellStyle name="Komma 3 2 5 3 2 3 3" xfId="14745" xr:uid="{E9BC4EE2-D9E4-4FDE-B249-476F494FE657}"/>
    <cellStyle name="Komma 3 2 5 3 2 3 3 2" xfId="34878" xr:uid="{857261F3-CE99-40A7-BBBF-39EC5A3EED2C}"/>
    <cellStyle name="Komma 3 2 5 3 2 3 4" xfId="34875" xr:uid="{610FC283-1D69-49AF-BCB2-3259D1BCA391}"/>
    <cellStyle name="Komma 3 2 5 3 2 3_DataSet" xfId="14746" xr:uid="{BDE7D1EF-0971-4DC9-97F6-37146211CA10}"/>
    <cellStyle name="Komma 3 2 5 3 2 4" xfId="14747" xr:uid="{BF29F7D1-4102-4495-95AB-D2CB579A26E3}"/>
    <cellStyle name="Komma 3 2 5 3 2 4 2" xfId="14748" xr:uid="{35BEB0C3-3F76-4E62-B8B7-E41407E3574F}"/>
    <cellStyle name="Komma 3 2 5 3 2 4 2 2" xfId="34880" xr:uid="{57F8961E-FA4D-408B-8758-1E8988755562}"/>
    <cellStyle name="Komma 3 2 5 3 2 4 3" xfId="34879" xr:uid="{CC0B2DD3-DEAB-4FF2-A572-72E81E4E01F8}"/>
    <cellStyle name="Komma 3 2 5 3 2 4_DataSet" xfId="14749" xr:uid="{C218CB7F-C4A5-49A4-B7BF-82852E12E587}"/>
    <cellStyle name="Komma 3 2 5 3 2 5" xfId="14750" xr:uid="{73E78CDC-4C09-462A-9C93-4C10358462E9}"/>
    <cellStyle name="Komma 3 2 5 3 2 5 2" xfId="34881" xr:uid="{CD366C4A-278B-4653-94EB-51D8624BBCE7}"/>
    <cellStyle name="Komma 3 2 5 3 2 6" xfId="34866" xr:uid="{1C8C0D38-2DD9-439C-9B96-8A0A6D8C004D}"/>
    <cellStyle name="Komma 3 2 5 3 2_DataSet" xfId="14751" xr:uid="{2502B37A-23E9-4A56-86C1-9899F72EE0BE}"/>
    <cellStyle name="Komma 3 2 5 3 3" xfId="14752" xr:uid="{9CADAC2D-05EB-410B-99EE-42D26015B60B}"/>
    <cellStyle name="Komma 3 2 5 3 3 2" xfId="14753" xr:uid="{5F87E67B-7E4B-4C3C-A62A-9D51155BCF0D}"/>
    <cellStyle name="Komma 3 2 5 3 3 2 2" xfId="14754" xr:uid="{D5AB2BA0-C814-477A-A72A-1D86639897A0}"/>
    <cellStyle name="Komma 3 2 5 3 3 2 2 2" xfId="14755" xr:uid="{0A92A13A-BFEF-4C13-B215-91215E8F9CFB}"/>
    <cellStyle name="Komma 3 2 5 3 3 2 2 2 2" xfId="34885" xr:uid="{B9BD2B33-BAEE-4538-BF01-5173398EC754}"/>
    <cellStyle name="Komma 3 2 5 3 3 2 2 3" xfId="34884" xr:uid="{758D0838-D91A-44EC-8433-2318800583C6}"/>
    <cellStyle name="Komma 3 2 5 3 3 2 2_DataSet" xfId="14756" xr:uid="{7581F8F7-EF88-4D3C-986F-B51D8BA0E9F7}"/>
    <cellStyle name="Komma 3 2 5 3 3 2 3" xfId="14757" xr:uid="{2AD517FB-E2F1-4A1B-8E57-FF7F007F2AED}"/>
    <cellStyle name="Komma 3 2 5 3 3 2 3 2" xfId="34886" xr:uid="{CA50D370-EB1E-4BA4-A28D-1D8026607FB1}"/>
    <cellStyle name="Komma 3 2 5 3 3 2 4" xfId="34883" xr:uid="{B3DFE098-971F-4477-B663-017EC00A6821}"/>
    <cellStyle name="Komma 3 2 5 3 3 2_DataSet" xfId="14758" xr:uid="{0AB67B67-10DF-4EB9-A1CB-F61B0BC75252}"/>
    <cellStyle name="Komma 3 2 5 3 3 3" xfId="14759" xr:uid="{46FF5F85-8399-405F-B1D2-EFA94950CA5F}"/>
    <cellStyle name="Komma 3 2 5 3 3 3 2" xfId="14760" xr:uid="{F23FD83A-FF5D-4DAC-A41B-8170FE2D6315}"/>
    <cellStyle name="Komma 3 2 5 3 3 3 2 2" xfId="34888" xr:uid="{5935D16B-35F5-469F-88F6-EF129A904D91}"/>
    <cellStyle name="Komma 3 2 5 3 3 3 3" xfId="34887" xr:uid="{0C492E2B-2786-4D54-BD22-35BDA1191BA2}"/>
    <cellStyle name="Komma 3 2 5 3 3 3_DataSet" xfId="14761" xr:uid="{FA450B03-2EA0-41F7-AD48-D056D3D13F63}"/>
    <cellStyle name="Komma 3 2 5 3 3 4" xfId="14762" xr:uid="{86068478-59EE-4771-9B25-41B58652F823}"/>
    <cellStyle name="Komma 3 2 5 3 3 4 2" xfId="34889" xr:uid="{C3D91E7F-DCB2-4929-A82B-2F21DE4A7630}"/>
    <cellStyle name="Komma 3 2 5 3 3 5" xfId="34882" xr:uid="{8635F039-47AF-4592-9C31-69CC175E74BB}"/>
    <cellStyle name="Komma 3 2 5 3 3_DataSet" xfId="14763" xr:uid="{D408D568-4964-416B-B03B-9AE61CEA4DAD}"/>
    <cellStyle name="Komma 3 2 5 3 4" xfId="14764" xr:uid="{69AD56FF-F97E-4186-B58E-7B85FFF5B6E4}"/>
    <cellStyle name="Komma 3 2 5 3 4 2" xfId="14765" xr:uid="{0824FFE5-99EC-48D3-AB71-3DCBDE8E3019}"/>
    <cellStyle name="Komma 3 2 5 3 4 2 2" xfId="14766" xr:uid="{DE8D77EC-D6A0-42E1-8037-BFB9A9669304}"/>
    <cellStyle name="Komma 3 2 5 3 4 2 2 2" xfId="34892" xr:uid="{89B8DF30-C888-4715-87EB-885869063986}"/>
    <cellStyle name="Komma 3 2 5 3 4 2 3" xfId="34891" xr:uid="{6A9DACE3-4BEE-4346-A2B1-05269EB17B1D}"/>
    <cellStyle name="Komma 3 2 5 3 4 2_DataSet" xfId="14767" xr:uid="{FFCD0044-ABA0-470B-B91B-D71E9E58BC0F}"/>
    <cellStyle name="Komma 3 2 5 3 4 3" xfId="14768" xr:uid="{B44DC7B6-595F-45F3-BA6E-E26F1A70EA5B}"/>
    <cellStyle name="Komma 3 2 5 3 4 3 2" xfId="34893" xr:uid="{250C4E05-F476-46C1-A196-22E161C38F6C}"/>
    <cellStyle name="Komma 3 2 5 3 4 4" xfId="34890" xr:uid="{BC5C9F93-7674-49D7-8878-9A7C3FA41157}"/>
    <cellStyle name="Komma 3 2 5 3 4_DataSet" xfId="14769" xr:uid="{25FD1933-1E2D-43ED-B559-60F211646A4A}"/>
    <cellStyle name="Komma 3 2 5 3 5" xfId="14770" xr:uid="{22AA5BFC-D282-46D8-AE75-26A2FC8CB0E8}"/>
    <cellStyle name="Komma 3 2 5 3 5 2" xfId="14771" xr:uid="{C46F4BE5-9E1B-498A-952E-6ED9B2AB950A}"/>
    <cellStyle name="Komma 3 2 5 3 5 2 2" xfId="34895" xr:uid="{3BA370E4-2270-43A5-A952-F081E0591D77}"/>
    <cellStyle name="Komma 3 2 5 3 5 3" xfId="34894" xr:uid="{7FE97AED-E2BF-4FBE-A044-81A3B720D504}"/>
    <cellStyle name="Komma 3 2 5 3 5_DataSet" xfId="14772" xr:uid="{7EC4F853-E599-47D2-9D7B-80A3109625F3}"/>
    <cellStyle name="Komma 3 2 5 3 6" xfId="14773" xr:uid="{23E77851-C6F0-40EF-A75B-A4C129904F7B}"/>
    <cellStyle name="Komma 3 2 5 3 6 2" xfId="34896" xr:uid="{318A9448-A389-4340-A69E-A84244311355}"/>
    <cellStyle name="Komma 3 2 5 3 7" xfId="34865" xr:uid="{3EC15733-AE13-4E8C-A784-9F62975C78BC}"/>
    <cellStyle name="Komma 3 2 5 3_DataSet" xfId="14774" xr:uid="{F30135D1-A46B-4D94-A74D-A9A87208491F}"/>
    <cellStyle name="Komma 3 2 5 4" xfId="14775" xr:uid="{7CDB6C0D-5420-4766-B370-55499936EDA7}"/>
    <cellStyle name="Komma 3 2 5 4 2" xfId="14776" xr:uid="{BAF65022-5D97-4E15-913A-F8AD76588BD3}"/>
    <cellStyle name="Komma 3 2 5 4 2 2" xfId="14777" xr:uid="{6C749D6E-F55F-45AC-90BA-55EB7D5950F2}"/>
    <cellStyle name="Komma 3 2 5 4 2 2 2" xfId="14778" xr:uid="{1F47D00A-0290-4DC9-B5D7-D88E734755CE}"/>
    <cellStyle name="Komma 3 2 5 4 2 2 2 2" xfId="14779" xr:uid="{55C9F3C6-EAFA-4EDD-986E-ACF71B7F04FA}"/>
    <cellStyle name="Komma 3 2 5 4 2 2 2 2 2" xfId="34901" xr:uid="{BD820490-D093-41CF-95B7-26DDECDEBAA3}"/>
    <cellStyle name="Komma 3 2 5 4 2 2 2 3" xfId="34900" xr:uid="{A0B0248A-E604-41CD-8F0F-70C84212EFC4}"/>
    <cellStyle name="Komma 3 2 5 4 2 2 2_DataSet" xfId="14780" xr:uid="{2D896D44-BF91-4317-AC97-B186314FBB97}"/>
    <cellStyle name="Komma 3 2 5 4 2 2 3" xfId="14781" xr:uid="{6A5C51B3-222A-41B7-BB98-8B54B4356BAD}"/>
    <cellStyle name="Komma 3 2 5 4 2 2 3 2" xfId="34902" xr:uid="{2C49DF29-292D-42BB-8B56-64557E52B4FE}"/>
    <cellStyle name="Komma 3 2 5 4 2 2 4" xfId="34899" xr:uid="{3C18ECBA-B5AE-492B-84E1-834FB51C26F5}"/>
    <cellStyle name="Komma 3 2 5 4 2 2_DataSet" xfId="14782" xr:uid="{333C5013-24AA-41E0-9035-66C0783914C0}"/>
    <cellStyle name="Komma 3 2 5 4 2 3" xfId="14783" xr:uid="{A1D406BC-E807-4F04-BCC0-543F499E2D65}"/>
    <cellStyle name="Komma 3 2 5 4 2 3 2" xfId="14784" xr:uid="{EF032562-8C1E-4E70-8BC4-671A9F78E90E}"/>
    <cellStyle name="Komma 3 2 5 4 2 3 2 2" xfId="34904" xr:uid="{98F8C539-995B-40EA-8BB2-586C663AFF2D}"/>
    <cellStyle name="Komma 3 2 5 4 2 3 3" xfId="34903" xr:uid="{7D3B1DDC-F970-458C-816A-22E9CE46DEF5}"/>
    <cellStyle name="Komma 3 2 5 4 2 3_DataSet" xfId="14785" xr:uid="{778C3A35-8DAF-4C26-B67B-45E83D1AFB0D}"/>
    <cellStyle name="Komma 3 2 5 4 2 4" xfId="14786" xr:uid="{8AECFF4A-DE48-4BF2-BD59-E737216A8818}"/>
    <cellStyle name="Komma 3 2 5 4 2 4 2" xfId="34905" xr:uid="{9F7DCC9A-A081-47EC-9CA0-26FF01A76E1E}"/>
    <cellStyle name="Komma 3 2 5 4 2 5" xfId="34898" xr:uid="{E8E26F85-834B-4184-A7C6-338512166573}"/>
    <cellStyle name="Komma 3 2 5 4 2_DataSet" xfId="14787" xr:uid="{5A0A4041-DB63-4A0A-B243-00031CF71662}"/>
    <cellStyle name="Komma 3 2 5 4 3" xfId="14788" xr:uid="{8658C24A-5D65-4897-83AF-DECD1E85B604}"/>
    <cellStyle name="Komma 3 2 5 4 3 2" xfId="14789" xr:uid="{511BF270-4426-49E8-8531-52E857B2FD0B}"/>
    <cellStyle name="Komma 3 2 5 4 3 2 2" xfId="14790" xr:uid="{3840499A-8508-47E0-898A-C3BA4B0E485A}"/>
    <cellStyle name="Komma 3 2 5 4 3 2 2 2" xfId="34908" xr:uid="{012333FF-9914-467F-B56F-44608B7D081A}"/>
    <cellStyle name="Komma 3 2 5 4 3 2 3" xfId="34907" xr:uid="{B0AE38EE-ACE7-479F-8836-602543628FFF}"/>
    <cellStyle name="Komma 3 2 5 4 3 2_DataSet" xfId="14791" xr:uid="{8D3EAC91-D76E-4CCA-A498-053CD6B825CC}"/>
    <cellStyle name="Komma 3 2 5 4 3 3" xfId="14792" xr:uid="{61496765-F0AB-49A3-9718-4DC5AD522853}"/>
    <cellStyle name="Komma 3 2 5 4 3 3 2" xfId="34909" xr:uid="{F96E424C-C9F5-4760-A7A8-E01E034F8FB4}"/>
    <cellStyle name="Komma 3 2 5 4 3 4" xfId="34906" xr:uid="{39C1AFE8-D542-4839-A176-8A8B4D71AA92}"/>
    <cellStyle name="Komma 3 2 5 4 3_DataSet" xfId="14793" xr:uid="{FDC4669A-9511-4881-A816-A648191D0082}"/>
    <cellStyle name="Komma 3 2 5 4 4" xfId="14794" xr:uid="{122455D8-BA34-4830-8559-957A7397BCD2}"/>
    <cellStyle name="Komma 3 2 5 4 4 2" xfId="14795" xr:uid="{F889773F-BACE-40ED-A888-6490413E8801}"/>
    <cellStyle name="Komma 3 2 5 4 4 2 2" xfId="34911" xr:uid="{BC53431B-EB58-4BF4-B9CB-1FD1EABC0E93}"/>
    <cellStyle name="Komma 3 2 5 4 4 3" xfId="34910" xr:uid="{5D60DCC3-CDB6-48B0-8194-B6EABFECC83D}"/>
    <cellStyle name="Komma 3 2 5 4 4_DataSet" xfId="14796" xr:uid="{DB39C903-CC62-4F0A-85B3-876C6631E0CD}"/>
    <cellStyle name="Komma 3 2 5 4 5" xfId="14797" xr:uid="{F384277E-354A-4A4D-AE85-92F806D7F1B2}"/>
    <cellStyle name="Komma 3 2 5 4 5 2" xfId="34912" xr:uid="{538AA92F-8AE0-4746-8521-BE99E99AF1D9}"/>
    <cellStyle name="Komma 3 2 5 4 6" xfId="34897" xr:uid="{C29C44BB-51C4-4C07-B57C-29852E86D71D}"/>
    <cellStyle name="Komma 3 2 5 4_DataSet" xfId="14798" xr:uid="{B7D7883B-9E0D-4582-AE9D-15DE461C014E}"/>
    <cellStyle name="Komma 3 2 5 5" xfId="14799" xr:uid="{A2E8070F-F0CB-4513-863D-A9D502D85E2F}"/>
    <cellStyle name="Komma 3 2 5 5 2" xfId="14800" xr:uid="{6E4724E0-8D13-4A99-A38E-2AE104CCE09A}"/>
    <cellStyle name="Komma 3 2 5 5 2 2" xfId="14801" xr:uid="{1D64F60A-3D40-40F5-A462-FEB8B3560135}"/>
    <cellStyle name="Komma 3 2 5 5 2 2 2" xfId="14802" xr:uid="{CC78809E-FAE0-4B79-BB2C-EC6A5F2EAFEF}"/>
    <cellStyle name="Komma 3 2 5 5 2 2 2 2" xfId="34916" xr:uid="{74374F13-7588-45F6-82B6-1E5EEED38F6F}"/>
    <cellStyle name="Komma 3 2 5 5 2 2 3" xfId="34915" xr:uid="{C80C2844-E016-455D-B182-E5AFF70C286A}"/>
    <cellStyle name="Komma 3 2 5 5 2 2_DataSet" xfId="14803" xr:uid="{B7D3A402-B270-4ED2-B6D5-BF0CF735BBC8}"/>
    <cellStyle name="Komma 3 2 5 5 2 3" xfId="14804" xr:uid="{4080D732-8C9D-4B8A-9FEC-620B20695A7C}"/>
    <cellStyle name="Komma 3 2 5 5 2 3 2" xfId="34917" xr:uid="{9FBCAF30-1A6C-4B9E-9958-A41B988587BF}"/>
    <cellStyle name="Komma 3 2 5 5 2 4" xfId="34914" xr:uid="{7955859C-B4C5-48E0-AB5E-644DCFAF47EE}"/>
    <cellStyle name="Komma 3 2 5 5 2_DataSet" xfId="14805" xr:uid="{264AFD33-4791-4FBE-97AF-A7CAC6F1A795}"/>
    <cellStyle name="Komma 3 2 5 5 3" xfId="14806" xr:uid="{A773CD43-0ECE-4858-B76D-3ED6A7AE488D}"/>
    <cellStyle name="Komma 3 2 5 5 3 2" xfId="14807" xr:uid="{A8277A8E-267A-435A-B2C3-3F144A4BD7C0}"/>
    <cellStyle name="Komma 3 2 5 5 3 2 2" xfId="34919" xr:uid="{D02F04F8-A249-42F3-9CBE-4A1A3FABF731}"/>
    <cellStyle name="Komma 3 2 5 5 3 3" xfId="34918" xr:uid="{42F69E2E-3F89-43B3-93AA-170D235B77E4}"/>
    <cellStyle name="Komma 3 2 5 5 3_DataSet" xfId="14808" xr:uid="{089B8208-5BA0-4FBA-AFC4-C4A1F5401634}"/>
    <cellStyle name="Komma 3 2 5 5 4" xfId="14809" xr:uid="{36B25295-4515-4F14-AF44-AFCC5DB84ECA}"/>
    <cellStyle name="Komma 3 2 5 5 4 2" xfId="34920" xr:uid="{4104EC5A-6A09-49A9-9C25-078B42C4EA81}"/>
    <cellStyle name="Komma 3 2 5 5 5" xfId="34913" xr:uid="{4831008B-6C1D-4A3D-BD9D-AD2235C55470}"/>
    <cellStyle name="Komma 3 2 5 5_DataSet" xfId="14810" xr:uid="{B1089440-B500-4471-8DCE-4AC8E4BC848A}"/>
    <cellStyle name="Komma 3 2 5 6" xfId="14811" xr:uid="{A0406E72-A9E8-4C22-B84A-E5EDCA5C882B}"/>
    <cellStyle name="Komma 3 2 5 6 2" xfId="14812" xr:uid="{8C618548-A7B4-4011-836A-9CDA30CC8F88}"/>
    <cellStyle name="Komma 3 2 5 6 2 2" xfId="14813" xr:uid="{EEF48151-0D6C-42B9-A1FC-475C61705147}"/>
    <cellStyle name="Komma 3 2 5 6 2 2 2" xfId="34923" xr:uid="{8C00E92C-65F4-47A3-87E3-51950368ACC9}"/>
    <cellStyle name="Komma 3 2 5 6 2 3" xfId="34922" xr:uid="{8B5DC534-A20E-4F19-8792-559770BD2054}"/>
    <cellStyle name="Komma 3 2 5 6 2_DataSet" xfId="14814" xr:uid="{B571B6AD-4ADF-4BB4-9DE3-BDE3D2D52F19}"/>
    <cellStyle name="Komma 3 2 5 6 3" xfId="14815" xr:uid="{0B86F4E5-7F30-4AC7-8716-5272FD74BA3A}"/>
    <cellStyle name="Komma 3 2 5 6 3 2" xfId="34924" xr:uid="{ACAF9051-14C9-423A-9C29-9AFA34E8D48C}"/>
    <cellStyle name="Komma 3 2 5 6 4" xfId="34921" xr:uid="{0D57B74B-7F90-4EB6-B6DC-C303497EFF78}"/>
    <cellStyle name="Komma 3 2 5 6_DataSet" xfId="14816" xr:uid="{4C784242-33DD-429D-ABBE-18056C4643DE}"/>
    <cellStyle name="Komma 3 2 5 7" xfId="14817" xr:uid="{A3DE4AEC-649D-4CBB-BB97-EB5C277054CF}"/>
    <cellStyle name="Komma 3 2 5 7 2" xfId="14818" xr:uid="{391E2183-1234-4FCF-B5A4-4FF3FADE1F79}"/>
    <cellStyle name="Komma 3 2 5 7 2 2" xfId="34926" xr:uid="{8412AB90-E8E6-4FFC-BAD6-00E4B5A96F65}"/>
    <cellStyle name="Komma 3 2 5 7 3" xfId="34925" xr:uid="{BE57D86E-41C3-470B-B7C5-1BB71CC075BE}"/>
    <cellStyle name="Komma 3 2 5 7_DataSet" xfId="14819" xr:uid="{D95EC0B9-17A4-48BF-A295-C5B7758D9294}"/>
    <cellStyle name="Komma 3 2 5 8" xfId="14820" xr:uid="{7085ED39-A0B5-4CF0-8F28-1A829C847BB8}"/>
    <cellStyle name="Komma 3 2 5 8 2" xfId="34927" xr:uid="{03FD95A0-0828-4441-83CC-6351776C6335}"/>
    <cellStyle name="Komma 3 2 5 9" xfId="34832" xr:uid="{F550F8AE-4A28-4F48-ACC4-AFB073BD4E16}"/>
    <cellStyle name="Komma 3 2 5_DataSet" xfId="14821" xr:uid="{7BA28467-52F2-4604-92C2-C60AE64E219E}"/>
    <cellStyle name="Komma 3 2 6" xfId="14822" xr:uid="{908331A3-A938-458E-9FF9-976A5281EEFD}"/>
    <cellStyle name="Komma 3 2 6 2" xfId="14823" xr:uid="{AEF21300-4404-4AA2-8D96-04C5400008C8}"/>
    <cellStyle name="Komma 3 2 6 2 2" xfId="14824" xr:uid="{7A0520BA-F163-44F0-8BDE-DB95015E009C}"/>
    <cellStyle name="Komma 3 2 6 2 2 2" xfId="14825" xr:uid="{E5078EDB-482C-4A30-85E9-2CD2C2E715A1}"/>
    <cellStyle name="Komma 3 2 6 2 2 2 2" xfId="14826" xr:uid="{E24B463D-8272-4F99-B39A-DC76B1F195A7}"/>
    <cellStyle name="Komma 3 2 6 2 2 2 2 2" xfId="14827" xr:uid="{938D75E6-752E-440B-8642-C6D56BCDA605}"/>
    <cellStyle name="Komma 3 2 6 2 2 2 2 2 2" xfId="34933" xr:uid="{F2906042-A75A-457B-8381-B314117FA923}"/>
    <cellStyle name="Komma 3 2 6 2 2 2 2 3" xfId="34932" xr:uid="{01F7F211-1277-4170-A84F-B7C3CF3EA8A7}"/>
    <cellStyle name="Komma 3 2 6 2 2 2 2_DataSet" xfId="14828" xr:uid="{D2CA3939-BB3A-4860-B830-279B99D5A0BF}"/>
    <cellStyle name="Komma 3 2 6 2 2 2 3" xfId="14829" xr:uid="{1B8B9276-FCC1-485E-B783-812E7367E74F}"/>
    <cellStyle name="Komma 3 2 6 2 2 2 3 2" xfId="34934" xr:uid="{37151AEE-C81A-4A29-A555-5D3DF5A23AAF}"/>
    <cellStyle name="Komma 3 2 6 2 2 2 4" xfId="34931" xr:uid="{1B868C10-7397-4720-B852-AC1BE29F9935}"/>
    <cellStyle name="Komma 3 2 6 2 2 2_DataSet" xfId="14830" xr:uid="{16E4972D-4B9B-41A5-9660-273D95E36535}"/>
    <cellStyle name="Komma 3 2 6 2 2 3" xfId="14831" xr:uid="{4DD333B6-D3E3-415D-8D4B-13AA634B060E}"/>
    <cellStyle name="Komma 3 2 6 2 2 3 2" xfId="14832" xr:uid="{B1BE328E-5F1B-441C-95BE-63AE708EA352}"/>
    <cellStyle name="Komma 3 2 6 2 2 3 2 2" xfId="34936" xr:uid="{9474E6C9-74F2-4DBF-8178-DF65CAED0208}"/>
    <cellStyle name="Komma 3 2 6 2 2 3 3" xfId="34935" xr:uid="{6C793C81-DE42-4147-9200-7E1E274B12D4}"/>
    <cellStyle name="Komma 3 2 6 2 2 3_DataSet" xfId="14833" xr:uid="{E62CD552-E1E7-484C-9F38-82770D1379FF}"/>
    <cellStyle name="Komma 3 2 6 2 2 4" xfId="14834" xr:uid="{2EB32975-4156-4CA3-9EEE-8D49F4C244FF}"/>
    <cellStyle name="Komma 3 2 6 2 2 4 2" xfId="34937" xr:uid="{48C77D86-6A54-4B4E-A6CB-4787EEBEF58E}"/>
    <cellStyle name="Komma 3 2 6 2 2 5" xfId="34930" xr:uid="{A0454CF5-A07F-4DC0-8789-6354107EF4D9}"/>
    <cellStyle name="Komma 3 2 6 2 2_DataSet" xfId="14835" xr:uid="{03AB810F-CD7C-49DE-BE97-0E9A96B18B48}"/>
    <cellStyle name="Komma 3 2 6 2 3" xfId="14836" xr:uid="{EC5C3143-88AF-4AA3-BC94-7351BACE4F70}"/>
    <cellStyle name="Komma 3 2 6 2 3 2" xfId="14837" xr:uid="{FBEF4437-AEF5-42E5-96CF-F04040F805C6}"/>
    <cellStyle name="Komma 3 2 6 2 3 2 2" xfId="14838" xr:uid="{5C94C8A0-73C3-4FAD-9565-283C0BA0F2BA}"/>
    <cellStyle name="Komma 3 2 6 2 3 2 2 2" xfId="34940" xr:uid="{254A0D38-7621-47CD-BCE8-A4D94190A829}"/>
    <cellStyle name="Komma 3 2 6 2 3 2 3" xfId="34939" xr:uid="{6D52383C-419C-4EA6-839B-2265F494C3F9}"/>
    <cellStyle name="Komma 3 2 6 2 3 2_DataSet" xfId="14839" xr:uid="{C7759CCA-80D6-4395-BD2E-BEC2E0976EF7}"/>
    <cellStyle name="Komma 3 2 6 2 3 3" xfId="14840" xr:uid="{5E26FD28-5714-4276-8709-D80480F321FE}"/>
    <cellStyle name="Komma 3 2 6 2 3 3 2" xfId="34941" xr:uid="{58282EA6-7E49-4AD3-8C40-9C227AE458E4}"/>
    <cellStyle name="Komma 3 2 6 2 3 4" xfId="34938" xr:uid="{DEC58CB9-A8FF-4848-B9B7-BDDBEE7787BD}"/>
    <cellStyle name="Komma 3 2 6 2 3_DataSet" xfId="14841" xr:uid="{9034538F-02E0-418D-949F-818A135C47B1}"/>
    <cellStyle name="Komma 3 2 6 2 4" xfId="14842" xr:uid="{0405FBA0-8EC3-49B9-83B0-1050B1E3EF66}"/>
    <cellStyle name="Komma 3 2 6 2 4 2" xfId="14843" xr:uid="{E4FB0CBA-9E0F-44EA-A46F-9EB3003197F3}"/>
    <cellStyle name="Komma 3 2 6 2 4 2 2" xfId="34943" xr:uid="{6D4166E6-0C2C-4959-A8C5-B8FFFB771805}"/>
    <cellStyle name="Komma 3 2 6 2 4 3" xfId="34942" xr:uid="{AE29BF4A-459C-4328-BF21-8DBD4FFB72BA}"/>
    <cellStyle name="Komma 3 2 6 2 4_DataSet" xfId="14844" xr:uid="{FA0E6100-85B3-4BB7-9846-2FE6A72FE875}"/>
    <cellStyle name="Komma 3 2 6 2 5" xfId="14845" xr:uid="{CF3E797A-7AC4-4390-A794-C66DA4498D90}"/>
    <cellStyle name="Komma 3 2 6 2 5 2" xfId="34944" xr:uid="{4555E343-8FC7-4B37-975C-A61BC8B9EE93}"/>
    <cellStyle name="Komma 3 2 6 2 6" xfId="34929" xr:uid="{559CF454-43B2-4CFF-ADF7-26A0D4AC2D9D}"/>
    <cellStyle name="Komma 3 2 6 2_DataSet" xfId="14846" xr:uid="{66FC1665-E43E-4288-90BC-1928E8DCF61B}"/>
    <cellStyle name="Komma 3 2 6 3" xfId="14847" xr:uid="{B5AB29DE-37BF-4026-895A-4437E02FBA45}"/>
    <cellStyle name="Komma 3 2 6 3 2" xfId="14848" xr:uid="{E3F0E1B0-0525-426A-B603-0D7C58AF57BF}"/>
    <cellStyle name="Komma 3 2 6 3 2 2" xfId="14849" xr:uid="{BA5B729A-F852-4E77-A9E4-874576F64B50}"/>
    <cellStyle name="Komma 3 2 6 3 2 2 2" xfId="14850" xr:uid="{F03BC005-EB44-465D-9713-7C32A9C2A66F}"/>
    <cellStyle name="Komma 3 2 6 3 2 2 2 2" xfId="34948" xr:uid="{921A7E36-A3F7-4CBD-8FE8-7D92B0C0B678}"/>
    <cellStyle name="Komma 3 2 6 3 2 2 3" xfId="34947" xr:uid="{B981EA7B-FAFF-41CE-AA5D-2871CD5DF6F7}"/>
    <cellStyle name="Komma 3 2 6 3 2 2_DataSet" xfId="14851" xr:uid="{7641564F-62F5-4A8D-A59C-E4D30B5B404E}"/>
    <cellStyle name="Komma 3 2 6 3 2 3" xfId="14852" xr:uid="{09832B32-D583-4B2F-B366-A71B073C283C}"/>
    <cellStyle name="Komma 3 2 6 3 2 3 2" xfId="34949" xr:uid="{BD0FBFEA-4383-4A32-BDC6-5C18B0F17B86}"/>
    <cellStyle name="Komma 3 2 6 3 2 4" xfId="34946" xr:uid="{D4D6863F-7874-43C8-81E6-9CB875AFD29A}"/>
    <cellStyle name="Komma 3 2 6 3 2_DataSet" xfId="14853" xr:uid="{83C3ABFD-ADC2-4884-82CA-42C7854DFA8C}"/>
    <cellStyle name="Komma 3 2 6 3 3" xfId="14854" xr:uid="{82BB1B9F-1362-4137-8FB3-CFAF4A7D9C9C}"/>
    <cellStyle name="Komma 3 2 6 3 3 2" xfId="14855" xr:uid="{E1061CDF-3280-4E64-93C2-A3700304DD16}"/>
    <cellStyle name="Komma 3 2 6 3 3 2 2" xfId="34951" xr:uid="{A909AB3C-56DD-4DB6-B95F-4372AA10EEAC}"/>
    <cellStyle name="Komma 3 2 6 3 3 3" xfId="34950" xr:uid="{10D6F4BC-929E-4259-B3D4-D7B0F85F6BDE}"/>
    <cellStyle name="Komma 3 2 6 3 3_DataSet" xfId="14856" xr:uid="{06C6AB0D-FD08-498A-A61B-87BB31C3109F}"/>
    <cellStyle name="Komma 3 2 6 3 4" xfId="14857" xr:uid="{FE285BCA-14B3-40AE-9277-CAB5912BA7C4}"/>
    <cellStyle name="Komma 3 2 6 3 4 2" xfId="34952" xr:uid="{CDCC3A9F-21C8-4C2D-A5E0-2A7E97873BB0}"/>
    <cellStyle name="Komma 3 2 6 3 5" xfId="34945" xr:uid="{F4261E70-7467-49E3-81F2-FC45666C12E7}"/>
    <cellStyle name="Komma 3 2 6 3_DataSet" xfId="14858" xr:uid="{73BCC4B0-C638-4232-B315-D986172EE6EA}"/>
    <cellStyle name="Komma 3 2 6 4" xfId="14859" xr:uid="{3AB1B40A-4F72-4118-8C86-9BF314CEB45F}"/>
    <cellStyle name="Komma 3 2 6 4 2" xfId="14860" xr:uid="{C76FF95F-EFA5-4728-8228-AD5094681B72}"/>
    <cellStyle name="Komma 3 2 6 4 2 2" xfId="14861" xr:uid="{508D275D-0C5B-4F36-86FF-763D672103FB}"/>
    <cellStyle name="Komma 3 2 6 4 2 2 2" xfId="34955" xr:uid="{EC43B8E1-6B0B-415C-9261-E6A1BFDA4335}"/>
    <cellStyle name="Komma 3 2 6 4 2 3" xfId="34954" xr:uid="{70978F46-C7D4-4C46-9D24-761E0ED412A8}"/>
    <cellStyle name="Komma 3 2 6 4 2_DataSet" xfId="14862" xr:uid="{E51A4FE5-12FA-486B-A057-4CD4375FFD45}"/>
    <cellStyle name="Komma 3 2 6 4 3" xfId="14863" xr:uid="{F8BAD2B4-AA82-4CE6-8E51-23CBB1DAA81A}"/>
    <cellStyle name="Komma 3 2 6 4 3 2" xfId="34956" xr:uid="{CF192813-36F5-4AE3-A69C-7AE8E7831625}"/>
    <cellStyle name="Komma 3 2 6 4 4" xfId="34953" xr:uid="{D3FB37E6-96BF-40EF-8193-DB59752C9ECD}"/>
    <cellStyle name="Komma 3 2 6 4_DataSet" xfId="14864" xr:uid="{72B5D43B-A783-43DE-9459-FB378F699347}"/>
    <cellStyle name="Komma 3 2 6 5" xfId="14865" xr:uid="{DF159191-4509-409C-985F-98D0D46D0A58}"/>
    <cellStyle name="Komma 3 2 6 5 2" xfId="14866" xr:uid="{B15807F3-9E88-46E4-963B-AA3F6D5D3482}"/>
    <cellStyle name="Komma 3 2 6 5 2 2" xfId="34958" xr:uid="{75948509-ED76-4FAD-9F1F-C948C3179182}"/>
    <cellStyle name="Komma 3 2 6 5 3" xfId="34957" xr:uid="{E2FD7B76-A5B6-46F2-8100-E34E57843ECC}"/>
    <cellStyle name="Komma 3 2 6 5_DataSet" xfId="14867" xr:uid="{02E8C9FB-2311-4D53-8C8D-7F1851B12008}"/>
    <cellStyle name="Komma 3 2 6 6" xfId="14868" xr:uid="{86F7CD22-C76A-4C51-B583-D2E174B7770C}"/>
    <cellStyle name="Komma 3 2 6 6 2" xfId="34959" xr:uid="{1FE43CA0-AB59-4A6A-B838-A01C1BB7FF98}"/>
    <cellStyle name="Komma 3 2 6 7" xfId="34928" xr:uid="{23490FC4-51FD-4E29-9901-582A34C7233E}"/>
    <cellStyle name="Komma 3 2 6_DataSet" xfId="14869" xr:uid="{B4C402B1-FD35-481B-BD16-D6C0A3DED6BE}"/>
    <cellStyle name="Komma 3 2 7" xfId="14870" xr:uid="{62AF9CB7-E1FE-4A89-B2EE-7F7A05274800}"/>
    <cellStyle name="Komma 3 2 7 2" xfId="14871" xr:uid="{A5F2B949-8485-4279-8973-D58D6EAA670D}"/>
    <cellStyle name="Komma 3 2 7 2 2" xfId="14872" xr:uid="{FFB4DB37-F5F3-4CDC-B20E-2ED0B3AEA18D}"/>
    <cellStyle name="Komma 3 2 7 2 2 2" xfId="14873" xr:uid="{BD7634D2-40FA-4426-BE6C-80B0557BEA32}"/>
    <cellStyle name="Komma 3 2 7 2 2 2 2" xfId="14874" xr:uid="{E3E66F8C-DF4F-405D-B5A1-6094EA74988B}"/>
    <cellStyle name="Komma 3 2 7 2 2 2 2 2" xfId="14875" xr:uid="{89398E37-4628-44F4-920F-1DC94C5C63DD}"/>
    <cellStyle name="Komma 3 2 7 2 2 2 2 2 2" xfId="34965" xr:uid="{ADDB0198-E441-4232-B99A-2F34E4361D15}"/>
    <cellStyle name="Komma 3 2 7 2 2 2 2 3" xfId="34964" xr:uid="{C8DF7376-25DE-4FDF-B9D1-52DA3A322F02}"/>
    <cellStyle name="Komma 3 2 7 2 2 2 2_DataSet" xfId="14876" xr:uid="{D80E83E4-03A5-4D97-ADAD-2F5791DF8C29}"/>
    <cellStyle name="Komma 3 2 7 2 2 2 3" xfId="14877" xr:uid="{0293913F-B333-457E-B0E8-2C70E7425EE5}"/>
    <cellStyle name="Komma 3 2 7 2 2 2 3 2" xfId="34966" xr:uid="{D1DE5B2E-3B25-4986-A891-30FBBABE2029}"/>
    <cellStyle name="Komma 3 2 7 2 2 2 4" xfId="34963" xr:uid="{D7F508DB-3A6C-4B94-ABFD-539996BA0E23}"/>
    <cellStyle name="Komma 3 2 7 2 2 2_DataSet" xfId="14878" xr:uid="{73E0E170-3987-4645-A9E6-64AB37C8472D}"/>
    <cellStyle name="Komma 3 2 7 2 2 3" xfId="14879" xr:uid="{1B062EB0-D9AD-4C89-AAB4-2127ABA385BB}"/>
    <cellStyle name="Komma 3 2 7 2 2 3 2" xfId="14880" xr:uid="{19933871-4F17-4A00-8E28-7D6502DF720D}"/>
    <cellStyle name="Komma 3 2 7 2 2 3 2 2" xfId="34968" xr:uid="{2944E5ED-6D61-4E92-AA09-2F5EAE101602}"/>
    <cellStyle name="Komma 3 2 7 2 2 3 3" xfId="34967" xr:uid="{828306C9-B3D4-4CF2-9EE5-C5428445E3A8}"/>
    <cellStyle name="Komma 3 2 7 2 2 3_DataSet" xfId="14881" xr:uid="{B0CB1B9F-D706-4EB8-AE2C-0540593D4214}"/>
    <cellStyle name="Komma 3 2 7 2 2 4" xfId="14882" xr:uid="{88E3E34A-694F-4221-92C3-9955800ABC0A}"/>
    <cellStyle name="Komma 3 2 7 2 2 4 2" xfId="34969" xr:uid="{EC53B255-BC06-4027-8CA3-ECAF726A807F}"/>
    <cellStyle name="Komma 3 2 7 2 2 5" xfId="34962" xr:uid="{3627C725-65E8-4A84-9EDA-8F6A424C2243}"/>
    <cellStyle name="Komma 3 2 7 2 2_DataSet" xfId="14883" xr:uid="{E4B5C1C0-663B-489E-B85E-A4CF098D2F42}"/>
    <cellStyle name="Komma 3 2 7 2 3" xfId="14884" xr:uid="{ACFC6D48-B1FD-4AA8-9580-D04F1035CDCF}"/>
    <cellStyle name="Komma 3 2 7 2 3 2" xfId="14885" xr:uid="{A0DAF028-BD1B-4670-9930-AA90AE02B420}"/>
    <cellStyle name="Komma 3 2 7 2 3 2 2" xfId="14886" xr:uid="{A92ED33E-FE9B-4630-B43C-7D38922E314C}"/>
    <cellStyle name="Komma 3 2 7 2 3 2 2 2" xfId="34972" xr:uid="{8E2B582F-AA99-4AD9-A5D3-91B3CF785477}"/>
    <cellStyle name="Komma 3 2 7 2 3 2 3" xfId="34971" xr:uid="{9B6929B0-8702-470B-8C7E-12E1E02445C7}"/>
    <cellStyle name="Komma 3 2 7 2 3 2_DataSet" xfId="14887" xr:uid="{BC6C4B29-093D-4EDF-BF85-72755647EEA5}"/>
    <cellStyle name="Komma 3 2 7 2 3 3" xfId="14888" xr:uid="{A927DF00-8557-49D4-8971-A19AEE741993}"/>
    <cellStyle name="Komma 3 2 7 2 3 3 2" xfId="34973" xr:uid="{40BB7D64-1F8A-460C-8EAD-C1320C965A12}"/>
    <cellStyle name="Komma 3 2 7 2 3 4" xfId="34970" xr:uid="{BB0FDB57-AF21-4B56-873F-3E5D6B1AA38A}"/>
    <cellStyle name="Komma 3 2 7 2 3_DataSet" xfId="14889" xr:uid="{D78BAD14-D8E4-4251-AE4B-C2496571073B}"/>
    <cellStyle name="Komma 3 2 7 2 4" xfId="14890" xr:uid="{610F119C-BE97-4EF9-BB4F-F75775598240}"/>
    <cellStyle name="Komma 3 2 7 2 4 2" xfId="14891" xr:uid="{10219603-237C-4CF1-8D54-1A53CB8C5BD8}"/>
    <cellStyle name="Komma 3 2 7 2 4 2 2" xfId="34975" xr:uid="{D2903F10-7D20-4588-9928-7940025085E0}"/>
    <cellStyle name="Komma 3 2 7 2 4 3" xfId="34974" xr:uid="{62FA1B4A-2997-462E-AD39-CF9438D5341E}"/>
    <cellStyle name="Komma 3 2 7 2 4_DataSet" xfId="14892" xr:uid="{C075C3D1-0B8E-4CD1-9334-2F34955B4911}"/>
    <cellStyle name="Komma 3 2 7 2 5" xfId="14893" xr:uid="{D2E35C79-0972-43D5-B5E8-5FE3E9F95045}"/>
    <cellStyle name="Komma 3 2 7 2 5 2" xfId="34976" xr:uid="{CEF9AF54-760D-465F-A0CA-BC0F013CE979}"/>
    <cellStyle name="Komma 3 2 7 2 6" xfId="34961" xr:uid="{244F88FD-6DDA-47EB-ADFB-661D2DDB6C68}"/>
    <cellStyle name="Komma 3 2 7 2_DataSet" xfId="14894" xr:uid="{4E71D6A7-C18F-41EE-924B-EE633619C6A7}"/>
    <cellStyle name="Komma 3 2 7 3" xfId="14895" xr:uid="{D2506CF1-0B4B-40FD-8E57-AB25C22E1242}"/>
    <cellStyle name="Komma 3 2 7 3 2" xfId="14896" xr:uid="{510CB4AD-93A3-4799-9A34-B2670C22F50F}"/>
    <cellStyle name="Komma 3 2 7 3 2 2" xfId="14897" xr:uid="{432D76A3-2538-4063-A2DC-071ACBFEC963}"/>
    <cellStyle name="Komma 3 2 7 3 2 2 2" xfId="14898" xr:uid="{5E3F8B50-3959-478E-B8BC-CCD6EA074EA2}"/>
    <cellStyle name="Komma 3 2 7 3 2 2 2 2" xfId="34980" xr:uid="{DCDDC5DF-FA3D-4202-98EB-20E4A9B40BD8}"/>
    <cellStyle name="Komma 3 2 7 3 2 2 3" xfId="34979" xr:uid="{95211616-EBCA-4E7D-8629-9493F08830B4}"/>
    <cellStyle name="Komma 3 2 7 3 2 2_DataSet" xfId="14899" xr:uid="{0BF0C6F6-731F-4D58-999B-6F1E91E896FB}"/>
    <cellStyle name="Komma 3 2 7 3 2 3" xfId="14900" xr:uid="{1895EEA9-C342-4F0C-8F43-C8D2BFEF688B}"/>
    <cellStyle name="Komma 3 2 7 3 2 3 2" xfId="34981" xr:uid="{78481ABD-F8D3-4720-A58A-6C276B37F30F}"/>
    <cellStyle name="Komma 3 2 7 3 2 4" xfId="34978" xr:uid="{4D82B081-34AC-456A-AA9E-16452A011BF2}"/>
    <cellStyle name="Komma 3 2 7 3 2_DataSet" xfId="14901" xr:uid="{FC5DBA83-AECB-4927-8521-B4AF1786048D}"/>
    <cellStyle name="Komma 3 2 7 3 3" xfId="14902" xr:uid="{FD845618-072C-4CE8-9B46-86915A300BD2}"/>
    <cellStyle name="Komma 3 2 7 3 3 2" xfId="14903" xr:uid="{3E61365D-F567-4893-B90D-85D493A58463}"/>
    <cellStyle name="Komma 3 2 7 3 3 2 2" xfId="34983" xr:uid="{721AC2C1-D9D6-4CA1-BE09-5FB42285B030}"/>
    <cellStyle name="Komma 3 2 7 3 3 3" xfId="34982" xr:uid="{31DB3CB6-F976-4599-AC0F-017AC402B908}"/>
    <cellStyle name="Komma 3 2 7 3 3_DataSet" xfId="14904" xr:uid="{2CA11C4F-7A2A-401E-8A80-B02DDFA19208}"/>
    <cellStyle name="Komma 3 2 7 3 4" xfId="14905" xr:uid="{A3CCEECD-AB56-4BB3-8961-0C8B4D9675D7}"/>
    <cellStyle name="Komma 3 2 7 3 4 2" xfId="34984" xr:uid="{8C4185E8-DCE1-49DF-9F8A-DE9CFA3E42A1}"/>
    <cellStyle name="Komma 3 2 7 3 5" xfId="34977" xr:uid="{E690F02B-8DE7-4562-8CEF-C4B65BA79E4F}"/>
    <cellStyle name="Komma 3 2 7 3_DataSet" xfId="14906" xr:uid="{13A97528-5736-4516-A2E3-5349E8A52004}"/>
    <cellStyle name="Komma 3 2 7 4" xfId="14907" xr:uid="{08A781B0-48D6-4A74-94B7-1884EEE23885}"/>
    <cellStyle name="Komma 3 2 7 4 2" xfId="14908" xr:uid="{72754908-C4ED-443B-83C5-20464A5374BC}"/>
    <cellStyle name="Komma 3 2 7 4 2 2" xfId="14909" xr:uid="{20337DEC-7947-46FD-B4D1-EA7EBD1A2892}"/>
    <cellStyle name="Komma 3 2 7 4 2 2 2" xfId="34987" xr:uid="{83C7CCD0-DDF8-485B-A1B4-40A02558B6E6}"/>
    <cellStyle name="Komma 3 2 7 4 2 3" xfId="34986" xr:uid="{8BA43D5C-7FB7-4170-B22E-5D1FBFE68DFA}"/>
    <cellStyle name="Komma 3 2 7 4 2_DataSet" xfId="14910" xr:uid="{79E8E589-A358-4694-8DF2-05E2E614ACAF}"/>
    <cellStyle name="Komma 3 2 7 4 3" xfId="14911" xr:uid="{97E3F284-13B9-4271-A7A6-54B2CEB7A93C}"/>
    <cellStyle name="Komma 3 2 7 4 3 2" xfId="34988" xr:uid="{CF506216-69ED-4311-8DF0-FD6AECC2B29F}"/>
    <cellStyle name="Komma 3 2 7 4 4" xfId="34985" xr:uid="{DB72E4E2-35C3-4CF2-B9B1-43137FE7D4E9}"/>
    <cellStyle name="Komma 3 2 7 4_DataSet" xfId="14912" xr:uid="{20BD4098-7696-467D-97A9-BEEAD6960237}"/>
    <cellStyle name="Komma 3 2 7 5" xfId="14913" xr:uid="{2C2E7D36-DA4C-4FA1-9758-A864E0C5B3FE}"/>
    <cellStyle name="Komma 3 2 7 5 2" xfId="14914" xr:uid="{739D9FC4-14BE-4B68-AFF3-01650B0838DE}"/>
    <cellStyle name="Komma 3 2 7 5 2 2" xfId="34990" xr:uid="{E2767F9A-F3FC-4C76-BC70-91BC9E342377}"/>
    <cellStyle name="Komma 3 2 7 5 3" xfId="34989" xr:uid="{FDF87098-BC79-454A-865E-111926CD205A}"/>
    <cellStyle name="Komma 3 2 7 5_DataSet" xfId="14915" xr:uid="{C1E5AB1A-2F94-42A1-8D0C-5A022A1FB0BD}"/>
    <cellStyle name="Komma 3 2 7 6" xfId="14916" xr:uid="{7E9ED9BC-1BB3-426F-8CF6-623EC81DE101}"/>
    <cellStyle name="Komma 3 2 7 6 2" xfId="34991" xr:uid="{F1CAE2B8-C4E0-4FCE-BCF6-BA45116699A4}"/>
    <cellStyle name="Komma 3 2 7 7" xfId="34960" xr:uid="{39B0635F-5776-4DD2-AF58-2D2BDC937F13}"/>
    <cellStyle name="Komma 3 2 7_DataSet" xfId="14917" xr:uid="{78B82771-8CCF-4C36-AA03-18EA307F52A1}"/>
    <cellStyle name="Komma 3 2 8" xfId="14918" xr:uid="{3F6EB0B6-FF66-4ECA-9514-BC2D2AC8E180}"/>
    <cellStyle name="Komma 3 2 8 2" xfId="14919" xr:uid="{3EFDE3B9-B535-4F50-9690-D70653A774BF}"/>
    <cellStyle name="Komma 3 2 8 2 2" xfId="14920" xr:uid="{7EC2470D-E4E3-49AE-8247-040376C11E8A}"/>
    <cellStyle name="Komma 3 2 8 2 2 2" xfId="14921" xr:uid="{AA79D19A-0784-4C10-A574-8DD9246BC88D}"/>
    <cellStyle name="Komma 3 2 8 2 2 2 2" xfId="14922" xr:uid="{B6901076-5CF8-4C1A-91DE-E038299130CD}"/>
    <cellStyle name="Komma 3 2 8 2 2 2 2 2" xfId="14923" xr:uid="{299D644F-AF0E-446C-BE52-E1B818CCAC44}"/>
    <cellStyle name="Komma 3 2 8 2 2 2 2 2 2" xfId="34997" xr:uid="{5F6B4DD1-9FD7-4E3C-86D4-096E9C8450D1}"/>
    <cellStyle name="Komma 3 2 8 2 2 2 2 3" xfId="34996" xr:uid="{94C92C45-5AC4-4F7E-8678-37C39833FDD1}"/>
    <cellStyle name="Komma 3 2 8 2 2 2 2_DataSet" xfId="14924" xr:uid="{90D63DD8-CA2F-42AD-8815-03F9D0CC0E8A}"/>
    <cellStyle name="Komma 3 2 8 2 2 2 3" xfId="14925" xr:uid="{F6C7FAD1-1933-4E07-93B9-622A9091E0EE}"/>
    <cellStyle name="Komma 3 2 8 2 2 2 3 2" xfId="34998" xr:uid="{660BCDEA-02C2-42AA-8CA4-55E9F2E3A2BD}"/>
    <cellStyle name="Komma 3 2 8 2 2 2 4" xfId="34995" xr:uid="{71403803-A45A-4831-A7E3-4A09C1831209}"/>
    <cellStyle name="Komma 3 2 8 2 2 2_DataSet" xfId="14926" xr:uid="{119CAFCE-C172-4297-9231-575075BAF66B}"/>
    <cellStyle name="Komma 3 2 8 2 2 3" xfId="14927" xr:uid="{C8BACFCD-FCCE-449A-BFCE-59F6283DB1C8}"/>
    <cellStyle name="Komma 3 2 8 2 2 3 2" xfId="14928" xr:uid="{599F865D-6948-4098-9E9E-5CC84A53B2CB}"/>
    <cellStyle name="Komma 3 2 8 2 2 3 2 2" xfId="35000" xr:uid="{66257CC0-BA62-4EB0-BB32-E5CB1EB04828}"/>
    <cellStyle name="Komma 3 2 8 2 2 3 3" xfId="34999" xr:uid="{FA996969-0023-4E7E-B739-4F8A68DED309}"/>
    <cellStyle name="Komma 3 2 8 2 2 3_DataSet" xfId="14929" xr:uid="{6C7409EF-F6C5-46C2-88E1-5E555A7EA521}"/>
    <cellStyle name="Komma 3 2 8 2 2 4" xfId="14930" xr:uid="{ABA1D56E-ADC1-46F6-AAED-9779269E833E}"/>
    <cellStyle name="Komma 3 2 8 2 2 4 2" xfId="35001" xr:uid="{39519D45-4D24-49F9-9BB4-DD9C1D16896F}"/>
    <cellStyle name="Komma 3 2 8 2 2 5" xfId="34994" xr:uid="{28945457-3E50-430B-9EA2-B1A6F9FF8439}"/>
    <cellStyle name="Komma 3 2 8 2 2_DataSet" xfId="14931" xr:uid="{86A07725-C1CF-4B98-B6EB-72D2B3A924BA}"/>
    <cellStyle name="Komma 3 2 8 2 3" xfId="14932" xr:uid="{BD111C55-B8F3-4996-AE23-5B019A8BBE9A}"/>
    <cellStyle name="Komma 3 2 8 2 3 2" xfId="14933" xr:uid="{904C5BA9-0D3D-4A48-B38E-7D0AF6746B31}"/>
    <cellStyle name="Komma 3 2 8 2 3 2 2" xfId="14934" xr:uid="{6E194E51-4612-423B-90D8-EE3428CE414A}"/>
    <cellStyle name="Komma 3 2 8 2 3 2 2 2" xfId="35004" xr:uid="{6D393E64-1948-4ADD-8AB5-51B808C52B50}"/>
    <cellStyle name="Komma 3 2 8 2 3 2 3" xfId="35003" xr:uid="{BC26E88D-051D-4BB4-BE28-79A9A02CD22E}"/>
    <cellStyle name="Komma 3 2 8 2 3 2_DataSet" xfId="14935" xr:uid="{0B0B794D-C5FE-468A-B6B6-EB370ED71596}"/>
    <cellStyle name="Komma 3 2 8 2 3 3" xfId="14936" xr:uid="{1E11D305-8E82-4F0A-8DE5-799911F6D9CB}"/>
    <cellStyle name="Komma 3 2 8 2 3 3 2" xfId="35005" xr:uid="{F7D4D933-DDEA-457D-AFFA-0F6A7DBFD943}"/>
    <cellStyle name="Komma 3 2 8 2 3 4" xfId="35002" xr:uid="{23B37F45-1159-4888-9BB6-34318A6C7C68}"/>
    <cellStyle name="Komma 3 2 8 2 3_DataSet" xfId="14937" xr:uid="{ECC09D1E-A139-4E06-9334-765FAB16533E}"/>
    <cellStyle name="Komma 3 2 8 2 4" xfId="14938" xr:uid="{5D077677-D57B-4706-98FD-3B5169E1D94F}"/>
    <cellStyle name="Komma 3 2 8 2 4 2" xfId="14939" xr:uid="{286CED18-B4B3-44E4-9C14-52E59AE3DEBE}"/>
    <cellStyle name="Komma 3 2 8 2 4 2 2" xfId="35007" xr:uid="{73E4259B-D05D-4074-862F-22AF5052F54F}"/>
    <cellStyle name="Komma 3 2 8 2 4 3" xfId="35006" xr:uid="{E020628F-8A88-4AE9-8C8A-C95472897BDC}"/>
    <cellStyle name="Komma 3 2 8 2 4_DataSet" xfId="14940" xr:uid="{D0F60DA2-48A3-4625-993B-CF4765B9CFB1}"/>
    <cellStyle name="Komma 3 2 8 2 5" xfId="14941" xr:uid="{AAECBD3E-24E7-4D9B-A9A5-F9692CF49D85}"/>
    <cellStyle name="Komma 3 2 8 2 5 2" xfId="35008" xr:uid="{1A6961C5-A53C-40EE-B21D-2F155F40F95D}"/>
    <cellStyle name="Komma 3 2 8 2 6" xfId="34993" xr:uid="{333FA7D1-752F-450E-AD69-E51A6DB246E4}"/>
    <cellStyle name="Komma 3 2 8 2_DataSet" xfId="14942" xr:uid="{9492A9E2-943F-4D38-9D35-736B2B8D5C01}"/>
    <cellStyle name="Komma 3 2 8 3" xfId="14943" xr:uid="{F3C331AD-94E0-4C8E-9FD7-2B2CBD39D463}"/>
    <cellStyle name="Komma 3 2 8 3 2" xfId="14944" xr:uid="{77787A82-324D-473A-9F17-CCF82606351E}"/>
    <cellStyle name="Komma 3 2 8 3 2 2" xfId="14945" xr:uid="{BF8707BA-D6E5-48DA-80DD-DADB3034680C}"/>
    <cellStyle name="Komma 3 2 8 3 2 2 2" xfId="14946" xr:uid="{406D732F-D345-46A3-BDE3-490F420932BA}"/>
    <cellStyle name="Komma 3 2 8 3 2 2 2 2" xfId="35012" xr:uid="{8F3E66D6-43E5-4900-B555-F1E4786A3FD7}"/>
    <cellStyle name="Komma 3 2 8 3 2 2 3" xfId="35011" xr:uid="{3518A0EB-AFB6-47E2-947C-FE375B8643EE}"/>
    <cellStyle name="Komma 3 2 8 3 2 2_DataSet" xfId="14947" xr:uid="{4F88D37D-C843-4554-9124-D8B99BB7930D}"/>
    <cellStyle name="Komma 3 2 8 3 2 3" xfId="14948" xr:uid="{158D392B-4FEB-47C8-B63D-43D05F6078A0}"/>
    <cellStyle name="Komma 3 2 8 3 2 3 2" xfId="35013" xr:uid="{2424A5E5-ADF3-4F25-878B-880BD2CE642B}"/>
    <cellStyle name="Komma 3 2 8 3 2 4" xfId="35010" xr:uid="{8B084EE6-C0A4-4B13-B171-53BA958D217C}"/>
    <cellStyle name="Komma 3 2 8 3 2_DataSet" xfId="14949" xr:uid="{EBC34781-27BB-499B-B677-EB09CD15310C}"/>
    <cellStyle name="Komma 3 2 8 3 3" xfId="14950" xr:uid="{AFD20119-8F9F-47DC-B0DF-FF86C20BEF30}"/>
    <cellStyle name="Komma 3 2 8 3 3 2" xfId="14951" xr:uid="{663CCEB8-662B-4C5F-B157-C91B302EA987}"/>
    <cellStyle name="Komma 3 2 8 3 3 2 2" xfId="35015" xr:uid="{090E4D5F-AB25-482B-9C2F-673FCDBB965A}"/>
    <cellStyle name="Komma 3 2 8 3 3 3" xfId="35014" xr:uid="{C5612965-98BA-4C82-9C4B-840DE9930F4E}"/>
    <cellStyle name="Komma 3 2 8 3 3_DataSet" xfId="14952" xr:uid="{A165947E-D93A-47E0-A860-706168975906}"/>
    <cellStyle name="Komma 3 2 8 3 4" xfId="14953" xr:uid="{9C160033-EDCD-4C49-B84B-496CCB931EFE}"/>
    <cellStyle name="Komma 3 2 8 3 4 2" xfId="35016" xr:uid="{7A0F2642-B738-428A-A372-FF33532F0166}"/>
    <cellStyle name="Komma 3 2 8 3 5" xfId="35009" xr:uid="{22DFAB0E-7A3A-45F1-9BD1-75B4DBF2E2FA}"/>
    <cellStyle name="Komma 3 2 8 3_DataSet" xfId="14954" xr:uid="{7831FF75-C3ED-40D2-B46C-D1281050B76D}"/>
    <cellStyle name="Komma 3 2 8 4" xfId="14955" xr:uid="{8F483C75-5FE0-47FE-A512-59ADF54A5044}"/>
    <cellStyle name="Komma 3 2 8 4 2" xfId="14956" xr:uid="{A687B76A-E7E0-46D5-93D4-837D15A8EB83}"/>
    <cellStyle name="Komma 3 2 8 4 2 2" xfId="14957" xr:uid="{33A3CE07-65E9-4173-B9A8-90A01777FE1F}"/>
    <cellStyle name="Komma 3 2 8 4 2 2 2" xfId="35019" xr:uid="{C0639E5D-E0CE-4462-8D5A-989E77D9CE71}"/>
    <cellStyle name="Komma 3 2 8 4 2 3" xfId="35018" xr:uid="{0F400028-5984-4D52-8943-166226B3B46C}"/>
    <cellStyle name="Komma 3 2 8 4 2_DataSet" xfId="14958" xr:uid="{A6DC01AC-CF6B-4FCE-8AB4-5E8FAB21A679}"/>
    <cellStyle name="Komma 3 2 8 4 3" xfId="14959" xr:uid="{1A39E5C6-800A-4F18-86CD-E25A91F7381C}"/>
    <cellStyle name="Komma 3 2 8 4 3 2" xfId="35020" xr:uid="{1E92BBF0-BDE5-4B50-A6D3-EECE404400C6}"/>
    <cellStyle name="Komma 3 2 8 4 4" xfId="35017" xr:uid="{CFF8CD02-B3FD-4B63-8317-510ADC8463C9}"/>
    <cellStyle name="Komma 3 2 8 4_DataSet" xfId="14960" xr:uid="{F3D6C962-E4E2-4E06-BCDC-39CF778DDDBC}"/>
    <cellStyle name="Komma 3 2 8 5" xfId="14961" xr:uid="{9F87EDF0-899B-459D-88C2-D03DDF14E77A}"/>
    <cellStyle name="Komma 3 2 8 5 2" xfId="14962" xr:uid="{D60167F8-1646-4CDC-BCFF-6CAD647C0BCE}"/>
    <cellStyle name="Komma 3 2 8 5 2 2" xfId="35022" xr:uid="{C90B2CEF-09F9-4400-8CC7-2B7C23607D84}"/>
    <cellStyle name="Komma 3 2 8 5 3" xfId="35021" xr:uid="{856611B6-04C4-4004-92A5-53074AA72FC9}"/>
    <cellStyle name="Komma 3 2 8 5_DataSet" xfId="14963" xr:uid="{E7755524-94FD-4BC5-BB6B-655BD54ED8DC}"/>
    <cellStyle name="Komma 3 2 8 6" xfId="14964" xr:uid="{22966358-A6B7-409E-B2B6-4BCAFF1ED24E}"/>
    <cellStyle name="Komma 3 2 8 6 2" xfId="35023" xr:uid="{36BE1B2F-2B00-407A-8B33-5C20B4ED18C4}"/>
    <cellStyle name="Komma 3 2 8 7" xfId="34992" xr:uid="{46F3859A-961B-4E37-8258-78EDE900A19C}"/>
    <cellStyle name="Komma 3 2 8_DataSet" xfId="14965" xr:uid="{FABABC6E-8F05-4376-BB7C-FC21EA9297D9}"/>
    <cellStyle name="Komma 3 2 9" xfId="14966" xr:uid="{9EACA675-CC5A-48CC-8A38-7C7CA7FCEB1A}"/>
    <cellStyle name="Komma 3 2 9 2" xfId="14967" xr:uid="{290B825D-DC41-4414-91FC-B10F9979C5B5}"/>
    <cellStyle name="Komma 3 2 9 2 2" xfId="14968" xr:uid="{48882CC3-6E31-4477-8FE9-A24F70930BC9}"/>
    <cellStyle name="Komma 3 2 9 2 2 2" xfId="14969" xr:uid="{86027CB6-5808-476C-82DA-5E4FD04B2E27}"/>
    <cellStyle name="Komma 3 2 9 2 2 2 2" xfId="14970" xr:uid="{F41710A7-F9B1-4F52-ADD8-D9BB74141517}"/>
    <cellStyle name="Komma 3 2 9 2 2 2 2 2" xfId="35028" xr:uid="{C8D98BFC-002F-4274-891E-68D55078696A}"/>
    <cellStyle name="Komma 3 2 9 2 2 2 3" xfId="35027" xr:uid="{8F3FFD3C-6F2C-4A44-A2B6-14B46D237C56}"/>
    <cellStyle name="Komma 3 2 9 2 2 2_DataSet" xfId="14971" xr:uid="{E0655053-49FD-4376-8761-EE99FFAD19A4}"/>
    <cellStyle name="Komma 3 2 9 2 2 3" xfId="14972" xr:uid="{9B19B0E1-E1CE-4145-8675-68C76C4F4333}"/>
    <cellStyle name="Komma 3 2 9 2 2 3 2" xfId="35029" xr:uid="{5CD84A84-6EE5-4810-919E-0D532E0CE669}"/>
    <cellStyle name="Komma 3 2 9 2 2 4" xfId="35026" xr:uid="{A0A1EF3D-6F73-459B-AF36-05970AE5F179}"/>
    <cellStyle name="Komma 3 2 9 2 2_DataSet" xfId="14973" xr:uid="{E32696B8-6424-483D-9BB8-19B37FBE2A30}"/>
    <cellStyle name="Komma 3 2 9 2 3" xfId="14974" xr:uid="{4074D1C4-724C-4605-BE3B-D150DBA48D74}"/>
    <cellStyle name="Komma 3 2 9 2 3 2" xfId="14975" xr:uid="{E34173C9-EDC4-48ED-95CB-19479C640E7C}"/>
    <cellStyle name="Komma 3 2 9 2 3 2 2" xfId="35031" xr:uid="{16ACB890-9096-4E0D-B3CE-E6394DC57505}"/>
    <cellStyle name="Komma 3 2 9 2 3 3" xfId="35030" xr:uid="{B9128FBF-319B-45C2-949A-25CBCEF6914C}"/>
    <cellStyle name="Komma 3 2 9 2 3_DataSet" xfId="14976" xr:uid="{C3895578-710A-46B2-B4F1-397CAF7AB220}"/>
    <cellStyle name="Komma 3 2 9 2 4" xfId="14977" xr:uid="{3BF99680-B2AC-443C-96CA-174C89E23E5A}"/>
    <cellStyle name="Komma 3 2 9 2 4 2" xfId="35032" xr:uid="{72744BD8-E168-4B8A-9417-898D9E783ACD}"/>
    <cellStyle name="Komma 3 2 9 2 5" xfId="35025" xr:uid="{18CC34C6-20A6-4E1C-8877-43D88DB4E861}"/>
    <cellStyle name="Komma 3 2 9 2_DataSet" xfId="14978" xr:uid="{1EE24FD2-9810-4F03-838D-FA3342FDBC12}"/>
    <cellStyle name="Komma 3 2 9 3" xfId="14979" xr:uid="{E2A972F2-5B09-4D28-85C8-F379D8596BF1}"/>
    <cellStyle name="Komma 3 2 9 3 2" xfId="14980" xr:uid="{1EE40154-2F89-4BAF-A9E5-08AFFC742491}"/>
    <cellStyle name="Komma 3 2 9 3 2 2" xfId="14981" xr:uid="{364605C1-760A-4E03-89AA-D5C1A6DC98EE}"/>
    <cellStyle name="Komma 3 2 9 3 2 2 2" xfId="35035" xr:uid="{63D8F23A-564D-44E1-A43E-F6533CDB5D25}"/>
    <cellStyle name="Komma 3 2 9 3 2 3" xfId="35034" xr:uid="{7CC11F6B-5DA3-4517-B501-BAFCEEBC37EF}"/>
    <cellStyle name="Komma 3 2 9 3 2_DataSet" xfId="14982" xr:uid="{FFA114B9-A871-4592-89A6-4A93F7047D0B}"/>
    <cellStyle name="Komma 3 2 9 3 3" xfId="14983" xr:uid="{8372F29A-364B-44DF-8E92-0BD263F72FB7}"/>
    <cellStyle name="Komma 3 2 9 3 3 2" xfId="35036" xr:uid="{48C6B2E6-1657-4C37-A65B-F54FDA97FD24}"/>
    <cellStyle name="Komma 3 2 9 3 4" xfId="35033" xr:uid="{F96841AA-356B-489B-A093-1E8C83BD3AFC}"/>
    <cellStyle name="Komma 3 2 9 3_DataSet" xfId="14984" xr:uid="{E17D3081-71F5-4595-99FB-386F3A68C0B0}"/>
    <cellStyle name="Komma 3 2 9 4" xfId="14985" xr:uid="{95F4DEF6-7BFF-448E-9903-EC3B394BFCEC}"/>
    <cellStyle name="Komma 3 2 9 4 2" xfId="14986" xr:uid="{9CA22AAD-A743-4CEF-859D-E512187893A5}"/>
    <cellStyle name="Komma 3 2 9 4 2 2" xfId="35038" xr:uid="{A7A28618-7E4C-4B60-A566-ABB25FE39F8D}"/>
    <cellStyle name="Komma 3 2 9 4 3" xfId="35037" xr:uid="{D9F58538-43B6-4143-ABE0-C9C3DB5600EB}"/>
    <cellStyle name="Komma 3 2 9 4_DataSet" xfId="14987" xr:uid="{5FE48933-533C-4429-887F-1B906208C00E}"/>
    <cellStyle name="Komma 3 2 9 5" xfId="14988" xr:uid="{FC980B0B-B120-486A-80DB-AC77BE42338E}"/>
    <cellStyle name="Komma 3 2 9 5 2" xfId="35039" xr:uid="{96F05481-A451-4A4A-A4CF-2BDB53089C67}"/>
    <cellStyle name="Komma 3 2 9 6" xfId="35024" xr:uid="{3F07B7FF-8330-4D03-879E-EC96FE39C06A}"/>
    <cellStyle name="Komma 3 2 9_DataSet" xfId="14989" xr:uid="{F3DBCF41-7C93-4020-AA30-2297A780402D}"/>
    <cellStyle name="Komma 3 2_DataSet" xfId="14990" xr:uid="{891CCD76-62D1-485F-B74C-BB32A8F7C0A1}"/>
    <cellStyle name="Komma 3 20" xfId="36111" xr:uid="{61EC3DFC-99BF-4716-AB22-008FA44F5910}"/>
    <cellStyle name="Komma 3 21" xfId="37806" xr:uid="{167FD46F-47BB-4A84-BC06-7D9CC8DAB6DD}"/>
    <cellStyle name="Komma 3 22" xfId="38115" xr:uid="{C786C474-85E9-425F-8A3F-94EA100DF6A5}"/>
    <cellStyle name="Komma 3 23" xfId="35964" xr:uid="{05668C70-A937-4AA0-BB0F-5957682E107A}"/>
    <cellStyle name="Komma 3 24" xfId="38918" xr:uid="{B68CF699-C1AE-4D65-9B2B-4957293CFDF7}"/>
    <cellStyle name="Komma 3 25" xfId="39104" xr:uid="{7415AAE0-780C-4A2F-88B6-CE6A4275D674}"/>
    <cellStyle name="Komma 3 26" xfId="35945" xr:uid="{5314DC10-3BE0-4025-9B32-7A94E0D6DEFE}"/>
    <cellStyle name="Komma 3 27" xfId="37194" xr:uid="{BA0696FB-DF36-4D4F-8769-9C166CB6C298}"/>
    <cellStyle name="Komma 3 28" xfId="33128" xr:uid="{939E34C1-6D79-41CD-884F-7A98FA258077}"/>
    <cellStyle name="Komma 3 29" xfId="33068" xr:uid="{8BBAD707-CAF8-4767-8693-560DCE8A1678}"/>
    <cellStyle name="Komma 3 3" xfId="14991" xr:uid="{DF700502-A98A-42AF-9A62-79A93B89AE8D}"/>
    <cellStyle name="Komma 3 3 10" xfId="33006" xr:uid="{DFCDE83B-4FBC-4AB0-9035-1D5412AFA044}"/>
    <cellStyle name="Komma 3 3 2" xfId="14992" xr:uid="{8138AACC-7F06-4AAB-BD74-D5A64DBD3664}"/>
    <cellStyle name="Komma 3 3 2 2" xfId="14993" xr:uid="{B99A302C-B256-444C-9D9F-1681A2E7307F}"/>
    <cellStyle name="Komma 3 3 2 2 2" xfId="14994" xr:uid="{95ABA191-3C83-4ED2-BC2A-1420B31C0B34}"/>
    <cellStyle name="Komma 3 3 2 2 2 2" xfId="14995" xr:uid="{53910DF0-0B7E-477C-AEC1-E2B16F211798}"/>
    <cellStyle name="Komma 3 3 2 2 2 2 2" xfId="14996" xr:uid="{C07626C3-07B2-4962-ACA3-C3DBAC448551}"/>
    <cellStyle name="Komma 3 3 2 2 2 2 2 2" xfId="14997" xr:uid="{15770A46-9EC3-43F7-B5DF-4709F869710A}"/>
    <cellStyle name="Komma 3 3 2 2 2 2 2 2 2" xfId="14998" xr:uid="{08DEBFC6-C758-4E02-A4FD-A6968975C596}"/>
    <cellStyle name="Komma 3 3 2 2 2 2 2 2 2 2" xfId="35046" xr:uid="{76A077D3-6B6B-452A-AE94-21A5AF3F47EF}"/>
    <cellStyle name="Komma 3 3 2 2 2 2 2 2 3" xfId="35045" xr:uid="{4B1E197E-2A05-4D7E-90C0-A14655A823A0}"/>
    <cellStyle name="Komma 3 3 2 2 2 2 2 2_DataSet" xfId="14999" xr:uid="{5A8B5C04-9E45-4A89-88DE-9CF3AC04FDC5}"/>
    <cellStyle name="Komma 3 3 2 2 2 2 2 3" xfId="15000" xr:uid="{069BD837-D8A4-4BBB-A097-742E536E0F86}"/>
    <cellStyle name="Komma 3 3 2 2 2 2 2 3 2" xfId="35047" xr:uid="{70D3B3E5-C271-4C5D-9DDD-A3F0D3FCD69B}"/>
    <cellStyle name="Komma 3 3 2 2 2 2 2 4" xfId="35044" xr:uid="{C92343A9-D1F8-4616-876A-C61C882C4F8C}"/>
    <cellStyle name="Komma 3 3 2 2 2 2 2_DataSet" xfId="15001" xr:uid="{44D760EF-4651-4312-B504-661D1C0CBB6C}"/>
    <cellStyle name="Komma 3 3 2 2 2 2 3" xfId="15002" xr:uid="{3F453A69-54D3-4CAA-856F-71412C33196D}"/>
    <cellStyle name="Komma 3 3 2 2 2 2 3 2" xfId="15003" xr:uid="{E02E28ED-0081-43C4-A97F-AEC0D72555D2}"/>
    <cellStyle name="Komma 3 3 2 2 2 2 3 2 2" xfId="35049" xr:uid="{02D80C0C-9193-4F0C-A3FE-D62CCA90FEF7}"/>
    <cellStyle name="Komma 3 3 2 2 2 2 3 3" xfId="35048" xr:uid="{10932FA4-C519-4AC2-B884-AFB68C941E3A}"/>
    <cellStyle name="Komma 3 3 2 2 2 2 3_DataSet" xfId="15004" xr:uid="{6CD413C9-E97B-4901-9BE7-329BF22A2E3D}"/>
    <cellStyle name="Komma 3 3 2 2 2 2 4" xfId="15005" xr:uid="{AC258239-2078-4D24-B41D-E344B47C3F57}"/>
    <cellStyle name="Komma 3 3 2 2 2 2 4 2" xfId="35050" xr:uid="{761F2817-AC43-4ECE-8280-502E6BF66B49}"/>
    <cellStyle name="Komma 3 3 2 2 2 2 5" xfId="35043" xr:uid="{1DAA57B5-E388-42EB-9A98-BEE604B2C83F}"/>
    <cellStyle name="Komma 3 3 2 2 2 2_DataSet" xfId="15006" xr:uid="{7AE97493-9518-4FC2-9E2E-66036218B13F}"/>
    <cellStyle name="Komma 3 3 2 2 2 3" xfId="15007" xr:uid="{8ECEE55D-A551-485B-8EBD-03E8C43568F0}"/>
    <cellStyle name="Komma 3 3 2 2 2 3 2" xfId="15008" xr:uid="{7674DDFC-A8B9-4D2D-BB17-F55BFAF24A68}"/>
    <cellStyle name="Komma 3 3 2 2 2 3 2 2" xfId="15009" xr:uid="{1FAA7017-5C1D-4378-8D67-4C6755995A4E}"/>
    <cellStyle name="Komma 3 3 2 2 2 3 2 2 2" xfId="35053" xr:uid="{0ED85060-0BBD-4BBA-AFA1-16D08C5289CF}"/>
    <cellStyle name="Komma 3 3 2 2 2 3 2 3" xfId="35052" xr:uid="{8790C9B3-DB22-4F49-B72A-A41BBC7B48FE}"/>
    <cellStyle name="Komma 3 3 2 2 2 3 2_DataSet" xfId="15010" xr:uid="{0FA12931-2CE2-4531-A587-F88FCC613A92}"/>
    <cellStyle name="Komma 3 3 2 2 2 3 3" xfId="15011" xr:uid="{2F56EF2C-5F9C-4432-BC86-15EC9347DD51}"/>
    <cellStyle name="Komma 3 3 2 2 2 3 3 2" xfId="35054" xr:uid="{36CD958B-76CF-47AC-83FA-2F5A3AD98149}"/>
    <cellStyle name="Komma 3 3 2 2 2 3 4" xfId="35051" xr:uid="{9E77E25A-D428-4859-86DE-3B04CD3783EE}"/>
    <cellStyle name="Komma 3 3 2 2 2 3_DataSet" xfId="15012" xr:uid="{251DE745-1A92-4B98-A52D-D7B19FF4AF9F}"/>
    <cellStyle name="Komma 3 3 2 2 2 4" xfId="15013" xr:uid="{CEE46EAD-EC2A-43D7-820D-35B61EDC246F}"/>
    <cellStyle name="Komma 3 3 2 2 2 4 2" xfId="15014" xr:uid="{0F5E9FA5-C0D0-4EAC-A1EB-D6FD1E6C1E4D}"/>
    <cellStyle name="Komma 3 3 2 2 2 4 2 2" xfId="35056" xr:uid="{4A8760FD-BC0E-4B6C-A433-466166E974C3}"/>
    <cellStyle name="Komma 3 3 2 2 2 4 3" xfId="35055" xr:uid="{39C12730-E3AF-47C7-9632-8AE036C93655}"/>
    <cellStyle name="Komma 3 3 2 2 2 4_DataSet" xfId="15015" xr:uid="{F4339311-1C5A-4AAF-B899-D38AD82390A7}"/>
    <cellStyle name="Komma 3 3 2 2 2 5" xfId="15016" xr:uid="{16AD0F17-E362-4850-808A-55C4C7B2FFF0}"/>
    <cellStyle name="Komma 3 3 2 2 2 5 2" xfId="35057" xr:uid="{5ED3C1FE-2F76-4BA1-AD8D-525B263132CE}"/>
    <cellStyle name="Komma 3 3 2 2 2 6" xfId="35042" xr:uid="{77CDA25B-59BC-4FE6-B289-F1248D6CBA75}"/>
    <cellStyle name="Komma 3 3 2 2 2_DataSet" xfId="15017" xr:uid="{791A4902-F71F-4E6A-8840-9F581AEE3639}"/>
    <cellStyle name="Komma 3 3 2 2 3" xfId="15018" xr:uid="{DA7360AC-C1B3-48D6-8263-5D7CC2B02CDC}"/>
    <cellStyle name="Komma 3 3 2 2 3 2" xfId="15019" xr:uid="{D952FF39-1D64-430B-8A05-36888946F3C2}"/>
    <cellStyle name="Komma 3 3 2 2 3 2 2" xfId="15020" xr:uid="{FB654883-B896-4BA9-B2AE-7856B90A0A8D}"/>
    <cellStyle name="Komma 3 3 2 2 3 2 2 2" xfId="15021" xr:uid="{770EC26A-C422-4441-AE6A-A68CA1FEA7BB}"/>
    <cellStyle name="Komma 3 3 2 2 3 2 2 2 2" xfId="35061" xr:uid="{AE12A890-0E4D-4260-978C-370F93257C6A}"/>
    <cellStyle name="Komma 3 3 2 2 3 2 2 3" xfId="35060" xr:uid="{8DA3011B-37AE-4354-A378-F83F4541CB19}"/>
    <cellStyle name="Komma 3 3 2 2 3 2 2_DataSet" xfId="15022" xr:uid="{D60CA106-629C-43BF-B2AF-C632B0693A7E}"/>
    <cellStyle name="Komma 3 3 2 2 3 2 3" xfId="15023" xr:uid="{637C430A-CF22-478F-AFCE-02736BDBBC0B}"/>
    <cellStyle name="Komma 3 3 2 2 3 2 3 2" xfId="35062" xr:uid="{83FFCDE9-F6AA-40BA-8384-B6BC975B3E49}"/>
    <cellStyle name="Komma 3 3 2 2 3 2 4" xfId="35059" xr:uid="{8F732807-28EC-4ECC-839B-997209D1FA07}"/>
    <cellStyle name="Komma 3 3 2 2 3 2_DataSet" xfId="15024" xr:uid="{56CEF8AE-530F-4F01-BDF4-120C353A0599}"/>
    <cellStyle name="Komma 3 3 2 2 3 3" xfId="15025" xr:uid="{D0A977CE-A7CA-418C-BB0C-F054349AFBCC}"/>
    <cellStyle name="Komma 3 3 2 2 3 3 2" xfId="15026" xr:uid="{AE7CAD43-5E53-4B59-989E-28C2AB3689B4}"/>
    <cellStyle name="Komma 3 3 2 2 3 3 2 2" xfId="35064" xr:uid="{52C84599-FCF6-4789-A03D-1E7840F231C7}"/>
    <cellStyle name="Komma 3 3 2 2 3 3 3" xfId="35063" xr:uid="{2F33DA52-BF4E-40D8-BD68-A45851D9CAD4}"/>
    <cellStyle name="Komma 3 3 2 2 3 3_DataSet" xfId="15027" xr:uid="{183C6AEA-3547-4D65-9DB6-C890F2B9FD58}"/>
    <cellStyle name="Komma 3 3 2 2 3 4" xfId="15028" xr:uid="{AA5618DE-24AC-4AC6-90A7-8545AB67A11B}"/>
    <cellStyle name="Komma 3 3 2 2 3 4 2" xfId="35065" xr:uid="{CF8B034E-EAC5-4C09-AD16-31DFF15685D8}"/>
    <cellStyle name="Komma 3 3 2 2 3 5" xfId="35058" xr:uid="{F40D2020-AE4C-4DA3-B2DD-45CEF0FE3F5F}"/>
    <cellStyle name="Komma 3 3 2 2 3_DataSet" xfId="15029" xr:uid="{19CB5F55-63A3-415F-B94A-E1E646D711A8}"/>
    <cellStyle name="Komma 3 3 2 2 4" xfId="15030" xr:uid="{569233E1-CD4C-4627-A588-2DE791D6453D}"/>
    <cellStyle name="Komma 3 3 2 2 4 2" xfId="15031" xr:uid="{F7E436A9-E6CA-4C65-95B0-11DAE4ADFAA7}"/>
    <cellStyle name="Komma 3 3 2 2 4 2 2" xfId="15032" xr:uid="{A88311D9-3C90-4996-B455-51236AABCC98}"/>
    <cellStyle name="Komma 3 3 2 2 4 2 2 2" xfId="35068" xr:uid="{D0AE9B4C-FD64-4A87-A297-30DFA264CE4C}"/>
    <cellStyle name="Komma 3 3 2 2 4 2 3" xfId="35067" xr:uid="{BBB0364D-1105-4288-8191-FFE97CD45B37}"/>
    <cellStyle name="Komma 3 3 2 2 4 2_DataSet" xfId="15033" xr:uid="{F7DFA165-5B8B-48CF-A6B4-396133ED923B}"/>
    <cellStyle name="Komma 3 3 2 2 4 3" xfId="15034" xr:uid="{7BC08E5D-76A0-4B20-AE93-5E340E26E814}"/>
    <cellStyle name="Komma 3 3 2 2 4 3 2" xfId="35069" xr:uid="{C0BE9917-B284-4288-8610-6C7660351A2B}"/>
    <cellStyle name="Komma 3 3 2 2 4 4" xfId="35066" xr:uid="{FC286585-BE6D-4185-BF03-185FCAA0248A}"/>
    <cellStyle name="Komma 3 3 2 2 4_DataSet" xfId="15035" xr:uid="{F57981B2-A9F8-4813-A6EE-33CBED8D3475}"/>
    <cellStyle name="Komma 3 3 2 2 5" xfId="15036" xr:uid="{DCBCA46A-7C20-4386-B189-D64DF47E8E8A}"/>
    <cellStyle name="Komma 3 3 2 2 5 2" xfId="15037" xr:uid="{48415738-A26C-424D-B05E-2E7AC1A94AC5}"/>
    <cellStyle name="Komma 3 3 2 2 5 2 2" xfId="35071" xr:uid="{7EC601BF-6AE2-461D-BF67-7A448A9F2A60}"/>
    <cellStyle name="Komma 3 3 2 2 5 3" xfId="35070" xr:uid="{5AF983C3-45C8-4BB2-A1AB-0624270A0153}"/>
    <cellStyle name="Komma 3 3 2 2 5_DataSet" xfId="15038" xr:uid="{9E684E18-535C-425A-81E0-8E5FB1C507A6}"/>
    <cellStyle name="Komma 3 3 2 2 6" xfId="15039" xr:uid="{F837EF4D-2C90-491B-9E0D-40536CB5B418}"/>
    <cellStyle name="Komma 3 3 2 2 6 2" xfId="35072" xr:uid="{7421342B-8D84-4218-B950-7C7EC4A9F4DE}"/>
    <cellStyle name="Komma 3 3 2 2 7" xfId="35041" xr:uid="{5977A234-50DD-403F-A9DC-7409B9ADDB0B}"/>
    <cellStyle name="Komma 3 3 2 2_DataSet" xfId="15040" xr:uid="{99D4C478-7F06-447A-9572-8154093CFB0C}"/>
    <cellStyle name="Komma 3 3 2 3" xfId="15041" xr:uid="{B5EED5EE-D6F3-41B7-BA87-DBC52C0BF331}"/>
    <cellStyle name="Komma 3 3 2 3 2" xfId="15042" xr:uid="{408E9EEC-B521-4B39-97F3-6B803BF74D1F}"/>
    <cellStyle name="Komma 3 3 2 3 2 2" xfId="15043" xr:uid="{DE5C1038-A30E-4213-BEAF-2673536FBF19}"/>
    <cellStyle name="Komma 3 3 2 3 2 2 2" xfId="15044" xr:uid="{43FD9A8C-6DDE-4D9B-9548-8458D20011DB}"/>
    <cellStyle name="Komma 3 3 2 3 2 2 2 2" xfId="15045" xr:uid="{E47EF23F-D327-4D3C-8248-877D40BE3FD4}"/>
    <cellStyle name="Komma 3 3 2 3 2 2 2 2 2" xfId="15046" xr:uid="{0D49CFCE-2D04-4872-8E5C-8C4F612B561B}"/>
    <cellStyle name="Komma 3 3 2 3 2 2 2 2 2 2" xfId="35078" xr:uid="{DBDF8088-B19A-465D-87C8-EBCF0AC7C40B}"/>
    <cellStyle name="Komma 3 3 2 3 2 2 2 2 3" xfId="35077" xr:uid="{E3C8F393-7B18-4B34-9A1D-046D0951B54D}"/>
    <cellStyle name="Komma 3 3 2 3 2 2 2 2_DataSet" xfId="15047" xr:uid="{09EA6995-9922-4FF5-A58D-BFAF0AD73E62}"/>
    <cellStyle name="Komma 3 3 2 3 2 2 2 3" xfId="15048" xr:uid="{843BCD6B-E4C6-42BD-83A4-8E6861D468E8}"/>
    <cellStyle name="Komma 3 3 2 3 2 2 2 3 2" xfId="35079" xr:uid="{EE708FD3-BA0F-4C5D-8260-FBF0DD987E99}"/>
    <cellStyle name="Komma 3 3 2 3 2 2 2 4" xfId="35076" xr:uid="{7EC089FE-1487-4632-92E0-2862D84EBF99}"/>
    <cellStyle name="Komma 3 3 2 3 2 2 2_DataSet" xfId="15049" xr:uid="{D487F6D2-4BC8-40C3-B09D-6DFB6204DE29}"/>
    <cellStyle name="Komma 3 3 2 3 2 2 3" xfId="15050" xr:uid="{41FD6A34-F94A-4679-9A61-01140CA388E7}"/>
    <cellStyle name="Komma 3 3 2 3 2 2 3 2" xfId="15051" xr:uid="{6DB784FF-A1DE-42D6-ADD6-EA8BA04F8B24}"/>
    <cellStyle name="Komma 3 3 2 3 2 2 3 2 2" xfId="35081" xr:uid="{3CA192CA-B164-412E-8A94-F5ABD1C364F8}"/>
    <cellStyle name="Komma 3 3 2 3 2 2 3 3" xfId="35080" xr:uid="{13D7182C-25DC-44E7-B228-6628AF0FAA32}"/>
    <cellStyle name="Komma 3 3 2 3 2 2 3_DataSet" xfId="15052" xr:uid="{466C8BD3-EDB4-4184-A314-9AC5349B8E52}"/>
    <cellStyle name="Komma 3 3 2 3 2 2 4" xfId="15053" xr:uid="{0FAFD7D2-DF2D-49F2-B23B-5E5FD3867B69}"/>
    <cellStyle name="Komma 3 3 2 3 2 2 4 2" xfId="35082" xr:uid="{542137B4-358A-42EF-ABA7-6B724C29EEF9}"/>
    <cellStyle name="Komma 3 3 2 3 2 2 5" xfId="35075" xr:uid="{59B9F00C-DB1C-48C9-9C18-6010F7165204}"/>
    <cellStyle name="Komma 3 3 2 3 2 2_DataSet" xfId="15054" xr:uid="{C9FF6116-3072-4352-ACE0-91D155D891BC}"/>
    <cellStyle name="Komma 3 3 2 3 2 3" xfId="15055" xr:uid="{F3B628E0-E789-4D53-B831-2E2FF8E62DAE}"/>
    <cellStyle name="Komma 3 3 2 3 2 3 2" xfId="15056" xr:uid="{384F6674-AA9A-439D-B62B-EA75FB266602}"/>
    <cellStyle name="Komma 3 3 2 3 2 3 2 2" xfId="15057" xr:uid="{7851AA28-FAB7-4D4A-8AC1-B74E053165D1}"/>
    <cellStyle name="Komma 3 3 2 3 2 3 2 2 2" xfId="35085" xr:uid="{FB703CED-F871-409D-804A-CB0C157A8EA0}"/>
    <cellStyle name="Komma 3 3 2 3 2 3 2 3" xfId="35084" xr:uid="{7570AFF6-8471-46F9-94D5-97A3EF2C39A2}"/>
    <cellStyle name="Komma 3 3 2 3 2 3 2_DataSet" xfId="15058" xr:uid="{3898E765-3F56-4642-985C-13480A07806B}"/>
    <cellStyle name="Komma 3 3 2 3 2 3 3" xfId="15059" xr:uid="{AB15FF91-0D8F-44ED-AA6F-BA782D80D443}"/>
    <cellStyle name="Komma 3 3 2 3 2 3 3 2" xfId="35086" xr:uid="{4E7409C2-460D-4B09-807A-EA0BCAE84F14}"/>
    <cellStyle name="Komma 3 3 2 3 2 3 4" xfId="35083" xr:uid="{FFDE9C25-7F63-45BF-B078-4630F11604BD}"/>
    <cellStyle name="Komma 3 3 2 3 2 3_DataSet" xfId="15060" xr:uid="{4033D77F-F385-474C-A0F3-D6C1DFE6F375}"/>
    <cellStyle name="Komma 3 3 2 3 2 4" xfId="15061" xr:uid="{EC9A99CF-A42E-4E9A-8C1E-F58A917856A5}"/>
    <cellStyle name="Komma 3 3 2 3 2 4 2" xfId="15062" xr:uid="{5D7F33CD-45B5-4E69-B65C-B3B6E8BB111E}"/>
    <cellStyle name="Komma 3 3 2 3 2 4 2 2" xfId="35088" xr:uid="{831E9D8A-5D47-49A2-8711-2C1BBA64F4E1}"/>
    <cellStyle name="Komma 3 3 2 3 2 4 3" xfId="35087" xr:uid="{A3DE9185-B98E-4DFF-A733-4D15AC43209E}"/>
    <cellStyle name="Komma 3 3 2 3 2 4_DataSet" xfId="15063" xr:uid="{7D8F6B8C-A9CA-4357-98A8-1F467F8F2040}"/>
    <cellStyle name="Komma 3 3 2 3 2 5" xfId="15064" xr:uid="{B8CABE1F-435B-48DB-AFC5-26207CD356A8}"/>
    <cellStyle name="Komma 3 3 2 3 2 5 2" xfId="35089" xr:uid="{5638ADB5-FF5E-4A5F-A267-57AB896EB3D7}"/>
    <cellStyle name="Komma 3 3 2 3 2 6" xfId="35074" xr:uid="{49F3FFCC-906F-4D38-AF48-097FDCEAA36B}"/>
    <cellStyle name="Komma 3 3 2 3 2_DataSet" xfId="15065" xr:uid="{B6609645-4A34-411E-BFA0-213D64A537EC}"/>
    <cellStyle name="Komma 3 3 2 3 3" xfId="15066" xr:uid="{0F878AC7-BF66-4C9D-B67B-716575F3CAAD}"/>
    <cellStyle name="Komma 3 3 2 3 3 2" xfId="15067" xr:uid="{454A041E-4CBF-498A-A4A8-C0ED22FCD7ED}"/>
    <cellStyle name="Komma 3 3 2 3 3 2 2" xfId="15068" xr:uid="{4EB5C34A-79AD-461E-89D2-EB54F4421AFF}"/>
    <cellStyle name="Komma 3 3 2 3 3 2 2 2" xfId="15069" xr:uid="{E1D2F583-9103-4D99-A053-E1672DB45E20}"/>
    <cellStyle name="Komma 3 3 2 3 3 2 2 2 2" xfId="35093" xr:uid="{12B02F30-ADA8-4F14-BC2F-CF8C5B410387}"/>
    <cellStyle name="Komma 3 3 2 3 3 2 2 3" xfId="35092" xr:uid="{30BEDF5E-1B65-4C0F-A691-E6AD782BD894}"/>
    <cellStyle name="Komma 3 3 2 3 3 2 2_DataSet" xfId="15070" xr:uid="{84C8DA6C-2C05-45FE-ACAF-F7DE9EACA01C}"/>
    <cellStyle name="Komma 3 3 2 3 3 2 3" xfId="15071" xr:uid="{89F84D01-3308-49E3-83C6-6EDA413C3859}"/>
    <cellStyle name="Komma 3 3 2 3 3 2 3 2" xfId="35094" xr:uid="{54F6B78C-940B-42F5-88E5-9EACFB90DE0B}"/>
    <cellStyle name="Komma 3 3 2 3 3 2 4" xfId="35091" xr:uid="{1BF4BDD7-01A0-4960-A546-8E72533DCED1}"/>
    <cellStyle name="Komma 3 3 2 3 3 2_DataSet" xfId="15072" xr:uid="{7EFB5FA2-B741-49A7-B36A-1E25F1B2D719}"/>
    <cellStyle name="Komma 3 3 2 3 3 3" xfId="15073" xr:uid="{E4EE35BB-8401-422C-A49B-2064B4E81E99}"/>
    <cellStyle name="Komma 3 3 2 3 3 3 2" xfId="15074" xr:uid="{4CAC1ED0-9C4F-4870-BEE5-686E162783C4}"/>
    <cellStyle name="Komma 3 3 2 3 3 3 2 2" xfId="35096" xr:uid="{9F9379B3-D84D-4638-BCA4-2368ABC58DE1}"/>
    <cellStyle name="Komma 3 3 2 3 3 3 3" xfId="35095" xr:uid="{0707EFB1-BF78-4F7B-B7F8-3268F04D45FD}"/>
    <cellStyle name="Komma 3 3 2 3 3 3_DataSet" xfId="15075" xr:uid="{8C9AA9D9-9DB1-44AC-96E6-20F9441215AD}"/>
    <cellStyle name="Komma 3 3 2 3 3 4" xfId="15076" xr:uid="{0B69E709-EB92-40DD-8AC6-90C2C2D8BEAE}"/>
    <cellStyle name="Komma 3 3 2 3 3 4 2" xfId="35097" xr:uid="{A362271A-A5B1-4155-87BE-B09510864A52}"/>
    <cellStyle name="Komma 3 3 2 3 3 5" xfId="35090" xr:uid="{AA690DBD-3523-44AE-A5E5-C83DFD59A1D5}"/>
    <cellStyle name="Komma 3 3 2 3 3_DataSet" xfId="15077" xr:uid="{74B1ADD4-208A-42ED-9E51-EB47E716748A}"/>
    <cellStyle name="Komma 3 3 2 3 4" xfId="15078" xr:uid="{A2C0EAEB-8EB0-4E51-92A8-81650843CAF4}"/>
    <cellStyle name="Komma 3 3 2 3 4 2" xfId="15079" xr:uid="{F8D8CB04-13E7-48E4-A625-7211C1AD3B2C}"/>
    <cellStyle name="Komma 3 3 2 3 4 2 2" xfId="15080" xr:uid="{DE92D776-F93E-415F-BDE9-E3F30B1DC74E}"/>
    <cellStyle name="Komma 3 3 2 3 4 2 2 2" xfId="35100" xr:uid="{1C2481F5-2B31-4F74-B03E-12B9CBE69D0F}"/>
    <cellStyle name="Komma 3 3 2 3 4 2 3" xfId="35099" xr:uid="{461354CD-68D4-45E6-A128-A7F1B2A795E8}"/>
    <cellStyle name="Komma 3 3 2 3 4 2_DataSet" xfId="15081" xr:uid="{BC92E47D-6950-4442-A0F1-B15FA49B4D20}"/>
    <cellStyle name="Komma 3 3 2 3 4 3" xfId="15082" xr:uid="{47DCB266-B68B-41D6-9F6C-7F38E400EF43}"/>
    <cellStyle name="Komma 3 3 2 3 4 3 2" xfId="35101" xr:uid="{2CC65502-78F3-42C5-B4E2-72C3F5466514}"/>
    <cellStyle name="Komma 3 3 2 3 4 4" xfId="35098" xr:uid="{6ED49E91-3B1F-47A3-8A4F-ADF5BC662317}"/>
    <cellStyle name="Komma 3 3 2 3 4_DataSet" xfId="15083" xr:uid="{DE4F6101-1F48-4EAA-ABB8-3E23638854BB}"/>
    <cellStyle name="Komma 3 3 2 3 5" xfId="15084" xr:uid="{7863C597-B86E-49B2-926E-381F5FEEDA0A}"/>
    <cellStyle name="Komma 3 3 2 3 5 2" xfId="15085" xr:uid="{C5C2CA3C-C73B-4917-B83C-D505104619C0}"/>
    <cellStyle name="Komma 3 3 2 3 5 2 2" xfId="35103" xr:uid="{2D10E376-91F6-4D91-B7AC-520F60ABB0A2}"/>
    <cellStyle name="Komma 3 3 2 3 5 3" xfId="35102" xr:uid="{0509C7EF-164C-4E05-8473-A51DBD11936B}"/>
    <cellStyle name="Komma 3 3 2 3 5_DataSet" xfId="15086" xr:uid="{545F60CD-8412-4841-9C48-BFAD582D498E}"/>
    <cellStyle name="Komma 3 3 2 3 6" xfId="15087" xr:uid="{E597D820-51AF-441C-9498-9D860CDBA8FC}"/>
    <cellStyle name="Komma 3 3 2 3 6 2" xfId="35104" xr:uid="{208AD6B1-698E-408B-A208-9860B4DB1543}"/>
    <cellStyle name="Komma 3 3 2 3 7" xfId="35073" xr:uid="{0103832E-DC37-49D7-95E8-61460AB54758}"/>
    <cellStyle name="Komma 3 3 2 3_DataSet" xfId="15088" xr:uid="{829C161B-0C3B-422A-8F1F-A52F082E2F0F}"/>
    <cellStyle name="Komma 3 3 2 4" xfId="15089" xr:uid="{16123721-98BB-4C5F-B36B-3BEADE4748B8}"/>
    <cellStyle name="Komma 3 3 2 4 2" xfId="15090" xr:uid="{1B4C3B3A-845B-4567-BF12-79B7F8014BB7}"/>
    <cellStyle name="Komma 3 3 2 4 2 2" xfId="15091" xr:uid="{72C55AC5-13A5-4FC5-A997-B4317D45899D}"/>
    <cellStyle name="Komma 3 3 2 4 2 2 2" xfId="15092" xr:uid="{C33F7E5C-20DF-45D4-9907-310F1D040AC4}"/>
    <cellStyle name="Komma 3 3 2 4 2 2 2 2" xfId="15093" xr:uid="{A64B5190-6A4A-4B49-AE8B-7FA798448902}"/>
    <cellStyle name="Komma 3 3 2 4 2 2 2 2 2" xfId="35109" xr:uid="{4D0B6DEB-0A5E-4512-BB3F-73B3D9196E07}"/>
    <cellStyle name="Komma 3 3 2 4 2 2 2 3" xfId="35108" xr:uid="{4CE8324D-FE45-4B44-BA27-2F0A88F56FC0}"/>
    <cellStyle name="Komma 3 3 2 4 2 2 2_DataSet" xfId="15094" xr:uid="{E26B6092-94CF-4639-BF65-6A50175B8129}"/>
    <cellStyle name="Komma 3 3 2 4 2 2 3" xfId="15095" xr:uid="{0A517790-7174-4833-B94D-CA136F1432AE}"/>
    <cellStyle name="Komma 3 3 2 4 2 2 3 2" xfId="35110" xr:uid="{982FDD02-9BB5-41CF-8BD5-C18F1AF80F6F}"/>
    <cellStyle name="Komma 3 3 2 4 2 2 4" xfId="35107" xr:uid="{E4F7C623-420A-464C-9936-F53A323B9736}"/>
    <cellStyle name="Komma 3 3 2 4 2 2_DataSet" xfId="15096" xr:uid="{D77EB785-7105-47B2-A9F2-B89A02C60DDD}"/>
    <cellStyle name="Komma 3 3 2 4 2 3" xfId="15097" xr:uid="{5E7351A5-C08F-4AD3-9424-A983D4006F7B}"/>
    <cellStyle name="Komma 3 3 2 4 2 3 2" xfId="15098" xr:uid="{3BC0CCDF-FFD4-4B65-9CB0-3963F8C41FD7}"/>
    <cellStyle name="Komma 3 3 2 4 2 3 2 2" xfId="35112" xr:uid="{6A8FCBC5-583F-4BDB-B9D9-0E9982D9FC9C}"/>
    <cellStyle name="Komma 3 3 2 4 2 3 3" xfId="35111" xr:uid="{D9A3F8D3-4821-4CDE-BAFD-FD5CB45C798B}"/>
    <cellStyle name="Komma 3 3 2 4 2 3_DataSet" xfId="15099" xr:uid="{5E0C25E6-5F7D-433F-94FB-C19B6DE66682}"/>
    <cellStyle name="Komma 3 3 2 4 2 4" xfId="15100" xr:uid="{3B3898CA-2B6C-4609-B6EA-A3D11C9EE27D}"/>
    <cellStyle name="Komma 3 3 2 4 2 4 2" xfId="35113" xr:uid="{F48E3566-FE57-41D8-9C8E-8847638831A1}"/>
    <cellStyle name="Komma 3 3 2 4 2 5" xfId="35106" xr:uid="{8AE19EDA-AA60-4EB7-BE47-2FBE69BD8079}"/>
    <cellStyle name="Komma 3 3 2 4 2_DataSet" xfId="15101" xr:uid="{9124D8A5-7802-41BD-BBAF-96F8564DFBC9}"/>
    <cellStyle name="Komma 3 3 2 4 3" xfId="15102" xr:uid="{91B363E3-8E1A-4906-A141-25400890F746}"/>
    <cellStyle name="Komma 3 3 2 4 3 2" xfId="15103" xr:uid="{26F67418-8260-4B6B-9FDB-B598AF0248AB}"/>
    <cellStyle name="Komma 3 3 2 4 3 2 2" xfId="15104" xr:uid="{AD51793C-86A4-43B4-AD00-0BB87E2A8185}"/>
    <cellStyle name="Komma 3 3 2 4 3 2 2 2" xfId="35116" xr:uid="{CA04E234-EC9C-4D01-A65D-7A0D09F9A9DE}"/>
    <cellStyle name="Komma 3 3 2 4 3 2 3" xfId="35115" xr:uid="{75B4DC8A-15CD-44B4-B75B-EA80353E2C4D}"/>
    <cellStyle name="Komma 3 3 2 4 3 2_DataSet" xfId="15105" xr:uid="{07B44C3C-5652-4FBF-B269-FFE8FB721FF1}"/>
    <cellStyle name="Komma 3 3 2 4 3 3" xfId="15106" xr:uid="{EF49EC13-4ED1-4111-8B05-31BC33CAB8F3}"/>
    <cellStyle name="Komma 3 3 2 4 3 3 2" xfId="35117" xr:uid="{FDC75D7F-3FA4-4BCB-964D-E30AE40AE012}"/>
    <cellStyle name="Komma 3 3 2 4 3 4" xfId="35114" xr:uid="{19C709CB-1729-4E57-98F8-323CCF058CDE}"/>
    <cellStyle name="Komma 3 3 2 4 3_DataSet" xfId="15107" xr:uid="{7A288E65-FE04-436B-8693-EA2EF5FF35C8}"/>
    <cellStyle name="Komma 3 3 2 4 4" xfId="15108" xr:uid="{17D4C2A2-C50B-4557-A652-2BAB7C4AD3D8}"/>
    <cellStyle name="Komma 3 3 2 4 4 2" xfId="15109" xr:uid="{4363332E-46D8-408A-AB8F-B5EEF4C0C988}"/>
    <cellStyle name="Komma 3 3 2 4 4 2 2" xfId="35119" xr:uid="{C2A915E4-31B7-427D-8864-A70DBF0D0CB2}"/>
    <cellStyle name="Komma 3 3 2 4 4 3" xfId="35118" xr:uid="{9B6210CA-6B75-45EC-857A-AF096AC2BD24}"/>
    <cellStyle name="Komma 3 3 2 4 4_DataSet" xfId="15110" xr:uid="{B68584F3-8F70-448A-A651-943552E5D680}"/>
    <cellStyle name="Komma 3 3 2 4 5" xfId="15111" xr:uid="{D166AC6A-277D-430F-978A-C90382C36FF4}"/>
    <cellStyle name="Komma 3 3 2 4 5 2" xfId="35120" xr:uid="{C8658DC3-C8A1-4E07-A2AD-9947017FCB41}"/>
    <cellStyle name="Komma 3 3 2 4 6" xfId="35105" xr:uid="{434D7E08-5D98-436B-BB38-709AF895FA83}"/>
    <cellStyle name="Komma 3 3 2 4_DataSet" xfId="15112" xr:uid="{1332DF4D-3856-452D-9F26-CD11E4EB55FC}"/>
    <cellStyle name="Komma 3 3 2 5" xfId="15113" xr:uid="{E3C8FE80-9F03-4BAE-B94B-FD501379531B}"/>
    <cellStyle name="Komma 3 3 2 5 2" xfId="15114" xr:uid="{6E897FDB-64D3-484F-827E-B875847835E5}"/>
    <cellStyle name="Komma 3 3 2 5 2 2" xfId="15115" xr:uid="{5F360265-7B7B-4D8F-A0B1-8DDC9CDFFE56}"/>
    <cellStyle name="Komma 3 3 2 5 2 2 2" xfId="15116" xr:uid="{AB2E56C8-7339-4EAE-8BB1-0A7AAFEC9BD5}"/>
    <cellStyle name="Komma 3 3 2 5 2 2 2 2" xfId="35124" xr:uid="{823F28F8-7587-47A3-948E-05AB0D19937D}"/>
    <cellStyle name="Komma 3 3 2 5 2 2 3" xfId="35123" xr:uid="{23C987BF-7485-4A93-B251-199EC3A0A79E}"/>
    <cellStyle name="Komma 3 3 2 5 2 2_DataSet" xfId="15117" xr:uid="{F69D8EDB-4DDD-4318-B23C-9A7C9575929C}"/>
    <cellStyle name="Komma 3 3 2 5 2 3" xfId="15118" xr:uid="{DADE6E75-BFFC-490E-BEFE-8AEA09805EF0}"/>
    <cellStyle name="Komma 3 3 2 5 2 3 2" xfId="35125" xr:uid="{F02AFE14-61E6-49D3-AF08-C4C701FFCD68}"/>
    <cellStyle name="Komma 3 3 2 5 2 4" xfId="35122" xr:uid="{C9EAE053-8FC9-4E08-A274-D0830CB086CB}"/>
    <cellStyle name="Komma 3 3 2 5 2_DataSet" xfId="15119" xr:uid="{AFC444B3-3047-43E2-B679-BFEC4CF97D65}"/>
    <cellStyle name="Komma 3 3 2 5 3" xfId="15120" xr:uid="{48FC8E82-8829-481F-B4A4-2DE3F881EC43}"/>
    <cellStyle name="Komma 3 3 2 5 3 2" xfId="15121" xr:uid="{920FB203-3866-47B4-94A2-E5F544549156}"/>
    <cellStyle name="Komma 3 3 2 5 3 2 2" xfId="35127" xr:uid="{E481D250-3735-4818-B230-EDE595498C37}"/>
    <cellStyle name="Komma 3 3 2 5 3 3" xfId="35126" xr:uid="{DA517378-D02C-46D2-9AE2-C945EDCC051F}"/>
    <cellStyle name="Komma 3 3 2 5 3_DataSet" xfId="15122" xr:uid="{5B3D31C0-DBFC-418B-9139-5391C32389CC}"/>
    <cellStyle name="Komma 3 3 2 5 4" xfId="15123" xr:uid="{BFD03EFA-1E4C-4704-881F-9AABCE2B5B81}"/>
    <cellStyle name="Komma 3 3 2 5 4 2" xfId="35128" xr:uid="{30DE37A1-EA30-4B30-B30F-AE9B59BB31B4}"/>
    <cellStyle name="Komma 3 3 2 5 5" xfId="35121" xr:uid="{802538E4-E9CD-430F-B224-BB1B151A867C}"/>
    <cellStyle name="Komma 3 3 2 5_DataSet" xfId="15124" xr:uid="{5CD31A09-532E-47D0-99A0-965050446C6D}"/>
    <cellStyle name="Komma 3 3 2 6" xfId="15125" xr:uid="{FC13CDAF-FF11-4B05-A656-340141006285}"/>
    <cellStyle name="Komma 3 3 2 6 2" xfId="15126" xr:uid="{B99930F5-EBB2-40C2-BED2-836CCFE87CA4}"/>
    <cellStyle name="Komma 3 3 2 6 2 2" xfId="15127" xr:uid="{A817DB7D-A6EE-4FC8-9D57-D1A62B8C38C3}"/>
    <cellStyle name="Komma 3 3 2 6 2 2 2" xfId="35131" xr:uid="{5C8D7DE3-643D-4995-BB68-15A924E23897}"/>
    <cellStyle name="Komma 3 3 2 6 2 3" xfId="35130" xr:uid="{5781FFCA-84BF-43DA-82DC-D5C3045F48AD}"/>
    <cellStyle name="Komma 3 3 2 6 2_DataSet" xfId="15128" xr:uid="{BFD55323-F624-4842-97D9-60B156B205B8}"/>
    <cellStyle name="Komma 3 3 2 6 3" xfId="15129" xr:uid="{2BC47225-F07C-4601-9900-129DB3F5690D}"/>
    <cellStyle name="Komma 3 3 2 6 3 2" xfId="35132" xr:uid="{E6F99D23-CC3D-4AE5-B189-DA67D795D4A3}"/>
    <cellStyle name="Komma 3 3 2 6 4" xfId="35129" xr:uid="{25761180-89A7-4E7E-AF41-28CFFA0F6B57}"/>
    <cellStyle name="Komma 3 3 2 6_DataSet" xfId="15130" xr:uid="{E4AFFA11-132A-472F-BEE9-47CF095B1233}"/>
    <cellStyle name="Komma 3 3 2 7" xfId="15131" xr:uid="{808864BB-8E0B-44BD-AF84-F6183FCE2EAD}"/>
    <cellStyle name="Komma 3 3 2 7 2" xfId="15132" xr:uid="{D4EAA30D-0A85-4813-AFFF-B41012AAA0FB}"/>
    <cellStyle name="Komma 3 3 2 7 2 2" xfId="35134" xr:uid="{5C58FE55-70D4-4FE3-85DA-343CB4558A5E}"/>
    <cellStyle name="Komma 3 3 2 7 3" xfId="35133" xr:uid="{F61C6A3A-2854-411C-B60E-0DD66DC8B21A}"/>
    <cellStyle name="Komma 3 3 2 7_DataSet" xfId="15133" xr:uid="{A0240F44-755A-498A-98E5-EA390FE5E94D}"/>
    <cellStyle name="Komma 3 3 2 8" xfId="15134" xr:uid="{C6D34FC9-B688-4D0D-A2E5-463B3C29D10F}"/>
    <cellStyle name="Komma 3 3 2 8 2" xfId="35135" xr:uid="{616923FA-8640-4454-955B-1F076CC898A0}"/>
    <cellStyle name="Komma 3 3 2 9" xfId="35040" xr:uid="{B1EF0D3A-4C9F-4C8F-9A34-E7478DEA2C90}"/>
    <cellStyle name="Komma 3 3 2_DataSet" xfId="15135" xr:uid="{D1EAC600-827C-4C17-B0A1-BB047291FF8A}"/>
    <cellStyle name="Komma 3 3 3" xfId="15136" xr:uid="{B2B9F17F-35A0-4EBC-B92D-594356902379}"/>
    <cellStyle name="Komma 3 3 3 2" xfId="15137" xr:uid="{8CC51626-F8AB-47C3-AFEB-5414541536FC}"/>
    <cellStyle name="Komma 3 3 3 2 2" xfId="15138" xr:uid="{B6B9A44C-A3BB-41B2-BA00-13E6252721C2}"/>
    <cellStyle name="Komma 3 3 3 2 2 2" xfId="15139" xr:uid="{5452C40E-0354-4A17-BE8B-4C54322BCA38}"/>
    <cellStyle name="Komma 3 3 3 2 2 2 2" xfId="15140" xr:uid="{B4011A6F-69DF-49A9-BD6C-D5039CE21080}"/>
    <cellStyle name="Komma 3 3 3 2 2 2 2 2" xfId="15141" xr:uid="{1E8284B7-CFED-4F38-B17E-F9675E9C7ED2}"/>
    <cellStyle name="Komma 3 3 3 2 2 2 2 2 2" xfId="35141" xr:uid="{086BA792-8D46-4CD6-B541-53485413DFA4}"/>
    <cellStyle name="Komma 3 3 3 2 2 2 2 3" xfId="35140" xr:uid="{87F5740B-91FD-4302-B9E5-56F532697715}"/>
    <cellStyle name="Komma 3 3 3 2 2 2 2_DataSet" xfId="15142" xr:uid="{28D10162-0A95-42BB-B195-7F4887333EE2}"/>
    <cellStyle name="Komma 3 3 3 2 2 2 3" xfId="15143" xr:uid="{E2FCF7EE-AC8F-412D-926F-D3D1D36B92E7}"/>
    <cellStyle name="Komma 3 3 3 2 2 2 3 2" xfId="35142" xr:uid="{3D79EC85-4CEC-4D2C-A3FF-EC37C362E1BA}"/>
    <cellStyle name="Komma 3 3 3 2 2 2 4" xfId="35139" xr:uid="{E036449A-8714-483F-B5DD-DCA6824557AB}"/>
    <cellStyle name="Komma 3 3 3 2 2 2_DataSet" xfId="15144" xr:uid="{265D72E6-AE25-4991-B610-BFF5AEBD4BF3}"/>
    <cellStyle name="Komma 3 3 3 2 2 3" xfId="15145" xr:uid="{422C74AA-D8C2-4AB6-9CCC-6D964F450595}"/>
    <cellStyle name="Komma 3 3 3 2 2 3 2" xfId="15146" xr:uid="{07B45630-A2D8-4F0E-B0C0-496F68EB1026}"/>
    <cellStyle name="Komma 3 3 3 2 2 3 2 2" xfId="35144" xr:uid="{DC81799A-1206-4D23-B266-0FF73F251203}"/>
    <cellStyle name="Komma 3 3 3 2 2 3 3" xfId="35143" xr:uid="{0FF44DEE-F31C-4A29-9091-214BC6F7D981}"/>
    <cellStyle name="Komma 3 3 3 2 2 3_DataSet" xfId="15147" xr:uid="{1FC8AD20-48A0-4C0C-BF2B-3C090DD5052D}"/>
    <cellStyle name="Komma 3 3 3 2 2 4" xfId="15148" xr:uid="{17C70DC5-6929-492F-AAB3-F437145CB1EE}"/>
    <cellStyle name="Komma 3 3 3 2 2 4 2" xfId="35145" xr:uid="{A390FC8D-5584-4208-838D-5AC186AB386A}"/>
    <cellStyle name="Komma 3 3 3 2 2 5" xfId="35138" xr:uid="{8548DF98-4968-4624-ACE9-A41B47D7433A}"/>
    <cellStyle name="Komma 3 3 3 2 2_DataSet" xfId="15149" xr:uid="{C135A173-CF40-47CA-9B7C-553E5DA4C695}"/>
    <cellStyle name="Komma 3 3 3 2 3" xfId="15150" xr:uid="{EA9F87F4-116C-443F-8A94-63CC8409EB5C}"/>
    <cellStyle name="Komma 3 3 3 2 3 2" xfId="15151" xr:uid="{1A1B3FF2-566A-430C-B082-4D4BC9087D5E}"/>
    <cellStyle name="Komma 3 3 3 2 3 2 2" xfId="15152" xr:uid="{B1351A6A-6C75-4FE0-ABDA-E9A2ADE9E3D6}"/>
    <cellStyle name="Komma 3 3 3 2 3 2 2 2" xfId="35148" xr:uid="{181CE819-2E1E-4372-868F-28B5A5D742CB}"/>
    <cellStyle name="Komma 3 3 3 2 3 2 3" xfId="35147" xr:uid="{D1D3C725-89B0-48FF-9477-D8DB937063D7}"/>
    <cellStyle name="Komma 3 3 3 2 3 2_DataSet" xfId="15153" xr:uid="{83C2D685-1815-436C-90ED-92BECE30218F}"/>
    <cellStyle name="Komma 3 3 3 2 3 3" xfId="15154" xr:uid="{9458E804-28CE-48DA-B7EC-55FAFAE14D99}"/>
    <cellStyle name="Komma 3 3 3 2 3 3 2" xfId="35149" xr:uid="{DAEF96E6-3F95-45B9-A6FA-2538CB50A91B}"/>
    <cellStyle name="Komma 3 3 3 2 3 4" xfId="35146" xr:uid="{3F39AAA4-35DC-447A-A9CC-3A442A7459A6}"/>
    <cellStyle name="Komma 3 3 3 2 3_DataSet" xfId="15155" xr:uid="{19688CB6-39B9-4696-BAD4-C9886319E6E6}"/>
    <cellStyle name="Komma 3 3 3 2 4" xfId="15156" xr:uid="{B1400377-BA58-4CF8-8AC9-521E32A6AD59}"/>
    <cellStyle name="Komma 3 3 3 2 4 2" xfId="15157" xr:uid="{876EA0E0-1ADF-418D-B29F-B9CA5CB022E4}"/>
    <cellStyle name="Komma 3 3 3 2 4 2 2" xfId="35151" xr:uid="{6D0F0CFD-1546-4335-BAFF-F4A3B7C071B6}"/>
    <cellStyle name="Komma 3 3 3 2 4 3" xfId="35150" xr:uid="{40D24038-4907-42A4-B6B8-9CFF49FBF9A8}"/>
    <cellStyle name="Komma 3 3 3 2 4_DataSet" xfId="15158" xr:uid="{49ADB7A2-3EFA-442B-B22F-D0885E0CE7F1}"/>
    <cellStyle name="Komma 3 3 3 2 5" xfId="15159" xr:uid="{711C1149-B86C-4264-84F6-027428B254A2}"/>
    <cellStyle name="Komma 3 3 3 2 5 2" xfId="35152" xr:uid="{5E72D5B3-C5F4-46DA-9136-BE7B1EC31CBB}"/>
    <cellStyle name="Komma 3 3 3 2 6" xfId="35137" xr:uid="{4EA471DE-B44A-41D1-8442-75E110E3E0EB}"/>
    <cellStyle name="Komma 3 3 3 2_DataSet" xfId="15160" xr:uid="{A86CC274-FEE9-4086-8462-E88165E8A2C8}"/>
    <cellStyle name="Komma 3 3 3 3" xfId="15161" xr:uid="{A3E10DD9-D230-47A7-B1E9-4B398FF60EB0}"/>
    <cellStyle name="Komma 3 3 3 3 2" xfId="15162" xr:uid="{194F961A-5C22-4FBD-900A-382B8226FC2B}"/>
    <cellStyle name="Komma 3 3 3 3 2 2" xfId="15163" xr:uid="{F56E7AB6-F866-4ABA-928D-4C7A014D9EF6}"/>
    <cellStyle name="Komma 3 3 3 3 2 2 2" xfId="15164" xr:uid="{ADB7D862-81C0-4413-A457-456A112AB9B8}"/>
    <cellStyle name="Komma 3 3 3 3 2 2 2 2" xfId="35156" xr:uid="{70946C88-B1C9-48F3-96E4-6C56B225CB40}"/>
    <cellStyle name="Komma 3 3 3 3 2 2 3" xfId="35155" xr:uid="{3C592259-13E4-48AB-B631-D1B9583268CA}"/>
    <cellStyle name="Komma 3 3 3 3 2 2_DataSet" xfId="15165" xr:uid="{A8C8B78F-FB07-44C6-BB70-39AE0A36321F}"/>
    <cellStyle name="Komma 3 3 3 3 2 3" xfId="15166" xr:uid="{94D927CE-5756-4917-BC15-00D1E766C121}"/>
    <cellStyle name="Komma 3 3 3 3 2 3 2" xfId="35157" xr:uid="{0EAF540C-3C71-4866-82BE-4ACD2D49B764}"/>
    <cellStyle name="Komma 3 3 3 3 2 4" xfId="35154" xr:uid="{9C45AC9E-3601-43F3-8541-CC0111DA42E5}"/>
    <cellStyle name="Komma 3 3 3 3 2_DataSet" xfId="15167" xr:uid="{87A8EDE7-0E78-4414-8A69-C023EB74F75C}"/>
    <cellStyle name="Komma 3 3 3 3 3" xfId="15168" xr:uid="{C1CC0170-C95C-4746-A396-5D2D268E697B}"/>
    <cellStyle name="Komma 3 3 3 3 3 2" xfId="15169" xr:uid="{1F129315-0564-4B4B-BE0E-42BA468724B2}"/>
    <cellStyle name="Komma 3 3 3 3 3 2 2" xfId="35159" xr:uid="{1272527E-E49F-4F68-927F-B884D170D130}"/>
    <cellStyle name="Komma 3 3 3 3 3 3" xfId="35158" xr:uid="{C2E6566A-3082-429A-B1AF-70E2A0263F5E}"/>
    <cellStyle name="Komma 3 3 3 3 3_DataSet" xfId="15170" xr:uid="{B1A39E0E-33E1-4111-9FE4-AAE1E676DE35}"/>
    <cellStyle name="Komma 3 3 3 3 4" xfId="15171" xr:uid="{DAEB385E-E240-4C93-B2F3-FFC0DFA9839B}"/>
    <cellStyle name="Komma 3 3 3 3 4 2" xfId="35160" xr:uid="{01854824-C416-41E0-B565-33840D031AC6}"/>
    <cellStyle name="Komma 3 3 3 3 5" xfId="35153" xr:uid="{4466F3F1-C6A8-4A89-8741-DEA40280ADEC}"/>
    <cellStyle name="Komma 3 3 3 3_DataSet" xfId="15172" xr:uid="{9A61A201-7797-4706-B337-BE6547911CDB}"/>
    <cellStyle name="Komma 3 3 3 4" xfId="15173" xr:uid="{969096E0-611E-482A-B479-497B30B66F4F}"/>
    <cellStyle name="Komma 3 3 3 4 2" xfId="15174" xr:uid="{D91330DD-9031-43E2-B11E-D2CA3119C6B9}"/>
    <cellStyle name="Komma 3 3 3 4 2 2" xfId="15175" xr:uid="{26BA7F2A-490F-48B4-AA56-F5323ACA3535}"/>
    <cellStyle name="Komma 3 3 3 4 2 2 2" xfId="35163" xr:uid="{E572D319-D53B-4B0F-8A28-0592B9074333}"/>
    <cellStyle name="Komma 3 3 3 4 2 3" xfId="35162" xr:uid="{32A57004-D8BB-4B13-922A-7BA76B44841E}"/>
    <cellStyle name="Komma 3 3 3 4 2_DataSet" xfId="15176" xr:uid="{47BDCBE3-61E1-413A-83D5-78DAD13E3466}"/>
    <cellStyle name="Komma 3 3 3 4 3" xfId="15177" xr:uid="{C87D0308-279C-42E7-B553-95AB70DEE1FA}"/>
    <cellStyle name="Komma 3 3 3 4 3 2" xfId="35164" xr:uid="{E5CC7FC1-88DD-477A-A903-2783593A77EA}"/>
    <cellStyle name="Komma 3 3 3 4 4" xfId="35161" xr:uid="{AFE66873-FCCD-42DE-B548-1C0C4CB783D5}"/>
    <cellStyle name="Komma 3 3 3 4_DataSet" xfId="15178" xr:uid="{E1EDFB3F-0DBD-497F-BF8D-9E686379F75D}"/>
    <cellStyle name="Komma 3 3 3 5" xfId="15179" xr:uid="{D5262BFB-1176-4054-9542-B49637D91517}"/>
    <cellStyle name="Komma 3 3 3 5 2" xfId="15180" xr:uid="{FF1A1D45-5725-4B71-97DC-0852508ED2A5}"/>
    <cellStyle name="Komma 3 3 3 5 2 2" xfId="35166" xr:uid="{3A2473AF-7E97-428F-A577-C6065AC0F81B}"/>
    <cellStyle name="Komma 3 3 3 5 3" xfId="35165" xr:uid="{68C5D782-9413-4A8B-B6CF-C4E8D1ABA283}"/>
    <cellStyle name="Komma 3 3 3 5_DataSet" xfId="15181" xr:uid="{9A68A27F-C85C-4AD9-8380-FF89800E7AE9}"/>
    <cellStyle name="Komma 3 3 3 6" xfId="15182" xr:uid="{B28066AC-DB86-4AD4-98E9-2CC063EA8A1B}"/>
    <cellStyle name="Komma 3 3 3 6 2" xfId="35167" xr:uid="{4B4CD444-7330-4EC9-9442-0814C58EEB38}"/>
    <cellStyle name="Komma 3 3 3 7" xfId="35136" xr:uid="{0CD6F498-1753-4737-8207-9CF0B5318017}"/>
    <cellStyle name="Komma 3 3 3_DataSet" xfId="15183" xr:uid="{8C8429EB-54EA-4F3D-9EA2-1FFA99A48B70}"/>
    <cellStyle name="Komma 3 3 4" xfId="15184" xr:uid="{01FF09E5-CE22-436E-AEAE-39D79B9C43AC}"/>
    <cellStyle name="Komma 3 3 4 2" xfId="15185" xr:uid="{1589ECA9-5039-4377-B615-E84FD1C00C0D}"/>
    <cellStyle name="Komma 3 3 4 2 2" xfId="15186" xr:uid="{0A9F5D49-3332-4B7E-94EC-82C9B712FE76}"/>
    <cellStyle name="Komma 3 3 4 2 2 2" xfId="15187" xr:uid="{6C2E42E6-E190-458A-BE24-DCF62CDEAF60}"/>
    <cellStyle name="Komma 3 3 4 2 2 2 2" xfId="15188" xr:uid="{A7F4C59B-6663-4862-B95C-534B66DC1FEC}"/>
    <cellStyle name="Komma 3 3 4 2 2 2 2 2" xfId="15189" xr:uid="{F8CF383E-E0C3-4D45-B672-4833369A7E04}"/>
    <cellStyle name="Komma 3 3 4 2 2 2 2 2 2" xfId="35173" xr:uid="{BC8E37CC-3CA9-4036-967A-961B6E287211}"/>
    <cellStyle name="Komma 3 3 4 2 2 2 2 3" xfId="35172" xr:uid="{C8EAF57D-AADD-4E39-80CE-C640267C0187}"/>
    <cellStyle name="Komma 3 3 4 2 2 2 2_DataSet" xfId="15190" xr:uid="{0802F544-66DA-44E5-A923-5CEB3F7D95B6}"/>
    <cellStyle name="Komma 3 3 4 2 2 2 3" xfId="15191" xr:uid="{D065A17B-E3CB-4423-86F1-B90C8CB10A62}"/>
    <cellStyle name="Komma 3 3 4 2 2 2 3 2" xfId="35174" xr:uid="{10427372-1741-454E-A78B-513687B42420}"/>
    <cellStyle name="Komma 3 3 4 2 2 2 4" xfId="35171" xr:uid="{18438965-171B-4C8B-B745-224D6B463C31}"/>
    <cellStyle name="Komma 3 3 4 2 2 2_DataSet" xfId="15192" xr:uid="{8E9965F6-671D-4979-98BC-2129D57BA293}"/>
    <cellStyle name="Komma 3 3 4 2 2 3" xfId="15193" xr:uid="{1A4BFF99-0D7A-466A-B723-3CF878C75239}"/>
    <cellStyle name="Komma 3 3 4 2 2 3 2" xfId="15194" xr:uid="{F1D84029-4FEE-474E-A850-608A950B3B9B}"/>
    <cellStyle name="Komma 3 3 4 2 2 3 2 2" xfId="35176" xr:uid="{C709730C-4F8F-47E4-8F00-56AECD3E9B3E}"/>
    <cellStyle name="Komma 3 3 4 2 2 3 3" xfId="35175" xr:uid="{8CB861FC-8D87-43B1-A1A9-9FDE71AB336B}"/>
    <cellStyle name="Komma 3 3 4 2 2 3_DataSet" xfId="15195" xr:uid="{BC3B8B33-3134-4ED4-9576-45A10AED64E7}"/>
    <cellStyle name="Komma 3 3 4 2 2 4" xfId="15196" xr:uid="{CED0D879-5D2C-4BCA-BEE9-55634F62C658}"/>
    <cellStyle name="Komma 3 3 4 2 2 4 2" xfId="35177" xr:uid="{FABEAAE5-6C3D-4905-9936-751672F13205}"/>
    <cellStyle name="Komma 3 3 4 2 2 5" xfId="35170" xr:uid="{211A39F1-3695-41EB-8F88-57139BAF3FF0}"/>
    <cellStyle name="Komma 3 3 4 2 2_DataSet" xfId="15197" xr:uid="{1D03ADD3-561B-4143-B9C4-C9529CE75ADB}"/>
    <cellStyle name="Komma 3 3 4 2 3" xfId="15198" xr:uid="{777752FE-E8CF-41BB-852B-224E5E0F7AA3}"/>
    <cellStyle name="Komma 3 3 4 2 3 2" xfId="15199" xr:uid="{64970586-1FB1-4C22-BE37-08E35CB9CB01}"/>
    <cellStyle name="Komma 3 3 4 2 3 2 2" xfId="15200" xr:uid="{46869A7D-812E-4B16-85F1-9B12859F8509}"/>
    <cellStyle name="Komma 3 3 4 2 3 2 2 2" xfId="35180" xr:uid="{E5617D86-8642-46C5-8A22-06C6611A5834}"/>
    <cellStyle name="Komma 3 3 4 2 3 2 3" xfId="35179" xr:uid="{DD313DD6-0688-4DC4-B191-1CAAFFB890CD}"/>
    <cellStyle name="Komma 3 3 4 2 3 2_DataSet" xfId="15201" xr:uid="{1C07DE96-8772-4AED-924F-6F52D3D3FE01}"/>
    <cellStyle name="Komma 3 3 4 2 3 3" xfId="15202" xr:uid="{2E5F6EFB-1284-4C04-948B-35F61203C1E4}"/>
    <cellStyle name="Komma 3 3 4 2 3 3 2" xfId="35181" xr:uid="{B09942DE-903E-40A9-A110-89F045346791}"/>
    <cellStyle name="Komma 3 3 4 2 3 4" xfId="35178" xr:uid="{E2BCAB4C-EABF-42FB-91EC-11F2BA24ED57}"/>
    <cellStyle name="Komma 3 3 4 2 3_DataSet" xfId="15203" xr:uid="{3A7371FB-EC23-4B6E-8A7E-467ABBC82B55}"/>
    <cellStyle name="Komma 3 3 4 2 4" xfId="15204" xr:uid="{2566180A-EF54-43A0-B097-4992B52E5E4B}"/>
    <cellStyle name="Komma 3 3 4 2 4 2" xfId="15205" xr:uid="{F2CA2954-4B78-4569-BFFA-8F000F65323F}"/>
    <cellStyle name="Komma 3 3 4 2 4 2 2" xfId="35183" xr:uid="{C445263F-876E-4342-BEA7-3280BB63D977}"/>
    <cellStyle name="Komma 3 3 4 2 4 3" xfId="35182" xr:uid="{638687D6-F6EC-4ABA-A780-C531A078FB91}"/>
    <cellStyle name="Komma 3 3 4 2 4_DataSet" xfId="15206" xr:uid="{22D9D775-A57D-4AD7-97E9-69B2FE1B34F5}"/>
    <cellStyle name="Komma 3 3 4 2 5" xfId="15207" xr:uid="{3E454FF5-4CD4-4BDE-88B4-7DB669C64333}"/>
    <cellStyle name="Komma 3 3 4 2 5 2" xfId="35184" xr:uid="{0E6A5994-76BC-42B6-9FA0-8FE104C98DCA}"/>
    <cellStyle name="Komma 3 3 4 2 6" xfId="35169" xr:uid="{B87B1993-3E81-4B84-B727-5C552100B6F7}"/>
    <cellStyle name="Komma 3 3 4 2_DataSet" xfId="15208" xr:uid="{DE09A71B-FFE8-4F2F-9A45-28DC149E0067}"/>
    <cellStyle name="Komma 3 3 4 3" xfId="15209" xr:uid="{45E67660-075E-4E1D-9653-AB4C7D701447}"/>
    <cellStyle name="Komma 3 3 4 3 2" xfId="15210" xr:uid="{415C175C-72BF-4488-8785-E361CDA2BE6B}"/>
    <cellStyle name="Komma 3 3 4 3 2 2" xfId="15211" xr:uid="{3B687C8B-00F8-45C4-B0A9-96CE8B8D83F2}"/>
    <cellStyle name="Komma 3 3 4 3 2 2 2" xfId="15212" xr:uid="{E53D5C18-3C1C-4CCE-A084-4F7F1DA5C092}"/>
    <cellStyle name="Komma 3 3 4 3 2 2 2 2" xfId="35188" xr:uid="{D64E9333-A651-4375-AD67-E33DFCF139CA}"/>
    <cellStyle name="Komma 3 3 4 3 2 2 3" xfId="35187" xr:uid="{262ED329-FBB2-470B-B06A-19E412BB9D23}"/>
    <cellStyle name="Komma 3 3 4 3 2 2_DataSet" xfId="15213" xr:uid="{AA0E21CC-5A2B-41B1-B91A-BE8F5BD36574}"/>
    <cellStyle name="Komma 3 3 4 3 2 3" xfId="15214" xr:uid="{C0F5BB8D-9A7B-4C00-886F-076235522FE9}"/>
    <cellStyle name="Komma 3 3 4 3 2 3 2" xfId="35189" xr:uid="{5960083C-BFD3-4C4C-9ACC-6945DDDF46D5}"/>
    <cellStyle name="Komma 3 3 4 3 2 4" xfId="35186" xr:uid="{80340527-70F9-459A-B512-8375C2648CA7}"/>
    <cellStyle name="Komma 3 3 4 3 2_DataSet" xfId="15215" xr:uid="{632C7ED3-521A-4285-BA1E-3BD20D54803F}"/>
    <cellStyle name="Komma 3 3 4 3 3" xfId="15216" xr:uid="{82C06472-FD56-4CC8-81BB-76E32FC0FA4F}"/>
    <cellStyle name="Komma 3 3 4 3 3 2" xfId="15217" xr:uid="{31717A92-AF99-4802-AB0C-67B9DDD8C642}"/>
    <cellStyle name="Komma 3 3 4 3 3 2 2" xfId="35191" xr:uid="{9806E356-EEDF-4AC3-999A-AA215AFD55E6}"/>
    <cellStyle name="Komma 3 3 4 3 3 3" xfId="35190" xr:uid="{68698A7F-F672-48DC-B066-FA23998AC8A1}"/>
    <cellStyle name="Komma 3 3 4 3 3_DataSet" xfId="15218" xr:uid="{D6E5F0BF-F448-4FD6-9ACC-7D1E0BB37EAC}"/>
    <cellStyle name="Komma 3 3 4 3 4" xfId="15219" xr:uid="{F0D22C33-8B78-4443-88C4-F35248546DB6}"/>
    <cellStyle name="Komma 3 3 4 3 4 2" xfId="35192" xr:uid="{6B23775D-4894-4062-88A2-E562D697D491}"/>
    <cellStyle name="Komma 3 3 4 3 5" xfId="35185" xr:uid="{92569E90-DA33-4A12-AFCC-AB7C0CA167F0}"/>
    <cellStyle name="Komma 3 3 4 3_DataSet" xfId="15220" xr:uid="{9CAFF45C-ED40-4548-A65A-38430D395CA9}"/>
    <cellStyle name="Komma 3 3 4 4" xfId="15221" xr:uid="{B7626BD2-7C3C-4AF9-8DC6-41C183EEFBCD}"/>
    <cellStyle name="Komma 3 3 4 4 2" xfId="15222" xr:uid="{C62C1405-5C88-42C6-A605-3FE62ABCA0A1}"/>
    <cellStyle name="Komma 3 3 4 4 2 2" xfId="15223" xr:uid="{0153544B-93C3-4593-8DAD-37D9384DDD8C}"/>
    <cellStyle name="Komma 3 3 4 4 2 2 2" xfId="35195" xr:uid="{FD8A7D61-1666-4470-9374-16832F985027}"/>
    <cellStyle name="Komma 3 3 4 4 2 3" xfId="35194" xr:uid="{178ED37A-6AD6-462C-99A4-7D4AD93902B0}"/>
    <cellStyle name="Komma 3 3 4 4 2_DataSet" xfId="15224" xr:uid="{76346C76-6663-4702-8AA9-C6260326957F}"/>
    <cellStyle name="Komma 3 3 4 4 3" xfId="15225" xr:uid="{1FF8AA4A-E9C6-4A98-B0FD-BBF6D1591057}"/>
    <cellStyle name="Komma 3 3 4 4 3 2" xfId="35196" xr:uid="{0438AB1E-52F8-4672-85C8-58FB06500D78}"/>
    <cellStyle name="Komma 3 3 4 4 4" xfId="35193" xr:uid="{19E3AD3C-39C8-4D1F-97CC-324D25FE63F7}"/>
    <cellStyle name="Komma 3 3 4 4_DataSet" xfId="15226" xr:uid="{B061D4B6-FDA8-4F2B-9F9B-5A09DDAF9D87}"/>
    <cellStyle name="Komma 3 3 4 5" xfId="15227" xr:uid="{B37F030A-16C4-4A50-B408-9D0D75B95468}"/>
    <cellStyle name="Komma 3 3 4 5 2" xfId="15228" xr:uid="{0A76D3F2-C66D-4162-A7BB-B2D69246D579}"/>
    <cellStyle name="Komma 3 3 4 5 2 2" xfId="35198" xr:uid="{5AB633D2-258E-426C-A3DC-72ADA9A68EDA}"/>
    <cellStyle name="Komma 3 3 4 5 3" xfId="35197" xr:uid="{A80F2376-A94E-4045-8B90-44C2728B332D}"/>
    <cellStyle name="Komma 3 3 4 5_DataSet" xfId="15229" xr:uid="{4ED0F171-14A8-4BC4-A58C-74FE40382075}"/>
    <cellStyle name="Komma 3 3 4 6" xfId="15230" xr:uid="{ACF730F3-3307-475D-8299-F995B81D095E}"/>
    <cellStyle name="Komma 3 3 4 6 2" xfId="35199" xr:uid="{D92677A4-8941-4646-AF93-F7F5ABF3587B}"/>
    <cellStyle name="Komma 3 3 4 7" xfId="35168" xr:uid="{E1889694-66ED-469B-8788-624ECE93C428}"/>
    <cellStyle name="Komma 3 3 4_DataSet" xfId="15231" xr:uid="{94ED31EB-ED0B-4799-B8CF-EB8BF0DE78D7}"/>
    <cellStyle name="Komma 3 3 5" xfId="15232" xr:uid="{837B015A-2BFC-4B2F-9E0E-A2A42B7CEB5F}"/>
    <cellStyle name="Komma 3 3 5 2" xfId="15233" xr:uid="{E5E52488-6A9E-434F-847B-91CD90AA9C66}"/>
    <cellStyle name="Komma 3 3 5 2 2" xfId="15234" xr:uid="{76061120-F33B-47CC-B2C6-E332C0A36C2B}"/>
    <cellStyle name="Komma 3 3 5 2 2 2" xfId="15235" xr:uid="{ADE58633-E810-4C9C-8242-10010B8B3E53}"/>
    <cellStyle name="Komma 3 3 5 2 2 2 2" xfId="15236" xr:uid="{136FE191-6CA1-4F89-BD9B-528AF3A4AF67}"/>
    <cellStyle name="Komma 3 3 5 2 2 2 2 2" xfId="35204" xr:uid="{242F15EB-0265-415F-8958-0EFB07B34560}"/>
    <cellStyle name="Komma 3 3 5 2 2 2 3" xfId="35203" xr:uid="{E7EF9ACB-17FD-4CF8-BD08-D3D6AE60B69F}"/>
    <cellStyle name="Komma 3 3 5 2 2 2_DataSet" xfId="15237" xr:uid="{38278572-E366-49BE-A1AE-818F8993C269}"/>
    <cellStyle name="Komma 3 3 5 2 2 3" xfId="15238" xr:uid="{702C06E0-C19A-469D-9A03-C87494BAAFD5}"/>
    <cellStyle name="Komma 3 3 5 2 2 3 2" xfId="35205" xr:uid="{5EE31431-D361-4994-8E9C-AB2604581EF5}"/>
    <cellStyle name="Komma 3 3 5 2 2 4" xfId="35202" xr:uid="{93E5330B-F86A-4DAB-97FE-D066E54DAA49}"/>
    <cellStyle name="Komma 3 3 5 2 2_DataSet" xfId="15239" xr:uid="{95E2E09E-B223-4FD5-A820-14F677BEB621}"/>
    <cellStyle name="Komma 3 3 5 2 3" xfId="15240" xr:uid="{109F26D7-A448-4113-864E-33B8E7DC9EF9}"/>
    <cellStyle name="Komma 3 3 5 2 3 2" xfId="15241" xr:uid="{9865037F-3F25-4992-852E-89B05EE9304B}"/>
    <cellStyle name="Komma 3 3 5 2 3 2 2" xfId="35207" xr:uid="{73F4DE6A-F422-4146-968B-4CAB9A2AC244}"/>
    <cellStyle name="Komma 3 3 5 2 3 3" xfId="35206" xr:uid="{BADDEB48-86E6-4A15-9DB0-63B19AED829A}"/>
    <cellStyle name="Komma 3 3 5 2 3_DataSet" xfId="15242" xr:uid="{C1007D36-02C9-445B-8B55-5284D8C3219C}"/>
    <cellStyle name="Komma 3 3 5 2 4" xfId="15243" xr:uid="{29D0A5A5-EDF6-4F28-A4DC-FEE6F73875B3}"/>
    <cellStyle name="Komma 3 3 5 2 4 2" xfId="35208" xr:uid="{7E1187A1-4209-47A7-B389-A58AAC3CD1DC}"/>
    <cellStyle name="Komma 3 3 5 2 5" xfId="35201" xr:uid="{B6FE5157-6970-4AD3-9877-193EC4030C2E}"/>
    <cellStyle name="Komma 3 3 5 2_DataSet" xfId="15244" xr:uid="{E563FD36-9BF6-42EC-B42C-1093B361BCE1}"/>
    <cellStyle name="Komma 3 3 5 3" xfId="15245" xr:uid="{44830247-9F97-4B51-BEEB-02F818AE0FB3}"/>
    <cellStyle name="Komma 3 3 5 3 2" xfId="15246" xr:uid="{DD321B03-BA98-4DF1-B138-3D94A4E244B1}"/>
    <cellStyle name="Komma 3 3 5 3 2 2" xfId="15247" xr:uid="{82C089E0-7C97-46AD-9D24-B0E11FD58CE4}"/>
    <cellStyle name="Komma 3 3 5 3 2 2 2" xfId="35211" xr:uid="{835F9ABF-2462-4EA7-9C41-E5F06E1A546A}"/>
    <cellStyle name="Komma 3 3 5 3 2 3" xfId="35210" xr:uid="{258FDFB0-B3AC-4831-9D39-3B911BCA734A}"/>
    <cellStyle name="Komma 3 3 5 3 2_DataSet" xfId="15248" xr:uid="{A890A306-88E2-4AD2-95D4-75465036987D}"/>
    <cellStyle name="Komma 3 3 5 3 3" xfId="15249" xr:uid="{06714D78-C051-44AB-A452-CA2B977A6726}"/>
    <cellStyle name="Komma 3 3 5 3 3 2" xfId="35212" xr:uid="{E399069C-DFDE-43AE-AD8B-FE1CFCAEACBC}"/>
    <cellStyle name="Komma 3 3 5 3 4" xfId="35209" xr:uid="{7721609E-7E46-47D0-B56A-9CCCE3E753F2}"/>
    <cellStyle name="Komma 3 3 5 3_DataSet" xfId="15250" xr:uid="{978CAEA8-9196-449E-874A-DA5DF4F0D572}"/>
    <cellStyle name="Komma 3 3 5 4" xfId="15251" xr:uid="{D458D018-3199-41CE-A724-9D5943944F8E}"/>
    <cellStyle name="Komma 3 3 5 4 2" xfId="15252" xr:uid="{6AC326CA-4C19-4B09-8348-FD44202B8C28}"/>
    <cellStyle name="Komma 3 3 5 4 2 2" xfId="35214" xr:uid="{76094BEC-F184-427D-82D0-82E6F0A75B20}"/>
    <cellStyle name="Komma 3 3 5 4 3" xfId="35213" xr:uid="{8F3C9B81-9E03-4FAD-933F-38C883BEBB9D}"/>
    <cellStyle name="Komma 3 3 5 4_DataSet" xfId="15253" xr:uid="{12CC1D3F-8E41-4D96-A790-E83E9D173D59}"/>
    <cellStyle name="Komma 3 3 5 5" xfId="15254" xr:uid="{8CAC213B-B610-4531-9052-6EB882728F71}"/>
    <cellStyle name="Komma 3 3 5 5 2" xfId="35215" xr:uid="{A48FD1F2-EE5B-4116-AE8F-B4ADB3205396}"/>
    <cellStyle name="Komma 3 3 5 6" xfId="35200" xr:uid="{7C6F8F21-EC16-4F6A-991F-7CF9369CD276}"/>
    <cellStyle name="Komma 3 3 5_DataSet" xfId="15255" xr:uid="{454BD287-231A-4643-9C1F-B7B80A332F25}"/>
    <cellStyle name="Komma 3 3 6" xfId="15256" xr:uid="{152EAFD9-AD8C-4B54-9A10-F94B18F449AC}"/>
    <cellStyle name="Komma 3 3 6 2" xfId="15257" xr:uid="{B6248934-379A-4A6F-8182-AD7371C6E090}"/>
    <cellStyle name="Komma 3 3 6 2 2" xfId="15258" xr:uid="{57C19BD8-3BD3-4C61-A217-F5A2DC0F971D}"/>
    <cellStyle name="Komma 3 3 6 2 2 2" xfId="15259" xr:uid="{02D23A7C-4491-4EFA-ACAB-005DDACDD8AD}"/>
    <cellStyle name="Komma 3 3 6 2 2 2 2" xfId="35219" xr:uid="{6672E064-4501-4587-A421-DD3A6CF8C2E5}"/>
    <cellStyle name="Komma 3 3 6 2 2 3" xfId="35218" xr:uid="{08C47053-27F8-4B0E-A528-EB442E169225}"/>
    <cellStyle name="Komma 3 3 6 2 2_DataSet" xfId="15260" xr:uid="{3A7F1A01-FEA6-4991-9125-8C42DB4F293E}"/>
    <cellStyle name="Komma 3 3 6 2 3" xfId="15261" xr:uid="{5ECF1F54-0B0E-4715-B2FD-97D63C2D8D4E}"/>
    <cellStyle name="Komma 3 3 6 2 3 2" xfId="35220" xr:uid="{9B11F98B-2A4A-4BC8-B34D-28358F9C22F7}"/>
    <cellStyle name="Komma 3 3 6 2 4" xfId="35217" xr:uid="{0CD9C9D9-0846-4C4B-B105-EA6369D664AA}"/>
    <cellStyle name="Komma 3 3 6 2_DataSet" xfId="15262" xr:uid="{3CA27102-D71A-4D65-B841-ABAF5A7DAC7F}"/>
    <cellStyle name="Komma 3 3 6 3" xfId="15263" xr:uid="{557B7E45-17A9-49A9-9637-8D76C9E36408}"/>
    <cellStyle name="Komma 3 3 6 3 2" xfId="15264" xr:uid="{9762E37C-518B-443C-BC5F-F50952E73C1B}"/>
    <cellStyle name="Komma 3 3 6 3 2 2" xfId="35222" xr:uid="{D235335E-125C-4CBC-B32F-48B80FE7F1EE}"/>
    <cellStyle name="Komma 3 3 6 3 3" xfId="35221" xr:uid="{FFE7177C-3823-46B8-A560-DB7E38679966}"/>
    <cellStyle name="Komma 3 3 6 3_DataSet" xfId="15265" xr:uid="{D3552297-25FF-4105-8520-4DF064411489}"/>
    <cellStyle name="Komma 3 3 6 4" xfId="15266" xr:uid="{54FBC585-173A-4FFB-93F4-56150EBA8712}"/>
    <cellStyle name="Komma 3 3 6 4 2" xfId="35223" xr:uid="{B85FDA03-74A7-4B64-B662-3D5FA60BFCA1}"/>
    <cellStyle name="Komma 3 3 6 5" xfId="35216" xr:uid="{57CD4C43-BBFC-4D33-8B4D-B9F520D65F8C}"/>
    <cellStyle name="Komma 3 3 6_DataSet" xfId="15267" xr:uid="{1227137B-34C1-40C8-9199-B56D6FE7DDBF}"/>
    <cellStyle name="Komma 3 3 7" xfId="15268" xr:uid="{9D4638A1-09A7-4E0C-A042-A8249B155F53}"/>
    <cellStyle name="Komma 3 3 7 2" xfId="15269" xr:uid="{B78EA647-3EE7-4AF3-B3F5-B7E9B70F77C2}"/>
    <cellStyle name="Komma 3 3 7 2 2" xfId="15270" xr:uid="{8A8183AD-6163-4C9E-B250-7BC371450733}"/>
    <cellStyle name="Komma 3 3 7 2 2 2" xfId="35226" xr:uid="{D1BC35D9-9C17-4826-93E9-D43F432B9799}"/>
    <cellStyle name="Komma 3 3 7 2 3" xfId="35225" xr:uid="{604663D1-9927-47A9-AF64-851E6CE7EBDE}"/>
    <cellStyle name="Komma 3 3 7 2_DataSet" xfId="15271" xr:uid="{067CB139-3AC1-4E8C-989F-E14C48BDA5E7}"/>
    <cellStyle name="Komma 3 3 7 3" xfId="15272" xr:uid="{3BA2D986-AE50-4F46-A8BF-CED8D8B9B7C5}"/>
    <cellStyle name="Komma 3 3 7 3 2" xfId="35227" xr:uid="{8470BAD6-8F3D-4DE4-9AB9-6C7C21881B84}"/>
    <cellStyle name="Komma 3 3 7 4" xfId="35224" xr:uid="{348C082A-6C6C-4F59-9C39-D228C2AFC23A}"/>
    <cellStyle name="Komma 3 3 7_DataSet" xfId="15273" xr:uid="{44D11F44-C343-4063-9D7A-4743DDED9A4F}"/>
    <cellStyle name="Komma 3 3 8" xfId="15274" xr:uid="{81CFC885-1B31-42D4-97A0-39D33254CBCD}"/>
    <cellStyle name="Komma 3 3 8 2" xfId="15275" xr:uid="{FD6C4984-DF8B-48B3-9EE7-C252AD7C2486}"/>
    <cellStyle name="Komma 3 3 8 2 2" xfId="35229" xr:uid="{F916251B-0EEF-4BDB-BD8B-B3EEB393F54A}"/>
    <cellStyle name="Komma 3 3 8 3" xfId="35228" xr:uid="{77EAAA07-1867-4C12-BDCF-BCEBF89170CB}"/>
    <cellStyle name="Komma 3 3 8_DataSet" xfId="15276" xr:uid="{8AAAD520-C46D-4531-BEAF-7D8164AC88BA}"/>
    <cellStyle name="Komma 3 3 9" xfId="15277" xr:uid="{8733D771-C185-438A-A04F-F08355297577}"/>
    <cellStyle name="Komma 3 3 9 2" xfId="35230" xr:uid="{AFA7187C-E328-457C-B08F-78EC5C188E33}"/>
    <cellStyle name="Komma 3 3_DataSet" xfId="15278" xr:uid="{B3EFAAB0-3F60-44A2-B08F-B8F549EB508A}"/>
    <cellStyle name="Komma 3 30" xfId="38713" xr:uid="{74CE3B30-5517-4D87-AA68-4DCFC9006A67}"/>
    <cellStyle name="Komma 3 31" xfId="37083" xr:uid="{6FB8B2D8-AC83-4271-BC07-4AD8C2C49742}"/>
    <cellStyle name="Komma 3 32" xfId="33080" xr:uid="{E368E201-5706-4B6B-A76A-99DAA0E3C33E}"/>
    <cellStyle name="Komma 3 33" xfId="33071" xr:uid="{7F1546E9-3ECA-456D-A47E-C900A07C9F29}"/>
    <cellStyle name="Komma 3 34" xfId="33069" xr:uid="{C74D7774-5B33-487C-8AFB-79A81C9A5F6D}"/>
    <cellStyle name="Komma 3 35" xfId="33074" xr:uid="{98A8C911-C0A2-4D9C-B173-762FA9C5D55D}"/>
    <cellStyle name="Komma 3 36" xfId="37201" xr:uid="{62C7F3B5-83E6-4D49-AE42-1131BF9E55D6}"/>
    <cellStyle name="Komma 3 37" xfId="39364" xr:uid="{E76603FF-CA84-41E2-B351-EAF08B8A8BE9}"/>
    <cellStyle name="Komma 3 38" xfId="39552" xr:uid="{0CC4C620-63BF-4826-84EB-30B5E4130EB7}"/>
    <cellStyle name="Komma 3 39" xfId="39374" xr:uid="{F0F903AC-0855-4A4F-A698-CEAF5A61A5DD}"/>
    <cellStyle name="Komma 3 4" xfId="15279" xr:uid="{6006C565-42F2-4B31-BFAF-63F1F3AB3FF1}"/>
    <cellStyle name="Komma 3 4 10" xfId="33007" xr:uid="{ABF0DBE6-A3D7-447F-9C3F-E3327DBED74C}"/>
    <cellStyle name="Komma 3 4 2" xfId="15280" xr:uid="{ECBF81F4-6A2B-4344-AAC2-DCAF126A5029}"/>
    <cellStyle name="Komma 3 4 2 2" xfId="15281" xr:uid="{358EDB4E-A4CA-4EC3-95CF-42E3259F7E91}"/>
    <cellStyle name="Komma 3 4 2 2 2" xfId="15282" xr:uid="{951B5D55-83B2-4952-B202-5F25B7E2CF6C}"/>
    <cellStyle name="Komma 3 4 2 2 2 2" xfId="15283" xr:uid="{679A9E1E-B9D1-4D0F-BEC2-4C5AE4BA6BFC}"/>
    <cellStyle name="Komma 3 4 2 2 2 2 2" xfId="15284" xr:uid="{24F62466-50C1-4D7F-8609-C59379579AE1}"/>
    <cellStyle name="Komma 3 4 2 2 2 2 2 2" xfId="15285" xr:uid="{C152FFB3-EE80-4435-8A8B-DF66DF39FA24}"/>
    <cellStyle name="Komma 3 4 2 2 2 2 2 2 2" xfId="15286" xr:uid="{F37D49CF-282C-4702-954C-D4899D101736}"/>
    <cellStyle name="Komma 3 4 2 2 2 2 2 2 2 2" xfId="35237" xr:uid="{28B092C0-5F60-4CC1-A621-20821831031F}"/>
    <cellStyle name="Komma 3 4 2 2 2 2 2 2 3" xfId="35236" xr:uid="{033209DB-5C10-4B47-BBE0-7EFDC0657205}"/>
    <cellStyle name="Komma 3 4 2 2 2 2 2 2_DataSet" xfId="15287" xr:uid="{F67D6C45-9D2B-4D08-87A7-3C67E59D8244}"/>
    <cellStyle name="Komma 3 4 2 2 2 2 2 3" xfId="15288" xr:uid="{0B06484E-C59B-4570-ABCA-FEE069DA14E8}"/>
    <cellStyle name="Komma 3 4 2 2 2 2 2 3 2" xfId="35238" xr:uid="{0A99054E-BA50-46C1-B331-80211A9BF5FC}"/>
    <cellStyle name="Komma 3 4 2 2 2 2 2 4" xfId="35235" xr:uid="{6515B56B-43F9-42EE-9CFE-0165DC563A2E}"/>
    <cellStyle name="Komma 3 4 2 2 2 2 2_DataSet" xfId="15289" xr:uid="{26304B45-1167-4731-9D31-A6F15AF8B009}"/>
    <cellStyle name="Komma 3 4 2 2 2 2 3" xfId="15290" xr:uid="{E39E7472-538E-40B2-A3A4-A5F6DAEB747C}"/>
    <cellStyle name="Komma 3 4 2 2 2 2 3 2" xfId="15291" xr:uid="{A8332670-1EF3-4555-BD40-660072F06657}"/>
    <cellStyle name="Komma 3 4 2 2 2 2 3 2 2" xfId="35240" xr:uid="{6E56DE4C-FD51-4404-B46A-886D134EF3F1}"/>
    <cellStyle name="Komma 3 4 2 2 2 2 3 3" xfId="35239" xr:uid="{BB7BFF7E-E142-4560-A60F-4B1E9E52B256}"/>
    <cellStyle name="Komma 3 4 2 2 2 2 3_DataSet" xfId="15292" xr:uid="{A6BC5C51-6F34-4521-917C-C05FE8BD6DA2}"/>
    <cellStyle name="Komma 3 4 2 2 2 2 4" xfId="15293" xr:uid="{ABCB8CE3-302E-496B-8F73-9956BEDE53E4}"/>
    <cellStyle name="Komma 3 4 2 2 2 2 4 2" xfId="35241" xr:uid="{725F230C-74BE-4A53-8B59-42AD4C1BC690}"/>
    <cellStyle name="Komma 3 4 2 2 2 2 5" xfId="35234" xr:uid="{87A6423E-7E3C-4279-A493-2B1C225517EA}"/>
    <cellStyle name="Komma 3 4 2 2 2 2_DataSet" xfId="15294" xr:uid="{E9F48813-A2A4-4DD8-8968-A50C4E44643E}"/>
    <cellStyle name="Komma 3 4 2 2 2 3" xfId="15295" xr:uid="{4A58AA24-48D0-42DC-A28F-D6BFACE0A29A}"/>
    <cellStyle name="Komma 3 4 2 2 2 3 2" xfId="15296" xr:uid="{9D1496A1-CC94-4053-9D11-9EC41A919D8C}"/>
    <cellStyle name="Komma 3 4 2 2 2 3 2 2" xfId="15297" xr:uid="{8992D8CC-30CD-4813-8B8E-655FE0274B17}"/>
    <cellStyle name="Komma 3 4 2 2 2 3 2 2 2" xfId="35244" xr:uid="{272D3DB7-9E67-4FE9-9806-ADA4E9875937}"/>
    <cellStyle name="Komma 3 4 2 2 2 3 2 3" xfId="35243" xr:uid="{8A864EEF-4444-4DF8-B144-1AC7EE1A8FCF}"/>
    <cellStyle name="Komma 3 4 2 2 2 3 2_DataSet" xfId="15298" xr:uid="{C6DA145D-4606-42C8-8F16-EFA240D3A6D7}"/>
    <cellStyle name="Komma 3 4 2 2 2 3 3" xfId="15299" xr:uid="{B618125F-F6D3-42D3-9380-D3FCEAB4BD87}"/>
    <cellStyle name="Komma 3 4 2 2 2 3 3 2" xfId="35245" xr:uid="{F8B01250-BEE1-4D74-AD72-E11DE5F095C8}"/>
    <cellStyle name="Komma 3 4 2 2 2 3 4" xfId="35242" xr:uid="{E1E7CD14-AAAB-45F2-AD06-2C34F256FB0A}"/>
    <cellStyle name="Komma 3 4 2 2 2 3_DataSet" xfId="15300" xr:uid="{8ED704A0-FBBD-474F-B3E0-C6CFFB30B05E}"/>
    <cellStyle name="Komma 3 4 2 2 2 4" xfId="15301" xr:uid="{2CC85B45-8334-4DC2-86C1-60D2419D5F11}"/>
    <cellStyle name="Komma 3 4 2 2 2 4 2" xfId="15302" xr:uid="{0AE4491C-988C-4CC3-BBA6-9EBFCE5BC736}"/>
    <cellStyle name="Komma 3 4 2 2 2 4 2 2" xfId="35247" xr:uid="{10D3A044-DFF0-4738-A4D0-9D2C08677791}"/>
    <cellStyle name="Komma 3 4 2 2 2 4 3" xfId="35246" xr:uid="{5B2F3803-1DB4-424F-AFD2-91F57A123811}"/>
    <cellStyle name="Komma 3 4 2 2 2 4_DataSet" xfId="15303" xr:uid="{B2F9474E-55EA-46BA-A59C-C427567734B0}"/>
    <cellStyle name="Komma 3 4 2 2 2 5" xfId="15304" xr:uid="{ADAE0A8B-8C25-4516-B270-4EC73DB0B8C0}"/>
    <cellStyle name="Komma 3 4 2 2 2 5 2" xfId="35248" xr:uid="{15E0A5B8-32EA-441F-AD21-AC7DA668B145}"/>
    <cellStyle name="Komma 3 4 2 2 2 6" xfId="35233" xr:uid="{9FCF14D8-7521-4111-A0E3-595DC555916E}"/>
    <cellStyle name="Komma 3 4 2 2 2_DataSet" xfId="15305" xr:uid="{D3D50338-A7A6-4CB7-9165-73872631B2CD}"/>
    <cellStyle name="Komma 3 4 2 2 3" xfId="15306" xr:uid="{890D475A-ACD3-4BCA-8B98-C8C5B997E96B}"/>
    <cellStyle name="Komma 3 4 2 2 3 2" xfId="15307" xr:uid="{71E928EE-31F1-41C9-9A6E-B2CA3CC16FBA}"/>
    <cellStyle name="Komma 3 4 2 2 3 2 2" xfId="15308" xr:uid="{4EA7FF59-1AB4-496E-8C49-6FF1FCE32B44}"/>
    <cellStyle name="Komma 3 4 2 2 3 2 2 2" xfId="15309" xr:uid="{A0DE1064-E264-470D-B2E9-29D110F15438}"/>
    <cellStyle name="Komma 3 4 2 2 3 2 2 2 2" xfId="35252" xr:uid="{DEBD2913-1FBF-49C5-BBFA-D797B92509C8}"/>
    <cellStyle name="Komma 3 4 2 2 3 2 2 3" xfId="35251" xr:uid="{E6048E8D-597D-4423-BCCD-7C4286AE30D3}"/>
    <cellStyle name="Komma 3 4 2 2 3 2 2_DataSet" xfId="15310" xr:uid="{EDD95859-2F38-4C87-94F2-E0D922001DBA}"/>
    <cellStyle name="Komma 3 4 2 2 3 2 3" xfId="15311" xr:uid="{C73B01AC-BFE6-4824-A687-786CC3C714BA}"/>
    <cellStyle name="Komma 3 4 2 2 3 2 3 2" xfId="35253" xr:uid="{9FFAF9DF-7D13-4A4B-B9F6-CF8CB8C525D9}"/>
    <cellStyle name="Komma 3 4 2 2 3 2 4" xfId="35250" xr:uid="{D63CB146-45D8-4F7E-8CCB-CDEC9FA1B1F3}"/>
    <cellStyle name="Komma 3 4 2 2 3 2_DataSet" xfId="15312" xr:uid="{F2DF36E7-C944-43BA-AABF-3BF984491698}"/>
    <cellStyle name="Komma 3 4 2 2 3 3" xfId="15313" xr:uid="{A3E38E2D-00CB-40A7-92EF-7D56843B535E}"/>
    <cellStyle name="Komma 3 4 2 2 3 3 2" xfId="15314" xr:uid="{2A9F25E6-DC5B-40CF-B9C7-0CD3A9FE9437}"/>
    <cellStyle name="Komma 3 4 2 2 3 3 2 2" xfId="35255" xr:uid="{93093F5B-A475-4DFF-B53C-717958576203}"/>
    <cellStyle name="Komma 3 4 2 2 3 3 3" xfId="35254" xr:uid="{A2408153-EF71-4032-9911-E012A7B73E1A}"/>
    <cellStyle name="Komma 3 4 2 2 3 3_DataSet" xfId="15315" xr:uid="{CEBADDFB-D954-41CD-94E2-AFF5A74171C0}"/>
    <cellStyle name="Komma 3 4 2 2 3 4" xfId="15316" xr:uid="{68134CA9-8EDE-4531-93BD-41FB926E2155}"/>
    <cellStyle name="Komma 3 4 2 2 3 4 2" xfId="35256" xr:uid="{981B0AB6-BFFD-4B9D-9AE7-D572F0E5DA0C}"/>
    <cellStyle name="Komma 3 4 2 2 3 5" xfId="35249" xr:uid="{F120F89B-229A-4BEF-93DC-24D3FF0E28EC}"/>
    <cellStyle name="Komma 3 4 2 2 3_DataSet" xfId="15317" xr:uid="{1BDF50F3-98D5-4660-BD4D-C8BC9321DECD}"/>
    <cellStyle name="Komma 3 4 2 2 4" xfId="15318" xr:uid="{18ADAF4B-F92A-4C44-8B0E-C100AA4FBDD1}"/>
    <cellStyle name="Komma 3 4 2 2 4 2" xfId="15319" xr:uid="{DA80A0CA-70D1-43BA-B6DB-66920187518C}"/>
    <cellStyle name="Komma 3 4 2 2 4 2 2" xfId="15320" xr:uid="{F7313DC4-E439-4EA4-B05E-AD614B0148A2}"/>
    <cellStyle name="Komma 3 4 2 2 4 2 2 2" xfId="35259" xr:uid="{61AF8F1A-8DC7-4DFD-8B3F-1169D5AAE8D7}"/>
    <cellStyle name="Komma 3 4 2 2 4 2 3" xfId="35258" xr:uid="{0269D540-7B67-47F8-9EF0-9AADE5543395}"/>
    <cellStyle name="Komma 3 4 2 2 4 2_DataSet" xfId="15321" xr:uid="{2D61D229-EA64-4F8D-B7B0-5D9DD07D22FF}"/>
    <cellStyle name="Komma 3 4 2 2 4 3" xfId="15322" xr:uid="{3FC30CD5-9716-442A-B374-41375D03BB1D}"/>
    <cellStyle name="Komma 3 4 2 2 4 3 2" xfId="35260" xr:uid="{7486A0BB-39A1-4EEA-8D97-8BB6BF672777}"/>
    <cellStyle name="Komma 3 4 2 2 4 4" xfId="35257" xr:uid="{B9246143-7AB5-4422-BF69-2C4C174DD42B}"/>
    <cellStyle name="Komma 3 4 2 2 4_DataSet" xfId="15323" xr:uid="{55579DCA-C556-44B7-A50F-82F3636A85DE}"/>
    <cellStyle name="Komma 3 4 2 2 5" xfId="15324" xr:uid="{6ED2DB69-6F39-4A11-9E6C-E0032FE736B8}"/>
    <cellStyle name="Komma 3 4 2 2 5 2" xfId="15325" xr:uid="{6BB0BD60-8748-4881-A9AB-CCB1CCE6083E}"/>
    <cellStyle name="Komma 3 4 2 2 5 2 2" xfId="35262" xr:uid="{31E1DF3C-8BB0-40C9-8AFD-7332700356A6}"/>
    <cellStyle name="Komma 3 4 2 2 5 3" xfId="35261" xr:uid="{C3C65DA7-0320-487C-B6CB-ED980940F58B}"/>
    <cellStyle name="Komma 3 4 2 2 5_DataSet" xfId="15326" xr:uid="{8C029A02-AC5B-444F-929D-FEB46F06BE4D}"/>
    <cellStyle name="Komma 3 4 2 2 6" xfId="15327" xr:uid="{C890DF8B-8E40-4026-923C-D86890519811}"/>
    <cellStyle name="Komma 3 4 2 2 6 2" xfId="35263" xr:uid="{03AEFF88-ED53-401B-B2B1-B38299039289}"/>
    <cellStyle name="Komma 3 4 2 2 7" xfId="35232" xr:uid="{EE7B327C-FB5E-4136-B9D8-0576E13C8731}"/>
    <cellStyle name="Komma 3 4 2 2_DataSet" xfId="15328" xr:uid="{DC3F349E-C4B7-4F32-A679-74DA97209B0A}"/>
    <cellStyle name="Komma 3 4 2 3" xfId="15329" xr:uid="{D3AC8F7B-ADB9-4AB1-A11F-CF2D70767813}"/>
    <cellStyle name="Komma 3 4 2 3 2" xfId="15330" xr:uid="{8A578E5B-66DA-4670-8AC9-BFC551F419BE}"/>
    <cellStyle name="Komma 3 4 2 3 2 2" xfId="15331" xr:uid="{83EAB700-FFD9-4EA6-BB73-881F9B621E18}"/>
    <cellStyle name="Komma 3 4 2 3 2 2 2" xfId="15332" xr:uid="{62A3C0C8-733E-4043-A50B-BCE3697F181A}"/>
    <cellStyle name="Komma 3 4 2 3 2 2 2 2" xfId="15333" xr:uid="{E873FFB6-379E-48B2-8735-6E48D9AE5B03}"/>
    <cellStyle name="Komma 3 4 2 3 2 2 2 2 2" xfId="15334" xr:uid="{15493304-4F91-43BA-98D3-A78DC150C9CF}"/>
    <cellStyle name="Komma 3 4 2 3 2 2 2 2 2 2" xfId="35269" xr:uid="{FCC7E2AB-AE32-416D-ADF0-25A3563D9541}"/>
    <cellStyle name="Komma 3 4 2 3 2 2 2 2 3" xfId="35268" xr:uid="{8F9FFA9D-C22B-46AA-9E00-EE22C7F97978}"/>
    <cellStyle name="Komma 3 4 2 3 2 2 2 2_DataSet" xfId="15335" xr:uid="{64F7E35B-8545-4135-81C3-39DF67D0B75A}"/>
    <cellStyle name="Komma 3 4 2 3 2 2 2 3" xfId="15336" xr:uid="{7C943A8D-9073-46EC-92ED-BA7863646660}"/>
    <cellStyle name="Komma 3 4 2 3 2 2 2 3 2" xfId="35270" xr:uid="{3DB6E5A0-9FCB-4E10-8B32-F58CAE4B8569}"/>
    <cellStyle name="Komma 3 4 2 3 2 2 2 4" xfId="35267" xr:uid="{FC19AB3B-D5B5-4DD8-AE23-A264F8BE46A1}"/>
    <cellStyle name="Komma 3 4 2 3 2 2 2_DataSet" xfId="15337" xr:uid="{09186E41-A1D7-4937-8526-DD1C54114A15}"/>
    <cellStyle name="Komma 3 4 2 3 2 2 3" xfId="15338" xr:uid="{8C353D10-FBEE-43BB-86CA-D2244852ACDC}"/>
    <cellStyle name="Komma 3 4 2 3 2 2 3 2" xfId="15339" xr:uid="{8484B009-472C-473D-A543-7FD8D9DF0100}"/>
    <cellStyle name="Komma 3 4 2 3 2 2 3 2 2" xfId="35272" xr:uid="{E21E1471-E55B-4FCB-935A-39C120FFC23B}"/>
    <cellStyle name="Komma 3 4 2 3 2 2 3 3" xfId="35271" xr:uid="{9C2750FE-47D5-4AA2-9474-7FABD0C28C75}"/>
    <cellStyle name="Komma 3 4 2 3 2 2 3_DataSet" xfId="15340" xr:uid="{AC9924A8-0F47-4990-B46D-BE1E1595EB75}"/>
    <cellStyle name="Komma 3 4 2 3 2 2 4" xfId="15341" xr:uid="{22CA9848-8D7B-40DD-AD23-402C91613D3C}"/>
    <cellStyle name="Komma 3 4 2 3 2 2 4 2" xfId="35273" xr:uid="{1A47455B-785F-4A6C-8D4B-3D49BAD9E9B8}"/>
    <cellStyle name="Komma 3 4 2 3 2 2 5" xfId="35266" xr:uid="{3D8047EA-44F1-477E-9171-4FB969EEAA6C}"/>
    <cellStyle name="Komma 3 4 2 3 2 2_DataSet" xfId="15342" xr:uid="{59C9C0D0-E61C-4AF1-9F44-0229F3389BC1}"/>
    <cellStyle name="Komma 3 4 2 3 2 3" xfId="15343" xr:uid="{A721AD9B-41E6-4C7C-A23F-BA5173A4FE01}"/>
    <cellStyle name="Komma 3 4 2 3 2 3 2" xfId="15344" xr:uid="{43874878-D0AC-4D53-B625-A822EC9E88CA}"/>
    <cellStyle name="Komma 3 4 2 3 2 3 2 2" xfId="15345" xr:uid="{957764ED-7A42-489D-8233-0D6444B42430}"/>
    <cellStyle name="Komma 3 4 2 3 2 3 2 2 2" xfId="35276" xr:uid="{DB5F463B-560B-4B94-AC40-4BD7CE8C5D0F}"/>
    <cellStyle name="Komma 3 4 2 3 2 3 2 3" xfId="35275" xr:uid="{AF728AF4-0FDE-493B-BCA9-74C7F4CA8447}"/>
    <cellStyle name="Komma 3 4 2 3 2 3 2_DataSet" xfId="15346" xr:uid="{70BBA29F-1790-46DC-A84C-D3359DE880FC}"/>
    <cellStyle name="Komma 3 4 2 3 2 3 3" xfId="15347" xr:uid="{1949CDEF-59CE-4B07-92D4-4F1582044298}"/>
    <cellStyle name="Komma 3 4 2 3 2 3 3 2" xfId="35277" xr:uid="{BE2A6C9B-44CC-4282-9A2D-87298A02691D}"/>
    <cellStyle name="Komma 3 4 2 3 2 3 4" xfId="35274" xr:uid="{E048895C-E2D4-4EA5-8800-8E5545AFB778}"/>
    <cellStyle name="Komma 3 4 2 3 2 3_DataSet" xfId="15348" xr:uid="{54DF7EB5-712D-42A6-9F69-61D483182128}"/>
    <cellStyle name="Komma 3 4 2 3 2 4" xfId="15349" xr:uid="{9EB6F69C-A63F-407F-9695-DBDCD63AAAD6}"/>
    <cellStyle name="Komma 3 4 2 3 2 4 2" xfId="15350" xr:uid="{859F28DA-3087-467A-BE5B-471CC70419FC}"/>
    <cellStyle name="Komma 3 4 2 3 2 4 2 2" xfId="35279" xr:uid="{8B8E5237-FAEE-4260-A8A0-BD5F1B19A7F8}"/>
    <cellStyle name="Komma 3 4 2 3 2 4 3" xfId="35278" xr:uid="{A9BB9C88-1126-4B95-B452-30716DAF3000}"/>
    <cellStyle name="Komma 3 4 2 3 2 4_DataSet" xfId="15351" xr:uid="{3CD6EAC8-5B00-475E-B3B3-4C187A540059}"/>
    <cellStyle name="Komma 3 4 2 3 2 5" xfId="15352" xr:uid="{BF4FEF50-F2A4-44B1-A128-96506705BC42}"/>
    <cellStyle name="Komma 3 4 2 3 2 5 2" xfId="35280" xr:uid="{427A26E2-8BC1-474E-AA98-0601518A0543}"/>
    <cellStyle name="Komma 3 4 2 3 2 6" xfId="35265" xr:uid="{B1B458BD-2F4C-4BBB-B149-C4FCCE92100A}"/>
    <cellStyle name="Komma 3 4 2 3 2_DataSet" xfId="15353" xr:uid="{24F40C20-01E2-42F6-9E22-5171F01EAB1D}"/>
    <cellStyle name="Komma 3 4 2 3 3" xfId="15354" xr:uid="{657F1B3E-5C03-4411-9F63-C9682F3F5585}"/>
    <cellStyle name="Komma 3 4 2 3 3 2" xfId="15355" xr:uid="{9FF84D9B-9BF9-4D09-BBD4-D466DA6A5BAC}"/>
    <cellStyle name="Komma 3 4 2 3 3 2 2" xfId="15356" xr:uid="{7043CFC6-57E7-457A-8248-D2AEC862C053}"/>
    <cellStyle name="Komma 3 4 2 3 3 2 2 2" xfId="15357" xr:uid="{8907BA88-0B41-4709-A7B5-09A393EAC388}"/>
    <cellStyle name="Komma 3 4 2 3 3 2 2 2 2" xfId="35284" xr:uid="{755634D1-5492-4C9C-BDBD-4C12A971A49C}"/>
    <cellStyle name="Komma 3 4 2 3 3 2 2 3" xfId="35283" xr:uid="{4E741225-5FF5-4D2A-9CA0-FDFDAA5DF52D}"/>
    <cellStyle name="Komma 3 4 2 3 3 2 2_DataSet" xfId="15358" xr:uid="{E37BA5B1-69FE-4482-A8BE-8BDE4EFAC973}"/>
    <cellStyle name="Komma 3 4 2 3 3 2 3" xfId="15359" xr:uid="{D88FACBF-9F85-4489-A8DC-BA88ED929669}"/>
    <cellStyle name="Komma 3 4 2 3 3 2 3 2" xfId="35285" xr:uid="{C2A2B46E-501D-4BBF-BD40-E8E1E78988AA}"/>
    <cellStyle name="Komma 3 4 2 3 3 2 4" xfId="35282" xr:uid="{BC0DD4D0-D18A-49FB-8DFF-00C03B49D9E0}"/>
    <cellStyle name="Komma 3 4 2 3 3 2_DataSet" xfId="15360" xr:uid="{7B00A6D9-472F-4FBE-8936-E37460E01D0E}"/>
    <cellStyle name="Komma 3 4 2 3 3 3" xfId="15361" xr:uid="{2AD0B737-19A6-429B-9F94-B0933AB217F2}"/>
    <cellStyle name="Komma 3 4 2 3 3 3 2" xfId="15362" xr:uid="{CB675042-360B-4F62-AC74-F892C35EA74E}"/>
    <cellStyle name="Komma 3 4 2 3 3 3 2 2" xfId="35287" xr:uid="{F6F8A38E-B033-4487-BFE7-6B63F28737E1}"/>
    <cellStyle name="Komma 3 4 2 3 3 3 3" xfId="35286" xr:uid="{7B82EAD4-EF21-4605-A1D5-D4DE16CAE680}"/>
    <cellStyle name="Komma 3 4 2 3 3 3_DataSet" xfId="15363" xr:uid="{15B61B13-F6E7-4E2C-8FE1-D0CD71C136D6}"/>
    <cellStyle name="Komma 3 4 2 3 3 4" xfId="15364" xr:uid="{26225FA1-3CFA-4284-BC2B-D979B0A193D5}"/>
    <cellStyle name="Komma 3 4 2 3 3 4 2" xfId="35288" xr:uid="{D96836B1-1493-47AF-AB9F-E9C76DA79060}"/>
    <cellStyle name="Komma 3 4 2 3 3 5" xfId="35281" xr:uid="{45A56598-3841-4737-B1FA-7EB774A0E6A1}"/>
    <cellStyle name="Komma 3 4 2 3 3_DataSet" xfId="15365" xr:uid="{6EB970C7-E6AA-4D73-99FB-E38380C58E5C}"/>
    <cellStyle name="Komma 3 4 2 3 4" xfId="15366" xr:uid="{266ADA2C-C0CD-4C6A-A974-7DB4C0E6F7F7}"/>
    <cellStyle name="Komma 3 4 2 3 4 2" xfId="15367" xr:uid="{6718DB24-60E7-43EB-AADD-E446572DB164}"/>
    <cellStyle name="Komma 3 4 2 3 4 2 2" xfId="15368" xr:uid="{B255D15C-FE1C-4012-A009-0E6D8202F51B}"/>
    <cellStyle name="Komma 3 4 2 3 4 2 2 2" xfId="35291" xr:uid="{5303B278-1B18-411E-856A-D50AEE7BD92F}"/>
    <cellStyle name="Komma 3 4 2 3 4 2 3" xfId="35290" xr:uid="{C4EE809D-F75E-4C42-BD57-A26AE82B91AE}"/>
    <cellStyle name="Komma 3 4 2 3 4 2_DataSet" xfId="15369" xr:uid="{5C804521-A882-4558-A9F4-19300AA07966}"/>
    <cellStyle name="Komma 3 4 2 3 4 3" xfId="15370" xr:uid="{86828228-A13C-486B-941D-B74822D2C609}"/>
    <cellStyle name="Komma 3 4 2 3 4 3 2" xfId="35292" xr:uid="{4C99F68A-8D32-4DEB-AA53-8A7E528112C3}"/>
    <cellStyle name="Komma 3 4 2 3 4 4" xfId="35289" xr:uid="{1475EF9F-87D5-4CEA-9C5B-C0D22FA0D81C}"/>
    <cellStyle name="Komma 3 4 2 3 4_DataSet" xfId="15371" xr:uid="{D0EBC019-9458-4204-A528-F8ED5E97D947}"/>
    <cellStyle name="Komma 3 4 2 3 5" xfId="15372" xr:uid="{B7D47D24-EE85-4091-8E31-4D8C80AFF05D}"/>
    <cellStyle name="Komma 3 4 2 3 5 2" xfId="15373" xr:uid="{1B9E708D-20BB-42E1-93F6-89196765990F}"/>
    <cellStyle name="Komma 3 4 2 3 5 2 2" xfId="35294" xr:uid="{C2FE7022-E337-42DD-A29B-47D2DD644EEC}"/>
    <cellStyle name="Komma 3 4 2 3 5 3" xfId="35293" xr:uid="{D93DEF2D-84FB-4C1A-B4E5-D144FF5FE203}"/>
    <cellStyle name="Komma 3 4 2 3 5_DataSet" xfId="15374" xr:uid="{CDA71CD1-3B46-438D-937A-47DE0DEC94FD}"/>
    <cellStyle name="Komma 3 4 2 3 6" xfId="15375" xr:uid="{D162ABC9-2982-477F-B253-A1562EA9081F}"/>
    <cellStyle name="Komma 3 4 2 3 6 2" xfId="35295" xr:uid="{F7057E4A-D360-412F-9954-39A20D9DBD5F}"/>
    <cellStyle name="Komma 3 4 2 3 7" xfId="35264" xr:uid="{5D4EC65F-8905-488E-941B-EBA4A55C95E4}"/>
    <cellStyle name="Komma 3 4 2 3_DataSet" xfId="15376" xr:uid="{FA0D744B-6161-4D7A-80C4-ACD51545DC5E}"/>
    <cellStyle name="Komma 3 4 2 4" xfId="15377" xr:uid="{D0321A28-A616-4905-AEEA-B6F4688CE3C8}"/>
    <cellStyle name="Komma 3 4 2 4 2" xfId="15378" xr:uid="{F34AECF6-4F7D-4F18-8B7E-4FD435BB4A8A}"/>
    <cellStyle name="Komma 3 4 2 4 2 2" xfId="15379" xr:uid="{398D7213-A74E-44F1-9749-4D5D7A99F044}"/>
    <cellStyle name="Komma 3 4 2 4 2 2 2" xfId="15380" xr:uid="{B94C605F-FCAC-4991-8867-1466D478C31E}"/>
    <cellStyle name="Komma 3 4 2 4 2 2 2 2" xfId="15381" xr:uid="{65DD6B1C-B952-413F-9390-2012969B5602}"/>
    <cellStyle name="Komma 3 4 2 4 2 2 2 2 2" xfId="35300" xr:uid="{544870EE-5B85-4C76-8756-C7CCB4055C5E}"/>
    <cellStyle name="Komma 3 4 2 4 2 2 2 3" xfId="35299" xr:uid="{83E48B64-C303-4586-9DAF-B3169370D6CE}"/>
    <cellStyle name="Komma 3 4 2 4 2 2 2_DataSet" xfId="15382" xr:uid="{D9BC2445-9E13-4BFA-A5CF-71FC1469D177}"/>
    <cellStyle name="Komma 3 4 2 4 2 2 3" xfId="15383" xr:uid="{D522B6B9-FF86-452B-A0A1-99D5461B033C}"/>
    <cellStyle name="Komma 3 4 2 4 2 2 3 2" xfId="35301" xr:uid="{2D30121D-0E4F-4A99-8C93-A5D4C6AC1616}"/>
    <cellStyle name="Komma 3 4 2 4 2 2 4" xfId="35298" xr:uid="{8F37081B-B8AE-4EC8-83A7-24211A7661D9}"/>
    <cellStyle name="Komma 3 4 2 4 2 2_DataSet" xfId="15384" xr:uid="{D469F36B-9426-4307-AF47-9B83B000DABA}"/>
    <cellStyle name="Komma 3 4 2 4 2 3" xfId="15385" xr:uid="{E178801A-1CC7-4AE8-8B94-A109CD1BB2F9}"/>
    <cellStyle name="Komma 3 4 2 4 2 3 2" xfId="15386" xr:uid="{5B6C3F67-CAD1-465E-A3C5-68A9B8FC2298}"/>
    <cellStyle name="Komma 3 4 2 4 2 3 2 2" xfId="35303" xr:uid="{5199A71E-80FE-4F99-873F-62CB453AA9E4}"/>
    <cellStyle name="Komma 3 4 2 4 2 3 3" xfId="35302" xr:uid="{E77FA7EE-50FC-424C-AE9D-397568EABABE}"/>
    <cellStyle name="Komma 3 4 2 4 2 3_DataSet" xfId="15387" xr:uid="{A87AAECE-4932-445B-AFCC-CAC6D2321EA4}"/>
    <cellStyle name="Komma 3 4 2 4 2 4" xfId="15388" xr:uid="{5470F1CF-EFEA-4294-B873-FB84C2E94A8A}"/>
    <cellStyle name="Komma 3 4 2 4 2 4 2" xfId="35304" xr:uid="{15C48251-E81F-4566-B87C-BD3ADECDAF22}"/>
    <cellStyle name="Komma 3 4 2 4 2 5" xfId="35297" xr:uid="{9951FEC6-A32A-45B4-83B1-BA9B810AE194}"/>
    <cellStyle name="Komma 3 4 2 4 2_DataSet" xfId="15389" xr:uid="{4C048612-F79D-432B-A9DC-A2958F3E425B}"/>
    <cellStyle name="Komma 3 4 2 4 3" xfId="15390" xr:uid="{F02B85F2-C505-40E7-9B85-214AFD8A3EA3}"/>
    <cellStyle name="Komma 3 4 2 4 3 2" xfId="15391" xr:uid="{09D6404E-873C-4EFF-B529-9FB1BF19965E}"/>
    <cellStyle name="Komma 3 4 2 4 3 2 2" xfId="15392" xr:uid="{E139F63A-0A40-45ED-8658-73E76C94E0D2}"/>
    <cellStyle name="Komma 3 4 2 4 3 2 2 2" xfId="35307" xr:uid="{B164238C-EAC2-46EF-B2C4-3D66E29BE0FE}"/>
    <cellStyle name="Komma 3 4 2 4 3 2 3" xfId="35306" xr:uid="{FF330E1C-0DFC-4073-8F96-2980F3666568}"/>
    <cellStyle name="Komma 3 4 2 4 3 2_DataSet" xfId="15393" xr:uid="{CA231F3C-996E-4B7F-B216-F69E49D72F1C}"/>
    <cellStyle name="Komma 3 4 2 4 3 3" xfId="15394" xr:uid="{D65E14A5-50DE-4A91-9B67-61A3B1D0D317}"/>
    <cellStyle name="Komma 3 4 2 4 3 3 2" xfId="35308" xr:uid="{BBA02CAD-DE61-466A-B522-FE8542CDE551}"/>
    <cellStyle name="Komma 3 4 2 4 3 4" xfId="35305" xr:uid="{4B25D530-B13A-43A8-B33D-765B3FC42C32}"/>
    <cellStyle name="Komma 3 4 2 4 3_DataSet" xfId="15395" xr:uid="{86E787FA-692E-4ADE-B9DF-CDBD2FAE7EA6}"/>
    <cellStyle name="Komma 3 4 2 4 4" xfId="15396" xr:uid="{2320B2D4-DD7C-4F5A-880A-D6155BC3B24E}"/>
    <cellStyle name="Komma 3 4 2 4 4 2" xfId="15397" xr:uid="{5A3981A9-34EF-4648-86DF-0DDDADF2060C}"/>
    <cellStyle name="Komma 3 4 2 4 4 2 2" xfId="35310" xr:uid="{D9782E44-3F4D-47E8-A4D1-891AF3571168}"/>
    <cellStyle name="Komma 3 4 2 4 4 3" xfId="35309" xr:uid="{E19C2FAD-918F-4368-B71C-6180019B9326}"/>
    <cellStyle name="Komma 3 4 2 4 4_DataSet" xfId="15398" xr:uid="{A6D029F0-CE87-41A0-B98B-4B56524594B5}"/>
    <cellStyle name="Komma 3 4 2 4 5" xfId="15399" xr:uid="{A5897805-7F8F-4261-8F69-B6C95CABCCF3}"/>
    <cellStyle name="Komma 3 4 2 4 5 2" xfId="35311" xr:uid="{04827F97-A559-4FD3-8079-50A381AD0545}"/>
    <cellStyle name="Komma 3 4 2 4 6" xfId="35296" xr:uid="{AA089581-E5EC-4A71-8EE4-0DE8B57DDCEE}"/>
    <cellStyle name="Komma 3 4 2 4_DataSet" xfId="15400" xr:uid="{3C89AE53-1A08-4E83-B305-02CD5EA99394}"/>
    <cellStyle name="Komma 3 4 2 5" xfId="15401" xr:uid="{4C53ADFB-26F9-434A-80C6-17BEAD068021}"/>
    <cellStyle name="Komma 3 4 2 5 2" xfId="15402" xr:uid="{8359A58B-D962-4037-BDAF-4A13C811C2F5}"/>
    <cellStyle name="Komma 3 4 2 5 2 2" xfId="15403" xr:uid="{7DBDCBF9-8FE6-4B2F-899A-4595B75958A8}"/>
    <cellStyle name="Komma 3 4 2 5 2 2 2" xfId="15404" xr:uid="{F9DB6A51-2E26-4C92-9733-9E0A131C4899}"/>
    <cellStyle name="Komma 3 4 2 5 2 2 2 2" xfId="35315" xr:uid="{8BB7CD41-D5B4-41C9-B1AA-B7A5F2025740}"/>
    <cellStyle name="Komma 3 4 2 5 2 2 3" xfId="35314" xr:uid="{12465A71-CD4B-4D4C-8B0E-BE20B7E67C14}"/>
    <cellStyle name="Komma 3 4 2 5 2 2_DataSet" xfId="15405" xr:uid="{873681B4-6E63-4AAF-9C65-1DE7D9852F8A}"/>
    <cellStyle name="Komma 3 4 2 5 2 3" xfId="15406" xr:uid="{092E759C-ADDD-4580-9663-D1B7C29B32E5}"/>
    <cellStyle name="Komma 3 4 2 5 2 3 2" xfId="35316" xr:uid="{1436837B-59E1-425C-831C-3C6551262BEF}"/>
    <cellStyle name="Komma 3 4 2 5 2 4" xfId="35313" xr:uid="{D3C43707-B809-4001-9132-3DF5E6FF0674}"/>
    <cellStyle name="Komma 3 4 2 5 2_DataSet" xfId="15407" xr:uid="{66D46D04-5042-4495-8C4A-F9E7684C2960}"/>
    <cellStyle name="Komma 3 4 2 5 3" xfId="15408" xr:uid="{DAA86BA3-4C6E-40E2-8683-302CECC7A48B}"/>
    <cellStyle name="Komma 3 4 2 5 3 2" xfId="15409" xr:uid="{F27819A9-B046-4340-9271-FD566A257825}"/>
    <cellStyle name="Komma 3 4 2 5 3 2 2" xfId="35318" xr:uid="{7CF4A32C-2325-4572-BEA5-1F58F3C95552}"/>
    <cellStyle name="Komma 3 4 2 5 3 3" xfId="35317" xr:uid="{A816BCC2-A956-4B8E-98BF-331CACBD2CD0}"/>
    <cellStyle name="Komma 3 4 2 5 3_DataSet" xfId="15410" xr:uid="{1473034C-FC92-4D90-93EF-6BED6A3C7701}"/>
    <cellStyle name="Komma 3 4 2 5 4" xfId="15411" xr:uid="{FAC7CFB2-34DF-4252-97D2-D228F77C507C}"/>
    <cellStyle name="Komma 3 4 2 5 4 2" xfId="35319" xr:uid="{6CFDFA33-8CF7-4912-B016-7254E7CAF319}"/>
    <cellStyle name="Komma 3 4 2 5 5" xfId="35312" xr:uid="{92DE5715-F3A7-4317-9557-4200EB3B0260}"/>
    <cellStyle name="Komma 3 4 2 5_DataSet" xfId="15412" xr:uid="{808FFFC9-FCBC-4BF2-B2E2-BA442FD32A18}"/>
    <cellStyle name="Komma 3 4 2 6" xfId="15413" xr:uid="{15BD4BCC-9A9C-4E27-A2DC-004FE83E1CE7}"/>
    <cellStyle name="Komma 3 4 2 6 2" xfId="15414" xr:uid="{18804A7A-A287-4CEC-AD33-99FA9687AB89}"/>
    <cellStyle name="Komma 3 4 2 6 2 2" xfId="15415" xr:uid="{589318AE-46B2-41CF-960B-06D738756D84}"/>
    <cellStyle name="Komma 3 4 2 6 2 2 2" xfId="35322" xr:uid="{E6F246B9-89D6-4830-B687-2ED7EF110DD3}"/>
    <cellStyle name="Komma 3 4 2 6 2 3" xfId="35321" xr:uid="{A92AE032-1A38-4D6B-8D39-F3B80506C69A}"/>
    <cellStyle name="Komma 3 4 2 6 2_DataSet" xfId="15416" xr:uid="{9E30CC13-56D6-4F7B-9D09-9C7683A502B6}"/>
    <cellStyle name="Komma 3 4 2 6 3" xfId="15417" xr:uid="{37FF3B5C-5755-4AB8-B4FE-482E50301A67}"/>
    <cellStyle name="Komma 3 4 2 6 3 2" xfId="35323" xr:uid="{895C9839-AB58-4E52-B66E-F95847DD6168}"/>
    <cellStyle name="Komma 3 4 2 6 4" xfId="35320" xr:uid="{DA7F1AB2-9025-426C-8692-B5BD74EB50E3}"/>
    <cellStyle name="Komma 3 4 2 6_DataSet" xfId="15418" xr:uid="{F39354B6-0571-49A4-AE49-049425100326}"/>
    <cellStyle name="Komma 3 4 2 7" xfId="15419" xr:uid="{293AC7E3-9F54-4F09-8D36-252AE921685C}"/>
    <cellStyle name="Komma 3 4 2 7 2" xfId="15420" xr:uid="{0010D01E-4F5B-4FAA-8CD3-869172A2D8E0}"/>
    <cellStyle name="Komma 3 4 2 7 2 2" xfId="35325" xr:uid="{252FF444-86D9-444D-839D-BA9A904E53C1}"/>
    <cellStyle name="Komma 3 4 2 7 3" xfId="35324" xr:uid="{DE95F930-0A2D-40A4-8ACA-92C181FFBF98}"/>
    <cellStyle name="Komma 3 4 2 7_DataSet" xfId="15421" xr:uid="{429768ED-2F26-4C62-98FE-4ABD4900E743}"/>
    <cellStyle name="Komma 3 4 2 8" xfId="15422" xr:uid="{FA9A7102-108C-4889-80FB-8783D066C7FA}"/>
    <cellStyle name="Komma 3 4 2 8 2" xfId="35326" xr:uid="{506048A8-375A-4620-945B-F4FA5B4C3A64}"/>
    <cellStyle name="Komma 3 4 2 9" xfId="35231" xr:uid="{7F4E0577-4377-4A97-97EC-7D766DCDF275}"/>
    <cellStyle name="Komma 3 4 2_DataSet" xfId="15423" xr:uid="{05759E6B-A471-4666-A9EB-4559ED19F7A0}"/>
    <cellStyle name="Komma 3 4 3" xfId="15424" xr:uid="{2A6D170C-8600-4FC9-A543-18A98A7552CC}"/>
    <cellStyle name="Komma 3 4 3 2" xfId="15425" xr:uid="{97DF36CD-226E-4BB2-A54F-99FC57A0543D}"/>
    <cellStyle name="Komma 3 4 3 2 2" xfId="15426" xr:uid="{4FFE4420-BEE6-45BA-ACF9-55134D63565F}"/>
    <cellStyle name="Komma 3 4 3 2 2 2" xfId="15427" xr:uid="{537F86AF-EB32-4BC4-8371-7F4D9B649E86}"/>
    <cellStyle name="Komma 3 4 3 2 2 2 2" xfId="15428" xr:uid="{D75DD8C8-4EC5-413D-9C38-8095B91D7BDE}"/>
    <cellStyle name="Komma 3 4 3 2 2 2 2 2" xfId="15429" xr:uid="{33A76988-95AD-4499-916C-F0105729D6E6}"/>
    <cellStyle name="Komma 3 4 3 2 2 2 2 2 2" xfId="35332" xr:uid="{60FD9066-D5AD-4D16-BCAE-1FC4377306EA}"/>
    <cellStyle name="Komma 3 4 3 2 2 2 2 3" xfId="35331" xr:uid="{0FE7B4FE-A5B0-4819-AD6B-FDE4724EC0E2}"/>
    <cellStyle name="Komma 3 4 3 2 2 2 2_DataSet" xfId="15430" xr:uid="{0A38050E-FF32-4032-B6AE-ABD6DC58FC19}"/>
    <cellStyle name="Komma 3 4 3 2 2 2 3" xfId="15431" xr:uid="{36E6B273-0871-41A2-ACFA-504C75162BF9}"/>
    <cellStyle name="Komma 3 4 3 2 2 2 3 2" xfId="35333" xr:uid="{493A42E6-DF19-49FB-9217-0A4118EA4AB5}"/>
    <cellStyle name="Komma 3 4 3 2 2 2 4" xfId="35330" xr:uid="{FE1F9853-C695-4B5C-B41E-275771E3830C}"/>
    <cellStyle name="Komma 3 4 3 2 2 2_DataSet" xfId="15432" xr:uid="{8FE89506-7006-4033-B1F4-6AB0D3C70720}"/>
    <cellStyle name="Komma 3 4 3 2 2 3" xfId="15433" xr:uid="{4A24BBFD-2FBC-4B7E-AD3B-D54C461D23B0}"/>
    <cellStyle name="Komma 3 4 3 2 2 3 2" xfId="15434" xr:uid="{997BEFE3-31F2-4034-B126-537C1996B8B9}"/>
    <cellStyle name="Komma 3 4 3 2 2 3 2 2" xfId="35335" xr:uid="{ED59BF6A-0A27-40F3-BF79-7FFB5BA79D8E}"/>
    <cellStyle name="Komma 3 4 3 2 2 3 3" xfId="35334" xr:uid="{55F9306C-AC23-4381-AF58-45EC144370AA}"/>
    <cellStyle name="Komma 3 4 3 2 2 3_DataSet" xfId="15435" xr:uid="{53661F13-97BE-4EB3-B2CC-32F566065939}"/>
    <cellStyle name="Komma 3 4 3 2 2 4" xfId="15436" xr:uid="{D555F157-5E11-457B-AB68-0167CAA66E63}"/>
    <cellStyle name="Komma 3 4 3 2 2 4 2" xfId="35336" xr:uid="{1E392A9D-7E6B-4784-99E4-2681B1BE2801}"/>
    <cellStyle name="Komma 3 4 3 2 2 5" xfId="35329" xr:uid="{7B708C5E-598F-4EA1-89AE-DAF0124182F9}"/>
    <cellStyle name="Komma 3 4 3 2 2_DataSet" xfId="15437" xr:uid="{2E744208-DA6A-4A47-AA30-CE57E5CDEF76}"/>
    <cellStyle name="Komma 3 4 3 2 3" xfId="15438" xr:uid="{6B7F7868-0B26-4869-9C20-07B8BAAD098A}"/>
    <cellStyle name="Komma 3 4 3 2 3 2" xfId="15439" xr:uid="{663C54D4-0D3E-4C38-93F2-4278553AF032}"/>
    <cellStyle name="Komma 3 4 3 2 3 2 2" xfId="15440" xr:uid="{C1369C24-4BCE-48CD-AD45-CE5F5B2C524D}"/>
    <cellStyle name="Komma 3 4 3 2 3 2 2 2" xfId="35339" xr:uid="{BB0F12EC-2414-4F46-A01E-60E1CC7F8914}"/>
    <cellStyle name="Komma 3 4 3 2 3 2 3" xfId="35338" xr:uid="{B677FC8B-30CF-4048-8AD1-F74A9C1C712C}"/>
    <cellStyle name="Komma 3 4 3 2 3 2_DataSet" xfId="15441" xr:uid="{909F0068-CCC4-416F-AACF-25DF35AC6A65}"/>
    <cellStyle name="Komma 3 4 3 2 3 3" xfId="15442" xr:uid="{4D2F2511-3753-430A-8BA2-08E1247051F6}"/>
    <cellStyle name="Komma 3 4 3 2 3 3 2" xfId="35340" xr:uid="{5522651B-F38D-4740-A0A3-63ABA5B5D9BF}"/>
    <cellStyle name="Komma 3 4 3 2 3 4" xfId="35337" xr:uid="{CEBA40EE-30F6-4BC1-9395-50AB25735D0B}"/>
    <cellStyle name="Komma 3 4 3 2 3_DataSet" xfId="15443" xr:uid="{0DA3B5CF-C8F9-42D7-9B95-511AD6966D55}"/>
    <cellStyle name="Komma 3 4 3 2 4" xfId="15444" xr:uid="{61F2C6DD-3D7D-4607-AA9E-B812EB79B2C2}"/>
    <cellStyle name="Komma 3 4 3 2 4 2" xfId="15445" xr:uid="{B345E259-1AED-4619-9877-AD45761EFDED}"/>
    <cellStyle name="Komma 3 4 3 2 4 2 2" xfId="35342" xr:uid="{62834C73-7387-43D8-AE2C-FDA9ED64ACD3}"/>
    <cellStyle name="Komma 3 4 3 2 4 3" xfId="35341" xr:uid="{87E8FDC2-1E78-4011-B62E-0ABB0137EF67}"/>
    <cellStyle name="Komma 3 4 3 2 4_DataSet" xfId="15446" xr:uid="{AE24B06F-DCD5-4ADB-9944-1E6C6451761A}"/>
    <cellStyle name="Komma 3 4 3 2 5" xfId="15447" xr:uid="{2C09A3B3-4261-4A31-B470-E05EEB5F10EC}"/>
    <cellStyle name="Komma 3 4 3 2 5 2" xfId="35343" xr:uid="{936EFBCC-6252-438D-8812-E38250112F37}"/>
    <cellStyle name="Komma 3 4 3 2 6" xfId="35328" xr:uid="{8C70A3F9-A23E-4874-8342-5C96FAC13D93}"/>
    <cellStyle name="Komma 3 4 3 2_DataSet" xfId="15448" xr:uid="{092B5ABA-B1A8-4505-9CB1-A8F7EBAB9371}"/>
    <cellStyle name="Komma 3 4 3 3" xfId="15449" xr:uid="{277D66F7-19CD-466E-BA97-1E349E35DDC0}"/>
    <cellStyle name="Komma 3 4 3 3 2" xfId="15450" xr:uid="{1AA8B082-6F5A-4E20-92E3-9E75C1AA341F}"/>
    <cellStyle name="Komma 3 4 3 3 2 2" xfId="15451" xr:uid="{4191BBE4-CF3C-4EEA-BDBC-8E25859001BD}"/>
    <cellStyle name="Komma 3 4 3 3 2 2 2" xfId="15452" xr:uid="{93029CB0-4C90-4FED-8B16-4FD9C8891A4A}"/>
    <cellStyle name="Komma 3 4 3 3 2 2 2 2" xfId="35347" xr:uid="{50D3B3CE-35E0-441A-89D6-22BCC966E157}"/>
    <cellStyle name="Komma 3 4 3 3 2 2 3" xfId="35346" xr:uid="{6C339CF5-2BF0-402B-9DC7-B26814083B89}"/>
    <cellStyle name="Komma 3 4 3 3 2 2_DataSet" xfId="15453" xr:uid="{FA831080-5D1E-486B-A354-0DB54930B7A8}"/>
    <cellStyle name="Komma 3 4 3 3 2 3" xfId="15454" xr:uid="{1CC2CD20-B00F-4243-83D2-A1E47C603E8A}"/>
    <cellStyle name="Komma 3 4 3 3 2 3 2" xfId="35348" xr:uid="{5247C814-7C5F-4767-B635-D64439EC525D}"/>
    <cellStyle name="Komma 3 4 3 3 2 4" xfId="35345" xr:uid="{7F7431EB-12D9-4E32-9E9E-9DAE68071BE8}"/>
    <cellStyle name="Komma 3 4 3 3 2_DataSet" xfId="15455" xr:uid="{37D4ED97-04EA-42C3-9884-4C4BEDDFC918}"/>
    <cellStyle name="Komma 3 4 3 3 3" xfId="15456" xr:uid="{4004E623-60A9-47EA-B0AA-9B4135979795}"/>
    <cellStyle name="Komma 3 4 3 3 3 2" xfId="15457" xr:uid="{40238C0F-4920-4EEB-B54F-B4DEEA640EEE}"/>
    <cellStyle name="Komma 3 4 3 3 3 2 2" xfId="35350" xr:uid="{AE98CEF1-CC59-49A3-A828-9860CA07B798}"/>
    <cellStyle name="Komma 3 4 3 3 3 3" xfId="35349" xr:uid="{AC32B302-B209-4A5B-B8BF-597E676C550A}"/>
    <cellStyle name="Komma 3 4 3 3 3_DataSet" xfId="15458" xr:uid="{C7A966F9-484E-427E-A5B0-BF358F417C6A}"/>
    <cellStyle name="Komma 3 4 3 3 4" xfId="15459" xr:uid="{CF4D0453-472E-419B-8DD6-99EEE31D790A}"/>
    <cellStyle name="Komma 3 4 3 3 4 2" xfId="35351" xr:uid="{A89CA4EB-77F7-478F-9CCA-67F0588AAC89}"/>
    <cellStyle name="Komma 3 4 3 3 5" xfId="35344" xr:uid="{30AA1A38-017A-401D-9CDD-DBD84D5F83DD}"/>
    <cellStyle name="Komma 3 4 3 3_DataSet" xfId="15460" xr:uid="{2BDB3910-0698-436F-813A-CFB0318AF22F}"/>
    <cellStyle name="Komma 3 4 3 4" xfId="15461" xr:uid="{8FDBB071-EE8E-4CDA-96B5-46FA7B6ED9E2}"/>
    <cellStyle name="Komma 3 4 3 4 2" xfId="15462" xr:uid="{422FAF77-F01F-4C80-AC6A-1C9A9390AB03}"/>
    <cellStyle name="Komma 3 4 3 4 2 2" xfId="15463" xr:uid="{6C450EA0-B356-47E1-ABCC-9840DC99D3B9}"/>
    <cellStyle name="Komma 3 4 3 4 2 2 2" xfId="35354" xr:uid="{2BA7AE8C-6B18-4FC7-8062-2F53A76AABAA}"/>
    <cellStyle name="Komma 3 4 3 4 2 3" xfId="35353" xr:uid="{68F1DDDF-D451-4751-ABDA-23CFB895191A}"/>
    <cellStyle name="Komma 3 4 3 4 2_DataSet" xfId="15464" xr:uid="{B14409B9-0730-4B3A-A4C0-0DF53F1D87B9}"/>
    <cellStyle name="Komma 3 4 3 4 3" xfId="15465" xr:uid="{EEF7EFC7-6050-4E21-B494-AD8B5A4D051A}"/>
    <cellStyle name="Komma 3 4 3 4 3 2" xfId="35355" xr:uid="{97FC081C-A76C-4CA8-8D8E-2893A1758464}"/>
    <cellStyle name="Komma 3 4 3 4 4" xfId="35352" xr:uid="{3F2B06AE-D046-4E82-8917-A7EE954F49BF}"/>
    <cellStyle name="Komma 3 4 3 4_DataSet" xfId="15466" xr:uid="{D1BCEAC4-ADC8-4D5E-BA5B-279320855CD2}"/>
    <cellStyle name="Komma 3 4 3 5" xfId="15467" xr:uid="{478E251D-609B-4AF5-A549-15DC296CE9B9}"/>
    <cellStyle name="Komma 3 4 3 5 2" xfId="15468" xr:uid="{498EADB7-DE7A-4CCB-A919-0F32BEC560E7}"/>
    <cellStyle name="Komma 3 4 3 5 2 2" xfId="35357" xr:uid="{C0C5A408-5135-4C26-A7FE-0C6FD51E220F}"/>
    <cellStyle name="Komma 3 4 3 5 3" xfId="35356" xr:uid="{8A118756-87AB-41DC-9475-A247932717C6}"/>
    <cellStyle name="Komma 3 4 3 5_DataSet" xfId="15469" xr:uid="{A4EEBF60-5002-495B-9D82-ADE5FC54B48A}"/>
    <cellStyle name="Komma 3 4 3 6" xfId="15470" xr:uid="{A637A781-B029-40AC-B9BC-FE223828F108}"/>
    <cellStyle name="Komma 3 4 3 6 2" xfId="35358" xr:uid="{F4CBBA7D-5AF2-4241-A2C3-8E40A04C7C42}"/>
    <cellStyle name="Komma 3 4 3 7" xfId="35327" xr:uid="{4DFFA97F-D646-4BB7-9215-8A52D6BE2AD3}"/>
    <cellStyle name="Komma 3 4 3_DataSet" xfId="15471" xr:uid="{5AF2AF5D-A758-411A-AA6D-8CA9B050DADE}"/>
    <cellStyle name="Komma 3 4 4" xfId="15472" xr:uid="{66DAA143-9758-4EA0-9EDB-8FEEB5A384D3}"/>
    <cellStyle name="Komma 3 4 4 2" xfId="15473" xr:uid="{91A5A311-93AB-46E5-9A69-99C5BA7ECC5C}"/>
    <cellStyle name="Komma 3 4 4 2 2" xfId="15474" xr:uid="{423640C7-1467-46C5-BD58-AF9EAF2BEE1B}"/>
    <cellStyle name="Komma 3 4 4 2 2 2" xfId="15475" xr:uid="{86BEFD7E-8A97-4B52-8A10-7DD8E3F5E8DC}"/>
    <cellStyle name="Komma 3 4 4 2 2 2 2" xfId="15476" xr:uid="{CB5255D0-7B87-449E-A9EE-43EE7B8AE63C}"/>
    <cellStyle name="Komma 3 4 4 2 2 2 2 2" xfId="15477" xr:uid="{F6BE38B0-9BB9-4795-B615-4AD5D44BE79B}"/>
    <cellStyle name="Komma 3 4 4 2 2 2 2 2 2" xfId="35364" xr:uid="{0F42D831-F02D-44A1-AA55-7F8D3F79B274}"/>
    <cellStyle name="Komma 3 4 4 2 2 2 2 3" xfId="35363" xr:uid="{A6A446AB-3D3B-45C4-975F-F1633B47EB27}"/>
    <cellStyle name="Komma 3 4 4 2 2 2 2_DataSet" xfId="15478" xr:uid="{C482FCB5-AD77-4320-818A-A823A8E1BAEB}"/>
    <cellStyle name="Komma 3 4 4 2 2 2 3" xfId="15479" xr:uid="{4C000245-6DE4-4C2B-A878-269D81E5CE6A}"/>
    <cellStyle name="Komma 3 4 4 2 2 2 3 2" xfId="35365" xr:uid="{D1BE7B92-2576-44D1-B355-470AC14EFB3D}"/>
    <cellStyle name="Komma 3 4 4 2 2 2 4" xfId="35362" xr:uid="{D6428FE1-841A-41AF-A823-285621253763}"/>
    <cellStyle name="Komma 3 4 4 2 2 2_DataSet" xfId="15480" xr:uid="{7351FD35-9E6E-45CB-BE8C-D62DD143D597}"/>
    <cellStyle name="Komma 3 4 4 2 2 3" xfId="15481" xr:uid="{458B2427-1D56-4435-BF91-306B4AEDC743}"/>
    <cellStyle name="Komma 3 4 4 2 2 3 2" xfId="15482" xr:uid="{AFA7E681-A8A9-4342-9EF5-2BB6178F2E80}"/>
    <cellStyle name="Komma 3 4 4 2 2 3 2 2" xfId="35367" xr:uid="{8EBDFA40-ED07-4CC3-B8B2-B337B4818EBE}"/>
    <cellStyle name="Komma 3 4 4 2 2 3 3" xfId="35366" xr:uid="{58F640D9-FE23-4943-B7D2-AEA05DF9DC29}"/>
    <cellStyle name="Komma 3 4 4 2 2 3_DataSet" xfId="15483" xr:uid="{4F76E909-13DE-4EB7-B55A-0959F13B5D02}"/>
    <cellStyle name="Komma 3 4 4 2 2 4" xfId="15484" xr:uid="{E1BE213C-0FBC-4AA4-A578-EB990557F650}"/>
    <cellStyle name="Komma 3 4 4 2 2 4 2" xfId="35368" xr:uid="{56AEF32B-2AC0-4944-9541-7D604FBA2967}"/>
    <cellStyle name="Komma 3 4 4 2 2 5" xfId="35361" xr:uid="{CE386716-9D9E-42D9-8553-429F72A84F0C}"/>
    <cellStyle name="Komma 3 4 4 2 2_DataSet" xfId="15485" xr:uid="{E21B9D7D-1CD4-4224-AE4D-7033BAD8A0EF}"/>
    <cellStyle name="Komma 3 4 4 2 3" xfId="15486" xr:uid="{639D3735-DB78-4B52-9A1D-8922599CDB9A}"/>
    <cellStyle name="Komma 3 4 4 2 3 2" xfId="15487" xr:uid="{6B8D1994-2FA6-42C6-8992-B8D04027AE5C}"/>
    <cellStyle name="Komma 3 4 4 2 3 2 2" xfId="15488" xr:uid="{32FBC2FA-68BC-4A6D-A99F-70405774FCF5}"/>
    <cellStyle name="Komma 3 4 4 2 3 2 2 2" xfId="35371" xr:uid="{F249D8D9-085F-452A-ABC6-3030EF874F6C}"/>
    <cellStyle name="Komma 3 4 4 2 3 2 3" xfId="35370" xr:uid="{B06B793D-A292-478B-A6D5-114716EE17A4}"/>
    <cellStyle name="Komma 3 4 4 2 3 2_DataSet" xfId="15489" xr:uid="{5A8BC037-C433-4F62-85B8-963138DE0B9C}"/>
    <cellStyle name="Komma 3 4 4 2 3 3" xfId="15490" xr:uid="{854369F0-F1E7-43ED-B8E0-9CB3AE42650F}"/>
    <cellStyle name="Komma 3 4 4 2 3 3 2" xfId="35372" xr:uid="{7872DBB1-EB34-4972-B71A-B5E25E2EC8F8}"/>
    <cellStyle name="Komma 3 4 4 2 3 4" xfId="35369" xr:uid="{68A90F88-11BA-4425-92EE-5694C2648E05}"/>
    <cellStyle name="Komma 3 4 4 2 3_DataSet" xfId="15491" xr:uid="{D22D83F9-567F-43DC-90FF-D6D6F4A43F82}"/>
    <cellStyle name="Komma 3 4 4 2 4" xfId="15492" xr:uid="{0CB839A3-98D1-47DC-86D8-2CB2FD24DF09}"/>
    <cellStyle name="Komma 3 4 4 2 4 2" xfId="15493" xr:uid="{07BB1816-3DF9-4532-954D-72D1714C5869}"/>
    <cellStyle name="Komma 3 4 4 2 4 2 2" xfId="35374" xr:uid="{6361D245-1E5C-4075-8591-9338D8E4984A}"/>
    <cellStyle name="Komma 3 4 4 2 4 3" xfId="35373" xr:uid="{2C8EAA85-A71D-481C-9698-B3B0C123ECFA}"/>
    <cellStyle name="Komma 3 4 4 2 4_DataSet" xfId="15494" xr:uid="{5FC12FB5-44B1-4177-8185-A3B62D4F561C}"/>
    <cellStyle name="Komma 3 4 4 2 5" xfId="15495" xr:uid="{C629E85B-779E-4053-9C28-38C6D6B92C32}"/>
    <cellStyle name="Komma 3 4 4 2 5 2" xfId="35375" xr:uid="{8287EE32-B201-4CB5-85F7-C07DDD8314ED}"/>
    <cellStyle name="Komma 3 4 4 2 6" xfId="35360" xr:uid="{D987C139-B3DE-4F12-834E-C28723FAD67F}"/>
    <cellStyle name="Komma 3 4 4 2_DataSet" xfId="15496" xr:uid="{D17A2A5E-0B95-42E5-B29C-A0FFC7217FF7}"/>
    <cellStyle name="Komma 3 4 4 3" xfId="15497" xr:uid="{A01982F6-6CC5-4894-9F1A-A3D65CC21F4A}"/>
    <cellStyle name="Komma 3 4 4 3 2" xfId="15498" xr:uid="{C0116D37-E108-48B4-831D-7E8A2074E81E}"/>
    <cellStyle name="Komma 3 4 4 3 2 2" xfId="15499" xr:uid="{A7DE0132-96C9-48D2-9E29-A41870D36E44}"/>
    <cellStyle name="Komma 3 4 4 3 2 2 2" xfId="15500" xr:uid="{4D849615-48CE-45B2-A1FE-87F2790A761A}"/>
    <cellStyle name="Komma 3 4 4 3 2 2 2 2" xfId="35379" xr:uid="{2FAFA8F7-BBF0-450B-BC0F-F10D660D71D9}"/>
    <cellStyle name="Komma 3 4 4 3 2 2 3" xfId="35378" xr:uid="{8DE279B9-C4A3-44F0-A025-932B13809EDD}"/>
    <cellStyle name="Komma 3 4 4 3 2 2_DataSet" xfId="15501" xr:uid="{6ECE8707-7BF9-4CBD-AECE-49FCF11528B8}"/>
    <cellStyle name="Komma 3 4 4 3 2 3" xfId="15502" xr:uid="{F9098591-D62F-463A-B6B5-130ECF4C1262}"/>
    <cellStyle name="Komma 3 4 4 3 2 3 2" xfId="35380" xr:uid="{8F32F2FB-7C14-43F0-9CBA-55FAAC3DDB5D}"/>
    <cellStyle name="Komma 3 4 4 3 2 4" xfId="35377" xr:uid="{46DE5D52-DC33-4E5F-877D-3894E8497C4A}"/>
    <cellStyle name="Komma 3 4 4 3 2_DataSet" xfId="15503" xr:uid="{B336C16C-E38A-4F69-8ED4-8468387B1E58}"/>
    <cellStyle name="Komma 3 4 4 3 3" xfId="15504" xr:uid="{A5EE735B-37AC-4AFC-8C1F-12FB68FFF2D8}"/>
    <cellStyle name="Komma 3 4 4 3 3 2" xfId="15505" xr:uid="{30A2E23A-5B6F-4574-8613-F89BB3FEB039}"/>
    <cellStyle name="Komma 3 4 4 3 3 2 2" xfId="35382" xr:uid="{A7890032-2F0A-4ECD-ABDC-AC897FA9F74F}"/>
    <cellStyle name="Komma 3 4 4 3 3 3" xfId="35381" xr:uid="{E2135C39-9C82-4E93-9E5E-1B086615EA22}"/>
    <cellStyle name="Komma 3 4 4 3 3_DataSet" xfId="15506" xr:uid="{E896A067-4623-4245-B90B-D88CD78F964A}"/>
    <cellStyle name="Komma 3 4 4 3 4" xfId="15507" xr:uid="{D8AA735D-09E8-4D00-922D-55BA86FBCC7B}"/>
    <cellStyle name="Komma 3 4 4 3 4 2" xfId="35383" xr:uid="{07EECC85-A9EF-4592-8130-A552EFD65FF5}"/>
    <cellStyle name="Komma 3 4 4 3 5" xfId="35376" xr:uid="{094FCFF1-E098-4CB4-8272-50B9701E7ECF}"/>
    <cellStyle name="Komma 3 4 4 3_DataSet" xfId="15508" xr:uid="{4211D3B1-1F7A-49E6-8AE1-FAB1B94999CE}"/>
    <cellStyle name="Komma 3 4 4 4" xfId="15509" xr:uid="{0379030A-C94E-4CD0-83C2-CB0E605F3DD8}"/>
    <cellStyle name="Komma 3 4 4 4 2" xfId="15510" xr:uid="{69E74710-C051-48E7-BF80-7E1A3AC29794}"/>
    <cellStyle name="Komma 3 4 4 4 2 2" xfId="15511" xr:uid="{DDC28C22-5F7C-46AA-BEB9-C05F4C884723}"/>
    <cellStyle name="Komma 3 4 4 4 2 2 2" xfId="35386" xr:uid="{A09C686E-5C2D-49D7-9EE8-51BA51806625}"/>
    <cellStyle name="Komma 3 4 4 4 2 3" xfId="35385" xr:uid="{EDDA8444-BD10-428B-A316-A01B261A1C1D}"/>
    <cellStyle name="Komma 3 4 4 4 2_DataSet" xfId="15512" xr:uid="{33A23054-6A39-47FF-BD2F-8E620E0282B9}"/>
    <cellStyle name="Komma 3 4 4 4 3" xfId="15513" xr:uid="{F963F182-A3BB-4A18-871B-01A1ED2F1902}"/>
    <cellStyle name="Komma 3 4 4 4 3 2" xfId="35387" xr:uid="{77A32265-4212-4DBE-AE7E-CF6D8BB7461A}"/>
    <cellStyle name="Komma 3 4 4 4 4" xfId="35384" xr:uid="{988E6B03-A7E1-43A1-9C23-70DB0682C347}"/>
    <cellStyle name="Komma 3 4 4 4_DataSet" xfId="15514" xr:uid="{EF171BAD-AA63-4F85-A4EE-9AD2D10881C3}"/>
    <cellStyle name="Komma 3 4 4 5" xfId="15515" xr:uid="{0C3F36E7-C184-430A-817D-6794DCFB6329}"/>
    <cellStyle name="Komma 3 4 4 5 2" xfId="15516" xr:uid="{81F9F487-6FC7-4A98-9B69-C128C7118AB7}"/>
    <cellStyle name="Komma 3 4 4 5 2 2" xfId="35389" xr:uid="{286AB8F4-C0E7-4980-9D1A-7D8AF9210712}"/>
    <cellStyle name="Komma 3 4 4 5 3" xfId="35388" xr:uid="{30A6E2B9-B4B2-4A63-A963-408CEFADAC5D}"/>
    <cellStyle name="Komma 3 4 4 5_DataSet" xfId="15517" xr:uid="{D71201DC-66B2-4AA1-A958-14626ACCF0A2}"/>
    <cellStyle name="Komma 3 4 4 6" xfId="15518" xr:uid="{D770A0F4-1545-4162-AD33-C67920B26065}"/>
    <cellStyle name="Komma 3 4 4 6 2" xfId="35390" xr:uid="{5A3D4AD9-80AB-463F-9B0C-EF40DC66BC43}"/>
    <cellStyle name="Komma 3 4 4 7" xfId="35359" xr:uid="{32FBE1FB-D3DA-473E-9148-53A0302D6ECB}"/>
    <cellStyle name="Komma 3 4 4_DataSet" xfId="15519" xr:uid="{2A46A06B-5F4E-42D1-98D3-6B4CBA11E300}"/>
    <cellStyle name="Komma 3 4 5" xfId="15520" xr:uid="{745C484C-D9C9-4F39-A492-7A6613568DB4}"/>
    <cellStyle name="Komma 3 4 5 2" xfId="15521" xr:uid="{97756A15-7825-49A4-9F40-2C2139410269}"/>
    <cellStyle name="Komma 3 4 5 2 2" xfId="15522" xr:uid="{0D36F476-10A0-488A-B5ED-E7399C026535}"/>
    <cellStyle name="Komma 3 4 5 2 2 2" xfId="15523" xr:uid="{6351C837-EC4F-4FB2-9856-13E11ADA8215}"/>
    <cellStyle name="Komma 3 4 5 2 2 2 2" xfId="15524" xr:uid="{38FFBDA2-65BF-451D-BD40-59ED25045F1F}"/>
    <cellStyle name="Komma 3 4 5 2 2 2 2 2" xfId="35395" xr:uid="{4A0D1373-DC06-49CC-BA08-73F06847D182}"/>
    <cellStyle name="Komma 3 4 5 2 2 2 3" xfId="35394" xr:uid="{E9CD5DD9-D609-4F03-B09F-83B54A582E35}"/>
    <cellStyle name="Komma 3 4 5 2 2 2_DataSet" xfId="15525" xr:uid="{4C661244-C1B9-436C-AFCB-3B83509A4301}"/>
    <cellStyle name="Komma 3 4 5 2 2 3" xfId="15526" xr:uid="{37B1434E-CC73-40B9-A7CD-73D4EC603EC2}"/>
    <cellStyle name="Komma 3 4 5 2 2 3 2" xfId="35396" xr:uid="{FCA63DA3-336E-4EB6-8D50-B0C1B4489A70}"/>
    <cellStyle name="Komma 3 4 5 2 2 4" xfId="35393" xr:uid="{A8C78CF1-AB0A-43BE-91B4-143B4852A576}"/>
    <cellStyle name="Komma 3 4 5 2 2_DataSet" xfId="15527" xr:uid="{E546C861-88B5-45FF-9E6F-F58E12190A10}"/>
    <cellStyle name="Komma 3 4 5 2 3" xfId="15528" xr:uid="{3E11197A-6FD9-45F5-A55E-79FEBA4B07B6}"/>
    <cellStyle name="Komma 3 4 5 2 3 2" xfId="15529" xr:uid="{CD447130-35FF-4112-93F1-5F9EDE9FA5AE}"/>
    <cellStyle name="Komma 3 4 5 2 3 2 2" xfId="35398" xr:uid="{235FDF7A-86E0-45E5-97B5-BD8F418763B0}"/>
    <cellStyle name="Komma 3 4 5 2 3 3" xfId="35397" xr:uid="{1FFB3E8B-E607-4BA0-8981-893ACB34154C}"/>
    <cellStyle name="Komma 3 4 5 2 3_DataSet" xfId="15530" xr:uid="{3AD9CFCB-79D8-48F5-9D3A-F8075A034BA5}"/>
    <cellStyle name="Komma 3 4 5 2 4" xfId="15531" xr:uid="{4CBA81BC-16E0-4114-9DBE-7D230D9434EA}"/>
    <cellStyle name="Komma 3 4 5 2 4 2" xfId="35399" xr:uid="{6B7B697B-E69E-4EEB-AA23-909FE9B69C21}"/>
    <cellStyle name="Komma 3 4 5 2 5" xfId="35392" xr:uid="{2D4AFBBA-95E0-4679-9093-EA1F4152ED1C}"/>
    <cellStyle name="Komma 3 4 5 2_DataSet" xfId="15532" xr:uid="{92CCD116-56A7-4192-A638-BA6385E38307}"/>
    <cellStyle name="Komma 3 4 5 3" xfId="15533" xr:uid="{57629876-B108-49B6-BCD3-58E033B10A5C}"/>
    <cellStyle name="Komma 3 4 5 3 2" xfId="15534" xr:uid="{53D32E75-0834-4A2F-AC31-D64DC3A95DCF}"/>
    <cellStyle name="Komma 3 4 5 3 2 2" xfId="15535" xr:uid="{23EF93DB-D30D-49A1-8803-645859C3102E}"/>
    <cellStyle name="Komma 3 4 5 3 2 2 2" xfId="35402" xr:uid="{6E038CB7-DE9E-467A-A09D-3B8172E4CFEB}"/>
    <cellStyle name="Komma 3 4 5 3 2 3" xfId="35401" xr:uid="{581848AA-FA39-4269-8ADF-2CD31196A09E}"/>
    <cellStyle name="Komma 3 4 5 3 2_DataSet" xfId="15536" xr:uid="{9728E694-7B44-489D-96A7-AE360221E601}"/>
    <cellStyle name="Komma 3 4 5 3 3" xfId="15537" xr:uid="{847B7C23-974E-4D31-9385-EC32E3B36C36}"/>
    <cellStyle name="Komma 3 4 5 3 3 2" xfId="35403" xr:uid="{1B3FA7BC-C688-4EA2-8713-10137B1CBAD1}"/>
    <cellStyle name="Komma 3 4 5 3 4" xfId="35400" xr:uid="{BB4C836E-2BEB-4E93-8FF6-71223F06DD4C}"/>
    <cellStyle name="Komma 3 4 5 3_DataSet" xfId="15538" xr:uid="{53D6B855-A66B-448C-98A5-CA3BA14DA8F2}"/>
    <cellStyle name="Komma 3 4 5 4" xfId="15539" xr:uid="{EEAA4005-85F5-4C5D-8145-226E5F4E55CD}"/>
    <cellStyle name="Komma 3 4 5 4 2" xfId="15540" xr:uid="{153B56B8-0D95-40BE-86E1-1C8C84854BAC}"/>
    <cellStyle name="Komma 3 4 5 4 2 2" xfId="35405" xr:uid="{8C142E7C-CA84-471F-9433-6241BC325B0C}"/>
    <cellStyle name="Komma 3 4 5 4 3" xfId="35404" xr:uid="{52039853-01BA-4AE0-8B1B-E83E266D53C0}"/>
    <cellStyle name="Komma 3 4 5 4_DataSet" xfId="15541" xr:uid="{EE6894C7-B8DC-4838-A548-CCBBD9BBB407}"/>
    <cellStyle name="Komma 3 4 5 5" xfId="15542" xr:uid="{5C4247CF-4020-46A6-8442-BF44282EB887}"/>
    <cellStyle name="Komma 3 4 5 5 2" xfId="35406" xr:uid="{A7FE6505-64B1-4ED9-9AB6-0BAC59FE2E52}"/>
    <cellStyle name="Komma 3 4 5 6" xfId="35391" xr:uid="{5E620088-D8E9-45B3-B26F-7124528C8B9A}"/>
    <cellStyle name="Komma 3 4 5_DataSet" xfId="15543" xr:uid="{50CD3055-AADB-4167-B17D-B1F408621941}"/>
    <cellStyle name="Komma 3 4 6" xfId="15544" xr:uid="{70D6DC00-7123-401D-917D-7B14D51832D5}"/>
    <cellStyle name="Komma 3 4 6 2" xfId="15545" xr:uid="{0B97339F-4CF0-4489-AA1E-3B8B0A026404}"/>
    <cellStyle name="Komma 3 4 6 2 2" xfId="15546" xr:uid="{A5804F90-8950-498A-9CDF-A7625AA61410}"/>
    <cellStyle name="Komma 3 4 6 2 2 2" xfId="15547" xr:uid="{E68A0466-CA7C-49A5-ACD9-59B4257FFA82}"/>
    <cellStyle name="Komma 3 4 6 2 2 2 2" xfId="35410" xr:uid="{75B08008-679D-4E64-8191-D2CAE5EBF052}"/>
    <cellStyle name="Komma 3 4 6 2 2 3" xfId="35409" xr:uid="{B548F9A0-DDF0-45D8-8959-0C55B22B5B0B}"/>
    <cellStyle name="Komma 3 4 6 2 2_DataSet" xfId="15548" xr:uid="{B095DB52-1AE8-4517-80F5-9E6402424C2D}"/>
    <cellStyle name="Komma 3 4 6 2 3" xfId="15549" xr:uid="{63A6536B-34DB-4DD3-8A00-ADD3155C5DF0}"/>
    <cellStyle name="Komma 3 4 6 2 3 2" xfId="35411" xr:uid="{E113DBB3-E3F8-4962-86EE-0BBFBA454760}"/>
    <cellStyle name="Komma 3 4 6 2 4" xfId="35408" xr:uid="{C2413330-D3BB-4945-AE4B-EFFCDE132CC1}"/>
    <cellStyle name="Komma 3 4 6 2_DataSet" xfId="15550" xr:uid="{2A27C8C5-4B87-48D4-A015-BC0144BDC44D}"/>
    <cellStyle name="Komma 3 4 6 3" xfId="15551" xr:uid="{2455190A-CFD4-484C-9801-14D5D3CB57C4}"/>
    <cellStyle name="Komma 3 4 6 3 2" xfId="15552" xr:uid="{56E5E30E-92C6-45F4-9DB4-46AFD26DA758}"/>
    <cellStyle name="Komma 3 4 6 3 2 2" xfId="35413" xr:uid="{9807F92D-B1A9-496F-9C10-1185371901A0}"/>
    <cellStyle name="Komma 3 4 6 3 3" xfId="35412" xr:uid="{EE9D81C5-8726-426D-BF47-2CBCCB5B8809}"/>
    <cellStyle name="Komma 3 4 6 3_DataSet" xfId="15553" xr:uid="{A4CAE923-2500-4C59-B5AF-5A0734B4CCBB}"/>
    <cellStyle name="Komma 3 4 6 4" xfId="15554" xr:uid="{B562B832-8474-48B9-BBF5-7B850D953781}"/>
    <cellStyle name="Komma 3 4 6 4 2" xfId="35414" xr:uid="{0B96D4F8-7471-4221-A5D3-E21818997D0A}"/>
    <cellStyle name="Komma 3 4 6 5" xfId="35407" xr:uid="{6294C521-B971-4DEC-B498-A9779D594527}"/>
    <cellStyle name="Komma 3 4 6_DataSet" xfId="15555" xr:uid="{C3CF26B2-D413-4228-8BCD-31D073BFEBA4}"/>
    <cellStyle name="Komma 3 4 7" xfId="15556" xr:uid="{DE549622-B460-4C04-8D5D-7854044429B6}"/>
    <cellStyle name="Komma 3 4 7 2" xfId="15557" xr:uid="{3DA786AF-1C81-47C0-937E-DC484A5FFA49}"/>
    <cellStyle name="Komma 3 4 7 2 2" xfId="15558" xr:uid="{7C924E66-6BDA-4773-9867-9CFB58859007}"/>
    <cellStyle name="Komma 3 4 7 2 2 2" xfId="35417" xr:uid="{1D7A9B9F-D71A-4FC4-B891-529BEC5F1D01}"/>
    <cellStyle name="Komma 3 4 7 2 3" xfId="35416" xr:uid="{FE998E4B-BC15-430E-AA40-D4DE351193BA}"/>
    <cellStyle name="Komma 3 4 7 2_DataSet" xfId="15559" xr:uid="{73FC63C2-E9E7-4C4E-9AC9-006B4F581B38}"/>
    <cellStyle name="Komma 3 4 7 3" xfId="15560" xr:uid="{7F2F7484-FAF2-499D-8E52-648B3DB2255C}"/>
    <cellStyle name="Komma 3 4 7 3 2" xfId="35418" xr:uid="{DF120EE0-2DDB-45AB-B72E-0DEAECA19D88}"/>
    <cellStyle name="Komma 3 4 7 4" xfId="35415" xr:uid="{81EC1455-FCB9-4B89-AD8C-E12F452B7B5F}"/>
    <cellStyle name="Komma 3 4 7_DataSet" xfId="15561" xr:uid="{C53669E6-80E1-4C1E-971E-CA740290DDAB}"/>
    <cellStyle name="Komma 3 4 8" xfId="15562" xr:uid="{F03C0261-F356-43BA-89E1-02114BA3449E}"/>
    <cellStyle name="Komma 3 4 8 2" xfId="15563" xr:uid="{69C1A2CC-5F76-4778-961D-E568CB78797C}"/>
    <cellStyle name="Komma 3 4 8 2 2" xfId="35420" xr:uid="{29F337F4-39F9-4FE0-84F0-1078F774BA8B}"/>
    <cellStyle name="Komma 3 4 8 3" xfId="35419" xr:uid="{08AD56CD-5C7D-4322-B30A-8F08344582E8}"/>
    <cellStyle name="Komma 3 4 8_DataSet" xfId="15564" xr:uid="{AAE0AC9A-C00E-4C0E-8A4E-A13D0FC3519E}"/>
    <cellStyle name="Komma 3 4 9" xfId="15565" xr:uid="{02C147AB-B895-476D-8D63-D0739526A53C}"/>
    <cellStyle name="Komma 3 4 9 2" xfId="35421" xr:uid="{344AB67B-B5B6-4A7D-9E87-0979BD168CBB}"/>
    <cellStyle name="Komma 3 4_DataSet" xfId="15566" xr:uid="{3F634A45-1AE4-47E9-8B3F-E56E640F0843}"/>
    <cellStyle name="Komma 3 40" xfId="39496" xr:uid="{31CA5137-3266-404E-911E-B43C3F41FBAF}"/>
    <cellStyle name="Komma 3 41" xfId="39385" xr:uid="{662B30F6-1207-4573-858C-61066FAB453B}"/>
    <cellStyle name="Komma 3 42" xfId="39490" xr:uid="{38394405-94B5-4594-A1A8-3B40D39C0209}"/>
    <cellStyle name="Komma 3 43" xfId="39427" xr:uid="{40BC60A0-8413-4463-A066-8BFDE04F9F6D}"/>
    <cellStyle name="Komma 3 44" xfId="39460" xr:uid="{1118ACCE-98E2-4335-84C2-C6AB96F42C6D}"/>
    <cellStyle name="Komma 3 45" xfId="39447" xr:uid="{AA2611A0-F25A-4ADB-9B50-385202F6B9B5}"/>
    <cellStyle name="Komma 3 46" xfId="39409" xr:uid="{A285F382-31BB-4D37-8147-57BB2A7D7E92}"/>
    <cellStyle name="Komma 3 47" xfId="39472" xr:uid="{43FF9425-C88F-4A52-A24B-2FA7B2C4DE30}"/>
    <cellStyle name="Komma 3 48" xfId="39437" xr:uid="{07855AE0-290F-43DD-B2D0-14B1F0A00CBF}"/>
    <cellStyle name="Komma 3 49" xfId="39515" xr:uid="{03C3C887-1A23-4DCF-A4FF-ADFAC0AEB762}"/>
    <cellStyle name="Komma 3 5" xfId="15567" xr:uid="{BCF68CEF-9ED0-4D01-A738-6208CB308A9F}"/>
    <cellStyle name="Komma 3 5 10" xfId="33008" xr:uid="{E05D8DF0-985B-4905-9919-8F289D27F538}"/>
    <cellStyle name="Komma 3 5 2" xfId="15568" xr:uid="{F8D6A0A5-2F5A-4089-B5A7-F2E7B3DE34DF}"/>
    <cellStyle name="Komma 3 5 2 2" xfId="15569" xr:uid="{F8104DCB-4AAA-459F-ADAC-7295CC43346D}"/>
    <cellStyle name="Komma 3 5 2 2 2" xfId="15570" xr:uid="{9E2AD280-5D19-4DA1-B2D4-53AC0B4F645E}"/>
    <cellStyle name="Komma 3 5 2 2 2 2" xfId="15571" xr:uid="{EAB4A73C-9BC2-4BCF-84E2-2A268E8E7FB1}"/>
    <cellStyle name="Komma 3 5 2 2 2 2 2" xfId="15572" xr:uid="{C20980A9-6010-4726-8240-306362B6321E}"/>
    <cellStyle name="Komma 3 5 2 2 2 2 2 2" xfId="15573" xr:uid="{5793120F-2A1A-41A3-8CAE-29CB436F4BCF}"/>
    <cellStyle name="Komma 3 5 2 2 2 2 2 2 2" xfId="15574" xr:uid="{B9EC402F-A1CF-4161-A42A-D6C5A08695CE}"/>
    <cellStyle name="Komma 3 5 2 2 2 2 2 2 2 2" xfId="35428" xr:uid="{63290C8D-C7BD-4F89-9EC9-C39B0A4EFCE6}"/>
    <cellStyle name="Komma 3 5 2 2 2 2 2 2 3" xfId="35427" xr:uid="{6459165B-4ABA-4F00-AB08-B7E9D4B1969F}"/>
    <cellStyle name="Komma 3 5 2 2 2 2 2 2_DataSet" xfId="15575" xr:uid="{0A32A3E9-1D42-4F2D-AA62-0F1C157F7509}"/>
    <cellStyle name="Komma 3 5 2 2 2 2 2 3" xfId="15576" xr:uid="{2E7767B0-358F-4334-A445-2A8624FA6197}"/>
    <cellStyle name="Komma 3 5 2 2 2 2 2 3 2" xfId="35429" xr:uid="{A1E1A601-B817-4AAA-928B-182BD1D13D04}"/>
    <cellStyle name="Komma 3 5 2 2 2 2 2 4" xfId="35426" xr:uid="{155ABF32-031F-4946-9242-8727B075075F}"/>
    <cellStyle name="Komma 3 5 2 2 2 2 2_DataSet" xfId="15577" xr:uid="{37FD04C3-3941-44BD-ACD1-010E0F031C38}"/>
    <cellStyle name="Komma 3 5 2 2 2 2 3" xfId="15578" xr:uid="{2B2D5046-85AF-4F12-ACF5-493D6416B4DD}"/>
    <cellStyle name="Komma 3 5 2 2 2 2 3 2" xfId="15579" xr:uid="{C89D93E3-3A93-435D-900B-8BA911F6F2A6}"/>
    <cellStyle name="Komma 3 5 2 2 2 2 3 2 2" xfId="35431" xr:uid="{A5A0C9D8-5F32-481B-B93F-9782608C37BB}"/>
    <cellStyle name="Komma 3 5 2 2 2 2 3 3" xfId="35430" xr:uid="{08CD0A5D-8411-4291-AA04-4E4CBC3AD629}"/>
    <cellStyle name="Komma 3 5 2 2 2 2 3_DataSet" xfId="15580" xr:uid="{40E10287-2A69-4FFF-BBD2-94EAABCCBF14}"/>
    <cellStyle name="Komma 3 5 2 2 2 2 4" xfId="15581" xr:uid="{22EB5309-D1DB-41D6-93BF-8BF0FFA9CC71}"/>
    <cellStyle name="Komma 3 5 2 2 2 2 4 2" xfId="35432" xr:uid="{79F3D11F-FE48-4B21-8788-3C394A6304F1}"/>
    <cellStyle name="Komma 3 5 2 2 2 2 5" xfId="35425" xr:uid="{8357B076-2109-4B9F-B61B-EDB6A9AEFCBB}"/>
    <cellStyle name="Komma 3 5 2 2 2 2_DataSet" xfId="15582" xr:uid="{61695B79-6B15-4120-BCE3-7F18036ADE46}"/>
    <cellStyle name="Komma 3 5 2 2 2 3" xfId="15583" xr:uid="{C745E2CE-0AAC-4E4C-B3EB-DB1D6CE775F9}"/>
    <cellStyle name="Komma 3 5 2 2 2 3 2" xfId="15584" xr:uid="{B2737D39-BCB8-4DD0-9315-0EB179CBC1A3}"/>
    <cellStyle name="Komma 3 5 2 2 2 3 2 2" xfId="15585" xr:uid="{B1D69DD7-FD6C-4325-BAF1-95D12155CD5B}"/>
    <cellStyle name="Komma 3 5 2 2 2 3 2 2 2" xfId="35435" xr:uid="{F66806BF-E97E-415E-AFAE-B8959B7220A8}"/>
    <cellStyle name="Komma 3 5 2 2 2 3 2 3" xfId="35434" xr:uid="{8D21F5F0-398A-4C58-8DFC-40AA2CE1BBF9}"/>
    <cellStyle name="Komma 3 5 2 2 2 3 2_DataSet" xfId="15586" xr:uid="{1FB750AA-717D-42DF-9045-DF76B143A57C}"/>
    <cellStyle name="Komma 3 5 2 2 2 3 3" xfId="15587" xr:uid="{7EE55083-46E7-430B-AC25-B32A5C8238C9}"/>
    <cellStyle name="Komma 3 5 2 2 2 3 3 2" xfId="35436" xr:uid="{10A4F8D9-E8CC-49CD-897C-A757E28E7EF5}"/>
    <cellStyle name="Komma 3 5 2 2 2 3 4" xfId="35433" xr:uid="{45712FD7-3182-4E52-8385-C53F0B7292FB}"/>
    <cellStyle name="Komma 3 5 2 2 2 3_DataSet" xfId="15588" xr:uid="{58E533A9-81B7-4014-AD80-93CA0FB7478A}"/>
    <cellStyle name="Komma 3 5 2 2 2 4" xfId="15589" xr:uid="{37DC7F3E-3569-4DAA-B739-805F17E5E57F}"/>
    <cellStyle name="Komma 3 5 2 2 2 4 2" xfId="15590" xr:uid="{3575718A-01B5-4386-90A7-83AF6D7FCAC1}"/>
    <cellStyle name="Komma 3 5 2 2 2 4 2 2" xfId="35438" xr:uid="{02C035F3-F654-4439-9F83-F5259EF01A4F}"/>
    <cellStyle name="Komma 3 5 2 2 2 4 3" xfId="35437" xr:uid="{A3BF2864-3C7E-47C7-8C25-B18EAA0AC1F2}"/>
    <cellStyle name="Komma 3 5 2 2 2 4_DataSet" xfId="15591" xr:uid="{3AB5D005-BF66-4333-A536-9090A1B7D706}"/>
    <cellStyle name="Komma 3 5 2 2 2 5" xfId="15592" xr:uid="{5E04EBF6-1F8E-4EFC-AE78-24510F74F7E9}"/>
    <cellStyle name="Komma 3 5 2 2 2 5 2" xfId="35439" xr:uid="{A32F03F7-EBBA-4D17-B3E4-7EB9E25C73CC}"/>
    <cellStyle name="Komma 3 5 2 2 2 6" xfId="35424" xr:uid="{D42CF658-D0C4-4217-9C43-68699AEE0341}"/>
    <cellStyle name="Komma 3 5 2 2 2_DataSet" xfId="15593" xr:uid="{79277450-788F-4587-A655-488DC381B487}"/>
    <cellStyle name="Komma 3 5 2 2 3" xfId="15594" xr:uid="{07ABF86E-C590-463E-8831-5D8F6CFCC623}"/>
    <cellStyle name="Komma 3 5 2 2 3 2" xfId="15595" xr:uid="{1A5B31E1-0373-4D05-B9FF-0D7452CF32CF}"/>
    <cellStyle name="Komma 3 5 2 2 3 2 2" xfId="15596" xr:uid="{4A324B2C-4A43-4D42-BD2C-FEBB72B31073}"/>
    <cellStyle name="Komma 3 5 2 2 3 2 2 2" xfId="15597" xr:uid="{6718671B-FC95-47C0-BA1F-EBF791726076}"/>
    <cellStyle name="Komma 3 5 2 2 3 2 2 2 2" xfId="35443" xr:uid="{F7A3D6FD-CDF6-4A6D-8F0D-53FCA30EAA66}"/>
    <cellStyle name="Komma 3 5 2 2 3 2 2 3" xfId="35442" xr:uid="{3F1FFF10-CDFB-4A4C-8FC8-2ADCD64E61FB}"/>
    <cellStyle name="Komma 3 5 2 2 3 2 2_DataSet" xfId="15598" xr:uid="{69B23CCA-5771-450A-A410-0550C3B8CE96}"/>
    <cellStyle name="Komma 3 5 2 2 3 2 3" xfId="15599" xr:uid="{7AA549AB-09C0-432C-9608-6486E72E73EB}"/>
    <cellStyle name="Komma 3 5 2 2 3 2 3 2" xfId="35444" xr:uid="{91D18B09-C2EF-48F4-8B0A-1DF56E70BC69}"/>
    <cellStyle name="Komma 3 5 2 2 3 2 4" xfId="35441" xr:uid="{3D3C404B-006D-45C5-8C5C-C683D43307EC}"/>
    <cellStyle name="Komma 3 5 2 2 3 2_DataSet" xfId="15600" xr:uid="{42647F0A-BFF4-4B82-9B5E-4356549D31AE}"/>
    <cellStyle name="Komma 3 5 2 2 3 3" xfId="15601" xr:uid="{7DCA4726-9E3E-4A89-B626-BFAD77D138BE}"/>
    <cellStyle name="Komma 3 5 2 2 3 3 2" xfId="15602" xr:uid="{689FF3D0-B62F-41F4-827B-2B66F52F7220}"/>
    <cellStyle name="Komma 3 5 2 2 3 3 2 2" xfId="35446" xr:uid="{EB64A914-921A-4A0A-8CDA-01168FD17DDF}"/>
    <cellStyle name="Komma 3 5 2 2 3 3 3" xfId="35445" xr:uid="{C13166E2-7C18-40A7-B40D-0CC961019E12}"/>
    <cellStyle name="Komma 3 5 2 2 3 3_DataSet" xfId="15603" xr:uid="{996D9CBE-D53C-4EC1-8FA8-FF1DEEBBDC29}"/>
    <cellStyle name="Komma 3 5 2 2 3 4" xfId="15604" xr:uid="{7833CC73-CEE5-474F-96F3-03EEFCF2FE36}"/>
    <cellStyle name="Komma 3 5 2 2 3 4 2" xfId="35447" xr:uid="{7DD4082A-4120-445B-B74B-AE25D9000E1E}"/>
    <cellStyle name="Komma 3 5 2 2 3 5" xfId="35440" xr:uid="{8260C12B-E36D-46AE-A927-BDC3924EEED1}"/>
    <cellStyle name="Komma 3 5 2 2 3_DataSet" xfId="15605" xr:uid="{2105A2DB-A4AA-4987-80D3-4562BC25E0A3}"/>
    <cellStyle name="Komma 3 5 2 2 4" xfId="15606" xr:uid="{2A518189-4922-43BF-A89E-89B84A66F31B}"/>
    <cellStyle name="Komma 3 5 2 2 4 2" xfId="15607" xr:uid="{39D9C270-4561-4291-AFF0-56074D85B899}"/>
    <cellStyle name="Komma 3 5 2 2 4 2 2" xfId="15608" xr:uid="{04A77D53-DEC5-48BC-9C75-AC2666A5B48D}"/>
    <cellStyle name="Komma 3 5 2 2 4 2 2 2" xfId="35450" xr:uid="{E1CEFDA2-F0EE-481A-A5FE-572E8E472851}"/>
    <cellStyle name="Komma 3 5 2 2 4 2 3" xfId="35449" xr:uid="{369EB7B5-DEF2-4CE7-862E-B06F22065EEA}"/>
    <cellStyle name="Komma 3 5 2 2 4 2_DataSet" xfId="15609" xr:uid="{D2BC3A7B-A294-4B95-ACE8-3F52B2099773}"/>
    <cellStyle name="Komma 3 5 2 2 4 3" xfId="15610" xr:uid="{F13594F0-BDB7-454C-A97C-DDFDF0295A26}"/>
    <cellStyle name="Komma 3 5 2 2 4 3 2" xfId="35451" xr:uid="{7A07EFE2-B973-4E80-903C-49B71CB5FD24}"/>
    <cellStyle name="Komma 3 5 2 2 4 4" xfId="35448" xr:uid="{7EE18626-522A-4318-B22D-A46A43E89778}"/>
    <cellStyle name="Komma 3 5 2 2 4_DataSet" xfId="15611" xr:uid="{7BB562E8-6AFD-4DF9-825F-28D90E32AC67}"/>
    <cellStyle name="Komma 3 5 2 2 5" xfId="15612" xr:uid="{91F8BFEF-AD58-4CF3-B4FA-9C551578D6E7}"/>
    <cellStyle name="Komma 3 5 2 2 5 2" xfId="15613" xr:uid="{648DE3A5-3147-4EB8-BBA8-F78E70DF17FC}"/>
    <cellStyle name="Komma 3 5 2 2 5 2 2" xfId="35453" xr:uid="{FD4C8E9B-383A-417F-BE38-B6CEAA1570ED}"/>
    <cellStyle name="Komma 3 5 2 2 5 3" xfId="35452" xr:uid="{699C259D-7AD9-4C44-AFCB-ECFFE4B21435}"/>
    <cellStyle name="Komma 3 5 2 2 5_DataSet" xfId="15614" xr:uid="{DE6556B5-6CDE-4DD9-BF1E-DEE3B6F5EF47}"/>
    <cellStyle name="Komma 3 5 2 2 6" xfId="15615" xr:uid="{B95C5DD5-1D73-4274-9D48-EAF27A152CD5}"/>
    <cellStyle name="Komma 3 5 2 2 6 2" xfId="35454" xr:uid="{671D00E1-7AFD-4E63-94F1-C1A563437C3C}"/>
    <cellStyle name="Komma 3 5 2 2 7" xfId="35423" xr:uid="{B5822421-8969-4F2B-9FC2-6ED8B0A07093}"/>
    <cellStyle name="Komma 3 5 2 2_DataSet" xfId="15616" xr:uid="{91F308E0-0B13-4738-A06C-784E1616A43B}"/>
    <cellStyle name="Komma 3 5 2 3" xfId="15617" xr:uid="{F9EBDD4E-2648-4B01-B099-7D6C2BCCF86E}"/>
    <cellStyle name="Komma 3 5 2 3 2" xfId="15618" xr:uid="{F06B62AC-AA9D-4F68-BBB6-64659E423CBF}"/>
    <cellStyle name="Komma 3 5 2 3 2 2" xfId="15619" xr:uid="{49F30912-6C30-4874-8DD7-939197742E31}"/>
    <cellStyle name="Komma 3 5 2 3 2 2 2" xfId="15620" xr:uid="{1F11BCCF-52EB-41BD-AD66-2BDA3EA2C7A4}"/>
    <cellStyle name="Komma 3 5 2 3 2 2 2 2" xfId="15621" xr:uid="{48DB7CCC-F943-4A8F-A2C2-5DC0DAF16244}"/>
    <cellStyle name="Komma 3 5 2 3 2 2 2 2 2" xfId="15622" xr:uid="{46E5FBE9-F686-431E-A771-926A5883495D}"/>
    <cellStyle name="Komma 3 5 2 3 2 2 2 2 2 2" xfId="35460" xr:uid="{89B6668D-A5AE-477E-BD76-3F26C8E17E75}"/>
    <cellStyle name="Komma 3 5 2 3 2 2 2 2 3" xfId="35459" xr:uid="{22910BB3-912C-4DAA-84E0-0DD8F80B1B44}"/>
    <cellStyle name="Komma 3 5 2 3 2 2 2 2_DataSet" xfId="15623" xr:uid="{8F2A1635-162D-4616-B81D-384444895582}"/>
    <cellStyle name="Komma 3 5 2 3 2 2 2 3" xfId="15624" xr:uid="{610007CE-57C3-4544-8CB7-019B61D1B88D}"/>
    <cellStyle name="Komma 3 5 2 3 2 2 2 3 2" xfId="35461" xr:uid="{19A2AE43-8D15-4739-B25D-01480131BC7B}"/>
    <cellStyle name="Komma 3 5 2 3 2 2 2 4" xfId="35458" xr:uid="{16513FA7-60C6-41F5-99AF-60203F323FB5}"/>
    <cellStyle name="Komma 3 5 2 3 2 2 2_DataSet" xfId="15625" xr:uid="{1DF59C26-63A7-47C2-B4BF-741175A89155}"/>
    <cellStyle name="Komma 3 5 2 3 2 2 3" xfId="15626" xr:uid="{EC5BEAC7-8616-4D81-B0D0-1C175503C92E}"/>
    <cellStyle name="Komma 3 5 2 3 2 2 3 2" xfId="15627" xr:uid="{F06FEAEF-F5A8-4EBA-A6B9-DE4B0E2E14B7}"/>
    <cellStyle name="Komma 3 5 2 3 2 2 3 2 2" xfId="35463" xr:uid="{DED696CC-742A-4304-A4BF-D27EBAB6135A}"/>
    <cellStyle name="Komma 3 5 2 3 2 2 3 3" xfId="35462" xr:uid="{D4B80714-8A00-450B-962C-8CA259BAA064}"/>
    <cellStyle name="Komma 3 5 2 3 2 2 3_DataSet" xfId="15628" xr:uid="{14242BA3-1398-4AEF-9D49-69530EA79D6A}"/>
    <cellStyle name="Komma 3 5 2 3 2 2 4" xfId="15629" xr:uid="{9D59C34D-C6AE-4DA7-85EE-0E7E5014E6E5}"/>
    <cellStyle name="Komma 3 5 2 3 2 2 4 2" xfId="35464" xr:uid="{D35156E2-6F69-4C2C-9CFF-28C0851F8902}"/>
    <cellStyle name="Komma 3 5 2 3 2 2 5" xfId="35457" xr:uid="{1FF66D66-A586-404E-B27B-FC433D2336A7}"/>
    <cellStyle name="Komma 3 5 2 3 2 2_DataSet" xfId="15630" xr:uid="{72274A81-A3D7-4834-93CD-78EA5696C51F}"/>
    <cellStyle name="Komma 3 5 2 3 2 3" xfId="15631" xr:uid="{FD03B4F4-D678-4E29-8F04-B9FD461226CC}"/>
    <cellStyle name="Komma 3 5 2 3 2 3 2" xfId="15632" xr:uid="{3F7C3A02-BAB3-4946-A1EE-5129B8CB4C51}"/>
    <cellStyle name="Komma 3 5 2 3 2 3 2 2" xfId="15633" xr:uid="{2201F25D-87CF-4780-A0F8-408C57FD6034}"/>
    <cellStyle name="Komma 3 5 2 3 2 3 2 2 2" xfId="35467" xr:uid="{781D0E49-AC16-4FAE-BDE3-F4204A69AB05}"/>
    <cellStyle name="Komma 3 5 2 3 2 3 2 3" xfId="35466" xr:uid="{4B6E440F-719D-4D44-A43E-232E40B86701}"/>
    <cellStyle name="Komma 3 5 2 3 2 3 2_DataSet" xfId="15634" xr:uid="{23C080E8-6418-41C5-8D3E-F2DFAB91C666}"/>
    <cellStyle name="Komma 3 5 2 3 2 3 3" xfId="15635" xr:uid="{E046DC5E-CF33-4724-A457-925027AD78BE}"/>
    <cellStyle name="Komma 3 5 2 3 2 3 3 2" xfId="35468" xr:uid="{9D416109-B376-4149-A691-8F67FD942CD9}"/>
    <cellStyle name="Komma 3 5 2 3 2 3 4" xfId="35465" xr:uid="{CB281165-C9A4-4A9D-9912-F96050244A5D}"/>
    <cellStyle name="Komma 3 5 2 3 2 3_DataSet" xfId="15636" xr:uid="{18CC8F62-42FB-4962-94ED-DDCD9A40D6BB}"/>
    <cellStyle name="Komma 3 5 2 3 2 4" xfId="15637" xr:uid="{07BCD59D-D795-47EA-9D65-54FF37C820C8}"/>
    <cellStyle name="Komma 3 5 2 3 2 4 2" xfId="15638" xr:uid="{BE85589B-52A3-46A0-9D74-8FD7EA87BD7B}"/>
    <cellStyle name="Komma 3 5 2 3 2 4 2 2" xfId="35470" xr:uid="{8CAF9D1F-9DBA-4616-85B7-3F4B3CFAA3B9}"/>
    <cellStyle name="Komma 3 5 2 3 2 4 3" xfId="35469" xr:uid="{B1A704A8-D7C7-4029-8CFC-4A66119CAA31}"/>
    <cellStyle name="Komma 3 5 2 3 2 4_DataSet" xfId="15639" xr:uid="{60E6C318-DE68-4701-ABAA-DF0DF983DA10}"/>
    <cellStyle name="Komma 3 5 2 3 2 5" xfId="15640" xr:uid="{FD65EE0A-D534-4688-92FE-3BDCB2A6FC58}"/>
    <cellStyle name="Komma 3 5 2 3 2 5 2" xfId="35471" xr:uid="{0BF70EAC-0B58-4433-90B9-1BF3C45EBB80}"/>
    <cellStyle name="Komma 3 5 2 3 2 6" xfId="35456" xr:uid="{0FC6D2E7-1106-4893-8774-F5BBF7348E6E}"/>
    <cellStyle name="Komma 3 5 2 3 2_DataSet" xfId="15641" xr:uid="{A8BE64AC-772F-4AA9-9D05-8A11BB30E74C}"/>
    <cellStyle name="Komma 3 5 2 3 3" xfId="15642" xr:uid="{3C27222D-C9BD-4A7B-8137-24A8C9DC40C3}"/>
    <cellStyle name="Komma 3 5 2 3 3 2" xfId="15643" xr:uid="{D7487A37-D0D4-46C1-8D34-AB52CCC5CC5E}"/>
    <cellStyle name="Komma 3 5 2 3 3 2 2" xfId="15644" xr:uid="{BD36AB16-3A16-4D20-A14E-C7B84B6F86D8}"/>
    <cellStyle name="Komma 3 5 2 3 3 2 2 2" xfId="15645" xr:uid="{D5454427-9A73-4BD0-A6EA-83CF711DC23A}"/>
    <cellStyle name="Komma 3 5 2 3 3 2 2 2 2" xfId="35475" xr:uid="{14A0B2CE-BA6B-4B7B-909D-2FF487C36706}"/>
    <cellStyle name="Komma 3 5 2 3 3 2 2 3" xfId="35474" xr:uid="{AA59B995-EE6E-42D2-ABCD-4CAAFEADB5F5}"/>
    <cellStyle name="Komma 3 5 2 3 3 2 2_DataSet" xfId="15646" xr:uid="{29939091-D354-41DE-A4F2-7864B821FFC9}"/>
    <cellStyle name="Komma 3 5 2 3 3 2 3" xfId="15647" xr:uid="{E0F6DA29-D20E-46A1-8553-C56821CA45EF}"/>
    <cellStyle name="Komma 3 5 2 3 3 2 3 2" xfId="35476" xr:uid="{171161D0-2826-4CEB-A44A-B5B5240F541C}"/>
    <cellStyle name="Komma 3 5 2 3 3 2 4" xfId="35473" xr:uid="{222316F3-8952-420F-9BC7-0D3175AF955A}"/>
    <cellStyle name="Komma 3 5 2 3 3 2_DataSet" xfId="15648" xr:uid="{B9E48938-BA8E-4051-84DA-AAECA83ABFB9}"/>
    <cellStyle name="Komma 3 5 2 3 3 3" xfId="15649" xr:uid="{111751B4-97AC-42BE-8915-C60B0BCE1561}"/>
    <cellStyle name="Komma 3 5 2 3 3 3 2" xfId="15650" xr:uid="{70B3231D-D896-485E-9D0D-F703D5C0AD77}"/>
    <cellStyle name="Komma 3 5 2 3 3 3 2 2" xfId="35478" xr:uid="{DD7CADE4-60DB-4CCE-9D42-F0800FBBCF6C}"/>
    <cellStyle name="Komma 3 5 2 3 3 3 3" xfId="35477" xr:uid="{44E2B54C-A0F5-4329-8A63-C12485CFF6F5}"/>
    <cellStyle name="Komma 3 5 2 3 3 3_DataSet" xfId="15651" xr:uid="{66577882-F5F6-457B-8949-F77BFAA5864F}"/>
    <cellStyle name="Komma 3 5 2 3 3 4" xfId="15652" xr:uid="{BF4A0D09-5C80-4A53-B1F9-789CD46CC9F6}"/>
    <cellStyle name="Komma 3 5 2 3 3 4 2" xfId="35479" xr:uid="{C5519B20-26F6-4917-AA18-EF302D4749B5}"/>
    <cellStyle name="Komma 3 5 2 3 3 5" xfId="35472" xr:uid="{5DC01FFB-69CE-49EC-9050-62476BF608E4}"/>
    <cellStyle name="Komma 3 5 2 3 3_DataSet" xfId="15653" xr:uid="{520A07D6-5C6C-4D71-9C97-D11BAACE564A}"/>
    <cellStyle name="Komma 3 5 2 3 4" xfId="15654" xr:uid="{4C802125-B18A-4A6C-94BF-CB1A4E85EED0}"/>
    <cellStyle name="Komma 3 5 2 3 4 2" xfId="15655" xr:uid="{14124860-90D8-4A53-B7FD-C7F9D1CFE03A}"/>
    <cellStyle name="Komma 3 5 2 3 4 2 2" xfId="15656" xr:uid="{ED739796-09F0-4378-B612-03DCC987ACCB}"/>
    <cellStyle name="Komma 3 5 2 3 4 2 2 2" xfId="35482" xr:uid="{4CFA63A9-9463-44AF-BE08-9669BABF3A65}"/>
    <cellStyle name="Komma 3 5 2 3 4 2 3" xfId="35481" xr:uid="{28B6B5E6-6F32-462B-A5B9-47A67AA6A181}"/>
    <cellStyle name="Komma 3 5 2 3 4 2_DataSet" xfId="15657" xr:uid="{36A48271-4D86-47AD-9917-89F0C517121A}"/>
    <cellStyle name="Komma 3 5 2 3 4 3" xfId="15658" xr:uid="{BD150774-68BB-4029-A1D3-29C99524A1CC}"/>
    <cellStyle name="Komma 3 5 2 3 4 3 2" xfId="35483" xr:uid="{52F887EF-7417-451C-8AE0-454AFD6306D1}"/>
    <cellStyle name="Komma 3 5 2 3 4 4" xfId="35480" xr:uid="{AA62AAA3-1E39-4E7F-894E-00533DD24B6B}"/>
    <cellStyle name="Komma 3 5 2 3 4_DataSet" xfId="15659" xr:uid="{46142900-2639-4476-BCF8-E9C7D70BCC0F}"/>
    <cellStyle name="Komma 3 5 2 3 5" xfId="15660" xr:uid="{DD4AF059-528A-4491-92F9-0EFCD418B3FF}"/>
    <cellStyle name="Komma 3 5 2 3 5 2" xfId="15661" xr:uid="{81C787C5-5C4E-4D53-8748-87F9EA4F6DB7}"/>
    <cellStyle name="Komma 3 5 2 3 5 2 2" xfId="35485" xr:uid="{89DADD6A-7667-43FD-9D0C-B1DD849B97BF}"/>
    <cellStyle name="Komma 3 5 2 3 5 3" xfId="35484" xr:uid="{10F528E5-79F7-4E93-B60A-235BBAB80D98}"/>
    <cellStyle name="Komma 3 5 2 3 5_DataSet" xfId="15662" xr:uid="{7C1C3203-47C6-4CDE-8652-2650B943EDAC}"/>
    <cellStyle name="Komma 3 5 2 3 6" xfId="15663" xr:uid="{754C130D-BAB9-4273-9018-ED2706AF895A}"/>
    <cellStyle name="Komma 3 5 2 3 6 2" xfId="35486" xr:uid="{ED9D8531-C27D-4EE2-8E3A-BD9A0792E9CD}"/>
    <cellStyle name="Komma 3 5 2 3 7" xfId="35455" xr:uid="{5AB77A79-2D70-4B20-9243-B00DD2F904D7}"/>
    <cellStyle name="Komma 3 5 2 3_DataSet" xfId="15664" xr:uid="{2EC488F9-4EBA-4252-8CC8-44E09F279E17}"/>
    <cellStyle name="Komma 3 5 2 4" xfId="15665" xr:uid="{464F4984-92EB-403A-BF67-B51C318C6910}"/>
    <cellStyle name="Komma 3 5 2 4 2" xfId="15666" xr:uid="{13D5DFE9-7AAD-4B68-AC98-20DA2BB06677}"/>
    <cellStyle name="Komma 3 5 2 4 2 2" xfId="15667" xr:uid="{A97C9992-6A30-4F22-A40C-F3D8E5DB9BBE}"/>
    <cellStyle name="Komma 3 5 2 4 2 2 2" xfId="15668" xr:uid="{5AFE4B45-FF47-46E0-9EB2-6CCDA5059BC4}"/>
    <cellStyle name="Komma 3 5 2 4 2 2 2 2" xfId="15669" xr:uid="{F685F3FA-1407-4876-9108-30F017B16D79}"/>
    <cellStyle name="Komma 3 5 2 4 2 2 2 2 2" xfId="35491" xr:uid="{554830A1-8B91-40B1-95C0-13107CB566E5}"/>
    <cellStyle name="Komma 3 5 2 4 2 2 2 3" xfId="35490" xr:uid="{A0170B3C-193A-4435-8F0D-0F4B8334BEED}"/>
    <cellStyle name="Komma 3 5 2 4 2 2 2_DataSet" xfId="15670" xr:uid="{7603F790-3413-4652-B800-D1EF6E3E03FC}"/>
    <cellStyle name="Komma 3 5 2 4 2 2 3" xfId="15671" xr:uid="{2C489958-A576-4BFC-864F-19D996FB62C5}"/>
    <cellStyle name="Komma 3 5 2 4 2 2 3 2" xfId="35492" xr:uid="{C1F311DD-9E7D-48C9-9511-941281355EEB}"/>
    <cellStyle name="Komma 3 5 2 4 2 2 4" xfId="35489" xr:uid="{51A90032-177F-4C85-86D3-DB0CFE076F6D}"/>
    <cellStyle name="Komma 3 5 2 4 2 2_DataSet" xfId="15672" xr:uid="{8F489BFD-4F34-4FC8-949B-0B49D13DA709}"/>
    <cellStyle name="Komma 3 5 2 4 2 3" xfId="15673" xr:uid="{36A3632F-8315-493B-A050-78D3F224281A}"/>
    <cellStyle name="Komma 3 5 2 4 2 3 2" xfId="15674" xr:uid="{E3C87E29-91C2-46DA-97E6-DA224447BA37}"/>
    <cellStyle name="Komma 3 5 2 4 2 3 2 2" xfId="35494" xr:uid="{F1A7F741-9AE8-4635-8412-0A99931C9447}"/>
    <cellStyle name="Komma 3 5 2 4 2 3 3" xfId="35493" xr:uid="{58899275-7186-4DAC-B8CB-EB65F907D64F}"/>
    <cellStyle name="Komma 3 5 2 4 2 3_DataSet" xfId="15675" xr:uid="{47454A6E-91AA-43EA-BA41-D049E69AEB3E}"/>
    <cellStyle name="Komma 3 5 2 4 2 4" xfId="15676" xr:uid="{6577FB18-C62B-40FB-83A2-EB4A25E74E2A}"/>
    <cellStyle name="Komma 3 5 2 4 2 4 2" xfId="35495" xr:uid="{F6583DCA-1348-4D74-8F99-B5CD6A63CB8F}"/>
    <cellStyle name="Komma 3 5 2 4 2 5" xfId="35488" xr:uid="{4A75AB61-E78E-40E8-BBC3-69590934C56E}"/>
    <cellStyle name="Komma 3 5 2 4 2_DataSet" xfId="15677" xr:uid="{E0A827DB-D19F-488C-99BF-9ECD4CAD369D}"/>
    <cellStyle name="Komma 3 5 2 4 3" xfId="15678" xr:uid="{3FBB5BAB-39D4-4EC9-8B5D-236C3A8AC8B0}"/>
    <cellStyle name="Komma 3 5 2 4 3 2" xfId="15679" xr:uid="{C9A61D36-40F8-48F1-BF7E-DF39D9BBAB6D}"/>
    <cellStyle name="Komma 3 5 2 4 3 2 2" xfId="15680" xr:uid="{4403774A-780B-404B-98FC-5470DA115B12}"/>
    <cellStyle name="Komma 3 5 2 4 3 2 2 2" xfId="35498" xr:uid="{78585865-7D36-4038-945C-17C5B7AAB5BD}"/>
    <cellStyle name="Komma 3 5 2 4 3 2 3" xfId="35497" xr:uid="{5159B4B4-8D65-49E2-81A4-CF6DBCE9E7B3}"/>
    <cellStyle name="Komma 3 5 2 4 3 2_DataSet" xfId="15681" xr:uid="{BC62FCA7-2DBC-4474-8DD9-226ABD6241CD}"/>
    <cellStyle name="Komma 3 5 2 4 3 3" xfId="15682" xr:uid="{92D21B2B-526E-424D-B6C8-764A93D7E50A}"/>
    <cellStyle name="Komma 3 5 2 4 3 3 2" xfId="35499" xr:uid="{0283FFE1-9D7C-4EF7-B466-09C2074999C7}"/>
    <cellStyle name="Komma 3 5 2 4 3 4" xfId="35496" xr:uid="{E676F463-3D85-4A0B-A839-C0C85D598CD0}"/>
    <cellStyle name="Komma 3 5 2 4 3_DataSet" xfId="15683" xr:uid="{CECE05D8-4310-4AEF-A17C-E24B6EA97E52}"/>
    <cellStyle name="Komma 3 5 2 4 4" xfId="15684" xr:uid="{F550BD88-5980-40E1-BB72-30878B1DA5DE}"/>
    <cellStyle name="Komma 3 5 2 4 4 2" xfId="15685" xr:uid="{CC1DFE90-228A-42BA-8903-62157B2E92E2}"/>
    <cellStyle name="Komma 3 5 2 4 4 2 2" xfId="35501" xr:uid="{57E255FD-E716-4363-924E-24EB5F43C7E9}"/>
    <cellStyle name="Komma 3 5 2 4 4 3" xfId="35500" xr:uid="{61668CC2-36EA-44AA-A23A-C04C01FBB09C}"/>
    <cellStyle name="Komma 3 5 2 4 4_DataSet" xfId="15686" xr:uid="{37B8815A-0330-417C-AB15-50E2B68914C7}"/>
    <cellStyle name="Komma 3 5 2 4 5" xfId="15687" xr:uid="{6448F914-1A7D-4578-97F4-03D39FFDE311}"/>
    <cellStyle name="Komma 3 5 2 4 5 2" xfId="35502" xr:uid="{EC3E5DBA-D172-4FEF-968B-E3ABBB3BDEA1}"/>
    <cellStyle name="Komma 3 5 2 4 6" xfId="35487" xr:uid="{4F4D9958-3E51-417F-B349-1D51A7D423B7}"/>
    <cellStyle name="Komma 3 5 2 4_DataSet" xfId="15688" xr:uid="{C07BCF1F-B63F-44F2-B04A-79BAD953F008}"/>
    <cellStyle name="Komma 3 5 2 5" xfId="15689" xr:uid="{FB3596B9-26D8-47C3-8846-0B40411A21BE}"/>
    <cellStyle name="Komma 3 5 2 5 2" xfId="15690" xr:uid="{2AF35558-53C0-4591-A2BA-58A87BD055FA}"/>
    <cellStyle name="Komma 3 5 2 5 2 2" xfId="15691" xr:uid="{4FE2D03E-7DDB-4E9A-A04C-F939380C9476}"/>
    <cellStyle name="Komma 3 5 2 5 2 2 2" xfId="15692" xr:uid="{D22DCDC5-107D-45BA-ADA5-84370314DE50}"/>
    <cellStyle name="Komma 3 5 2 5 2 2 2 2" xfId="35506" xr:uid="{D6881A04-266A-4CC8-A84C-43D66DB40A40}"/>
    <cellStyle name="Komma 3 5 2 5 2 2 3" xfId="35505" xr:uid="{D9865072-A304-4799-8798-B0B8274D1EC5}"/>
    <cellStyle name="Komma 3 5 2 5 2 2_DataSet" xfId="15693" xr:uid="{E3582230-2E49-4A4E-A847-30F18A27AAA4}"/>
    <cellStyle name="Komma 3 5 2 5 2 3" xfId="15694" xr:uid="{FD61D60A-E2C3-4870-BC08-7EE1801099C1}"/>
    <cellStyle name="Komma 3 5 2 5 2 3 2" xfId="35507" xr:uid="{F467FEA8-DBEC-442F-9340-843F2A62F6ED}"/>
    <cellStyle name="Komma 3 5 2 5 2 4" xfId="35504" xr:uid="{EEF29A3F-5829-4E91-A954-0407543C248F}"/>
    <cellStyle name="Komma 3 5 2 5 2_DataSet" xfId="15695" xr:uid="{2C4CC0AF-9C6A-41CA-91CA-73A8774EC2FF}"/>
    <cellStyle name="Komma 3 5 2 5 3" xfId="15696" xr:uid="{2E562413-8B25-42CC-8C16-81B01473583E}"/>
    <cellStyle name="Komma 3 5 2 5 3 2" xfId="15697" xr:uid="{D10EA391-1061-4701-87F9-1F02E201940B}"/>
    <cellStyle name="Komma 3 5 2 5 3 2 2" xfId="35509" xr:uid="{E23DFEA0-C4FE-4882-8BD7-3A47FDEAFDC7}"/>
    <cellStyle name="Komma 3 5 2 5 3 3" xfId="35508" xr:uid="{ED30D11E-EBE9-4C6F-9F6E-735873992FC2}"/>
    <cellStyle name="Komma 3 5 2 5 3_DataSet" xfId="15698" xr:uid="{F9034976-5B4F-4803-819E-8C127F7E3221}"/>
    <cellStyle name="Komma 3 5 2 5 4" xfId="15699" xr:uid="{27F11098-9FEC-4A1F-BABE-21160583ABA0}"/>
    <cellStyle name="Komma 3 5 2 5 4 2" xfId="35510" xr:uid="{D03C7258-CCEF-47F5-8274-1292B723E5C2}"/>
    <cellStyle name="Komma 3 5 2 5 5" xfId="35503" xr:uid="{60B89846-5E59-407B-A1D5-5A2105A25EE1}"/>
    <cellStyle name="Komma 3 5 2 5_DataSet" xfId="15700" xr:uid="{FE99F3D4-D93C-4096-8645-93524B5979F2}"/>
    <cellStyle name="Komma 3 5 2 6" xfId="15701" xr:uid="{A947CB0B-BE32-473B-8EAF-A4BC9E135542}"/>
    <cellStyle name="Komma 3 5 2 6 2" xfId="15702" xr:uid="{FF0AC4AD-17AC-4DAB-8EAA-F715421DFF47}"/>
    <cellStyle name="Komma 3 5 2 6 2 2" xfId="15703" xr:uid="{0422D9BB-FA49-41F6-A488-6EDB087B8501}"/>
    <cellStyle name="Komma 3 5 2 6 2 2 2" xfId="35513" xr:uid="{2CCC03D9-B799-484E-A9E4-3307C2586B47}"/>
    <cellStyle name="Komma 3 5 2 6 2 3" xfId="35512" xr:uid="{5D379480-3788-4411-86F6-530CAB15D548}"/>
    <cellStyle name="Komma 3 5 2 6 2_DataSet" xfId="15704" xr:uid="{F435417F-B47C-49A3-8E3B-654B4083BF05}"/>
    <cellStyle name="Komma 3 5 2 6 3" xfId="15705" xr:uid="{7354AEDC-1D8B-4EEF-94DC-6946B079D8B4}"/>
    <cellStyle name="Komma 3 5 2 6 3 2" xfId="35514" xr:uid="{8012CB6C-EE05-4A58-B290-20028EE2F538}"/>
    <cellStyle name="Komma 3 5 2 6 4" xfId="35511" xr:uid="{AEC15C58-B760-4550-BD8B-AC79D7DB0540}"/>
    <cellStyle name="Komma 3 5 2 6_DataSet" xfId="15706" xr:uid="{7404FA5B-8E41-4D24-8593-0F020B1A3E5D}"/>
    <cellStyle name="Komma 3 5 2 7" xfId="15707" xr:uid="{5899046C-5484-4647-986E-508B95AA3502}"/>
    <cellStyle name="Komma 3 5 2 7 2" xfId="15708" xr:uid="{CF56A47B-EE7E-4AF8-807A-8D2647F6DBB8}"/>
    <cellStyle name="Komma 3 5 2 7 2 2" xfId="35516" xr:uid="{49201491-B7C6-46B7-B1A1-9B5FFD404845}"/>
    <cellStyle name="Komma 3 5 2 7 3" xfId="35515" xr:uid="{3BE64302-84A4-4E9D-91F1-EF3D85FEC69E}"/>
    <cellStyle name="Komma 3 5 2 7_DataSet" xfId="15709" xr:uid="{FF32F851-FF34-410D-8988-197F81199F41}"/>
    <cellStyle name="Komma 3 5 2 8" xfId="15710" xr:uid="{15D413D2-FD0B-4379-A0CF-7775642355D8}"/>
    <cellStyle name="Komma 3 5 2 8 2" xfId="35517" xr:uid="{B6953891-39DF-4658-9090-EE6F53502539}"/>
    <cellStyle name="Komma 3 5 2 9" xfId="35422" xr:uid="{4A97C535-BDF6-4284-9507-6A24808AF0C5}"/>
    <cellStyle name="Komma 3 5 2_DataSet" xfId="15711" xr:uid="{0247E165-6133-411D-BCAC-B5A5EFE3FBF2}"/>
    <cellStyle name="Komma 3 5 3" xfId="15712" xr:uid="{74BF7856-0005-4E06-A2AC-E2D7FF45E8F8}"/>
    <cellStyle name="Komma 3 5 3 2" xfId="15713" xr:uid="{22C46CA3-6C39-4C5C-B096-03862A5B973B}"/>
    <cellStyle name="Komma 3 5 3 2 2" xfId="15714" xr:uid="{89B4E9B5-D369-4A03-B939-7DFEB1894E95}"/>
    <cellStyle name="Komma 3 5 3 2 2 2" xfId="15715" xr:uid="{FF37AACF-3900-4C69-8F56-CF6F7CD704D6}"/>
    <cellStyle name="Komma 3 5 3 2 2 2 2" xfId="15716" xr:uid="{A766E93D-6F48-4437-BA2D-8C5F46361E80}"/>
    <cellStyle name="Komma 3 5 3 2 2 2 2 2" xfId="15717" xr:uid="{DB9BC5D1-022A-4407-927D-CC54D646D7A4}"/>
    <cellStyle name="Komma 3 5 3 2 2 2 2 2 2" xfId="35523" xr:uid="{995D2369-2EEB-4EE4-B6EE-308023B8530E}"/>
    <cellStyle name="Komma 3 5 3 2 2 2 2 3" xfId="35522" xr:uid="{FAA5B3EE-809D-461D-BB2A-69EDA5C25B0B}"/>
    <cellStyle name="Komma 3 5 3 2 2 2 2_DataSet" xfId="15718" xr:uid="{A27D6B29-D2FA-410C-A778-D53658E806F6}"/>
    <cellStyle name="Komma 3 5 3 2 2 2 3" xfId="15719" xr:uid="{39C520B3-DF8D-4B92-93F8-E3B0FDD68D11}"/>
    <cellStyle name="Komma 3 5 3 2 2 2 3 2" xfId="35524" xr:uid="{592D2E76-174F-4F5F-84EF-2383D1AB984F}"/>
    <cellStyle name="Komma 3 5 3 2 2 2 4" xfId="35521" xr:uid="{C5DF9705-0DD0-49B6-86A2-C8990FF881F7}"/>
    <cellStyle name="Komma 3 5 3 2 2 2_DataSet" xfId="15720" xr:uid="{5B403FB5-AD7F-404F-BF94-E7FA5DF521F1}"/>
    <cellStyle name="Komma 3 5 3 2 2 3" xfId="15721" xr:uid="{68CD3820-1628-4890-BE96-BEB878D3B7D8}"/>
    <cellStyle name="Komma 3 5 3 2 2 3 2" xfId="15722" xr:uid="{CFE49B1F-208B-41ED-8D4C-F2FF332402F1}"/>
    <cellStyle name="Komma 3 5 3 2 2 3 2 2" xfId="35526" xr:uid="{241702B2-CC6C-4D6A-85D7-6E950E19F8F0}"/>
    <cellStyle name="Komma 3 5 3 2 2 3 3" xfId="35525" xr:uid="{E993BF88-F48E-4699-B39C-298773ACD800}"/>
    <cellStyle name="Komma 3 5 3 2 2 3_DataSet" xfId="15723" xr:uid="{6617BCB6-BA8E-4CB7-9B8F-2B047E58B44D}"/>
    <cellStyle name="Komma 3 5 3 2 2 4" xfId="15724" xr:uid="{6A5335A0-A632-4C93-879B-E1DCCFB426B8}"/>
    <cellStyle name="Komma 3 5 3 2 2 4 2" xfId="35527" xr:uid="{BA2AF83E-2C20-4219-8E42-D1AD8D995A59}"/>
    <cellStyle name="Komma 3 5 3 2 2 5" xfId="35520" xr:uid="{2F7A70E7-40EB-4E23-9723-911A54EE9805}"/>
    <cellStyle name="Komma 3 5 3 2 2_DataSet" xfId="15725" xr:uid="{84662245-E831-4536-8F77-55E4B64657A8}"/>
    <cellStyle name="Komma 3 5 3 2 3" xfId="15726" xr:uid="{E871CA1E-9738-4A6B-9BDE-D63AAE5FA478}"/>
    <cellStyle name="Komma 3 5 3 2 3 2" xfId="15727" xr:uid="{C9CB92A5-0743-4AEA-9B33-37C88E76C556}"/>
    <cellStyle name="Komma 3 5 3 2 3 2 2" xfId="15728" xr:uid="{B0AF9A8B-4B53-4349-8A4B-ACDD19EBCC98}"/>
    <cellStyle name="Komma 3 5 3 2 3 2 2 2" xfId="35530" xr:uid="{5FEB6EDD-FEED-4A31-AFCF-AEDF3A61A4BC}"/>
    <cellStyle name="Komma 3 5 3 2 3 2 3" xfId="35529" xr:uid="{7251BBBA-E85B-4FF4-BAEC-D4A0CB0CF0DF}"/>
    <cellStyle name="Komma 3 5 3 2 3 2_DataSet" xfId="15729" xr:uid="{A2B1B3ED-4D2A-4472-833E-6A6F76EB4852}"/>
    <cellStyle name="Komma 3 5 3 2 3 3" xfId="15730" xr:uid="{E30D0C40-70F7-423A-AF3D-E58B5CCD528A}"/>
    <cellStyle name="Komma 3 5 3 2 3 3 2" xfId="35531" xr:uid="{DB75361E-B710-43B8-A103-D8485610327F}"/>
    <cellStyle name="Komma 3 5 3 2 3 4" xfId="35528" xr:uid="{B7A25787-1BA8-4923-AAF7-F81B3439FF35}"/>
    <cellStyle name="Komma 3 5 3 2 3_DataSet" xfId="15731" xr:uid="{C226CA9D-47AD-439E-8E67-2A99629C17B4}"/>
    <cellStyle name="Komma 3 5 3 2 4" xfId="15732" xr:uid="{3D4CB654-2EA9-4AF0-BC3D-05C1FD2E4B50}"/>
    <cellStyle name="Komma 3 5 3 2 4 2" xfId="15733" xr:uid="{8CA93DBB-92FF-4555-8691-6F75308B950D}"/>
    <cellStyle name="Komma 3 5 3 2 4 2 2" xfId="35533" xr:uid="{98137CE4-1D8D-4924-8A89-F3D3F093BF0E}"/>
    <cellStyle name="Komma 3 5 3 2 4 3" xfId="35532" xr:uid="{78D14877-C55A-432A-AB9D-1BF0DF5BF215}"/>
    <cellStyle name="Komma 3 5 3 2 4_DataSet" xfId="15734" xr:uid="{84685DC4-6C5F-4091-8595-9D6D4D088510}"/>
    <cellStyle name="Komma 3 5 3 2 5" xfId="15735" xr:uid="{3712A04A-1179-483E-A4B9-B1E5EE12B40C}"/>
    <cellStyle name="Komma 3 5 3 2 5 2" xfId="35534" xr:uid="{A0BCE833-8F84-482D-AD8E-C69B9D8817F4}"/>
    <cellStyle name="Komma 3 5 3 2 6" xfId="35519" xr:uid="{BA5678FC-631B-4E18-A1F6-01235023DEB9}"/>
    <cellStyle name="Komma 3 5 3 2_DataSet" xfId="15736" xr:uid="{C3A1D265-0537-49D9-A83B-0E40580202C4}"/>
    <cellStyle name="Komma 3 5 3 3" xfId="15737" xr:uid="{E8170F85-3027-4A5D-A768-D45A549592FC}"/>
    <cellStyle name="Komma 3 5 3 3 2" xfId="15738" xr:uid="{85579873-5505-4113-9472-F1FFA55DEF20}"/>
    <cellStyle name="Komma 3 5 3 3 2 2" xfId="15739" xr:uid="{0B1795ED-2006-47FF-9392-8FB607465AD3}"/>
    <cellStyle name="Komma 3 5 3 3 2 2 2" xfId="15740" xr:uid="{11F4F79E-901E-4D54-851D-E6AA97016094}"/>
    <cellStyle name="Komma 3 5 3 3 2 2 2 2" xfId="35538" xr:uid="{86223520-D392-4B6E-94DF-79814F4A7D14}"/>
    <cellStyle name="Komma 3 5 3 3 2 2 3" xfId="35537" xr:uid="{807CB1B7-D754-495A-8C71-3244D719CEDB}"/>
    <cellStyle name="Komma 3 5 3 3 2 2_DataSet" xfId="15741" xr:uid="{7B80B63C-CBDB-4C1A-94E1-F894DA7153B8}"/>
    <cellStyle name="Komma 3 5 3 3 2 3" xfId="15742" xr:uid="{5397D367-AC3E-4162-8E41-EC15A23FB2B9}"/>
    <cellStyle name="Komma 3 5 3 3 2 3 2" xfId="35539" xr:uid="{F80BC24B-7A33-4420-9CD4-05B74176BEF2}"/>
    <cellStyle name="Komma 3 5 3 3 2 4" xfId="35536" xr:uid="{2320BEFE-33AD-4A03-9247-A168F45B3636}"/>
    <cellStyle name="Komma 3 5 3 3 2_DataSet" xfId="15743" xr:uid="{D1A06DFF-F8CE-4177-A2B3-1D43C8B81D9B}"/>
    <cellStyle name="Komma 3 5 3 3 3" xfId="15744" xr:uid="{BA1D7F27-AFEF-4C58-9E6F-ACC67E4EFF48}"/>
    <cellStyle name="Komma 3 5 3 3 3 2" xfId="15745" xr:uid="{B7E9EF73-D1BB-4EF1-806B-47FAC96C8A9B}"/>
    <cellStyle name="Komma 3 5 3 3 3 2 2" xfId="35541" xr:uid="{49C00283-1C57-40A2-8F9A-3CEEB1D7F976}"/>
    <cellStyle name="Komma 3 5 3 3 3 3" xfId="35540" xr:uid="{360E1793-25CF-4999-B0D0-22E538A25A5C}"/>
    <cellStyle name="Komma 3 5 3 3 3_DataSet" xfId="15746" xr:uid="{305D9C85-A8DC-4585-9B96-B3428E2DA132}"/>
    <cellStyle name="Komma 3 5 3 3 4" xfId="15747" xr:uid="{C5AE965B-7DCE-4FB8-B824-0D2D797B1F20}"/>
    <cellStyle name="Komma 3 5 3 3 4 2" xfId="35542" xr:uid="{26FCEDBF-4515-4C3C-9404-1AC37EDDC237}"/>
    <cellStyle name="Komma 3 5 3 3 5" xfId="35535" xr:uid="{C0A4BF7C-66B2-427F-A201-B2D71D9D38F3}"/>
    <cellStyle name="Komma 3 5 3 3_DataSet" xfId="15748" xr:uid="{F428C8A6-73D7-4F9E-A01A-D5E06A2A016B}"/>
    <cellStyle name="Komma 3 5 3 4" xfId="15749" xr:uid="{0D96ABEE-C463-44E9-8AA0-7931A0C57A4D}"/>
    <cellStyle name="Komma 3 5 3 4 2" xfId="15750" xr:uid="{EDD85A02-776C-4451-8B8A-2E4C69D330A6}"/>
    <cellStyle name="Komma 3 5 3 4 2 2" xfId="15751" xr:uid="{905AD387-1D70-49C5-B675-727B9B8DCC1E}"/>
    <cellStyle name="Komma 3 5 3 4 2 2 2" xfId="35545" xr:uid="{1959E33F-300A-487D-A887-1AB33D7659D4}"/>
    <cellStyle name="Komma 3 5 3 4 2 3" xfId="35544" xr:uid="{1DE63442-7B7C-4EA8-A936-A93381E2FD96}"/>
    <cellStyle name="Komma 3 5 3 4 2_DataSet" xfId="15752" xr:uid="{37D2DB8D-8B57-4552-8D9A-24222790DD3A}"/>
    <cellStyle name="Komma 3 5 3 4 3" xfId="15753" xr:uid="{722E9BDB-4CD2-4E5A-A870-02C71272BEB2}"/>
    <cellStyle name="Komma 3 5 3 4 3 2" xfId="35546" xr:uid="{D953EEA4-B768-4CA6-ABC1-35850CA6AAEE}"/>
    <cellStyle name="Komma 3 5 3 4 4" xfId="35543" xr:uid="{4F14EAC7-6435-4FF8-885F-245B9C195DE1}"/>
    <cellStyle name="Komma 3 5 3 4_DataSet" xfId="15754" xr:uid="{7AB5DB31-B1D9-4CE0-BE16-EE2B23C0DEF3}"/>
    <cellStyle name="Komma 3 5 3 5" xfId="15755" xr:uid="{FC3A19B7-ACAC-4EDE-BB49-81A167A64CCE}"/>
    <cellStyle name="Komma 3 5 3 5 2" xfId="15756" xr:uid="{18101A92-E9EA-4513-ACAC-AB5BAF6E2CA2}"/>
    <cellStyle name="Komma 3 5 3 5 2 2" xfId="35548" xr:uid="{1D6A3BF2-3A1A-4C2C-A10E-333B3F45C1AF}"/>
    <cellStyle name="Komma 3 5 3 5 3" xfId="35547" xr:uid="{57579163-BE54-4D1A-AB67-FD080DAE24DC}"/>
    <cellStyle name="Komma 3 5 3 5_DataSet" xfId="15757" xr:uid="{36CCAA28-71BC-49B6-8847-5FB7234064B4}"/>
    <cellStyle name="Komma 3 5 3 6" xfId="15758" xr:uid="{A9AF9432-7FCA-4DD7-9070-3D85D2928AE7}"/>
    <cellStyle name="Komma 3 5 3 6 2" xfId="35549" xr:uid="{9FBBB1AD-DF72-48BE-8AD7-2F3C178ED9A6}"/>
    <cellStyle name="Komma 3 5 3 7" xfId="35518" xr:uid="{179F61C9-7077-4BC9-8E0F-B0A030B7E658}"/>
    <cellStyle name="Komma 3 5 3_DataSet" xfId="15759" xr:uid="{4B2BF5FF-034F-4BF5-A4B3-792333F5CC87}"/>
    <cellStyle name="Komma 3 5 4" xfId="15760" xr:uid="{9A13A08F-BF7C-40F7-A92E-4DFB3B5A5403}"/>
    <cellStyle name="Komma 3 5 4 2" xfId="15761" xr:uid="{EA022792-C391-4C46-A3F9-B35F9EE4B43F}"/>
    <cellStyle name="Komma 3 5 4 2 2" xfId="15762" xr:uid="{B11DDA63-20EE-4275-8135-47C01076F961}"/>
    <cellStyle name="Komma 3 5 4 2 2 2" xfId="15763" xr:uid="{1E22CC50-21A9-464B-B763-10B0F5246F1B}"/>
    <cellStyle name="Komma 3 5 4 2 2 2 2" xfId="15764" xr:uid="{1780D989-ACA7-4AF4-A91F-9651278F481B}"/>
    <cellStyle name="Komma 3 5 4 2 2 2 2 2" xfId="15765" xr:uid="{21AF237B-AA50-48FD-B992-DDD1A4923767}"/>
    <cellStyle name="Komma 3 5 4 2 2 2 2 2 2" xfId="35555" xr:uid="{2C7EE520-1A91-41B0-85B5-8D8A816A5857}"/>
    <cellStyle name="Komma 3 5 4 2 2 2 2 3" xfId="35554" xr:uid="{54FD46A6-32DB-4647-AFE8-426589BD25D7}"/>
    <cellStyle name="Komma 3 5 4 2 2 2 2_DataSet" xfId="15766" xr:uid="{61886CA3-71C8-4571-BBAE-1EB6F7B1BA4A}"/>
    <cellStyle name="Komma 3 5 4 2 2 2 3" xfId="15767" xr:uid="{3CCD3268-0AA7-49A6-B69F-3844C153CD51}"/>
    <cellStyle name="Komma 3 5 4 2 2 2 3 2" xfId="35556" xr:uid="{9875B30C-9710-4A30-835E-95BD3A974C7A}"/>
    <cellStyle name="Komma 3 5 4 2 2 2 4" xfId="35553" xr:uid="{396D3EC5-5A43-4F98-9BA7-A1D213DB47BA}"/>
    <cellStyle name="Komma 3 5 4 2 2 2_DataSet" xfId="15768" xr:uid="{60851031-0A67-46D6-B228-E0A20E357791}"/>
    <cellStyle name="Komma 3 5 4 2 2 3" xfId="15769" xr:uid="{A9315A01-1A12-437C-BE23-A68A96FD302A}"/>
    <cellStyle name="Komma 3 5 4 2 2 3 2" xfId="15770" xr:uid="{CE5D76D2-AAB9-4A02-81EA-B8E500ADA631}"/>
    <cellStyle name="Komma 3 5 4 2 2 3 2 2" xfId="35558" xr:uid="{6D03233B-4900-4D60-9A16-78C12DD2C6EF}"/>
    <cellStyle name="Komma 3 5 4 2 2 3 3" xfId="35557" xr:uid="{06F0C843-74F5-4351-B9F6-64C661D9447D}"/>
    <cellStyle name="Komma 3 5 4 2 2 3_DataSet" xfId="15771" xr:uid="{F942275E-F8B1-4212-A681-4D0554ABCEDC}"/>
    <cellStyle name="Komma 3 5 4 2 2 4" xfId="15772" xr:uid="{AED4DC60-E6B7-42B1-8A87-59CD3844FFD7}"/>
    <cellStyle name="Komma 3 5 4 2 2 4 2" xfId="35559" xr:uid="{1ED1915A-DA9F-4091-BB7C-0EAF23A653C3}"/>
    <cellStyle name="Komma 3 5 4 2 2 5" xfId="35552" xr:uid="{0920BBE1-4AB9-4BF8-9A22-B6B398EE581E}"/>
    <cellStyle name="Komma 3 5 4 2 2_DataSet" xfId="15773" xr:uid="{591CC0CE-6B89-4977-B633-A544505A9B6D}"/>
    <cellStyle name="Komma 3 5 4 2 3" xfId="15774" xr:uid="{8652B72E-F032-4D91-862D-E8377C934B6C}"/>
    <cellStyle name="Komma 3 5 4 2 3 2" xfId="15775" xr:uid="{3A83B26D-460B-4D23-9188-7E29BE6EE2E1}"/>
    <cellStyle name="Komma 3 5 4 2 3 2 2" xfId="15776" xr:uid="{CE2AE4A5-E884-4482-9774-06E318FFD7CF}"/>
    <cellStyle name="Komma 3 5 4 2 3 2 2 2" xfId="35562" xr:uid="{FADCD10A-8D39-4BA2-81AF-176446E59951}"/>
    <cellStyle name="Komma 3 5 4 2 3 2 3" xfId="35561" xr:uid="{23580F32-3C58-4260-BD59-C43CDD999601}"/>
    <cellStyle name="Komma 3 5 4 2 3 2_DataSet" xfId="15777" xr:uid="{A38DBD3D-454D-47C2-B911-0F7AAAA3CC28}"/>
    <cellStyle name="Komma 3 5 4 2 3 3" xfId="15778" xr:uid="{F4DD790E-60DE-4503-86A9-E0418F9E2829}"/>
    <cellStyle name="Komma 3 5 4 2 3 3 2" xfId="35563" xr:uid="{ECE77E6E-17C8-4D56-9376-0BCC351ED121}"/>
    <cellStyle name="Komma 3 5 4 2 3 4" xfId="35560" xr:uid="{E42B2080-5003-4DC6-B6BF-F87D8EC682CC}"/>
    <cellStyle name="Komma 3 5 4 2 3_DataSet" xfId="15779" xr:uid="{79CBFD6F-1ED1-4F11-A84A-DE14558CCD53}"/>
    <cellStyle name="Komma 3 5 4 2 4" xfId="15780" xr:uid="{9EC09ECD-87E6-4388-BB32-3E3F4B1D8740}"/>
    <cellStyle name="Komma 3 5 4 2 4 2" xfId="15781" xr:uid="{59A57C2F-F250-45C2-9842-29809E157C3F}"/>
    <cellStyle name="Komma 3 5 4 2 4 2 2" xfId="35565" xr:uid="{3C6C3916-9DA6-4A0C-844E-F780BC41D52C}"/>
    <cellStyle name="Komma 3 5 4 2 4 3" xfId="35564" xr:uid="{63176326-2545-4132-839A-E577644A6D3E}"/>
    <cellStyle name="Komma 3 5 4 2 4_DataSet" xfId="15782" xr:uid="{6F77E7F1-0EE2-496B-B677-988EAF1256F8}"/>
    <cellStyle name="Komma 3 5 4 2 5" xfId="15783" xr:uid="{E5B28077-02EA-4EE4-A634-06D1C9078323}"/>
    <cellStyle name="Komma 3 5 4 2 5 2" xfId="35566" xr:uid="{C140810B-96C2-4A3A-A429-8FFA0E94B196}"/>
    <cellStyle name="Komma 3 5 4 2 6" xfId="35551" xr:uid="{D454A3C6-5C52-4695-9DC2-75D22E32D4E7}"/>
    <cellStyle name="Komma 3 5 4 2_DataSet" xfId="15784" xr:uid="{E4429944-5FCD-45BA-9EC3-58D03BE10561}"/>
    <cellStyle name="Komma 3 5 4 3" xfId="15785" xr:uid="{E422038D-CA22-410C-999E-A4DE00960EB5}"/>
    <cellStyle name="Komma 3 5 4 3 2" xfId="15786" xr:uid="{7858B21A-2819-40CB-81B4-F95D32D97333}"/>
    <cellStyle name="Komma 3 5 4 3 2 2" xfId="15787" xr:uid="{2196E4FE-9A73-4D1F-8FFD-CF4A8B145509}"/>
    <cellStyle name="Komma 3 5 4 3 2 2 2" xfId="15788" xr:uid="{1A0CEC51-1D20-478E-BA45-7943DA106DE4}"/>
    <cellStyle name="Komma 3 5 4 3 2 2 2 2" xfId="35570" xr:uid="{9A4E8A17-DBBC-4B63-8E9B-DB47C38DEBE6}"/>
    <cellStyle name="Komma 3 5 4 3 2 2 3" xfId="35569" xr:uid="{F9D94B04-1A37-4A1D-9C18-5FA765664E11}"/>
    <cellStyle name="Komma 3 5 4 3 2 2_DataSet" xfId="15789" xr:uid="{D00ED3E3-0D3D-4473-9665-B007F7940B21}"/>
    <cellStyle name="Komma 3 5 4 3 2 3" xfId="15790" xr:uid="{DAEC10C6-80CF-4DE7-BD90-BD29D345D494}"/>
    <cellStyle name="Komma 3 5 4 3 2 3 2" xfId="35571" xr:uid="{D3836A7C-F4E1-4A40-903F-910089282AB8}"/>
    <cellStyle name="Komma 3 5 4 3 2 4" xfId="35568" xr:uid="{4C51B996-1D5B-448D-9FE3-30986EA3C6D0}"/>
    <cellStyle name="Komma 3 5 4 3 2_DataSet" xfId="15791" xr:uid="{A43A4E64-A416-47F0-A5E2-38C7728BBD29}"/>
    <cellStyle name="Komma 3 5 4 3 3" xfId="15792" xr:uid="{738B0541-DC3D-44DE-B389-F9C28855B40A}"/>
    <cellStyle name="Komma 3 5 4 3 3 2" xfId="15793" xr:uid="{93721B6A-5ED6-4E96-89B2-552DE25418EF}"/>
    <cellStyle name="Komma 3 5 4 3 3 2 2" xfId="35573" xr:uid="{F3A5D15C-48F8-40C0-9439-185715EF1074}"/>
    <cellStyle name="Komma 3 5 4 3 3 3" xfId="35572" xr:uid="{5A5D9E47-D3C5-4E64-B039-D09A1321D6E6}"/>
    <cellStyle name="Komma 3 5 4 3 3_DataSet" xfId="15794" xr:uid="{A732A858-56C2-4FA0-B95A-656C591DD1B5}"/>
    <cellStyle name="Komma 3 5 4 3 4" xfId="15795" xr:uid="{379F8F4D-ED02-45BC-B39E-0C1C8AAAEB11}"/>
    <cellStyle name="Komma 3 5 4 3 4 2" xfId="35574" xr:uid="{446FBF64-A393-456F-8641-01184D52F45A}"/>
    <cellStyle name="Komma 3 5 4 3 5" xfId="35567" xr:uid="{2C845CB2-6635-4239-AE5B-E58AAF5F21BA}"/>
    <cellStyle name="Komma 3 5 4 3_DataSet" xfId="15796" xr:uid="{2E2D8F28-0DBF-4E7F-8FFC-2570D9813CEE}"/>
    <cellStyle name="Komma 3 5 4 4" xfId="15797" xr:uid="{5E66DA64-4F5C-4A1F-B9DD-14390E7E0D32}"/>
    <cellStyle name="Komma 3 5 4 4 2" xfId="15798" xr:uid="{548AADBA-BC70-470F-AEFA-440C2CAF2E15}"/>
    <cellStyle name="Komma 3 5 4 4 2 2" xfId="15799" xr:uid="{7BAFA70D-D01A-497E-B746-D071958B762D}"/>
    <cellStyle name="Komma 3 5 4 4 2 2 2" xfId="35577" xr:uid="{59169DA3-4E3E-41E4-ADFC-4AD02D4B159A}"/>
    <cellStyle name="Komma 3 5 4 4 2 3" xfId="35576" xr:uid="{70B77846-835A-4D62-ABDA-C2F67A59F241}"/>
    <cellStyle name="Komma 3 5 4 4 2_DataSet" xfId="15800" xr:uid="{A88FBF26-A526-4183-9E99-6D72C0513523}"/>
    <cellStyle name="Komma 3 5 4 4 3" xfId="15801" xr:uid="{38D5093E-6E99-44B8-A5B0-8C0CEB506CB1}"/>
    <cellStyle name="Komma 3 5 4 4 3 2" xfId="35578" xr:uid="{3D5562A4-C4CB-4AC6-8F9B-83B1A7D6E180}"/>
    <cellStyle name="Komma 3 5 4 4 4" xfId="35575" xr:uid="{653275E6-1A78-40D8-8A6F-0A0EF67CE26F}"/>
    <cellStyle name="Komma 3 5 4 4_DataSet" xfId="15802" xr:uid="{708F79D6-9246-41AD-B17A-F26CC73404FF}"/>
    <cellStyle name="Komma 3 5 4 5" xfId="15803" xr:uid="{43C184F3-DFE8-4A1F-B0B1-E650EE5DB009}"/>
    <cellStyle name="Komma 3 5 4 5 2" xfId="15804" xr:uid="{D3BA82E3-7EB2-4468-8FA4-DAEB6213C93C}"/>
    <cellStyle name="Komma 3 5 4 5 2 2" xfId="35580" xr:uid="{231C8407-73C0-46C4-85C0-83AA123BFCC4}"/>
    <cellStyle name="Komma 3 5 4 5 3" xfId="35579" xr:uid="{7D54FCB9-7C1C-42A8-AA37-8F99FAEFEDDF}"/>
    <cellStyle name="Komma 3 5 4 5_DataSet" xfId="15805" xr:uid="{DA4CCD30-E44F-454A-92DC-FFB3C7AA2EC0}"/>
    <cellStyle name="Komma 3 5 4 6" xfId="15806" xr:uid="{21C95941-A25F-4A20-AD1F-31B04E2F67EA}"/>
    <cellStyle name="Komma 3 5 4 6 2" xfId="35581" xr:uid="{43926860-A7F7-4980-AB5C-EDE2EBF5D7B1}"/>
    <cellStyle name="Komma 3 5 4 7" xfId="35550" xr:uid="{9FE85978-5F8F-40F9-8CD3-18D77EA215CF}"/>
    <cellStyle name="Komma 3 5 4_DataSet" xfId="15807" xr:uid="{E7FEF7A3-EAD0-4FF4-A77C-51567DBF9FB5}"/>
    <cellStyle name="Komma 3 5 5" xfId="15808" xr:uid="{90455E88-6741-4931-B3D2-3E5E00744E83}"/>
    <cellStyle name="Komma 3 5 5 2" xfId="15809" xr:uid="{167DD283-E9F6-44BF-902E-0D2451F36EBE}"/>
    <cellStyle name="Komma 3 5 5 2 2" xfId="15810" xr:uid="{4F714CCA-1724-4A05-9C4A-D613F0EADDB1}"/>
    <cellStyle name="Komma 3 5 5 2 2 2" xfId="15811" xr:uid="{B9216965-F21E-453D-B2D5-8B76F7A44C2D}"/>
    <cellStyle name="Komma 3 5 5 2 2 2 2" xfId="15812" xr:uid="{AA1B0A2D-2A17-4A82-A8EB-70BC8046EA66}"/>
    <cellStyle name="Komma 3 5 5 2 2 2 2 2" xfId="35586" xr:uid="{1B8B338E-1665-438B-9966-3EA93FFA47EF}"/>
    <cellStyle name="Komma 3 5 5 2 2 2 3" xfId="35585" xr:uid="{E49C132E-C7F5-44E5-9BB3-EEC75409485F}"/>
    <cellStyle name="Komma 3 5 5 2 2 2_DataSet" xfId="15813" xr:uid="{8E93BCD6-6A9F-4D25-98CD-899E483646EC}"/>
    <cellStyle name="Komma 3 5 5 2 2 3" xfId="15814" xr:uid="{B6BB004C-1F08-46B8-B9EF-E2CE9658EBAB}"/>
    <cellStyle name="Komma 3 5 5 2 2 3 2" xfId="35587" xr:uid="{2C80584B-3C71-458F-BD13-4E645A5B9389}"/>
    <cellStyle name="Komma 3 5 5 2 2 4" xfId="35584" xr:uid="{5F7A4347-643E-4F6C-AD20-E5642F67F859}"/>
    <cellStyle name="Komma 3 5 5 2 2_DataSet" xfId="15815" xr:uid="{003ADC88-3E8A-453F-A7BC-952D82BDF1B3}"/>
    <cellStyle name="Komma 3 5 5 2 3" xfId="15816" xr:uid="{FC2AD5D2-E870-40C0-9EFE-CBDBC028FE83}"/>
    <cellStyle name="Komma 3 5 5 2 3 2" xfId="15817" xr:uid="{EC3B9D84-EC28-4448-A0B0-55CD52F4988E}"/>
    <cellStyle name="Komma 3 5 5 2 3 2 2" xfId="35589" xr:uid="{60B166BA-1355-4D12-9517-AA36491923C3}"/>
    <cellStyle name="Komma 3 5 5 2 3 3" xfId="35588" xr:uid="{97AC4F54-7E05-4FA5-82FB-5A395065D1F7}"/>
    <cellStyle name="Komma 3 5 5 2 3_DataSet" xfId="15818" xr:uid="{A3B977C1-E9CA-481F-8B83-D8992BAF88CC}"/>
    <cellStyle name="Komma 3 5 5 2 4" xfId="15819" xr:uid="{A267FE1C-3C30-465E-A13D-5DCDA87CA9E9}"/>
    <cellStyle name="Komma 3 5 5 2 4 2" xfId="35590" xr:uid="{51AB6D39-8EF6-4D03-BBD6-48805929AF50}"/>
    <cellStyle name="Komma 3 5 5 2 5" xfId="35583" xr:uid="{1CD5469F-6107-43F8-837A-F253E55BA391}"/>
    <cellStyle name="Komma 3 5 5 2_DataSet" xfId="15820" xr:uid="{0C1CFAE0-B5D4-44A2-912E-B7EADE5708C5}"/>
    <cellStyle name="Komma 3 5 5 3" xfId="15821" xr:uid="{728CCDCE-740E-46B9-9E04-D69BE7AF2709}"/>
    <cellStyle name="Komma 3 5 5 3 2" xfId="15822" xr:uid="{4B69C867-723F-450F-BC5C-3BBAE0A71E75}"/>
    <cellStyle name="Komma 3 5 5 3 2 2" xfId="15823" xr:uid="{E7DEBF1B-773D-4CD4-A61C-17E48BABD7AB}"/>
    <cellStyle name="Komma 3 5 5 3 2 2 2" xfId="35593" xr:uid="{2F8A9527-4D42-4B13-8536-04731822E348}"/>
    <cellStyle name="Komma 3 5 5 3 2 3" xfId="35592" xr:uid="{5F7A59E5-0D3E-4710-B2E2-A4AF559D217F}"/>
    <cellStyle name="Komma 3 5 5 3 2_DataSet" xfId="15824" xr:uid="{6E56C8F3-172F-47F2-828A-72F282F7195C}"/>
    <cellStyle name="Komma 3 5 5 3 3" xfId="15825" xr:uid="{9044E6AF-A95D-4265-B816-53A7550AA3B8}"/>
    <cellStyle name="Komma 3 5 5 3 3 2" xfId="35594" xr:uid="{EA043D02-44FF-486F-8405-4FCE53016C9D}"/>
    <cellStyle name="Komma 3 5 5 3 4" xfId="35591" xr:uid="{5022FB8B-AA4E-40AB-A3B5-242E4DA7A9B0}"/>
    <cellStyle name="Komma 3 5 5 3_DataSet" xfId="15826" xr:uid="{6D4707BD-30EA-43E2-AAED-43DEB4981B50}"/>
    <cellStyle name="Komma 3 5 5 4" xfId="15827" xr:uid="{17112715-7045-4533-9316-800951005D93}"/>
    <cellStyle name="Komma 3 5 5 4 2" xfId="15828" xr:uid="{C0039C8B-AED9-4488-AB6F-C1D503AE53AB}"/>
    <cellStyle name="Komma 3 5 5 4 2 2" xfId="35596" xr:uid="{CFF552F8-E939-4E9F-9772-90B46C5059A3}"/>
    <cellStyle name="Komma 3 5 5 4 3" xfId="35595" xr:uid="{7BD0AFBE-6905-45B1-B1E8-A28C2B908C93}"/>
    <cellStyle name="Komma 3 5 5 4_DataSet" xfId="15829" xr:uid="{75B191CD-B3BB-416E-AE03-CD8CCCC5859D}"/>
    <cellStyle name="Komma 3 5 5 5" xfId="15830" xr:uid="{3108DA2F-70EB-4751-8986-0938D910D114}"/>
    <cellStyle name="Komma 3 5 5 5 2" xfId="35597" xr:uid="{E95938C2-3168-47DA-A7DB-C477C0D19CD1}"/>
    <cellStyle name="Komma 3 5 5 6" xfId="35582" xr:uid="{764797D9-E7C0-44F1-8A3D-E8E377A0EBC9}"/>
    <cellStyle name="Komma 3 5 5_DataSet" xfId="15831" xr:uid="{B218A9A9-6395-4FC2-987D-AF76470B0E1D}"/>
    <cellStyle name="Komma 3 5 6" xfId="15832" xr:uid="{6C7A9E06-3E69-4EDC-9DD0-D5F7BEB7CE16}"/>
    <cellStyle name="Komma 3 5 6 2" xfId="15833" xr:uid="{3F052789-30B8-4A01-A173-9C240DF2AB95}"/>
    <cellStyle name="Komma 3 5 6 2 2" xfId="15834" xr:uid="{86808350-9A9B-44F4-964D-4CD563FBC2D7}"/>
    <cellStyle name="Komma 3 5 6 2 2 2" xfId="15835" xr:uid="{D1171942-9B1C-4CB6-8C52-CAB14B7C5727}"/>
    <cellStyle name="Komma 3 5 6 2 2 2 2" xfId="35601" xr:uid="{E8C57663-65B7-44F8-B08A-80646031A5FB}"/>
    <cellStyle name="Komma 3 5 6 2 2 3" xfId="35600" xr:uid="{264961CC-AABA-4ACB-8834-0D40E36A5EA1}"/>
    <cellStyle name="Komma 3 5 6 2 2_DataSet" xfId="15836" xr:uid="{D8A70192-9528-434F-A9CC-4C6B2F1723E0}"/>
    <cellStyle name="Komma 3 5 6 2 3" xfId="15837" xr:uid="{0FA86E35-419B-4758-B0B6-C3CB5FBC2946}"/>
    <cellStyle name="Komma 3 5 6 2 3 2" xfId="35602" xr:uid="{8AF10382-A6E1-4AF2-A4E0-17176A6563F8}"/>
    <cellStyle name="Komma 3 5 6 2 4" xfId="35599" xr:uid="{5CE648B7-4DE3-4CE0-8B32-598A898568E6}"/>
    <cellStyle name="Komma 3 5 6 2_DataSet" xfId="15838" xr:uid="{78589A6F-1446-4A73-ABAC-94AEF237BA31}"/>
    <cellStyle name="Komma 3 5 6 3" xfId="15839" xr:uid="{05A0E307-6397-421C-92CB-B5EDC79A48C9}"/>
    <cellStyle name="Komma 3 5 6 3 2" xfId="15840" xr:uid="{EF34B992-12A6-47AB-AC3C-20FB89D219EC}"/>
    <cellStyle name="Komma 3 5 6 3 2 2" xfId="35604" xr:uid="{A8E0521F-4EB5-4228-BA7E-8A0D17FE8FA5}"/>
    <cellStyle name="Komma 3 5 6 3 3" xfId="35603" xr:uid="{E35F3DB4-2E97-44D4-A6A4-205A12C650E4}"/>
    <cellStyle name="Komma 3 5 6 3_DataSet" xfId="15841" xr:uid="{5F4DFA67-4B8B-4D08-9A51-7AA5C03F05D0}"/>
    <cellStyle name="Komma 3 5 6 4" xfId="15842" xr:uid="{CBDE2F9B-D9AA-4678-9221-EC8BE1D433B6}"/>
    <cellStyle name="Komma 3 5 6 4 2" xfId="35605" xr:uid="{2ADCBFF3-A76B-45A8-A67E-D41E020C0665}"/>
    <cellStyle name="Komma 3 5 6 5" xfId="35598" xr:uid="{E179856C-7E8A-4FEF-A55E-747B94F18948}"/>
    <cellStyle name="Komma 3 5 6_DataSet" xfId="15843" xr:uid="{76BF6F23-6D85-4ED4-8311-AE2AB57CA475}"/>
    <cellStyle name="Komma 3 5 7" xfId="15844" xr:uid="{9BFCD9DD-A95D-4633-9D1C-357189149A2E}"/>
    <cellStyle name="Komma 3 5 7 2" xfId="15845" xr:uid="{940F7663-194B-46EA-9966-7EA419CF02EE}"/>
    <cellStyle name="Komma 3 5 7 2 2" xfId="15846" xr:uid="{61B9C5DD-5919-4456-AC27-C585034286BB}"/>
    <cellStyle name="Komma 3 5 7 2 2 2" xfId="35608" xr:uid="{01709FC0-7618-4BC0-B75C-8B1EAE58F32D}"/>
    <cellStyle name="Komma 3 5 7 2 3" xfId="35607" xr:uid="{26B790B6-6AA0-4F39-98A3-84F5F0E4C3EB}"/>
    <cellStyle name="Komma 3 5 7 2_DataSet" xfId="15847" xr:uid="{FDF618BA-0B2B-44F9-BA5D-5C2B6F448185}"/>
    <cellStyle name="Komma 3 5 7 3" xfId="15848" xr:uid="{788BB438-6636-4A3E-A5D2-B736538DC2F0}"/>
    <cellStyle name="Komma 3 5 7 3 2" xfId="35609" xr:uid="{7EA9E9AA-19FA-411E-8D0D-60A11ECCC0FF}"/>
    <cellStyle name="Komma 3 5 7 4" xfId="35606" xr:uid="{F77BB9F4-46B0-4B12-964C-D15202ADAC15}"/>
    <cellStyle name="Komma 3 5 7_DataSet" xfId="15849" xr:uid="{BD8E06DB-4547-47F6-B739-0BF13CD6EF64}"/>
    <cellStyle name="Komma 3 5 8" xfId="15850" xr:uid="{1666CDF4-9F6F-4041-BEEB-CF20C34E8B8C}"/>
    <cellStyle name="Komma 3 5 8 2" xfId="15851" xr:uid="{092048D6-30BC-454E-B129-798BD97DDE4D}"/>
    <cellStyle name="Komma 3 5 8 2 2" xfId="35611" xr:uid="{87C4EA96-A5C0-40E8-89AB-512996728199}"/>
    <cellStyle name="Komma 3 5 8 3" xfId="35610" xr:uid="{8713AC91-806F-475D-993A-8CE9C63B695B}"/>
    <cellStyle name="Komma 3 5 8_DataSet" xfId="15852" xr:uid="{993C55D5-BCAF-482A-B20F-4CF785C4967F}"/>
    <cellStyle name="Komma 3 5 9" xfId="15853" xr:uid="{071494CB-6DBD-4520-8522-5BE9D5A46303}"/>
    <cellStyle name="Komma 3 5 9 2" xfId="35612" xr:uid="{7C5EE3C1-3F66-49F8-90F7-25C24E827278}"/>
    <cellStyle name="Komma 3 5_DataSet" xfId="15854" xr:uid="{0E8516DE-EA00-43F1-A8B8-BD77A9076DB1}"/>
    <cellStyle name="Komma 3 50" xfId="39449" xr:uid="{06A4DDD2-5908-45DC-AC4A-900A30C19A3A}"/>
    <cellStyle name="Komma 3 51" xfId="39407" xr:uid="{D6199439-1332-4BE1-8E57-24E4F22838FE}"/>
    <cellStyle name="Komma 3 52" xfId="39474" xr:uid="{07F6767D-C810-43D3-9401-BF87DECB6337}"/>
    <cellStyle name="Komma 3 53" xfId="39396" xr:uid="{8F6F98F1-D067-4D41-B112-C8F2D807E8A4}"/>
    <cellStyle name="Komma 3 54" xfId="39482" xr:uid="{4713BE23-BEC0-41DD-9F1B-065062C1FD6E}"/>
    <cellStyle name="Komma 3 55" xfId="23086" xr:uid="{B9F8E594-04BA-41FC-B3AC-D376ABE2917F}"/>
    <cellStyle name="Komma 3 6" xfId="15855" xr:uid="{12971E3D-98E4-4185-ACC2-46716796C357}"/>
    <cellStyle name="Komma 3 6 2" xfId="15856" xr:uid="{0507C876-B7A9-4DC7-99D2-EDDBD4B74D66}"/>
    <cellStyle name="Komma 3 6 2 2" xfId="15857" xr:uid="{F6CFE0F1-38C8-4954-A24C-61EA628B2BA2}"/>
    <cellStyle name="Komma 3 6 2 2 2" xfId="15858" xr:uid="{6F0859BE-3804-40BE-A8D0-1CCF03103EB8}"/>
    <cellStyle name="Komma 3 6 2 2 2 2" xfId="15859" xr:uid="{94A3A0CA-83A1-4AE2-8ACD-D0959002FC4B}"/>
    <cellStyle name="Komma 3 6 2 2 2 2 2" xfId="15860" xr:uid="{2607F8CF-1D70-497D-9CD7-238A1F94DF96}"/>
    <cellStyle name="Komma 3 6 2 2 2 2 2 2" xfId="15861" xr:uid="{9BFC7CCA-2875-42C5-922E-329E948817FA}"/>
    <cellStyle name="Komma 3 6 2 2 2 2 2 2 2" xfId="35619" xr:uid="{A7E38433-9289-4C4A-A391-FC5B92DAB582}"/>
    <cellStyle name="Komma 3 6 2 2 2 2 2 3" xfId="35618" xr:uid="{9F8F09F2-C3A8-4339-AB87-00D6E3432006}"/>
    <cellStyle name="Komma 3 6 2 2 2 2 2_DataSet" xfId="15862" xr:uid="{CDCBAB6D-A64C-4374-B3B8-749F7B0DA8D5}"/>
    <cellStyle name="Komma 3 6 2 2 2 2 3" xfId="15863" xr:uid="{50DAEF20-9B92-4F5D-81FD-C33793CA6C38}"/>
    <cellStyle name="Komma 3 6 2 2 2 2 3 2" xfId="35620" xr:uid="{CCB738CE-CB1A-481A-9E4F-9949C5803416}"/>
    <cellStyle name="Komma 3 6 2 2 2 2 4" xfId="35617" xr:uid="{C8BCDAB0-FB17-49F7-B77F-A82145AAF52C}"/>
    <cellStyle name="Komma 3 6 2 2 2 2_DataSet" xfId="15864" xr:uid="{1C9B6EE9-BA57-4148-88F9-0BF56F1D902F}"/>
    <cellStyle name="Komma 3 6 2 2 2 3" xfId="15865" xr:uid="{4395C07D-02E6-4FD9-9AE8-30A9D9C02161}"/>
    <cellStyle name="Komma 3 6 2 2 2 3 2" xfId="15866" xr:uid="{CB33AD07-86B0-425E-B0CE-39BE9AE57964}"/>
    <cellStyle name="Komma 3 6 2 2 2 3 2 2" xfId="35622" xr:uid="{65B1D219-BBE2-4B2D-A6C3-62F395D63B50}"/>
    <cellStyle name="Komma 3 6 2 2 2 3 3" xfId="35621" xr:uid="{7353772B-B9C6-45A3-B829-3FC4B2890AC0}"/>
    <cellStyle name="Komma 3 6 2 2 2 3_DataSet" xfId="15867" xr:uid="{5B48E0B1-4EB6-4ED5-A329-C92DC230FE1F}"/>
    <cellStyle name="Komma 3 6 2 2 2 4" xfId="15868" xr:uid="{850A8B51-29A9-48B1-AFA7-1956E579DE07}"/>
    <cellStyle name="Komma 3 6 2 2 2 4 2" xfId="35623" xr:uid="{409B3E9A-228A-4D98-B5C7-C2254C71D0A1}"/>
    <cellStyle name="Komma 3 6 2 2 2 5" xfId="35616" xr:uid="{6068FEED-E2D6-47C8-A330-E767C1779878}"/>
    <cellStyle name="Komma 3 6 2 2 2_DataSet" xfId="15869" xr:uid="{628B2A92-933A-4919-A54E-616073921C83}"/>
    <cellStyle name="Komma 3 6 2 2 3" xfId="15870" xr:uid="{124871DA-C0B4-4482-BFD0-7A200CF15E7B}"/>
    <cellStyle name="Komma 3 6 2 2 3 2" xfId="15871" xr:uid="{69F66519-4FBC-4F53-B2BC-2C362AE5F9BE}"/>
    <cellStyle name="Komma 3 6 2 2 3 2 2" xfId="15872" xr:uid="{62C750E3-4EDF-475A-B02D-CD18319E6AB3}"/>
    <cellStyle name="Komma 3 6 2 2 3 2 2 2" xfId="35626" xr:uid="{9CE88666-70E3-4EE4-B6D4-6835D05AC18B}"/>
    <cellStyle name="Komma 3 6 2 2 3 2 3" xfId="35625" xr:uid="{CBE2DA5D-4562-495B-867E-6F082631157C}"/>
    <cellStyle name="Komma 3 6 2 2 3 2_DataSet" xfId="15873" xr:uid="{7387094F-F8E2-4244-90E4-418141B9FF17}"/>
    <cellStyle name="Komma 3 6 2 2 3 3" xfId="15874" xr:uid="{D1ED0BA9-815D-4138-A341-C4299C921E6C}"/>
    <cellStyle name="Komma 3 6 2 2 3 3 2" xfId="35627" xr:uid="{CB44A666-F864-4BD7-ACA0-55D1AEA53E9B}"/>
    <cellStyle name="Komma 3 6 2 2 3 4" xfId="35624" xr:uid="{9C5F93A8-6ACB-4D0E-9AEB-B2F0701D2B70}"/>
    <cellStyle name="Komma 3 6 2 2 3_DataSet" xfId="15875" xr:uid="{061595F8-1225-47A0-A769-B58C180E292D}"/>
    <cellStyle name="Komma 3 6 2 2 4" xfId="15876" xr:uid="{BAF71A1B-098F-4886-9483-C2E7AFF4046E}"/>
    <cellStyle name="Komma 3 6 2 2 4 2" xfId="15877" xr:uid="{D257DC61-CE9C-40A4-9510-E1A9D463F1DA}"/>
    <cellStyle name="Komma 3 6 2 2 4 2 2" xfId="35629" xr:uid="{91069882-0E95-4045-A983-F63FCA8A0034}"/>
    <cellStyle name="Komma 3 6 2 2 4 3" xfId="35628" xr:uid="{867834AE-6439-4684-8CDA-5924D157A474}"/>
    <cellStyle name="Komma 3 6 2 2 4_DataSet" xfId="15878" xr:uid="{1732DF07-37FE-426F-8DC2-694909C250DA}"/>
    <cellStyle name="Komma 3 6 2 2 5" xfId="15879" xr:uid="{0D97F314-C1D4-43C6-B914-E257BF729E2C}"/>
    <cellStyle name="Komma 3 6 2 2 5 2" xfId="35630" xr:uid="{299CD0A5-53CD-49AE-8F2E-CE6BE0C6CBB8}"/>
    <cellStyle name="Komma 3 6 2 2 6" xfId="35615" xr:uid="{A1F0B9F6-B7BC-4E4D-91DD-3CCC1A67C132}"/>
    <cellStyle name="Komma 3 6 2 2_DataSet" xfId="15880" xr:uid="{0FBE6613-515D-40F4-B501-9CAC46307A98}"/>
    <cellStyle name="Komma 3 6 2 3" xfId="15881" xr:uid="{3D469D6F-0E85-48D5-852D-29E5C52ADC5B}"/>
    <cellStyle name="Komma 3 6 2 3 2" xfId="15882" xr:uid="{8F7C9D6E-869B-4237-8670-91AEBB90B589}"/>
    <cellStyle name="Komma 3 6 2 3 2 2" xfId="15883" xr:uid="{D3E622E6-4407-409E-844A-85FB6C0B831C}"/>
    <cellStyle name="Komma 3 6 2 3 2 2 2" xfId="15884" xr:uid="{DEFEE635-9C57-4478-AE77-E49263309F6B}"/>
    <cellStyle name="Komma 3 6 2 3 2 2 2 2" xfId="35634" xr:uid="{7A5BC710-C5A0-424F-922A-59FE1CA11E15}"/>
    <cellStyle name="Komma 3 6 2 3 2 2 3" xfId="35633" xr:uid="{FE22A038-4136-4453-91E1-8708C3914653}"/>
    <cellStyle name="Komma 3 6 2 3 2 2_DataSet" xfId="15885" xr:uid="{16D4D000-AB69-48EA-B251-D180250B4264}"/>
    <cellStyle name="Komma 3 6 2 3 2 3" xfId="15886" xr:uid="{0F652B36-EC5E-4ADC-8AD6-8C702694FD87}"/>
    <cellStyle name="Komma 3 6 2 3 2 3 2" xfId="35635" xr:uid="{703B023B-793A-4051-9CBC-8C1EA1E4E82D}"/>
    <cellStyle name="Komma 3 6 2 3 2 4" xfId="35632" xr:uid="{149DC619-BED3-428D-9DB8-5415D632D493}"/>
    <cellStyle name="Komma 3 6 2 3 2_DataSet" xfId="15887" xr:uid="{5FDE1EF3-2C3D-467B-BCEF-2DE105580928}"/>
    <cellStyle name="Komma 3 6 2 3 3" xfId="15888" xr:uid="{3C8EF728-628C-41FB-AC44-CCD6B7C58374}"/>
    <cellStyle name="Komma 3 6 2 3 3 2" xfId="15889" xr:uid="{35A468A8-41BE-43FA-8BFB-42E7809A4026}"/>
    <cellStyle name="Komma 3 6 2 3 3 2 2" xfId="35637" xr:uid="{1718D188-CC5E-4180-A5EE-62E819E862CE}"/>
    <cellStyle name="Komma 3 6 2 3 3 3" xfId="35636" xr:uid="{A93DBBDB-CDB5-4A81-A457-E73688955857}"/>
    <cellStyle name="Komma 3 6 2 3 3_DataSet" xfId="15890" xr:uid="{C9D529DE-C58B-4969-A917-280D534225E5}"/>
    <cellStyle name="Komma 3 6 2 3 4" xfId="15891" xr:uid="{65DE1059-E440-40D2-82D1-1C28103AE229}"/>
    <cellStyle name="Komma 3 6 2 3 4 2" xfId="35638" xr:uid="{C68CBC5F-6772-43FB-A0A6-3A27FE69ED29}"/>
    <cellStyle name="Komma 3 6 2 3 5" xfId="35631" xr:uid="{71E11215-6994-4C8D-B631-D20FD2D864D3}"/>
    <cellStyle name="Komma 3 6 2 3_DataSet" xfId="15892" xr:uid="{7985546D-5122-4CCE-89EC-7350CBF85380}"/>
    <cellStyle name="Komma 3 6 2 4" xfId="15893" xr:uid="{0A7FC6EE-C68E-44B7-AC58-6CF2552F4E11}"/>
    <cellStyle name="Komma 3 6 2 4 2" xfId="15894" xr:uid="{964E43F7-1A7E-4131-BCEB-07574E245376}"/>
    <cellStyle name="Komma 3 6 2 4 2 2" xfId="15895" xr:uid="{152D7A78-14B5-40C4-9EDD-C56CD40086CE}"/>
    <cellStyle name="Komma 3 6 2 4 2 2 2" xfId="35641" xr:uid="{1FBDA058-2927-4898-B19A-CB986E460EDB}"/>
    <cellStyle name="Komma 3 6 2 4 2 3" xfId="35640" xr:uid="{11D6A535-D7E8-4C2C-B898-B8C43F1D9299}"/>
    <cellStyle name="Komma 3 6 2 4 2_DataSet" xfId="15896" xr:uid="{6371168A-26A5-4DF0-8F7D-16CD221A05DE}"/>
    <cellStyle name="Komma 3 6 2 4 3" xfId="15897" xr:uid="{9CFB558C-7D17-42D5-BB72-12E6DE4FA7A5}"/>
    <cellStyle name="Komma 3 6 2 4 3 2" xfId="35642" xr:uid="{C8ED6B32-50AD-4B36-ABFD-9DE81CA52136}"/>
    <cellStyle name="Komma 3 6 2 4 4" xfId="35639" xr:uid="{6E74B027-0654-4AA3-ADFD-D031228BFD4C}"/>
    <cellStyle name="Komma 3 6 2 4_DataSet" xfId="15898" xr:uid="{D09F7D1A-F152-4692-8C3A-D3C2A88580BD}"/>
    <cellStyle name="Komma 3 6 2 5" xfId="15899" xr:uid="{FDAB3515-3B53-449F-AD34-5B87BD7B0978}"/>
    <cellStyle name="Komma 3 6 2 5 2" xfId="15900" xr:uid="{2CA78953-DF1D-4BD4-B226-D154B9E5CD65}"/>
    <cellStyle name="Komma 3 6 2 5 2 2" xfId="35644" xr:uid="{3E1827D9-83BB-415B-B508-305103C85C44}"/>
    <cellStyle name="Komma 3 6 2 5 3" xfId="35643" xr:uid="{B30BE969-E9A6-4AB0-B52E-97EFA302FA3C}"/>
    <cellStyle name="Komma 3 6 2 5_DataSet" xfId="15901" xr:uid="{ECCD7552-64FF-432E-BF36-0E3B0F45DBD7}"/>
    <cellStyle name="Komma 3 6 2 6" xfId="15902" xr:uid="{885E289F-2282-46C5-AE70-F20B439CB030}"/>
    <cellStyle name="Komma 3 6 2 6 2" xfId="35645" xr:uid="{D938B52F-1DA3-44FA-9F2B-408AC572F41A}"/>
    <cellStyle name="Komma 3 6 2 7" xfId="35614" xr:uid="{34D4C905-4747-4C3B-A198-E50D99535795}"/>
    <cellStyle name="Komma 3 6 2_DataSet" xfId="15903" xr:uid="{5A20D5EB-BA9F-4A03-B439-41EFE60EF3D5}"/>
    <cellStyle name="Komma 3 6 3" xfId="15904" xr:uid="{75FCE834-E7B2-41A4-BFE7-FC6E312082B8}"/>
    <cellStyle name="Komma 3 6 3 2" xfId="15905" xr:uid="{0DCA3382-EA98-49DC-9059-7F8813BB6342}"/>
    <cellStyle name="Komma 3 6 3 2 2" xfId="15906" xr:uid="{AF761F4F-32A5-49AE-8C77-A74065B74E08}"/>
    <cellStyle name="Komma 3 6 3 2 2 2" xfId="15907" xr:uid="{206622EA-AD5C-459F-A7C1-2008406278E4}"/>
    <cellStyle name="Komma 3 6 3 2 2 2 2" xfId="15908" xr:uid="{5D225B1E-02DD-4CC1-A5BE-38FBAF445AE2}"/>
    <cellStyle name="Komma 3 6 3 2 2 2 2 2" xfId="15909" xr:uid="{926AF722-F64E-43E1-8A05-56902525B5FE}"/>
    <cellStyle name="Komma 3 6 3 2 2 2 2 2 2" xfId="35651" xr:uid="{9549B570-CC42-4AF0-A2D4-0278D581422B}"/>
    <cellStyle name="Komma 3 6 3 2 2 2 2 3" xfId="35650" xr:uid="{40350903-E342-4621-B048-5B3759B6D128}"/>
    <cellStyle name="Komma 3 6 3 2 2 2 2_DataSet" xfId="15910" xr:uid="{329CDD71-97F6-487F-9D91-27D186AEAA4C}"/>
    <cellStyle name="Komma 3 6 3 2 2 2 3" xfId="15911" xr:uid="{9A60ACF4-42FE-431F-9F95-A381C625DFFC}"/>
    <cellStyle name="Komma 3 6 3 2 2 2 3 2" xfId="35652" xr:uid="{9F89534C-FB2D-4679-83F2-D7213E7F139F}"/>
    <cellStyle name="Komma 3 6 3 2 2 2 4" xfId="35649" xr:uid="{F908E27C-0987-4B50-802B-08F7D199D854}"/>
    <cellStyle name="Komma 3 6 3 2 2 2_DataSet" xfId="15912" xr:uid="{44742E56-48E3-47D8-B9CD-49699A28AA93}"/>
    <cellStyle name="Komma 3 6 3 2 2 3" xfId="15913" xr:uid="{ED23371C-FEBE-4094-8B41-594A15F28520}"/>
    <cellStyle name="Komma 3 6 3 2 2 3 2" xfId="15914" xr:uid="{EC603977-D21B-4CA4-A842-C42CF7FED14E}"/>
    <cellStyle name="Komma 3 6 3 2 2 3 2 2" xfId="35654" xr:uid="{53C8DD4F-B600-45BC-871C-2DF4F738F317}"/>
    <cellStyle name="Komma 3 6 3 2 2 3 3" xfId="35653" xr:uid="{CDAA9F3F-1F17-4E59-B1B2-F5EF4BB9918B}"/>
    <cellStyle name="Komma 3 6 3 2 2 3_DataSet" xfId="15915" xr:uid="{E9389B54-993E-4D5E-8FB5-551A3A5AC2A0}"/>
    <cellStyle name="Komma 3 6 3 2 2 4" xfId="15916" xr:uid="{7E578EDD-C936-414C-AD27-34A4F4A93F73}"/>
    <cellStyle name="Komma 3 6 3 2 2 4 2" xfId="35655" xr:uid="{A512CF4B-91B7-4886-98B3-E5D7D0A7CEA2}"/>
    <cellStyle name="Komma 3 6 3 2 2 5" xfId="35648" xr:uid="{AD0D61AD-CD28-4765-9E07-684C51C5C379}"/>
    <cellStyle name="Komma 3 6 3 2 2_DataSet" xfId="15917" xr:uid="{8A3BEC96-04ED-47E9-880B-DD710B0D3E28}"/>
    <cellStyle name="Komma 3 6 3 2 3" xfId="15918" xr:uid="{757004F5-F74F-4DF2-8607-15FF5EE5A07D}"/>
    <cellStyle name="Komma 3 6 3 2 3 2" xfId="15919" xr:uid="{F627C3BF-AC48-4891-BF2A-7056F78565C4}"/>
    <cellStyle name="Komma 3 6 3 2 3 2 2" xfId="15920" xr:uid="{7568523D-2E43-4516-A39C-0B08F371AC54}"/>
    <cellStyle name="Komma 3 6 3 2 3 2 2 2" xfId="35658" xr:uid="{BFFCFFB2-D3E7-43E4-A4DA-31ED4A98C5DF}"/>
    <cellStyle name="Komma 3 6 3 2 3 2 3" xfId="35657" xr:uid="{A717E02B-68AC-47DC-82B0-A187C9EFA6CA}"/>
    <cellStyle name="Komma 3 6 3 2 3 2_DataSet" xfId="15921" xr:uid="{2DDD88E8-FAAF-448B-9D93-4BFD7B48260B}"/>
    <cellStyle name="Komma 3 6 3 2 3 3" xfId="15922" xr:uid="{ED9E09ED-5A1A-4C10-852F-BB566AF8B293}"/>
    <cellStyle name="Komma 3 6 3 2 3 3 2" xfId="35659" xr:uid="{8A96E242-7BA7-4B1D-9E34-F7BFA8988184}"/>
    <cellStyle name="Komma 3 6 3 2 3 4" xfId="35656" xr:uid="{C45FAD11-0EF4-418D-830A-7168E3C941D6}"/>
    <cellStyle name="Komma 3 6 3 2 3_DataSet" xfId="15923" xr:uid="{6FA47F71-5552-44AC-812F-F1F6133202F6}"/>
    <cellStyle name="Komma 3 6 3 2 4" xfId="15924" xr:uid="{14E60DB7-92E2-4924-8934-C9F857FA4FC9}"/>
    <cellStyle name="Komma 3 6 3 2 4 2" xfId="15925" xr:uid="{E57D5EAE-11D7-4066-A5F6-3CA306DA88A8}"/>
    <cellStyle name="Komma 3 6 3 2 4 2 2" xfId="35661" xr:uid="{E122172A-73BA-422B-A178-6BC71F370339}"/>
    <cellStyle name="Komma 3 6 3 2 4 3" xfId="35660" xr:uid="{E9278602-A109-4F24-B28A-2C48BF4E32B3}"/>
    <cellStyle name="Komma 3 6 3 2 4_DataSet" xfId="15926" xr:uid="{E2621CDF-0CAF-46F2-B2DD-2BA2643071BF}"/>
    <cellStyle name="Komma 3 6 3 2 5" xfId="15927" xr:uid="{3045F3C5-A46F-4112-A595-475FDE319EEB}"/>
    <cellStyle name="Komma 3 6 3 2 5 2" xfId="35662" xr:uid="{7DAD63E4-3548-4325-9B98-240D527CC9ED}"/>
    <cellStyle name="Komma 3 6 3 2 6" xfId="35647" xr:uid="{C9C7671E-7959-40BC-90FA-00E547827667}"/>
    <cellStyle name="Komma 3 6 3 2_DataSet" xfId="15928" xr:uid="{504B16DE-6299-409F-A8B1-570C05FFF6C9}"/>
    <cellStyle name="Komma 3 6 3 3" xfId="15929" xr:uid="{7497796A-5502-4714-825B-DF4162C434B0}"/>
    <cellStyle name="Komma 3 6 3 3 2" xfId="15930" xr:uid="{71B8F869-1D4E-49C1-9D5F-78A3FBCFB00F}"/>
    <cellStyle name="Komma 3 6 3 3 2 2" xfId="15931" xr:uid="{C0282043-18EB-4215-8C0A-182BE30B5175}"/>
    <cellStyle name="Komma 3 6 3 3 2 2 2" xfId="15932" xr:uid="{286E8BC3-8F20-4F3E-8D2B-5E6A73255E4C}"/>
    <cellStyle name="Komma 3 6 3 3 2 2 2 2" xfId="35666" xr:uid="{6754AE39-86F3-4E2F-81BC-3BB38181A262}"/>
    <cellStyle name="Komma 3 6 3 3 2 2 3" xfId="35665" xr:uid="{B64A5FC0-C6D9-49F3-8536-BDEA167EDBA5}"/>
    <cellStyle name="Komma 3 6 3 3 2 2_DataSet" xfId="15933" xr:uid="{0A2E6057-F7B1-428A-9D1B-D2B019A10F99}"/>
    <cellStyle name="Komma 3 6 3 3 2 3" xfId="15934" xr:uid="{132B8D82-6240-4F54-B603-E46FEC88AE77}"/>
    <cellStyle name="Komma 3 6 3 3 2 3 2" xfId="35667" xr:uid="{DA4699BF-5E57-477C-A663-7974D7A836A8}"/>
    <cellStyle name="Komma 3 6 3 3 2 4" xfId="35664" xr:uid="{91F068B1-A3B0-40ED-A590-B72625C81ECE}"/>
    <cellStyle name="Komma 3 6 3 3 2_DataSet" xfId="15935" xr:uid="{EEE9A838-3E54-4B80-9C76-553CD4E3317E}"/>
    <cellStyle name="Komma 3 6 3 3 3" xfId="15936" xr:uid="{22916A08-BD7A-47AD-9EC4-5FEF652A26B2}"/>
    <cellStyle name="Komma 3 6 3 3 3 2" xfId="15937" xr:uid="{A644C0EC-ACB3-4746-950B-1FF693A07628}"/>
    <cellStyle name="Komma 3 6 3 3 3 2 2" xfId="35669" xr:uid="{033A64F0-34F3-4294-A9A7-7A65A8A4884C}"/>
    <cellStyle name="Komma 3 6 3 3 3 3" xfId="35668" xr:uid="{BB8F5A73-AF3B-4B42-A4AA-0B01ADB47055}"/>
    <cellStyle name="Komma 3 6 3 3 3_DataSet" xfId="15938" xr:uid="{80060BAB-A923-4913-BBD9-463A5B083DDE}"/>
    <cellStyle name="Komma 3 6 3 3 4" xfId="15939" xr:uid="{CE8A7CEF-7B60-4EC4-907A-C1BB303D3CC6}"/>
    <cellStyle name="Komma 3 6 3 3 4 2" xfId="35670" xr:uid="{C5005E33-5F04-4346-AD3F-93E67BA63047}"/>
    <cellStyle name="Komma 3 6 3 3 5" xfId="35663" xr:uid="{ABAC867B-B885-456F-9A29-918BE0D7A929}"/>
    <cellStyle name="Komma 3 6 3 3_DataSet" xfId="15940" xr:uid="{EC0910C4-F4B6-4D09-B3E1-A499128FDA0F}"/>
    <cellStyle name="Komma 3 6 3 4" xfId="15941" xr:uid="{974C60BD-ABDE-48BE-AB0C-EA138DB71D14}"/>
    <cellStyle name="Komma 3 6 3 4 2" xfId="15942" xr:uid="{DC18051A-15FA-4BDD-9AD2-86124FCA9BFE}"/>
    <cellStyle name="Komma 3 6 3 4 2 2" xfId="15943" xr:uid="{7EE0D46F-56FB-4646-8187-7B51DF378606}"/>
    <cellStyle name="Komma 3 6 3 4 2 2 2" xfId="35673" xr:uid="{BEF81703-363F-430B-96F2-2D2ABB6422E6}"/>
    <cellStyle name="Komma 3 6 3 4 2 3" xfId="35672" xr:uid="{3278C9FE-617E-4E73-9888-9EBF9395C68A}"/>
    <cellStyle name="Komma 3 6 3 4 2_DataSet" xfId="15944" xr:uid="{3D6791D9-3CF2-4645-86AD-DF95361B72D0}"/>
    <cellStyle name="Komma 3 6 3 4 3" xfId="15945" xr:uid="{DA1AC1C3-3E66-4DA7-ABC4-C07DD0140108}"/>
    <cellStyle name="Komma 3 6 3 4 3 2" xfId="35674" xr:uid="{6BF93B48-929C-432D-815F-5C1C61D2F80C}"/>
    <cellStyle name="Komma 3 6 3 4 4" xfId="35671" xr:uid="{C75360AD-668D-460E-80C6-E729E2830E77}"/>
    <cellStyle name="Komma 3 6 3 4_DataSet" xfId="15946" xr:uid="{B7FE613B-6001-423F-9A77-C6A957C6383E}"/>
    <cellStyle name="Komma 3 6 3 5" xfId="15947" xr:uid="{F681D8DA-7E40-4F10-BCFE-B550E5058CEF}"/>
    <cellStyle name="Komma 3 6 3 5 2" xfId="15948" xr:uid="{0924CF6D-7E6A-4666-A8B0-F83D7BFA19A0}"/>
    <cellStyle name="Komma 3 6 3 5 2 2" xfId="35676" xr:uid="{7538DD80-5D7C-490D-82E8-69A6B89FCED6}"/>
    <cellStyle name="Komma 3 6 3 5 3" xfId="35675" xr:uid="{978EBADC-5410-4C19-898F-E797D2B03534}"/>
    <cellStyle name="Komma 3 6 3 5_DataSet" xfId="15949" xr:uid="{BCAFFB48-9453-4FBC-983D-C1666969D467}"/>
    <cellStyle name="Komma 3 6 3 6" xfId="15950" xr:uid="{BD3CABD9-2EFE-469F-B969-125887E5C836}"/>
    <cellStyle name="Komma 3 6 3 6 2" xfId="35677" xr:uid="{B705EB4A-0808-45AA-9F08-62855F8965C5}"/>
    <cellStyle name="Komma 3 6 3 7" xfId="35646" xr:uid="{DDF4C7F1-DD7A-481C-B76A-8CEA7AC97C64}"/>
    <cellStyle name="Komma 3 6 3_DataSet" xfId="15951" xr:uid="{8EC8C0A3-7AA9-466B-AB7C-83BB0B937E67}"/>
    <cellStyle name="Komma 3 6 4" xfId="15952" xr:uid="{B6B9E74B-1624-4085-A4E1-201C3F709230}"/>
    <cellStyle name="Komma 3 6 4 2" xfId="15953" xr:uid="{C6C2BB59-EBD8-4936-BE38-BE4EF636B709}"/>
    <cellStyle name="Komma 3 6 4 2 2" xfId="15954" xr:uid="{96BB2752-4D5D-4461-954F-7B096C53F98C}"/>
    <cellStyle name="Komma 3 6 4 2 2 2" xfId="15955" xr:uid="{F8C1C1F8-E666-46B8-9604-967EE04908C5}"/>
    <cellStyle name="Komma 3 6 4 2 2 2 2" xfId="15956" xr:uid="{2E891A6D-0A7E-4A5C-9772-771280BE4493}"/>
    <cellStyle name="Komma 3 6 4 2 2 2 2 2" xfId="35682" xr:uid="{6CE0DD78-D193-4B54-B189-3656450B583C}"/>
    <cellStyle name="Komma 3 6 4 2 2 2 3" xfId="35681" xr:uid="{8DFCA280-FA7C-4608-BD42-B8F15CF9B80B}"/>
    <cellStyle name="Komma 3 6 4 2 2 2_DataSet" xfId="15957" xr:uid="{1247A4A5-6A6F-4BBB-BA6C-B0F83B8813E0}"/>
    <cellStyle name="Komma 3 6 4 2 2 3" xfId="15958" xr:uid="{82ED8FC4-DB8E-4287-93AF-8AF18BB5BDD3}"/>
    <cellStyle name="Komma 3 6 4 2 2 3 2" xfId="35683" xr:uid="{BD485A64-C4C6-40E2-843C-E695750EF84E}"/>
    <cellStyle name="Komma 3 6 4 2 2 4" xfId="35680" xr:uid="{E56D96B2-87CD-470B-AC72-D6342E470EE5}"/>
    <cellStyle name="Komma 3 6 4 2 2_DataSet" xfId="15959" xr:uid="{CCCB0733-658A-4A8B-AED6-45317A423190}"/>
    <cellStyle name="Komma 3 6 4 2 3" xfId="15960" xr:uid="{FF20D6B7-B000-4188-852D-D5E0B88F5292}"/>
    <cellStyle name="Komma 3 6 4 2 3 2" xfId="15961" xr:uid="{750F12ED-40E7-4C74-BE38-51D1E9549C61}"/>
    <cellStyle name="Komma 3 6 4 2 3 2 2" xfId="35685" xr:uid="{5C151840-4634-4D06-A8F8-8783989DA6EC}"/>
    <cellStyle name="Komma 3 6 4 2 3 3" xfId="35684" xr:uid="{1C07D105-D3CC-4059-8D92-1946F0F1E145}"/>
    <cellStyle name="Komma 3 6 4 2 3_DataSet" xfId="15962" xr:uid="{690C359F-1F8E-4D55-9021-65E7F81CC15B}"/>
    <cellStyle name="Komma 3 6 4 2 4" xfId="15963" xr:uid="{1BDD489B-CC9B-426A-B8C4-59E1BD2F541C}"/>
    <cellStyle name="Komma 3 6 4 2 4 2" xfId="35686" xr:uid="{0428592F-3DF6-44B4-A547-DBD838D115C5}"/>
    <cellStyle name="Komma 3 6 4 2 5" xfId="35679" xr:uid="{B4D74B20-EFBE-400A-9A3E-EAEA079F091A}"/>
    <cellStyle name="Komma 3 6 4 2_DataSet" xfId="15964" xr:uid="{487EAF3A-BDD8-40B9-AF42-B7DD99F4BBA4}"/>
    <cellStyle name="Komma 3 6 4 3" xfId="15965" xr:uid="{C5BE962C-4F72-417B-83BE-1725983CE551}"/>
    <cellStyle name="Komma 3 6 4 3 2" xfId="15966" xr:uid="{CF65F86E-D903-4138-A711-9A8581C83804}"/>
    <cellStyle name="Komma 3 6 4 3 2 2" xfId="15967" xr:uid="{14D6218F-D6E6-41F2-8E9D-E4A6ECDF4164}"/>
    <cellStyle name="Komma 3 6 4 3 2 2 2" xfId="35689" xr:uid="{A9E06D28-DE07-4168-BA67-758A048840A3}"/>
    <cellStyle name="Komma 3 6 4 3 2 3" xfId="35688" xr:uid="{705E5607-EB53-421F-A6A8-FCC48B33AEFE}"/>
    <cellStyle name="Komma 3 6 4 3 2_DataSet" xfId="15968" xr:uid="{3578D27E-F070-4A12-9E65-0EE8591F5E05}"/>
    <cellStyle name="Komma 3 6 4 3 3" xfId="15969" xr:uid="{BE144AF6-3D8B-48DF-95AE-76EFA2EECB84}"/>
    <cellStyle name="Komma 3 6 4 3 3 2" xfId="35690" xr:uid="{14377A22-EB57-4470-9863-DD4F48058166}"/>
    <cellStyle name="Komma 3 6 4 3 4" xfId="35687" xr:uid="{6245FDEA-7209-42A0-958B-12C618EAA938}"/>
    <cellStyle name="Komma 3 6 4 3_DataSet" xfId="15970" xr:uid="{1F9CE572-FBA5-41F8-869A-8DE233F45733}"/>
    <cellStyle name="Komma 3 6 4 4" xfId="15971" xr:uid="{57FC5189-AB45-43D2-959E-7059028C393E}"/>
    <cellStyle name="Komma 3 6 4 4 2" xfId="15972" xr:uid="{31EBB3BB-D899-4B3A-9D6B-D79989626FFD}"/>
    <cellStyle name="Komma 3 6 4 4 2 2" xfId="35692" xr:uid="{5D951306-1754-4DA8-A619-1FFA127FE040}"/>
    <cellStyle name="Komma 3 6 4 4 3" xfId="35691" xr:uid="{4983B2AC-9D77-4FEE-AFDF-CA4BBD55E5DD}"/>
    <cellStyle name="Komma 3 6 4 4_DataSet" xfId="15973" xr:uid="{812F0D25-F5F8-4401-B21A-1B2E21C9541D}"/>
    <cellStyle name="Komma 3 6 4 5" xfId="15974" xr:uid="{69C673A2-26AC-4C46-AD48-B25B463217E9}"/>
    <cellStyle name="Komma 3 6 4 5 2" xfId="35693" xr:uid="{4D5CC109-EB74-4A85-8E82-24D127248C34}"/>
    <cellStyle name="Komma 3 6 4 6" xfId="35678" xr:uid="{7ED11263-3370-40C3-A48A-0371270BCFAF}"/>
    <cellStyle name="Komma 3 6 4_DataSet" xfId="15975" xr:uid="{E7CF73FA-6232-4BE4-98A4-4E8497D67B67}"/>
    <cellStyle name="Komma 3 6 5" xfId="15976" xr:uid="{26D79C93-5D55-44D8-8ECE-F06EBBEECE6F}"/>
    <cellStyle name="Komma 3 6 5 2" xfId="15977" xr:uid="{36BD7A7C-8BED-421A-A4D0-D63E12890144}"/>
    <cellStyle name="Komma 3 6 5 2 2" xfId="15978" xr:uid="{4D2D92E9-5627-4225-B923-B4589B12004F}"/>
    <cellStyle name="Komma 3 6 5 2 2 2" xfId="15979" xr:uid="{A5588AE9-C71B-45E7-90D9-93B8E43446C4}"/>
    <cellStyle name="Komma 3 6 5 2 2 2 2" xfId="35697" xr:uid="{B356FBB2-434D-4039-AE88-85F02CD562FD}"/>
    <cellStyle name="Komma 3 6 5 2 2 3" xfId="35696" xr:uid="{E5F17BA7-B82D-4311-B86B-CEDF19264080}"/>
    <cellStyle name="Komma 3 6 5 2 2_DataSet" xfId="15980" xr:uid="{BC98467A-369B-4B26-8AA5-DF68093D4DBA}"/>
    <cellStyle name="Komma 3 6 5 2 3" xfId="15981" xr:uid="{C4A87F2B-CD69-4802-ADCC-6612F1B02CD7}"/>
    <cellStyle name="Komma 3 6 5 2 3 2" xfId="35698" xr:uid="{913E8C4A-EA5D-424E-91A9-15598C237E17}"/>
    <cellStyle name="Komma 3 6 5 2 4" xfId="35695" xr:uid="{EF7260CE-DB07-4A84-B3D1-937B6EBAF17B}"/>
    <cellStyle name="Komma 3 6 5 2_DataSet" xfId="15982" xr:uid="{E73CEA49-BA8F-484D-A3AD-185F4C4C28FA}"/>
    <cellStyle name="Komma 3 6 5 3" xfId="15983" xr:uid="{460C0AD0-30FF-437F-9A05-76F2917D2C92}"/>
    <cellStyle name="Komma 3 6 5 3 2" xfId="15984" xr:uid="{6443465C-1006-4963-9043-D719B66C8B13}"/>
    <cellStyle name="Komma 3 6 5 3 2 2" xfId="35700" xr:uid="{B1399D67-E420-4EB3-B968-29832EB97B49}"/>
    <cellStyle name="Komma 3 6 5 3 3" xfId="35699" xr:uid="{405DDD8E-CDCC-48AB-B301-F8495066D292}"/>
    <cellStyle name="Komma 3 6 5 3_DataSet" xfId="15985" xr:uid="{0E707284-90B2-4CD3-BBC2-F94D353FB7CB}"/>
    <cellStyle name="Komma 3 6 5 4" xfId="15986" xr:uid="{78447E40-6635-4CCF-8464-6BB147F1473E}"/>
    <cellStyle name="Komma 3 6 5 4 2" xfId="35701" xr:uid="{49F8AC58-59B0-420C-9F4D-83B8CBC784B2}"/>
    <cellStyle name="Komma 3 6 5 5" xfId="35694" xr:uid="{68BF45C7-0CD0-4535-9695-2F9DE70DDC1F}"/>
    <cellStyle name="Komma 3 6 5_DataSet" xfId="15987" xr:uid="{3DF8315A-3040-4E1E-9640-B9D2A7449349}"/>
    <cellStyle name="Komma 3 6 6" xfId="15988" xr:uid="{3E3C54E1-2ABF-418D-85FF-5363D7119B3D}"/>
    <cellStyle name="Komma 3 6 6 2" xfId="15989" xr:uid="{638AB97C-AC0B-43BE-B912-B4A89731E0F7}"/>
    <cellStyle name="Komma 3 6 6 2 2" xfId="15990" xr:uid="{0E6A05EA-457F-4219-AA6E-6983A15D864E}"/>
    <cellStyle name="Komma 3 6 6 2 2 2" xfId="35704" xr:uid="{DA7904BE-CEF7-40AA-9096-B0CF9785C761}"/>
    <cellStyle name="Komma 3 6 6 2 3" xfId="35703" xr:uid="{E20B9628-BD7F-4AD6-90D0-F33A351FF701}"/>
    <cellStyle name="Komma 3 6 6 2_DataSet" xfId="15991" xr:uid="{1ED1434C-A14B-4299-9ED5-90EF60444103}"/>
    <cellStyle name="Komma 3 6 6 3" xfId="15992" xr:uid="{774C8FC8-5B35-4BEE-A811-907F916ECB75}"/>
    <cellStyle name="Komma 3 6 6 3 2" xfId="35705" xr:uid="{91BDC4FF-6DA3-4A74-95FA-6AE188921B6A}"/>
    <cellStyle name="Komma 3 6 6 4" xfId="35702" xr:uid="{F9B0C46F-57E8-47C8-AFCB-71440450B1C3}"/>
    <cellStyle name="Komma 3 6 6_DataSet" xfId="15993" xr:uid="{FA5101A0-E0E1-4CD1-9747-865BFACE619E}"/>
    <cellStyle name="Komma 3 6 7" xfId="15994" xr:uid="{60A209CF-8CE0-476B-A82C-49BF725FD107}"/>
    <cellStyle name="Komma 3 6 7 2" xfId="15995" xr:uid="{DAC7CEEF-AFFC-4A94-AFBE-2768D6F5F285}"/>
    <cellStyle name="Komma 3 6 7 2 2" xfId="35707" xr:uid="{4DAB2CC7-305B-421E-9A9B-317E4FF0BDCB}"/>
    <cellStyle name="Komma 3 6 7 3" xfId="35706" xr:uid="{0A6E5CCD-2F66-45C1-A928-BFFD044F81E6}"/>
    <cellStyle name="Komma 3 6 7_DataSet" xfId="15996" xr:uid="{A0A7D0BF-02CF-4293-8BE2-AEE14523146D}"/>
    <cellStyle name="Komma 3 6 8" xfId="15997" xr:uid="{F62CCCE2-B51A-4829-B197-9F6D5CCC755A}"/>
    <cellStyle name="Komma 3 6 8 2" xfId="35708" xr:uid="{6F094D77-3573-461B-A39F-AE760CDB689E}"/>
    <cellStyle name="Komma 3 6 9" xfId="35613" xr:uid="{017B5586-E9EB-405D-94E9-F5A1AAC404DF}"/>
    <cellStyle name="Komma 3 6_DataSet" xfId="15998" xr:uid="{23694931-7693-4C10-A025-F14452785400}"/>
    <cellStyle name="Komma 3 7" xfId="15999" xr:uid="{19D9A735-EB93-4AF8-A218-B9AC70650B74}"/>
    <cellStyle name="Komma 3 7 2" xfId="16000" xr:uid="{B06F06FC-A76F-413A-91C0-4CB6468FE21D}"/>
    <cellStyle name="Komma 3 7 2 2" xfId="16001" xr:uid="{146C5C41-2302-4318-99EA-5FDE0EAD2347}"/>
    <cellStyle name="Komma 3 7 2 2 2" xfId="16002" xr:uid="{C58C0AE6-DBAE-4C2A-B9D3-0A47324C065C}"/>
    <cellStyle name="Komma 3 7 2 2 2 2" xfId="16003" xr:uid="{96264774-2435-44B6-9C31-C5A8F1BF57B0}"/>
    <cellStyle name="Komma 3 7 2 2 2 2 2" xfId="16004" xr:uid="{225B9C4B-F2BC-447C-A2DC-82E7A036FFFE}"/>
    <cellStyle name="Komma 3 7 2 2 2 2 2 2" xfId="16005" xr:uid="{BA62B6C0-79E6-48A0-8470-785031C499B9}"/>
    <cellStyle name="Komma 3 7 2 2 2 2 2 2 2" xfId="35715" xr:uid="{3DBB9926-ECEF-4D84-B3BC-03E0E1AB6905}"/>
    <cellStyle name="Komma 3 7 2 2 2 2 2 3" xfId="35714" xr:uid="{958BFD55-7A2E-4F06-9129-A426EDA68C3C}"/>
    <cellStyle name="Komma 3 7 2 2 2 2 2_DataSet" xfId="16006" xr:uid="{28BA3081-D166-42C6-86AC-B748EB074280}"/>
    <cellStyle name="Komma 3 7 2 2 2 2 3" xfId="16007" xr:uid="{1BC8EF42-4B2E-4C7E-B884-99E5C71580E0}"/>
    <cellStyle name="Komma 3 7 2 2 2 2 3 2" xfId="35716" xr:uid="{B230552F-BC37-49EF-8F25-3520EBDE6699}"/>
    <cellStyle name="Komma 3 7 2 2 2 2 4" xfId="35713" xr:uid="{B5BB9413-E96B-40D8-A866-2433A0BA1285}"/>
    <cellStyle name="Komma 3 7 2 2 2 2_DataSet" xfId="16008" xr:uid="{658FA66D-3F69-420A-81D9-C848FFC0B573}"/>
    <cellStyle name="Komma 3 7 2 2 2 3" xfId="16009" xr:uid="{34F2D319-0F39-4B1C-96F1-9858CA7DB847}"/>
    <cellStyle name="Komma 3 7 2 2 2 3 2" xfId="16010" xr:uid="{0C52B6A7-0350-4C90-8322-AAD4E56B5C45}"/>
    <cellStyle name="Komma 3 7 2 2 2 3 2 2" xfId="35718" xr:uid="{5F5954A7-D545-4866-A3CC-D9A15FB4BEB8}"/>
    <cellStyle name="Komma 3 7 2 2 2 3 3" xfId="35717" xr:uid="{080255B3-663B-49D6-91B4-7E449DF3DEBA}"/>
    <cellStyle name="Komma 3 7 2 2 2 3_DataSet" xfId="16011" xr:uid="{20F5A684-59AE-47E3-BAE2-79DE8DFB1DBF}"/>
    <cellStyle name="Komma 3 7 2 2 2 4" xfId="16012" xr:uid="{651C812C-216C-4F7D-B321-8FF22B3EE1BA}"/>
    <cellStyle name="Komma 3 7 2 2 2 4 2" xfId="35719" xr:uid="{9FBDC854-9842-4048-9E25-4767F553D2C5}"/>
    <cellStyle name="Komma 3 7 2 2 2 5" xfId="35712" xr:uid="{2B973AD3-14EF-4EEA-8B55-186700BB2EFD}"/>
    <cellStyle name="Komma 3 7 2 2 2_DataSet" xfId="16013" xr:uid="{307AA78B-AEBA-4BAB-8A15-226E77B2B128}"/>
    <cellStyle name="Komma 3 7 2 2 3" xfId="16014" xr:uid="{B1BD0C46-0316-4A95-98BD-C5C6B0646C3C}"/>
    <cellStyle name="Komma 3 7 2 2 3 2" xfId="16015" xr:uid="{1AD2A136-68D4-4F9F-BE20-4712538FF8F0}"/>
    <cellStyle name="Komma 3 7 2 2 3 2 2" xfId="16016" xr:uid="{0432D493-AFA3-4953-BC32-9024272DB2C4}"/>
    <cellStyle name="Komma 3 7 2 2 3 2 2 2" xfId="35722" xr:uid="{9CE2D7C1-74F6-4B3C-A832-8603F6AC27D7}"/>
    <cellStyle name="Komma 3 7 2 2 3 2 3" xfId="35721" xr:uid="{5B9F4E62-3932-4BF3-9993-10B8262674C7}"/>
    <cellStyle name="Komma 3 7 2 2 3 2_DataSet" xfId="16017" xr:uid="{C40378DC-5ACA-4917-B80D-E5F87444DA8E}"/>
    <cellStyle name="Komma 3 7 2 2 3 3" xfId="16018" xr:uid="{3C17626B-3B9D-47CF-895F-0157AD71E569}"/>
    <cellStyle name="Komma 3 7 2 2 3 3 2" xfId="35723" xr:uid="{72864AC6-4B1B-4FEE-8355-D5E801A57CB8}"/>
    <cellStyle name="Komma 3 7 2 2 3 4" xfId="35720" xr:uid="{C7AD4E5C-5198-4460-9D6E-5AB06FF4CB26}"/>
    <cellStyle name="Komma 3 7 2 2 3_DataSet" xfId="16019" xr:uid="{20359BD1-F79B-4E09-9A28-8843F6831B90}"/>
    <cellStyle name="Komma 3 7 2 2 4" xfId="16020" xr:uid="{CC6F03F9-6242-4E29-B7D0-5C03E3A4D401}"/>
    <cellStyle name="Komma 3 7 2 2 4 2" xfId="16021" xr:uid="{A97FB1A1-5F27-4DC7-8E8E-F1CF8962E2B7}"/>
    <cellStyle name="Komma 3 7 2 2 4 2 2" xfId="35725" xr:uid="{7C01E284-7913-4EC8-9246-391C5DAB5354}"/>
    <cellStyle name="Komma 3 7 2 2 4 3" xfId="35724" xr:uid="{CCC2FB9B-6F70-4F78-AB58-B3F343689798}"/>
    <cellStyle name="Komma 3 7 2 2 4_DataSet" xfId="16022" xr:uid="{A59C2ED2-4D01-4255-9880-C3E93750A866}"/>
    <cellStyle name="Komma 3 7 2 2 5" xfId="16023" xr:uid="{DA2BA47C-0DED-4392-8A24-D85CE722C26B}"/>
    <cellStyle name="Komma 3 7 2 2 5 2" xfId="35726" xr:uid="{E23303B6-C228-442A-812E-1AE4DFB1E422}"/>
    <cellStyle name="Komma 3 7 2 2 6" xfId="35711" xr:uid="{F468909C-E0A4-4091-AA21-8507E98DDC91}"/>
    <cellStyle name="Komma 3 7 2 2_DataSet" xfId="16024" xr:uid="{0AEC6CAA-613C-4FA9-9A48-590737D64847}"/>
    <cellStyle name="Komma 3 7 2 3" xfId="16025" xr:uid="{4764C3D6-A418-4F8C-BF77-7A8277D092FB}"/>
    <cellStyle name="Komma 3 7 2 3 2" xfId="16026" xr:uid="{97745795-15C5-4A8B-80F2-4A2449529169}"/>
    <cellStyle name="Komma 3 7 2 3 2 2" xfId="16027" xr:uid="{CF07E324-DE59-44E8-A090-9224FAE0506D}"/>
    <cellStyle name="Komma 3 7 2 3 2 2 2" xfId="16028" xr:uid="{EC52F550-795F-4CC0-BABF-1713F6F2070A}"/>
    <cellStyle name="Komma 3 7 2 3 2 2 2 2" xfId="35730" xr:uid="{BFB2A119-2617-4C96-AF96-7F0215DC433D}"/>
    <cellStyle name="Komma 3 7 2 3 2 2 3" xfId="35729" xr:uid="{1D4C0D7E-349A-432E-86B3-37F4D1202F14}"/>
    <cellStyle name="Komma 3 7 2 3 2 2_DataSet" xfId="16029" xr:uid="{93E30177-9476-47E5-9189-E5221D5E161B}"/>
    <cellStyle name="Komma 3 7 2 3 2 3" xfId="16030" xr:uid="{94FFC702-9F62-4231-B7A1-23509EF6F92E}"/>
    <cellStyle name="Komma 3 7 2 3 2 3 2" xfId="35731" xr:uid="{5162A16E-C682-4228-B6F1-F6B754A9597E}"/>
    <cellStyle name="Komma 3 7 2 3 2 4" xfId="35728" xr:uid="{07382ED5-49AB-4DD6-8A9A-7C7F55312BF7}"/>
    <cellStyle name="Komma 3 7 2 3 2_DataSet" xfId="16031" xr:uid="{A4F315D3-88F5-41F9-AC07-7F3BFC54C9EB}"/>
    <cellStyle name="Komma 3 7 2 3 3" xfId="16032" xr:uid="{4A55DF02-BF3E-4976-89DA-F1AF2DF63E99}"/>
    <cellStyle name="Komma 3 7 2 3 3 2" xfId="16033" xr:uid="{1FD04044-2E31-4B1E-90EC-52AB4126AC5E}"/>
    <cellStyle name="Komma 3 7 2 3 3 2 2" xfId="35733" xr:uid="{4B37635C-F0B6-4B42-B248-44718B02857D}"/>
    <cellStyle name="Komma 3 7 2 3 3 3" xfId="35732" xr:uid="{FECCEE78-A546-4CA6-86DE-7712AA562743}"/>
    <cellStyle name="Komma 3 7 2 3 3_DataSet" xfId="16034" xr:uid="{9FE69899-E7CA-4095-82E2-A0FD18E6B6E4}"/>
    <cellStyle name="Komma 3 7 2 3 4" xfId="16035" xr:uid="{0A05C4F6-04E0-46C2-B5DD-752C1AFF38BB}"/>
    <cellStyle name="Komma 3 7 2 3 4 2" xfId="35734" xr:uid="{E83ABB31-9F2C-4387-B238-A32CFB3B6831}"/>
    <cellStyle name="Komma 3 7 2 3 5" xfId="35727" xr:uid="{A6A5F39B-C9F5-41DA-91ED-5C35464AF323}"/>
    <cellStyle name="Komma 3 7 2 3_DataSet" xfId="16036" xr:uid="{98513656-F03D-4F30-A3B8-203472E4B097}"/>
    <cellStyle name="Komma 3 7 2 4" xfId="16037" xr:uid="{D658D3EE-C732-485F-B6EF-D92E7C0780EA}"/>
    <cellStyle name="Komma 3 7 2 4 2" xfId="16038" xr:uid="{A60C2DCD-61F6-4774-BE1B-708DED2BED05}"/>
    <cellStyle name="Komma 3 7 2 4 2 2" xfId="16039" xr:uid="{D9E16152-2827-4D4F-8166-4B0170ACFF82}"/>
    <cellStyle name="Komma 3 7 2 4 2 2 2" xfId="35737" xr:uid="{620FFF00-0CA0-4340-ADDB-B570A7E81807}"/>
    <cellStyle name="Komma 3 7 2 4 2 3" xfId="35736" xr:uid="{D8E160F0-122B-4CDC-AE4C-AE9C18F7B9EE}"/>
    <cellStyle name="Komma 3 7 2 4 2_DataSet" xfId="16040" xr:uid="{0EAB17C1-1DDC-41DD-AC9A-C792E8CC44CF}"/>
    <cellStyle name="Komma 3 7 2 4 3" xfId="16041" xr:uid="{A194B5AD-988E-4273-BA32-0D72C86990CD}"/>
    <cellStyle name="Komma 3 7 2 4 3 2" xfId="35738" xr:uid="{4D8F6587-B341-473B-9D97-30A18D88DC22}"/>
    <cellStyle name="Komma 3 7 2 4 4" xfId="35735" xr:uid="{A433CE66-ADE2-4E5C-8DA6-9FD88C517B49}"/>
    <cellStyle name="Komma 3 7 2 4_DataSet" xfId="16042" xr:uid="{52E3A2FE-2D31-49DA-B1E6-39BF13386AD1}"/>
    <cellStyle name="Komma 3 7 2 5" xfId="16043" xr:uid="{7E70DF9C-B440-4163-BD7C-D933D4E3B323}"/>
    <cellStyle name="Komma 3 7 2 5 2" xfId="16044" xr:uid="{55C4A9A6-33D9-4435-A081-215090E0049F}"/>
    <cellStyle name="Komma 3 7 2 5 2 2" xfId="35740" xr:uid="{FD05EB86-3C93-4CE8-BF21-D2DB36DA6AC2}"/>
    <cellStyle name="Komma 3 7 2 5 3" xfId="35739" xr:uid="{9D169341-08E1-41E8-9BCF-D13D6F2F5CE9}"/>
    <cellStyle name="Komma 3 7 2 5_DataSet" xfId="16045" xr:uid="{0063C204-D667-4547-9A19-28F69B771F62}"/>
    <cellStyle name="Komma 3 7 2 6" xfId="16046" xr:uid="{122C77EE-0EC2-4A73-97C1-D723AC7C43BB}"/>
    <cellStyle name="Komma 3 7 2 6 2" xfId="35741" xr:uid="{E6DA4BF6-3A57-44CE-AC7B-4919DA31D17B}"/>
    <cellStyle name="Komma 3 7 2 7" xfId="35710" xr:uid="{7D6B33DC-7AEB-4E60-8D8B-6CD9080F6507}"/>
    <cellStyle name="Komma 3 7 2_DataSet" xfId="16047" xr:uid="{B44F59BA-7D4E-443A-B6BB-243051BF6922}"/>
    <cellStyle name="Komma 3 7 3" xfId="16048" xr:uid="{222542DB-F8D2-4812-A5D7-A838DD551B9D}"/>
    <cellStyle name="Komma 3 7 3 2" xfId="16049" xr:uid="{E1F5B4CC-EB7A-4212-85D5-094DFE58E16B}"/>
    <cellStyle name="Komma 3 7 3 2 2" xfId="16050" xr:uid="{8D5B7ADE-2F6D-4506-A5DC-53FFC8E894AE}"/>
    <cellStyle name="Komma 3 7 3 2 2 2" xfId="16051" xr:uid="{ED0EDD2E-C874-4B1B-B07C-4D7E58D23A8E}"/>
    <cellStyle name="Komma 3 7 3 2 2 2 2" xfId="16052" xr:uid="{6CFE4DF1-DCE7-48E7-9BE3-EED9391FF40B}"/>
    <cellStyle name="Komma 3 7 3 2 2 2 2 2" xfId="16053" xr:uid="{29EB156E-66CE-4862-9644-5C5039F82CD5}"/>
    <cellStyle name="Komma 3 7 3 2 2 2 2 2 2" xfId="35747" xr:uid="{785263CB-6440-4B80-9283-52881F25C24D}"/>
    <cellStyle name="Komma 3 7 3 2 2 2 2 3" xfId="35746" xr:uid="{F917DD1D-6B37-44EF-8A6D-114EDF3449C2}"/>
    <cellStyle name="Komma 3 7 3 2 2 2 2_DataSet" xfId="16054" xr:uid="{316841C1-13FD-46D3-85A5-F030EE260BFF}"/>
    <cellStyle name="Komma 3 7 3 2 2 2 3" xfId="16055" xr:uid="{9DF56274-0423-4059-80A7-F0A1145A30C6}"/>
    <cellStyle name="Komma 3 7 3 2 2 2 3 2" xfId="35748" xr:uid="{48C6FE92-07A3-42FC-88AD-CDBDC133EF13}"/>
    <cellStyle name="Komma 3 7 3 2 2 2 4" xfId="35745" xr:uid="{F6D441C0-FC9D-4D9F-B553-BC744D639F2C}"/>
    <cellStyle name="Komma 3 7 3 2 2 2_DataSet" xfId="16056" xr:uid="{AF2A4A30-8FA8-40F0-9DC8-4D3D6EFD591F}"/>
    <cellStyle name="Komma 3 7 3 2 2 3" xfId="16057" xr:uid="{90974BF1-3EC6-4835-A5C7-4499BF83FDC6}"/>
    <cellStyle name="Komma 3 7 3 2 2 3 2" xfId="16058" xr:uid="{84F64065-7D3D-445B-AD95-9E71B81970FD}"/>
    <cellStyle name="Komma 3 7 3 2 2 3 2 2" xfId="35750" xr:uid="{FF3E7D69-5243-4158-B435-EF740307D85C}"/>
    <cellStyle name="Komma 3 7 3 2 2 3 3" xfId="35749" xr:uid="{BA35C9F1-E377-47C2-B9E8-933777F8DADA}"/>
    <cellStyle name="Komma 3 7 3 2 2 3_DataSet" xfId="16059" xr:uid="{11B56853-D335-40B3-AD73-03D4F3A0E21F}"/>
    <cellStyle name="Komma 3 7 3 2 2 4" xfId="16060" xr:uid="{F66B0E5D-8DFE-42F3-9A70-34F358D520F8}"/>
    <cellStyle name="Komma 3 7 3 2 2 4 2" xfId="35751" xr:uid="{EC8404D6-4EC6-4884-83B1-2452642E4699}"/>
    <cellStyle name="Komma 3 7 3 2 2 5" xfId="35744" xr:uid="{6B0FC201-8858-476F-96B7-F97D8CB3CCF4}"/>
    <cellStyle name="Komma 3 7 3 2 2_DataSet" xfId="16061" xr:uid="{A5EE39EB-9B18-4FDE-B156-F10428555D92}"/>
    <cellStyle name="Komma 3 7 3 2 3" xfId="16062" xr:uid="{E7CDC21E-60D5-4E23-A407-CEF4C5930E44}"/>
    <cellStyle name="Komma 3 7 3 2 3 2" xfId="16063" xr:uid="{115A8FE1-CFD5-47E4-AAC8-AD5F26BA70BA}"/>
    <cellStyle name="Komma 3 7 3 2 3 2 2" xfId="16064" xr:uid="{E74039E7-F560-4CC6-9887-470D06ABA054}"/>
    <cellStyle name="Komma 3 7 3 2 3 2 2 2" xfId="35754" xr:uid="{53DA336B-DF81-4439-9B85-9A1A6B77D6B3}"/>
    <cellStyle name="Komma 3 7 3 2 3 2 3" xfId="35753" xr:uid="{57A763EB-D724-47AC-9A97-0C1E6C9E6DE2}"/>
    <cellStyle name="Komma 3 7 3 2 3 2_DataSet" xfId="16065" xr:uid="{5D6FBB62-339D-4259-989E-A612BAB14EE4}"/>
    <cellStyle name="Komma 3 7 3 2 3 3" xfId="16066" xr:uid="{5EDF3336-1286-4FF4-842D-E60EA74E1202}"/>
    <cellStyle name="Komma 3 7 3 2 3 3 2" xfId="35755" xr:uid="{0EB5149E-88DC-4F6E-BA72-7D4814845296}"/>
    <cellStyle name="Komma 3 7 3 2 3 4" xfId="35752" xr:uid="{9634D0BA-6304-4BC3-A88E-6A0637E2D372}"/>
    <cellStyle name="Komma 3 7 3 2 3_DataSet" xfId="16067" xr:uid="{541542F5-BA79-4185-88EE-5EBD2B83C5D3}"/>
    <cellStyle name="Komma 3 7 3 2 4" xfId="16068" xr:uid="{0EF10613-BED4-4FDC-B3F2-923A2035E5EB}"/>
    <cellStyle name="Komma 3 7 3 2 4 2" xfId="16069" xr:uid="{0AFC6BDA-7AFF-4D20-98D2-30CBADD47D45}"/>
    <cellStyle name="Komma 3 7 3 2 4 2 2" xfId="35757" xr:uid="{F23A4974-F4B0-4483-9372-28ABA8F8C243}"/>
    <cellStyle name="Komma 3 7 3 2 4 3" xfId="35756" xr:uid="{76643286-CF22-48CA-80B5-80C0CEEB8C80}"/>
    <cellStyle name="Komma 3 7 3 2 4_DataSet" xfId="16070" xr:uid="{BE89A22F-D441-4EEF-8C87-D2DC947882D9}"/>
    <cellStyle name="Komma 3 7 3 2 5" xfId="16071" xr:uid="{616243DA-F215-4C4F-BEB3-9949D6912A17}"/>
    <cellStyle name="Komma 3 7 3 2 5 2" xfId="35758" xr:uid="{888A4708-656E-4D50-915F-5C69C5A8C6D5}"/>
    <cellStyle name="Komma 3 7 3 2 6" xfId="35743" xr:uid="{404EC955-2EF9-4641-976C-E28945338B9C}"/>
    <cellStyle name="Komma 3 7 3 2_DataSet" xfId="16072" xr:uid="{B4B543DA-E8E5-4E87-A9FC-CBBD315C082B}"/>
    <cellStyle name="Komma 3 7 3 3" xfId="16073" xr:uid="{1D09E632-7CBF-4ED4-B05C-B9267A414384}"/>
    <cellStyle name="Komma 3 7 3 3 2" xfId="16074" xr:uid="{51CC2FC9-37E7-4E88-BC9F-40A0F4729EC7}"/>
    <cellStyle name="Komma 3 7 3 3 2 2" xfId="16075" xr:uid="{720FABED-D8C8-4257-A979-E6ADD3DAF60D}"/>
    <cellStyle name="Komma 3 7 3 3 2 2 2" xfId="16076" xr:uid="{D9DFE210-5278-41D1-8571-2FEBB290DFCE}"/>
    <cellStyle name="Komma 3 7 3 3 2 2 2 2" xfId="35762" xr:uid="{F41EBC3E-CAC8-4AE9-AE69-B08A29DBE868}"/>
    <cellStyle name="Komma 3 7 3 3 2 2 3" xfId="35761" xr:uid="{C9D497A6-0B05-4EC2-8A3F-743D74E27CE8}"/>
    <cellStyle name="Komma 3 7 3 3 2 2_DataSet" xfId="16077" xr:uid="{9B1B686F-886E-4BB2-811D-9E3F4E05F73A}"/>
    <cellStyle name="Komma 3 7 3 3 2 3" xfId="16078" xr:uid="{C518EDD3-E245-4E94-8CB5-8D4541AFE944}"/>
    <cellStyle name="Komma 3 7 3 3 2 3 2" xfId="35763" xr:uid="{420242BF-6E98-4AD0-9FD9-1DA3599D4220}"/>
    <cellStyle name="Komma 3 7 3 3 2 4" xfId="35760" xr:uid="{CE731558-C21A-4422-B4F1-08FC492164D8}"/>
    <cellStyle name="Komma 3 7 3 3 2_DataSet" xfId="16079" xr:uid="{BDD9C624-0B2B-45BD-89B8-9D48D481D8B7}"/>
    <cellStyle name="Komma 3 7 3 3 3" xfId="16080" xr:uid="{40B65BC0-1BAA-4576-AA36-2B1DBE70522E}"/>
    <cellStyle name="Komma 3 7 3 3 3 2" xfId="16081" xr:uid="{5A44CAB3-BDE5-451E-88FC-8CBF83ED6F55}"/>
    <cellStyle name="Komma 3 7 3 3 3 2 2" xfId="35765" xr:uid="{6FD9D32E-3D63-4FF5-BC12-51C4DEF67163}"/>
    <cellStyle name="Komma 3 7 3 3 3 3" xfId="35764" xr:uid="{424443B3-B1D3-4184-B997-6019D56CC532}"/>
    <cellStyle name="Komma 3 7 3 3 3_DataSet" xfId="16082" xr:uid="{7926BA7A-F9C9-46B4-8F9D-D5BECF3E9D12}"/>
    <cellStyle name="Komma 3 7 3 3 4" xfId="16083" xr:uid="{B3836C32-9E49-4CBD-A397-213D1BB40F8D}"/>
    <cellStyle name="Komma 3 7 3 3 4 2" xfId="35766" xr:uid="{C5449581-362D-4AD9-85C8-832592D77EF3}"/>
    <cellStyle name="Komma 3 7 3 3 5" xfId="35759" xr:uid="{C139FA3B-7EC5-4C9A-9846-02909A8FBE19}"/>
    <cellStyle name="Komma 3 7 3 3_DataSet" xfId="16084" xr:uid="{DBB835A1-1A99-47C8-8143-C8AA2157381D}"/>
    <cellStyle name="Komma 3 7 3 4" xfId="16085" xr:uid="{F19DEA85-5AF1-48E3-BF33-64CA5D5E4F20}"/>
    <cellStyle name="Komma 3 7 3 4 2" xfId="16086" xr:uid="{D4B17B87-D143-4D64-97ED-06F904B63E28}"/>
    <cellStyle name="Komma 3 7 3 4 2 2" xfId="16087" xr:uid="{9C7D4FA1-7B0C-45F2-AB27-28D20C0C1AFF}"/>
    <cellStyle name="Komma 3 7 3 4 2 2 2" xfId="35769" xr:uid="{FAD7F5D0-D5A4-4BC4-AF84-48B2EA46EF09}"/>
    <cellStyle name="Komma 3 7 3 4 2 3" xfId="35768" xr:uid="{63E29ECC-917D-40F9-8D3A-50872E400610}"/>
    <cellStyle name="Komma 3 7 3 4 2_DataSet" xfId="16088" xr:uid="{D63719A2-FA8E-4336-9823-E794DD28C304}"/>
    <cellStyle name="Komma 3 7 3 4 3" xfId="16089" xr:uid="{45221F8A-8751-4F7B-8F2B-E4400D32DA66}"/>
    <cellStyle name="Komma 3 7 3 4 3 2" xfId="35770" xr:uid="{BFB44451-5939-4F5F-BAB2-6E6D578DCE6D}"/>
    <cellStyle name="Komma 3 7 3 4 4" xfId="35767" xr:uid="{CCD4688E-7B5B-41C7-8C7A-7ED124A16894}"/>
    <cellStyle name="Komma 3 7 3 4_DataSet" xfId="16090" xr:uid="{A341F9F7-056C-4335-A582-932136FC7530}"/>
    <cellStyle name="Komma 3 7 3 5" xfId="16091" xr:uid="{55A4C045-14CE-4048-9A35-A8E5B29ED896}"/>
    <cellStyle name="Komma 3 7 3 5 2" xfId="16092" xr:uid="{3A6C72D9-5E49-441E-B465-857CF23393A4}"/>
    <cellStyle name="Komma 3 7 3 5 2 2" xfId="35772" xr:uid="{E17BC3BF-EB4D-486A-8180-27294F6BC5E9}"/>
    <cellStyle name="Komma 3 7 3 5 3" xfId="35771" xr:uid="{36200B27-96C9-4343-B192-9B4080357FEF}"/>
    <cellStyle name="Komma 3 7 3 5_DataSet" xfId="16093" xr:uid="{B77797E3-3B75-4D8B-BDD5-7AB8E7E5957B}"/>
    <cellStyle name="Komma 3 7 3 6" xfId="16094" xr:uid="{93A02F31-870F-475A-A12D-D4AFB7D5BE85}"/>
    <cellStyle name="Komma 3 7 3 6 2" xfId="35773" xr:uid="{49F50C37-A86D-4B52-B79F-30CDBCEAEE5B}"/>
    <cellStyle name="Komma 3 7 3 7" xfId="35742" xr:uid="{488E5DAE-590A-45C3-9421-FA52F6964120}"/>
    <cellStyle name="Komma 3 7 3_DataSet" xfId="16095" xr:uid="{FE40C541-2FAD-4EA8-A67E-91B80D18EB22}"/>
    <cellStyle name="Komma 3 7 4" xfId="16096" xr:uid="{E7BEE4DC-E48C-4AAC-8B2C-351BB2122109}"/>
    <cellStyle name="Komma 3 7 4 2" xfId="16097" xr:uid="{EDA9F155-755A-4213-BD4F-4EE3C05A44D9}"/>
    <cellStyle name="Komma 3 7 4 2 2" xfId="16098" xr:uid="{AD40D98F-F37C-423D-B925-3F05638774C2}"/>
    <cellStyle name="Komma 3 7 4 2 2 2" xfId="16099" xr:uid="{B6E9286A-09B7-47F1-B88E-9CE1E7CEB7CB}"/>
    <cellStyle name="Komma 3 7 4 2 2 2 2" xfId="16100" xr:uid="{53FCA51D-E0D3-433C-A263-8D2969C50B54}"/>
    <cellStyle name="Komma 3 7 4 2 2 2 2 2" xfId="35778" xr:uid="{635A94CF-E892-4060-B95F-114066BCA980}"/>
    <cellStyle name="Komma 3 7 4 2 2 2 3" xfId="35777" xr:uid="{B427EE44-91A4-45D8-B99D-7C529846684D}"/>
    <cellStyle name="Komma 3 7 4 2 2 2_DataSet" xfId="16101" xr:uid="{0C9898A1-AD02-4E96-8CEA-5F0FE61D893D}"/>
    <cellStyle name="Komma 3 7 4 2 2 3" xfId="16102" xr:uid="{20D567DD-F516-4262-91B9-9915AB0C007F}"/>
    <cellStyle name="Komma 3 7 4 2 2 3 2" xfId="35779" xr:uid="{4409DE0D-8CB7-4F0D-8742-6AC6050AE378}"/>
    <cellStyle name="Komma 3 7 4 2 2 4" xfId="35776" xr:uid="{F5474B6F-06C5-442B-A7A0-B7D4802ABC01}"/>
    <cellStyle name="Komma 3 7 4 2 2_DataSet" xfId="16103" xr:uid="{95D42643-F679-4DCA-ADB8-C2BA483CFFC7}"/>
    <cellStyle name="Komma 3 7 4 2 3" xfId="16104" xr:uid="{D0686010-E8D7-43A4-A103-251FC3B2CBC1}"/>
    <cellStyle name="Komma 3 7 4 2 3 2" xfId="16105" xr:uid="{EE3A13D2-388B-4201-8564-A045A081C6E1}"/>
    <cellStyle name="Komma 3 7 4 2 3 2 2" xfId="35781" xr:uid="{3A36B2C3-38BB-4B6B-8E5A-8BB1373A80B5}"/>
    <cellStyle name="Komma 3 7 4 2 3 3" xfId="35780" xr:uid="{18184EC5-7643-4361-BFBE-AB7E31C59FC1}"/>
    <cellStyle name="Komma 3 7 4 2 3_DataSet" xfId="16106" xr:uid="{CCC5C5EF-3C9E-4FC0-95EF-B0920EE5E5B9}"/>
    <cellStyle name="Komma 3 7 4 2 4" xfId="16107" xr:uid="{7A910F04-3901-4236-955D-BBFDBDB45CF9}"/>
    <cellStyle name="Komma 3 7 4 2 4 2" xfId="35782" xr:uid="{91F99CFE-7699-418F-933F-DF6FCD6F1049}"/>
    <cellStyle name="Komma 3 7 4 2 5" xfId="35775" xr:uid="{DD6357AA-5159-46C0-9611-DEE668A00A9E}"/>
    <cellStyle name="Komma 3 7 4 2_DataSet" xfId="16108" xr:uid="{3F0B1D3F-8330-4E49-87C8-0205A8D20B7E}"/>
    <cellStyle name="Komma 3 7 4 3" xfId="16109" xr:uid="{A001A066-6F36-43CD-B9AF-6BC21660F1BB}"/>
    <cellStyle name="Komma 3 7 4 3 2" xfId="16110" xr:uid="{75859A38-A5E3-475B-B87B-E532AAE31444}"/>
    <cellStyle name="Komma 3 7 4 3 2 2" xfId="16111" xr:uid="{7999CBB7-D47D-4F9F-B0C7-A6C8649CEEE6}"/>
    <cellStyle name="Komma 3 7 4 3 2 2 2" xfId="35785" xr:uid="{26E371F2-7679-434D-8FB5-52FDC364148F}"/>
    <cellStyle name="Komma 3 7 4 3 2 3" xfId="35784" xr:uid="{07FB45C8-333D-49CA-B0B7-5F50AA717B08}"/>
    <cellStyle name="Komma 3 7 4 3 2_DataSet" xfId="16112" xr:uid="{1B2FC23B-D34D-416A-9EBA-FB8024F119B3}"/>
    <cellStyle name="Komma 3 7 4 3 3" xfId="16113" xr:uid="{391F84AF-9FCE-440B-ADCE-A1C7C318913B}"/>
    <cellStyle name="Komma 3 7 4 3 3 2" xfId="35786" xr:uid="{DD081150-0960-4760-B6C3-424902EF4E81}"/>
    <cellStyle name="Komma 3 7 4 3 4" xfId="35783" xr:uid="{80195ABA-DD86-4247-87CD-3E6D353B8F50}"/>
    <cellStyle name="Komma 3 7 4 3_DataSet" xfId="16114" xr:uid="{8E599FEF-6162-4574-9C18-4A92AD360CEB}"/>
    <cellStyle name="Komma 3 7 4 4" xfId="16115" xr:uid="{663BB550-1719-4507-8B68-6CC9519B1AFF}"/>
    <cellStyle name="Komma 3 7 4 4 2" xfId="16116" xr:uid="{BDDA1EF8-4D70-44CF-A671-121D722A92AD}"/>
    <cellStyle name="Komma 3 7 4 4 2 2" xfId="35788" xr:uid="{E1FFBFAA-CED1-45EA-BBC9-5321A44E15C6}"/>
    <cellStyle name="Komma 3 7 4 4 3" xfId="35787" xr:uid="{44EBA66C-1FB6-4261-A47D-EB234F6188DE}"/>
    <cellStyle name="Komma 3 7 4 4_DataSet" xfId="16117" xr:uid="{D877BFC0-E77B-44D6-B01D-050B35CF82A3}"/>
    <cellStyle name="Komma 3 7 4 5" xfId="16118" xr:uid="{3131D23A-1A79-47E8-AA56-62CF4E5B5151}"/>
    <cellStyle name="Komma 3 7 4 5 2" xfId="35789" xr:uid="{4614EE91-538C-49FE-AA5C-9A2542070C18}"/>
    <cellStyle name="Komma 3 7 4 6" xfId="35774" xr:uid="{DDDAE1F3-58A7-4B22-94FB-025A631629E8}"/>
    <cellStyle name="Komma 3 7 4_DataSet" xfId="16119" xr:uid="{6564E7A5-D763-4819-8472-567263DB8511}"/>
    <cellStyle name="Komma 3 7 5" xfId="16120" xr:uid="{7C91349F-77A1-40F6-9FC0-E25E6301E956}"/>
    <cellStyle name="Komma 3 7 5 2" xfId="16121" xr:uid="{43807CCD-1803-45E7-86E3-74D6D60AA063}"/>
    <cellStyle name="Komma 3 7 5 2 2" xfId="16122" xr:uid="{EC68E6A0-A344-4375-927C-19D80CD485E9}"/>
    <cellStyle name="Komma 3 7 5 2 2 2" xfId="16123" xr:uid="{B905E8EC-FD30-4B79-9541-71B150458B6A}"/>
    <cellStyle name="Komma 3 7 5 2 2 2 2" xfId="35793" xr:uid="{DB312C98-833F-4A5B-B3F6-25BA4E49D86F}"/>
    <cellStyle name="Komma 3 7 5 2 2 3" xfId="35792" xr:uid="{13AA67D7-9EB7-4679-BD69-C0DF792A5073}"/>
    <cellStyle name="Komma 3 7 5 2 2_DataSet" xfId="16124" xr:uid="{42923A77-AAD6-40B8-89A9-968A7047D46F}"/>
    <cellStyle name="Komma 3 7 5 2 3" xfId="16125" xr:uid="{2931C796-20F4-49B2-BA51-D21D322A5D7C}"/>
    <cellStyle name="Komma 3 7 5 2 3 2" xfId="35794" xr:uid="{83369318-6E11-4DDB-8944-CA01A6B5171E}"/>
    <cellStyle name="Komma 3 7 5 2 4" xfId="35791" xr:uid="{5E214F41-80C5-486C-91C9-2DAF79CF9EE2}"/>
    <cellStyle name="Komma 3 7 5 2_DataSet" xfId="16126" xr:uid="{D08034B2-38F9-4B9C-AE6C-12DCD1D715ED}"/>
    <cellStyle name="Komma 3 7 5 3" xfId="16127" xr:uid="{2A78ED61-0B46-420F-B61B-BD4435296A22}"/>
    <cellStyle name="Komma 3 7 5 3 2" xfId="16128" xr:uid="{64AB34CE-294F-42D8-A10F-DAF8FC3E4420}"/>
    <cellStyle name="Komma 3 7 5 3 2 2" xfId="35796" xr:uid="{D8C9897B-D155-4E07-BD8E-CACDED5B3694}"/>
    <cellStyle name="Komma 3 7 5 3 3" xfId="35795" xr:uid="{0C337468-1E70-49A2-89D4-9B4A1A31AB1C}"/>
    <cellStyle name="Komma 3 7 5 3_DataSet" xfId="16129" xr:uid="{1C17809A-9F8F-4784-865A-3B7484CA0C2B}"/>
    <cellStyle name="Komma 3 7 5 4" xfId="16130" xr:uid="{BE9B3480-B48E-4257-B1D9-83F407EC44B0}"/>
    <cellStyle name="Komma 3 7 5 4 2" xfId="35797" xr:uid="{EA0F408F-E27A-4497-ACBF-24D13267BFC9}"/>
    <cellStyle name="Komma 3 7 5 5" xfId="35790" xr:uid="{38423F88-D022-49AC-87CF-1A5462515EC3}"/>
    <cellStyle name="Komma 3 7 5_DataSet" xfId="16131" xr:uid="{C20010CD-4A9D-49D8-9775-E1D242440772}"/>
    <cellStyle name="Komma 3 7 6" xfId="16132" xr:uid="{069488E9-38DE-4529-9F13-92328B847BCB}"/>
    <cellStyle name="Komma 3 7 6 2" xfId="16133" xr:uid="{9E97A4E9-5FFF-4481-952E-653E716F0F2F}"/>
    <cellStyle name="Komma 3 7 6 2 2" xfId="16134" xr:uid="{3CD9193F-F663-43F0-8F35-C8D33329F9FB}"/>
    <cellStyle name="Komma 3 7 6 2 2 2" xfId="35800" xr:uid="{EC570DBD-FCEE-46D8-9ACC-918DABB7D8E7}"/>
    <cellStyle name="Komma 3 7 6 2 3" xfId="35799" xr:uid="{907C5577-3611-430F-842B-76DD35FC6403}"/>
    <cellStyle name="Komma 3 7 6 2_DataSet" xfId="16135" xr:uid="{E6333588-7DF8-46C2-BA43-148967AE042A}"/>
    <cellStyle name="Komma 3 7 6 3" xfId="16136" xr:uid="{0F436478-1EB8-4D03-853E-562954D299AD}"/>
    <cellStyle name="Komma 3 7 6 3 2" xfId="35801" xr:uid="{8EC24C23-E904-4136-956A-DE450AC9C669}"/>
    <cellStyle name="Komma 3 7 6 4" xfId="35798" xr:uid="{700281FE-5835-4658-8F43-365D4C60D6C6}"/>
    <cellStyle name="Komma 3 7 6_DataSet" xfId="16137" xr:uid="{54B4AE85-97C3-49DF-9351-E62934D17AED}"/>
    <cellStyle name="Komma 3 7 7" xfId="16138" xr:uid="{57179B4B-E891-4D18-8629-3E6E114D6906}"/>
    <cellStyle name="Komma 3 7 7 2" xfId="16139" xr:uid="{95BB19BD-DE2A-4E21-A0E4-949992C9FE14}"/>
    <cellStyle name="Komma 3 7 7 2 2" xfId="35803" xr:uid="{8D3AE530-632A-4780-BA2E-D228BECF067F}"/>
    <cellStyle name="Komma 3 7 7 3" xfId="35802" xr:uid="{C509E2FE-EA26-451F-BDB5-3AB82376888D}"/>
    <cellStyle name="Komma 3 7 7_DataSet" xfId="16140" xr:uid="{8100E889-9836-40DE-A482-BA8A050ECF21}"/>
    <cellStyle name="Komma 3 7 8" xfId="16141" xr:uid="{D1D013FE-7235-46C3-A113-12A66BD3600C}"/>
    <cellStyle name="Komma 3 7 8 2" xfId="35804" xr:uid="{615FAB57-D2DD-4AEA-87E4-1A9221921410}"/>
    <cellStyle name="Komma 3 7 9" xfId="35709" xr:uid="{1ED25729-09FD-48CF-8C16-75F61E34E463}"/>
    <cellStyle name="Komma 3 7_DataSet" xfId="16142" xr:uid="{3E71E800-D1A7-472C-8BB0-E28D544CC492}"/>
    <cellStyle name="Komma 3 8" xfId="16143" xr:uid="{B4471906-4073-4723-9115-129A92BA2CC6}"/>
    <cellStyle name="Komma 3 8 2" xfId="16144" xr:uid="{80BAEFF5-856D-4890-9537-7A8192727AD6}"/>
    <cellStyle name="Komma 3 8 2 2" xfId="16145" xr:uid="{89D15333-33EA-4BC0-86D9-E7C41462EBD1}"/>
    <cellStyle name="Komma 3 8 2 2 2" xfId="16146" xr:uid="{9AD75B90-C8D8-4B36-A2A7-095E92088411}"/>
    <cellStyle name="Komma 3 8 2 2 2 2" xfId="16147" xr:uid="{F0952BD2-A618-4B46-98A4-4A4444D0814F}"/>
    <cellStyle name="Komma 3 8 2 2 2 2 2" xfId="16148" xr:uid="{481BB34A-9E18-4890-B054-D34C72A17EAC}"/>
    <cellStyle name="Komma 3 8 2 2 2 2 2 2" xfId="35810" xr:uid="{BCDB0653-BBA1-455A-8054-441EFFC87710}"/>
    <cellStyle name="Komma 3 8 2 2 2 2 3" xfId="35809" xr:uid="{6F4FE6CE-40D1-4942-B9D7-8281FC9205D6}"/>
    <cellStyle name="Komma 3 8 2 2 2 2_DataSet" xfId="16149" xr:uid="{6A960D53-E524-439B-80AC-0AAC8455E588}"/>
    <cellStyle name="Komma 3 8 2 2 2 3" xfId="16150" xr:uid="{3196AF12-43C1-4602-BE7F-17CC616009AF}"/>
    <cellStyle name="Komma 3 8 2 2 2 3 2" xfId="35811" xr:uid="{D8D171D2-D37B-4685-B8BD-3CF49430AF96}"/>
    <cellStyle name="Komma 3 8 2 2 2 4" xfId="35808" xr:uid="{ABECEF92-D5D9-4D77-B394-E764B40C5E90}"/>
    <cellStyle name="Komma 3 8 2 2 2_DataSet" xfId="16151" xr:uid="{8257B34F-FA4D-4391-98D5-C0BDA9100744}"/>
    <cellStyle name="Komma 3 8 2 2 3" xfId="16152" xr:uid="{AB2B653E-C8E0-4DC9-AAA0-7E02A3DE00CF}"/>
    <cellStyle name="Komma 3 8 2 2 3 2" xfId="16153" xr:uid="{5A4EC128-8405-425C-A281-73F889523F05}"/>
    <cellStyle name="Komma 3 8 2 2 3 2 2" xfId="35813" xr:uid="{73113FDC-7B82-4F9D-BFEB-64EE78537D19}"/>
    <cellStyle name="Komma 3 8 2 2 3 3" xfId="35812" xr:uid="{12446FBC-BFBD-4A6B-9979-C517FC4EBBDA}"/>
    <cellStyle name="Komma 3 8 2 2 3_DataSet" xfId="16154" xr:uid="{84B8EEC2-BA0B-4F86-BDFA-F5BB7C134B34}"/>
    <cellStyle name="Komma 3 8 2 2 4" xfId="16155" xr:uid="{4C442E1F-CC4E-4CC5-9220-94F23108A972}"/>
    <cellStyle name="Komma 3 8 2 2 4 2" xfId="35814" xr:uid="{A33B9DC9-E600-422C-A041-9072901308BE}"/>
    <cellStyle name="Komma 3 8 2 2 5" xfId="35807" xr:uid="{9BA3D3C3-A31F-4546-BFA3-DBE7E135E8FB}"/>
    <cellStyle name="Komma 3 8 2 2_DataSet" xfId="16156" xr:uid="{348ACAFF-DB2C-4603-99C2-B498A2B4026D}"/>
    <cellStyle name="Komma 3 8 2 3" xfId="16157" xr:uid="{53409E98-7099-4393-9736-9B74CBE0D6AB}"/>
    <cellStyle name="Komma 3 8 2 3 2" xfId="16158" xr:uid="{24C38C27-ADBE-4A14-AC56-06DB8B7872FE}"/>
    <cellStyle name="Komma 3 8 2 3 2 2" xfId="16159" xr:uid="{C6522859-0D46-4E86-80D5-CC74DB43A9C4}"/>
    <cellStyle name="Komma 3 8 2 3 2 2 2" xfId="35817" xr:uid="{C95ECB0F-E91A-4A91-8FB4-BEF3B906BEF1}"/>
    <cellStyle name="Komma 3 8 2 3 2 3" xfId="35816" xr:uid="{5D308F99-BE6C-4A30-871C-0E87FFB7975E}"/>
    <cellStyle name="Komma 3 8 2 3 2_DataSet" xfId="16160" xr:uid="{DDF36C25-472A-4FFE-AA81-17D70F5F19D9}"/>
    <cellStyle name="Komma 3 8 2 3 3" xfId="16161" xr:uid="{BB2FA08C-54A1-46C9-BE37-23D32B355397}"/>
    <cellStyle name="Komma 3 8 2 3 3 2" xfId="35818" xr:uid="{D6300D18-98A3-48BA-A2CA-7AD9449C4D59}"/>
    <cellStyle name="Komma 3 8 2 3 4" xfId="35815" xr:uid="{5E7C21C6-0392-42CA-B278-95A2C3D64826}"/>
    <cellStyle name="Komma 3 8 2 3_DataSet" xfId="16162" xr:uid="{FAA05595-F8EA-4F6B-8935-ADFFDBD92F05}"/>
    <cellStyle name="Komma 3 8 2 4" xfId="16163" xr:uid="{F06056B7-EB7C-498A-9BBA-B2A46E625005}"/>
    <cellStyle name="Komma 3 8 2 4 2" xfId="16164" xr:uid="{6280739C-E2EE-4CE3-B9BD-C817B663886D}"/>
    <cellStyle name="Komma 3 8 2 4 2 2" xfId="35820" xr:uid="{6E2309EF-5432-44B5-AC52-7AB26A8B3F13}"/>
    <cellStyle name="Komma 3 8 2 4 3" xfId="35819" xr:uid="{ACC1E453-03FB-4C67-88E0-75EF1E6FCBF2}"/>
    <cellStyle name="Komma 3 8 2 4_DataSet" xfId="16165" xr:uid="{AAB77D6A-D5E6-4AD5-B018-CE7A4140539A}"/>
    <cellStyle name="Komma 3 8 2 5" xfId="16166" xr:uid="{8A0138AD-E7DB-4247-83C5-FE90769D64F3}"/>
    <cellStyle name="Komma 3 8 2 5 2" xfId="35821" xr:uid="{AA70748F-0E00-4A09-A8D9-A34FE6A915BD}"/>
    <cellStyle name="Komma 3 8 2 6" xfId="35806" xr:uid="{DF594312-0F75-472E-B434-75FAA3F48B96}"/>
    <cellStyle name="Komma 3 8 2_DataSet" xfId="16167" xr:uid="{AFD98BD0-4727-4647-B696-0B4DA85A7FA2}"/>
    <cellStyle name="Komma 3 8 3" xfId="16168" xr:uid="{40F869FC-FD63-426F-B0BA-2F4168431C89}"/>
    <cellStyle name="Komma 3 8 3 2" xfId="16169" xr:uid="{36EF9933-2F86-4380-8D37-FB6B94CC3267}"/>
    <cellStyle name="Komma 3 8 3 2 2" xfId="16170" xr:uid="{42E41AC6-BE8C-4BEE-AD89-327FE5618D19}"/>
    <cellStyle name="Komma 3 8 3 2 2 2" xfId="16171" xr:uid="{939ACC93-84C9-489D-9825-5E360BFC1689}"/>
    <cellStyle name="Komma 3 8 3 2 2 2 2" xfId="35825" xr:uid="{AC2D72F0-41A0-40A8-AA03-0097C6CE4729}"/>
    <cellStyle name="Komma 3 8 3 2 2 3" xfId="35824" xr:uid="{1CD606A7-1744-4B80-827F-9BE53A8199C3}"/>
    <cellStyle name="Komma 3 8 3 2 2_DataSet" xfId="16172" xr:uid="{DF9E2F05-89B4-471E-AE92-F6D616B5ACB1}"/>
    <cellStyle name="Komma 3 8 3 2 3" xfId="16173" xr:uid="{696B82DC-D9FA-42DB-9C18-C8286931DF6D}"/>
    <cellStyle name="Komma 3 8 3 2 3 2" xfId="35826" xr:uid="{0934E747-3ADB-4A9E-8456-BCF7FAEE78AA}"/>
    <cellStyle name="Komma 3 8 3 2 4" xfId="35823" xr:uid="{40290F19-56AD-4EC8-AB3B-C39E689B02EF}"/>
    <cellStyle name="Komma 3 8 3 2_DataSet" xfId="16174" xr:uid="{AB405848-AC7F-4A34-A9C6-D3909697887E}"/>
    <cellStyle name="Komma 3 8 3 3" xfId="16175" xr:uid="{D98BE56C-26D3-4699-8D4E-FAE9E7977843}"/>
    <cellStyle name="Komma 3 8 3 3 2" xfId="16176" xr:uid="{7CCC4343-7256-43DE-B90E-0817273E1862}"/>
    <cellStyle name="Komma 3 8 3 3 2 2" xfId="35828" xr:uid="{09BD3838-6E10-452A-B01C-24A56E3846CB}"/>
    <cellStyle name="Komma 3 8 3 3 3" xfId="35827" xr:uid="{C6A0DB2C-1197-449E-B68E-5897267C4F54}"/>
    <cellStyle name="Komma 3 8 3 3_DataSet" xfId="16177" xr:uid="{01555F7A-E2E2-43D0-A121-148BFAADB49D}"/>
    <cellStyle name="Komma 3 8 3 4" xfId="16178" xr:uid="{8BD57967-9735-48E7-ABF1-5F3732A173E8}"/>
    <cellStyle name="Komma 3 8 3 4 2" xfId="35829" xr:uid="{A2EB1B9C-1B2F-4013-9EE8-E8EC08DB83CF}"/>
    <cellStyle name="Komma 3 8 3 5" xfId="35822" xr:uid="{74DCF6A3-F66A-4EAB-93B5-99EE3A5AF450}"/>
    <cellStyle name="Komma 3 8 3_DataSet" xfId="16179" xr:uid="{01E6AE77-5979-4E0E-A711-AE3541529929}"/>
    <cellStyle name="Komma 3 8 4" xfId="16180" xr:uid="{B1732FEA-859D-41BD-A4E0-8B088EC87ED1}"/>
    <cellStyle name="Komma 3 8 4 2" xfId="16181" xr:uid="{C3D1EDBA-4F83-4893-A30A-3360F1FBB3CB}"/>
    <cellStyle name="Komma 3 8 4 2 2" xfId="16182" xr:uid="{B8180365-BFA3-4F3F-8CF8-9C69616C68AD}"/>
    <cellStyle name="Komma 3 8 4 2 2 2" xfId="35832" xr:uid="{24487CBC-0423-4AC5-AF49-A54D3A383A3F}"/>
    <cellStyle name="Komma 3 8 4 2 3" xfId="35831" xr:uid="{4A999D46-B404-4E4B-A8F6-372946833EE3}"/>
    <cellStyle name="Komma 3 8 4 2_DataSet" xfId="16183" xr:uid="{20385D81-6630-459B-A9BB-1429DB79F316}"/>
    <cellStyle name="Komma 3 8 4 3" xfId="16184" xr:uid="{E01225D1-4CD3-4B4C-84FE-9714244D92BF}"/>
    <cellStyle name="Komma 3 8 4 3 2" xfId="35833" xr:uid="{E912D0CD-C6F2-44D4-A86D-8BFA2A7C8752}"/>
    <cellStyle name="Komma 3 8 4 4" xfId="35830" xr:uid="{000C4FD6-8D56-4FD4-BA5D-3E533CFE1DBC}"/>
    <cellStyle name="Komma 3 8 4_DataSet" xfId="16185" xr:uid="{38023A9B-D629-4462-B648-F4AA8D82D6E6}"/>
    <cellStyle name="Komma 3 8 5" xfId="16186" xr:uid="{A6E15355-0207-4A04-A921-4035F152C126}"/>
    <cellStyle name="Komma 3 8 5 2" xfId="16187" xr:uid="{C0D68255-6ADE-44AF-8261-1CE00E7B8C72}"/>
    <cellStyle name="Komma 3 8 5 2 2" xfId="35835" xr:uid="{C51846D4-6DBE-43FA-9659-4261945D5D45}"/>
    <cellStyle name="Komma 3 8 5 3" xfId="35834" xr:uid="{7CBD68D3-0F3A-48FA-9950-8E7D4B7FAE82}"/>
    <cellStyle name="Komma 3 8 5_DataSet" xfId="16188" xr:uid="{E7792FA2-8C8D-43E2-8030-F53D711212DD}"/>
    <cellStyle name="Komma 3 8 6" xfId="16189" xr:uid="{21302ADD-DBB2-4899-8908-9FC019213B5A}"/>
    <cellStyle name="Komma 3 8 6 2" xfId="35836" xr:uid="{A1B2AE72-8383-42BA-8C6E-EA4738FCDCA1}"/>
    <cellStyle name="Komma 3 8 7" xfId="35805" xr:uid="{C4B4D9DE-F805-43F4-A531-E6CF1C63EF5B}"/>
    <cellStyle name="Komma 3 8_DataSet" xfId="16190" xr:uid="{09D6D5E0-D9CB-4605-BE95-D044FCFAC75A}"/>
    <cellStyle name="Komma 3 9" xfId="16191" xr:uid="{ACD3D349-4E1D-4950-B24E-A921675D3E06}"/>
    <cellStyle name="Komma 3 9 2" xfId="16192" xr:uid="{B8A78712-60B3-420A-9867-C595C3710AF5}"/>
    <cellStyle name="Komma 3 9 2 2" xfId="16193" xr:uid="{D8173B62-A6BA-4BD4-BD40-592776866DBD}"/>
    <cellStyle name="Komma 3 9 2 2 2" xfId="16194" xr:uid="{76B5AA50-6E25-4F46-B8E2-84202F2748A7}"/>
    <cellStyle name="Komma 3 9 2 2 2 2" xfId="16195" xr:uid="{8F9770D0-57A5-4E56-BB79-91313968996B}"/>
    <cellStyle name="Komma 3 9 2 2 2 2 2" xfId="16196" xr:uid="{5CCE7191-49D2-49F9-AC3B-82EF989B5686}"/>
    <cellStyle name="Komma 3 9 2 2 2 2 2 2" xfId="35842" xr:uid="{375C9252-1753-4445-B294-E7D194C92357}"/>
    <cellStyle name="Komma 3 9 2 2 2 2 3" xfId="35841" xr:uid="{349D74AC-7181-4592-ADC0-1C9CA5A6B49A}"/>
    <cellStyle name="Komma 3 9 2 2 2 2_DataSet" xfId="16197" xr:uid="{FE6162B1-6E06-43F0-91E5-4D1AB1789826}"/>
    <cellStyle name="Komma 3 9 2 2 2 3" xfId="16198" xr:uid="{41305839-6BDE-4717-96DB-B0BB3A72A64D}"/>
    <cellStyle name="Komma 3 9 2 2 2 3 2" xfId="35843" xr:uid="{0A4EFE79-03CC-4DC1-915A-558E47A31145}"/>
    <cellStyle name="Komma 3 9 2 2 2 4" xfId="35840" xr:uid="{A7BF703E-A978-4235-81C9-865AAF57ACBD}"/>
    <cellStyle name="Komma 3 9 2 2 2_DataSet" xfId="16199" xr:uid="{12DAF1D3-6138-425D-B735-65C653C7012D}"/>
    <cellStyle name="Komma 3 9 2 2 3" xfId="16200" xr:uid="{7201C639-EBBA-4D2D-B4C6-B4F140F1463E}"/>
    <cellStyle name="Komma 3 9 2 2 3 2" xfId="16201" xr:uid="{B64C90BE-B8AB-453D-92AD-1C64B6853FE6}"/>
    <cellStyle name="Komma 3 9 2 2 3 2 2" xfId="35845" xr:uid="{B48C254B-D970-4ED3-90D2-E547E54945C1}"/>
    <cellStyle name="Komma 3 9 2 2 3 3" xfId="35844" xr:uid="{7839AC0E-D173-44B1-A296-3D1C93DB6068}"/>
    <cellStyle name="Komma 3 9 2 2 3_DataSet" xfId="16202" xr:uid="{B98D17A4-4F01-4322-9E00-DED77D21B714}"/>
    <cellStyle name="Komma 3 9 2 2 4" xfId="16203" xr:uid="{6CC3D014-54E7-4733-8628-97864D633625}"/>
    <cellStyle name="Komma 3 9 2 2 4 2" xfId="35846" xr:uid="{60238DD4-8FD1-41BE-8AEC-6E9EFF9C3EB8}"/>
    <cellStyle name="Komma 3 9 2 2 5" xfId="35839" xr:uid="{AA632ACC-22CF-41F6-86C5-A561A2742679}"/>
    <cellStyle name="Komma 3 9 2 2_DataSet" xfId="16204" xr:uid="{1BA30529-9A9D-4471-91AC-4B0F4594C42F}"/>
    <cellStyle name="Komma 3 9 2 3" xfId="16205" xr:uid="{4E9FF0A8-6CB6-461C-8BA8-33063A44ADA3}"/>
    <cellStyle name="Komma 3 9 2 3 2" xfId="16206" xr:uid="{D2F72F7D-E854-4EC3-B1D9-8F9618DFA544}"/>
    <cellStyle name="Komma 3 9 2 3 2 2" xfId="16207" xr:uid="{6CE9817C-9AC5-43E3-82E8-4B26BE717BB5}"/>
    <cellStyle name="Komma 3 9 2 3 2 2 2" xfId="35849" xr:uid="{8062BF29-A680-478A-A6E3-3CEEE7083DAF}"/>
    <cellStyle name="Komma 3 9 2 3 2 3" xfId="35848" xr:uid="{599A7C31-387E-43FA-8D2D-28EBBACF2F49}"/>
    <cellStyle name="Komma 3 9 2 3 2_DataSet" xfId="16208" xr:uid="{D1BBF58C-499C-462C-8A32-1A4223AF19F3}"/>
    <cellStyle name="Komma 3 9 2 3 3" xfId="16209" xr:uid="{7F852190-FA2D-4B85-9C01-71E119FD9010}"/>
    <cellStyle name="Komma 3 9 2 3 3 2" xfId="35850" xr:uid="{3D3AC3F3-579C-4A2C-A7E4-C59428814525}"/>
    <cellStyle name="Komma 3 9 2 3 4" xfId="35847" xr:uid="{C9E2F2CE-554D-470B-818E-E20D89819A3E}"/>
    <cellStyle name="Komma 3 9 2 3_DataSet" xfId="16210" xr:uid="{1AC3C3AC-7627-4C7A-A4F8-0830BFCF5101}"/>
    <cellStyle name="Komma 3 9 2 4" xfId="16211" xr:uid="{4D376B5E-FE8C-4445-A982-1A7C2038B15D}"/>
    <cellStyle name="Komma 3 9 2 4 2" xfId="16212" xr:uid="{CFED4BC4-09CB-4EE4-B807-BF7FB04A9CFA}"/>
    <cellStyle name="Komma 3 9 2 4 2 2" xfId="35852" xr:uid="{0AD9150A-0786-48C7-8FEB-02CA082BF4E7}"/>
    <cellStyle name="Komma 3 9 2 4 3" xfId="35851" xr:uid="{65094B43-A652-4274-9AEA-5C4837A725CE}"/>
    <cellStyle name="Komma 3 9 2 4_DataSet" xfId="16213" xr:uid="{0FB8E13E-DC65-4EB5-9E8D-67C81AA8EE4D}"/>
    <cellStyle name="Komma 3 9 2 5" xfId="16214" xr:uid="{3B800129-26A0-4F30-9229-61AE58D9441B}"/>
    <cellStyle name="Komma 3 9 2 5 2" xfId="35853" xr:uid="{8DCD8CB7-5D79-4D2B-8D85-7614979CAA8B}"/>
    <cellStyle name="Komma 3 9 2 6" xfId="35838" xr:uid="{80B01613-2B7B-42A2-82C4-5B7341E8B66E}"/>
    <cellStyle name="Komma 3 9 2_DataSet" xfId="16215" xr:uid="{F80994F3-E2D3-41C5-9D36-67A250295858}"/>
    <cellStyle name="Komma 3 9 3" xfId="16216" xr:uid="{816FE8A1-D5AE-420F-81E9-3FD61F8371E7}"/>
    <cellStyle name="Komma 3 9 3 2" xfId="16217" xr:uid="{567613C7-90C4-49D1-AF5C-C2B43538F791}"/>
    <cellStyle name="Komma 3 9 3 2 2" xfId="16218" xr:uid="{B1259A61-E373-460E-8FE7-37EDF33A5BF4}"/>
    <cellStyle name="Komma 3 9 3 2 2 2" xfId="16219" xr:uid="{AF3F630B-54C8-4A90-B207-2DC992DC5BD6}"/>
    <cellStyle name="Komma 3 9 3 2 2 2 2" xfId="35857" xr:uid="{5710B7D2-C457-40F7-BEC2-E7C8082C3B83}"/>
    <cellStyle name="Komma 3 9 3 2 2 3" xfId="35856" xr:uid="{75638A88-0C2E-406F-8C03-32EDBAB31C49}"/>
    <cellStyle name="Komma 3 9 3 2 2_DataSet" xfId="16220" xr:uid="{48EE3833-4639-437F-8727-4349A538BB3C}"/>
    <cellStyle name="Komma 3 9 3 2 3" xfId="16221" xr:uid="{29BA9222-0BCE-4616-9109-E5B2104E21DE}"/>
    <cellStyle name="Komma 3 9 3 2 3 2" xfId="35858" xr:uid="{D6A34985-2444-4547-BD56-92233BEE97ED}"/>
    <cellStyle name="Komma 3 9 3 2 4" xfId="35855" xr:uid="{172441B8-405B-4DD5-9709-4BB940DDE3E4}"/>
    <cellStyle name="Komma 3 9 3 2_DataSet" xfId="16222" xr:uid="{FDD5F878-F439-48E3-B01C-E13150CA8345}"/>
    <cellStyle name="Komma 3 9 3 3" xfId="16223" xr:uid="{AF50F3E7-539D-4CD0-B3F1-8D381C91FC41}"/>
    <cellStyle name="Komma 3 9 3 3 2" xfId="16224" xr:uid="{BB399E38-01B1-4BEC-B2D2-A727AB3A0309}"/>
    <cellStyle name="Komma 3 9 3 3 2 2" xfId="35860" xr:uid="{44EEC2F5-EE91-4E24-8E71-DCB558DF8CB7}"/>
    <cellStyle name="Komma 3 9 3 3 3" xfId="35859" xr:uid="{F2B21858-9FFF-4A1C-A739-0EE540C9B7FA}"/>
    <cellStyle name="Komma 3 9 3 3_DataSet" xfId="16225" xr:uid="{E0962CF1-E113-4B8B-9A57-346411A7A344}"/>
    <cellStyle name="Komma 3 9 3 4" xfId="16226" xr:uid="{D7EE41D7-3966-4299-93D5-96811225FD26}"/>
    <cellStyle name="Komma 3 9 3 4 2" xfId="35861" xr:uid="{E1DEB5FE-DAEB-465F-9369-688C875EA1E8}"/>
    <cellStyle name="Komma 3 9 3 5" xfId="35854" xr:uid="{A6E3C368-46F7-4041-AC7C-E1E9584271B3}"/>
    <cellStyle name="Komma 3 9 3_DataSet" xfId="16227" xr:uid="{13A753DC-73AD-4F56-9BA9-EC8A22483273}"/>
    <cellStyle name="Komma 3 9 4" xfId="16228" xr:uid="{16D8F235-2B9B-48AA-A855-87B1A7F13CE1}"/>
    <cellStyle name="Komma 3 9 4 2" xfId="16229" xr:uid="{F6C00A08-5353-4646-BD5C-7696CCE21C10}"/>
    <cellStyle name="Komma 3 9 4 2 2" xfId="16230" xr:uid="{5CB586CF-4EF8-4D5C-84AE-4DE2E29331D8}"/>
    <cellStyle name="Komma 3 9 4 2 2 2" xfId="35864" xr:uid="{7E067846-54F0-48A1-BD44-11062E933EA6}"/>
    <cellStyle name="Komma 3 9 4 2 3" xfId="35863" xr:uid="{52779295-52E0-4285-8759-BCD070F51D83}"/>
    <cellStyle name="Komma 3 9 4 2_DataSet" xfId="16231" xr:uid="{299D946C-5BC3-4292-8D79-DCC049FF6441}"/>
    <cellStyle name="Komma 3 9 4 3" xfId="16232" xr:uid="{8A04F7E1-9AE7-4F19-8D34-4A83E898FFA6}"/>
    <cellStyle name="Komma 3 9 4 3 2" xfId="35865" xr:uid="{E0849C3A-9316-452E-8D9A-427CC7A2A7B3}"/>
    <cellStyle name="Komma 3 9 4 4" xfId="35862" xr:uid="{81A5884B-B605-4766-BBAE-52FFEBFD0A89}"/>
    <cellStyle name="Komma 3 9 4_DataSet" xfId="16233" xr:uid="{21A9DC88-96BA-4321-8368-C34D40331A88}"/>
    <cellStyle name="Komma 3 9 5" xfId="16234" xr:uid="{7D507BC0-C3E8-4C3D-BE68-B00F10CD2E49}"/>
    <cellStyle name="Komma 3 9 5 2" xfId="16235" xr:uid="{D7538EB0-0D8D-4F2D-9298-83802F3F4B12}"/>
    <cellStyle name="Komma 3 9 5 2 2" xfId="35867" xr:uid="{1BDF9D8A-418F-4184-BEEE-7313D65CA557}"/>
    <cellStyle name="Komma 3 9 5 3" xfId="35866" xr:uid="{8A8D8B6A-CD9D-4B11-A7A2-48D2A34F8E8D}"/>
    <cellStyle name="Komma 3 9 5_DataSet" xfId="16236" xr:uid="{24BADDAC-E0ED-4EBE-B123-A7015195E9C4}"/>
    <cellStyle name="Komma 3 9 6" xfId="16237" xr:uid="{DBEF9A52-F19C-43AF-8110-26BED771695E}"/>
    <cellStyle name="Komma 3 9 6 2" xfId="35868" xr:uid="{A8D0B84A-E9C0-4627-89B3-E29DFF438764}"/>
    <cellStyle name="Komma 3 9 7" xfId="35837" xr:uid="{CED79C1B-72CC-4A71-ACA1-FB4249FB1271}"/>
    <cellStyle name="Komma 3 9_DataSet" xfId="16238" xr:uid="{2476C212-97A1-4E62-B6C6-BE8B7F4E8EBF}"/>
    <cellStyle name="Komma 3_ACT Segment adj EBITDA" xfId="16239" xr:uid="{9E568337-EC41-4E82-90FE-3A10DF78348C}"/>
    <cellStyle name="Kontrollcell" xfId="16240" xr:uid="{50A3F308-24E5-4EFA-8345-A3140CED36D8}"/>
    <cellStyle name="Kontrollcell 2" xfId="36191" xr:uid="{1C62F2DD-BF17-44FB-8A4C-5C6934BE949E}"/>
    <cellStyle name="Kontrollcelle" xfId="16241" builtinId="23" customBuiltin="1"/>
    <cellStyle name="Kontrollcelle 2" xfId="16242" xr:uid="{FCD4CDE5-2080-495F-BCDA-CA6D31F0F122}"/>
    <cellStyle name="Kontrollcelle 2 2" xfId="30635" xr:uid="{22E202FC-44CD-4B15-8B16-4E881F85A405}"/>
    <cellStyle name="Kontrollcelle 3" xfId="23087" xr:uid="{0AD54BCA-C560-4BE4-A9FF-AD573381CB92}"/>
    <cellStyle name="Linked Cell 2" xfId="16243" xr:uid="{E78BF94A-C35A-4E1B-8C68-507F2E2E364A}"/>
    <cellStyle name="Linked Cell 2 2" xfId="16244" xr:uid="{ADBFB2EC-CDC1-456E-AE04-08C6F2F64856}"/>
    <cellStyle name="Linked Cell 2 2 2" xfId="30769" xr:uid="{0C6C5353-CF9C-49F1-B7CD-B39B9F66B928}"/>
    <cellStyle name="Linked Cell 2 3" xfId="39911" xr:uid="{90680C7A-32B9-4144-B52E-DC74779849BE}"/>
    <cellStyle name="Linked Cell 2 4" xfId="23088" xr:uid="{56150FE9-A3D3-46B5-A3F1-F4DCCE10CD8B}"/>
    <cellStyle name="Linked Cell 2_ACT Segment adj EBITDA" xfId="16245" xr:uid="{D985BC2F-FEDF-4493-B097-CCFF42D7DCA8}"/>
    <cellStyle name="Linked Cell 3" xfId="16246" xr:uid="{8B0B3293-7C41-4BFA-BE3E-9DF03ED7D4CD}"/>
    <cellStyle name="Linked Cell 3 2" xfId="16247" xr:uid="{349F2621-9DA4-4E9F-B7C0-FCFD2932225D}"/>
    <cellStyle name="Linked Cell 3 2 2" xfId="30904" xr:uid="{B3A95068-0D35-405A-9286-241E2CD07336}"/>
    <cellStyle name="Linked Cell 3 3" xfId="23089" xr:uid="{D974449B-867E-485B-A85F-B7743CCAB307}"/>
    <cellStyle name="Linked Cell 3_ACT Segment adj EBITDA" xfId="16248" xr:uid="{8ACB5FB4-C308-4A7A-88BF-52B175EF9EF1}"/>
    <cellStyle name="Linked Cell 4" xfId="16249" xr:uid="{043F3142-A143-4977-AE68-8C9039327916}"/>
    <cellStyle name="Linked Cell 4 2" xfId="16250" xr:uid="{0A8915B6-CF0D-4CD8-A31E-106B72820362}"/>
    <cellStyle name="Linked Cell 4 2 2" xfId="31151" xr:uid="{481D4C55-0275-49CA-9706-A8E078DB6E02}"/>
    <cellStyle name="Linked Cell 4 3" xfId="23090" xr:uid="{5155546D-2A7E-45EE-9B66-75DC304F89FF}"/>
    <cellStyle name="Linked Cell 4_ACT Segment adj EBITDA" xfId="16251" xr:uid="{492ACAB3-AC59-4239-9986-776A15EC334B}"/>
    <cellStyle name="Linked Cell 5" xfId="16252" xr:uid="{ED6B7FDC-FCEB-4F21-9D4E-750BA6AD445D}"/>
    <cellStyle name="Linked Cell 5 2" xfId="30688" xr:uid="{6032682B-0490-42B4-B538-A89767CC035A}"/>
    <cellStyle name="Länkad cell" xfId="16253" xr:uid="{0924BE07-696D-4599-B1DE-51AC35EA95FC}"/>
    <cellStyle name="Länkad cell 2" xfId="36192" xr:uid="{B0983FCF-65B8-41CD-AE5B-11B68D1A4858}"/>
    <cellStyle name="MDSBadStyle" xfId="39886" xr:uid="{2088863E-6551-49D0-91EE-C644A09C5B22}"/>
    <cellStyle name="MDSHeader" xfId="39892" xr:uid="{3BC5C0B3-E8CF-4916-91EF-796029859704}"/>
    <cellStyle name="MDSInputStyle" xfId="39887" xr:uid="{3DA4EC01-83C1-4892-985F-26A012604FA8}"/>
    <cellStyle name="MDSNewRecord" xfId="39889" xr:uid="{55812AAB-76EC-4656-878E-2947442C2C8F}"/>
    <cellStyle name="MDSNonPivot" xfId="39891" xr:uid="{6945DB56-5623-4AF0-802D-DF279413EA7E}"/>
    <cellStyle name="MDSNormal" xfId="39885" xr:uid="{047841FA-A228-4D99-932F-C408FEA97359}"/>
    <cellStyle name="MDSReadOnlyStyle" xfId="39888" xr:uid="{78494D9C-65C6-4F04-9C1C-3B612DC31255}"/>
    <cellStyle name="MDSUnmanaged" xfId="39890" xr:uid="{430B421E-EEF8-4C8F-8B01-84DBF0118B9F}"/>
    <cellStyle name="Merknad" xfId="21898" xr:uid="{26A1355B-78DD-4AEA-AD8D-DA8C309204D5}"/>
    <cellStyle name="Merknad 10" xfId="36397" xr:uid="{4F456097-5EDE-4061-9EDB-5C776D3D5730}"/>
    <cellStyle name="Merknad 11" xfId="39875" xr:uid="{7F906B82-D6F6-4A42-81AD-57E6F44F8648}"/>
    <cellStyle name="Merknad 12" xfId="23091" xr:uid="{57E4AF19-C2D2-46F8-9FA6-2B7A9B2C13EC}"/>
    <cellStyle name="Merknad 2" xfId="16254" xr:uid="{77DE040C-B291-421B-BBA0-7B4D74A6713D}"/>
    <cellStyle name="Merknad 2 10" xfId="33143" xr:uid="{BD786F1B-CAC3-40F9-AC2C-3975C0EF8A39}"/>
    <cellStyle name="Merknad 2 11" xfId="23092" xr:uid="{2E2377C6-ED68-4F77-8B46-F437FF0ABDFB}"/>
    <cellStyle name="Merknad 2 2" xfId="16255" xr:uid="{B678BA48-38FB-4CAF-86E7-04025B14128D}"/>
    <cellStyle name="Merknad 2 2 2" xfId="16256" xr:uid="{096BC6CC-1B5A-4194-92CF-8718DB072F33}"/>
    <cellStyle name="Merknad 2 2 2 2" xfId="23094" xr:uid="{0F8B668B-28C1-4ADB-82A3-E7C7C680DF5B}"/>
    <cellStyle name="Merknad 2 2 3" xfId="16257" xr:uid="{CC12CA14-0AC3-4370-8DE6-77ED79E3E48C}"/>
    <cellStyle name="Merknad 2 2 3 2" xfId="23095" xr:uid="{0FF85395-1126-457E-AA96-E7429A03B343}"/>
    <cellStyle name="Merknad 2 2 4" xfId="23093" xr:uid="{D1E953E7-824C-4C7C-8520-234FEEEA47CA}"/>
    <cellStyle name="Merknad 2 2_ACT_NIBD EQ" xfId="16258" xr:uid="{6000EF0B-71AE-4BD0-A312-28DB0215D737}"/>
    <cellStyle name="Merknad 2 3" xfId="16259" xr:uid="{000C711E-0CA7-46DD-A1E5-9DF30418F66F}"/>
    <cellStyle name="Merknad 2 3 2" xfId="23096" xr:uid="{EB4A4B7D-68B3-4995-8B3D-6B755A71D4C5}"/>
    <cellStyle name="Merknad 2 4" xfId="16260" xr:uid="{9DE354DC-1279-46C7-9338-60E5F582EBA4}"/>
    <cellStyle name="Merknad 2 4 2" xfId="23097" xr:uid="{5BBE725C-F149-4C80-8858-416350D6DCFA}"/>
    <cellStyle name="Merknad 2 5" xfId="16261" xr:uid="{34D87DA4-895F-4315-8101-2DC886A3E75E}"/>
    <cellStyle name="Merknad 2 5 2" xfId="31852" xr:uid="{C37203A8-32BD-4058-9A7C-39AD228125F3}"/>
    <cellStyle name="Merknad 2 6" xfId="36267" xr:uid="{0AFA9D17-257E-4093-8B2B-E29565257B80}"/>
    <cellStyle name="Merknad 2 7" xfId="37316" xr:uid="{7CA56770-DFA5-4669-858A-FA6FD3782944}"/>
    <cellStyle name="Merknad 2 8" xfId="36015" xr:uid="{F3568427-568C-4142-9F8B-9BD2717F02CE}"/>
    <cellStyle name="Merknad 2 9" xfId="37124" xr:uid="{D7B288F0-591E-43B7-98F4-CC93F619B1D7}"/>
    <cellStyle name="Merknad 2_ACT Segment adj EBITDA" xfId="16262" xr:uid="{F6C8575C-0BFB-417C-9676-C698229DA3A1}"/>
    <cellStyle name="Merknad 3" xfId="16263" xr:uid="{A91C5654-FFFF-4CB8-90DE-251C5F8640FF}"/>
    <cellStyle name="Merknad 3 2" xfId="16264" xr:uid="{690DD7D2-ED8C-47A7-8B27-0BE2EA9E1CB6}"/>
    <cellStyle name="Merknad 3 2 2" xfId="16265" xr:uid="{2E7F5789-A604-482A-BE0C-598371FD79E9}"/>
    <cellStyle name="Merknad 3 2 2 2" xfId="23100" xr:uid="{6C204F49-6868-4E42-8074-DF5A64A1246B}"/>
    <cellStyle name="Merknad 3 2 3" xfId="16266" xr:uid="{B9ACC434-0D4E-4473-81C2-A2063B1A28B2}"/>
    <cellStyle name="Merknad 3 2 3 2" xfId="23101" xr:uid="{837729A9-CB6D-4AAC-936C-C94F1C4C88B8}"/>
    <cellStyle name="Merknad 3 2 4" xfId="23099" xr:uid="{EE6C0DFF-3A57-4D6E-A0C3-4740D5A053EA}"/>
    <cellStyle name="Merknad 3 2_ACT_NIBD EQ" xfId="16267" xr:uid="{F0E116B3-C4BD-4C49-A29C-A0036D47502C}"/>
    <cellStyle name="Merknad 3 3" xfId="16268" xr:uid="{1BE32C64-0BFB-493D-9461-DF2F1AFFDC63}"/>
    <cellStyle name="Merknad 3 3 2" xfId="23102" xr:uid="{3A004179-BBAD-412C-9E73-2054A4EA0079}"/>
    <cellStyle name="Merknad 3 4" xfId="16269" xr:uid="{A70F9A26-2434-4338-B986-BCDF2CC969A2}"/>
    <cellStyle name="Merknad 3 4 2" xfId="23103" xr:uid="{CBC4E9D8-B959-4D56-8918-A1DAD887DFA8}"/>
    <cellStyle name="Merknad 3 5" xfId="16270" xr:uid="{713302D4-8F04-47D0-9874-B8BD7D68F540}"/>
    <cellStyle name="Merknad 3 5 2" xfId="31890" xr:uid="{972E2763-25EE-4B7D-BDF8-0EB613CA4853}"/>
    <cellStyle name="Merknad 3 6" xfId="23098" xr:uid="{5235B7F8-981C-4D2B-A810-CD6621A91543}"/>
    <cellStyle name="Merknad 3_ACT Segment adj EBITDA" xfId="16271" xr:uid="{7123B89E-379D-4106-84A2-0835770D1093}"/>
    <cellStyle name="Merknad 4" xfId="16272" xr:uid="{8029AAEE-B713-4266-8C6D-D0D6C80C01D1}"/>
    <cellStyle name="Merknad 4 2" xfId="30636" xr:uid="{A90D7F32-941E-4559-92C3-53B1153F3DD4}"/>
    <cellStyle name="Merknad 5" xfId="36203" xr:uid="{3C5F0A90-15BB-4570-ABAB-0F041600429A}"/>
    <cellStyle name="Merknad 6" xfId="37287" xr:uid="{21104488-8041-4AA3-87A5-DE8D36B4E519}"/>
    <cellStyle name="Merknad 7" xfId="35994" xr:uid="{4D611BD0-3810-42FB-AC8C-90B0DBA16F68}"/>
    <cellStyle name="Merknad 8" xfId="37231" xr:uid="{1229C1B5-EBFE-49F4-970B-0E57886A2F0A}"/>
    <cellStyle name="Merknad 9" xfId="35952" xr:uid="{F02BBCCA-6A3C-4FFC-8482-CF2AC512C3C6}"/>
    <cellStyle name="Merknad_ACT Segment adj EBITDA" xfId="16273" xr:uid="{C5956415-A7DF-4D10-8C62-1E1C4F98528E}"/>
    <cellStyle name="Model data" xfId="16274" xr:uid="{816DC263-B01E-44AF-A55D-7AB50CD16462}"/>
    <cellStyle name="Multiple" xfId="16275" xr:uid="{92CD8D30-300F-481E-A8F4-6EE0E16FE492}"/>
    <cellStyle name="Neutral 2" xfId="16276" xr:uid="{DC517408-F7B0-4A75-AEE3-5B3A4B0664E6}"/>
    <cellStyle name="Neutral 2 2" xfId="16277" xr:uid="{89F49D3A-A94F-4DE1-A78E-BCA2A65846E1}"/>
    <cellStyle name="Neutral 2 2 2" xfId="30765" xr:uid="{57621FB6-916A-4992-9C73-3B1CAA44374C}"/>
    <cellStyle name="Neutral 2 3" xfId="39907" xr:uid="{88EE0463-FF46-49AC-902F-0C0A38CE8550}"/>
    <cellStyle name="Neutral 2 4" xfId="23104" xr:uid="{4CD4B72F-AA08-437D-87D0-2CBA0B39A778}"/>
    <cellStyle name="Neutral 2_ACT Segment adj EBITDA" xfId="16278" xr:uid="{66E13BF6-F210-4F30-A6DE-F2D91FF26612}"/>
    <cellStyle name="Neutral 3" xfId="16279" xr:uid="{312FCE61-CFB0-4B62-B5CA-0C9A6EB62F17}"/>
    <cellStyle name="Neutral 3 2" xfId="16280" xr:uid="{0168D73E-EAA8-4996-A994-F551AED1678A}"/>
    <cellStyle name="Neutral 3 2 2" xfId="30905" xr:uid="{E7F2CBFF-4A97-42D1-9C77-6D9C5F4DB400}"/>
    <cellStyle name="Neutral 3 3" xfId="23105" xr:uid="{88C5034A-3A81-45DE-820B-6647655B6FBE}"/>
    <cellStyle name="Neutral 3_ACT Segment adj EBITDA" xfId="16281" xr:uid="{90C2861D-3231-40B8-8976-BDF218D0F226}"/>
    <cellStyle name="Neutral 4" xfId="16282" xr:uid="{5A0D6798-6A36-48CF-9965-D4F693B5F029}"/>
    <cellStyle name="Neutral 4 2" xfId="16283" xr:uid="{E89E1412-8C49-4A5E-90F5-F98D2D09E7C4}"/>
    <cellStyle name="Neutral 4 2 2" xfId="31152" xr:uid="{A98A1472-2680-45E2-95A9-B144D441530C}"/>
    <cellStyle name="Neutral 4 3" xfId="23106" xr:uid="{459AD53F-DF16-42D1-A0A0-5EA464125FCA}"/>
    <cellStyle name="Neutral 4_ACT Segment adj EBITDA" xfId="16284" xr:uid="{0719438E-A354-4CCB-9F51-62FA1459961C}"/>
    <cellStyle name="Neutral 5" xfId="16285" xr:uid="{904208C9-D0E6-467D-AB32-476DD583C6A6}"/>
    <cellStyle name="Neutral 5 2" xfId="30689" xr:uid="{742D4247-D85B-44A6-AB15-9831960EE5C7}"/>
    <cellStyle name="Normal" xfId="0" builtinId="0"/>
    <cellStyle name="Normal 10" xfId="16286" xr:uid="{59AE1E60-8DFF-464A-893F-F187228DD8CD}"/>
    <cellStyle name="Normal 10 10" xfId="33009" xr:uid="{F83F420C-223E-4E32-B8EB-85DF88763F5F}"/>
    <cellStyle name="Normal 10 2" xfId="16287" xr:uid="{F59F3658-3595-4DB4-A60B-ACF5B44A8B7F}"/>
    <cellStyle name="Normal 10 2 10" xfId="37622" xr:uid="{AE1B24E8-F2CC-4069-A32F-C36FFD806D28}"/>
    <cellStyle name="Normal 10 2 2" xfId="16288" xr:uid="{BFFDB901-11D3-4D72-8AAE-6A180621D249}"/>
    <cellStyle name="Normal 10 2 2 2" xfId="16289" xr:uid="{012FFD82-1495-4B90-B814-FBD0F8A53A51}"/>
    <cellStyle name="Normal 10 2 2 2 2" xfId="16290" xr:uid="{F7D35D40-AE71-4C77-AC98-BC6B59CEB70B}"/>
    <cellStyle name="Normal 10 2 2 2 3" xfId="16291" xr:uid="{280025D5-2B59-4A81-9DE6-32919B4F0317}"/>
    <cellStyle name="Normal 10 2 2 2_FACTORING" xfId="16292" xr:uid="{99A79AF5-CF87-4A0A-BBDD-A5E320A876BC}"/>
    <cellStyle name="Normal 10 2 2 3" xfId="16293" xr:uid="{A10F7A5A-A5A6-44F6-9B1A-811E688C9667}"/>
    <cellStyle name="Normal 10 2 2 4" xfId="16294" xr:uid="{9FE8658E-2336-45EC-83BF-7E03A4B45CC4}"/>
    <cellStyle name="Normal 10 2 2 5" xfId="16295" xr:uid="{34FC2038-4E72-41D0-B137-615AFB3EB87F}"/>
    <cellStyle name="Normal 10 2 2 5 2" xfId="31310" xr:uid="{60204ED7-DA87-49E7-93E9-64D32D9508D0}"/>
    <cellStyle name="Normal 10 2 2_FACTORING" xfId="16296" xr:uid="{82B226BF-D16C-499D-8A9B-EF834D4F6259}"/>
    <cellStyle name="Normal 10 2 3" xfId="16297" xr:uid="{7376EF39-0376-403C-BDAB-66BEC37808C9}"/>
    <cellStyle name="Normal 10 2 3 2" xfId="16298" xr:uid="{3211803D-083F-4489-8BFE-A40163045138}"/>
    <cellStyle name="Normal 10 2 3 2 2" xfId="16299" xr:uid="{161989B8-2BD0-4197-A841-29E162F035EF}"/>
    <cellStyle name="Normal 10 2 3 2 3" xfId="16300" xr:uid="{F651F761-6ED3-4E12-B035-E273F3A00F55}"/>
    <cellStyle name="Normal 10 2 3 2_FACTORING" xfId="16301" xr:uid="{D27341D6-2737-42BB-89C7-C2807A6917C5}"/>
    <cellStyle name="Normal 10 2 3 3" xfId="16302" xr:uid="{D4CA70F9-507D-4446-B2A8-C8FBA4126A30}"/>
    <cellStyle name="Normal 10 2 3 4" xfId="16303" xr:uid="{3FF633C4-4B6D-4272-9987-A1FEE10F6676}"/>
    <cellStyle name="Normal 10 2 3 5" xfId="16304" xr:uid="{CA591C97-36AE-429E-A190-288D38693691}"/>
    <cellStyle name="Normal 10 2 3 5 2" xfId="31703" xr:uid="{33044681-1B03-4294-9678-54E1008969DB}"/>
    <cellStyle name="Normal 10 2 3_FACTORING" xfId="16305" xr:uid="{D128E227-8AAC-47A1-97DE-0C287F4945C2}"/>
    <cellStyle name="Normal 10 2 4" xfId="16306" xr:uid="{A8CF6C2C-ABBE-42C2-A378-A444B7E89C51}"/>
    <cellStyle name="Normal 10 2 4 2" xfId="16307" xr:uid="{9DF16713-6852-4490-A29C-A32FEFAA9D36}"/>
    <cellStyle name="Normal 10 2 4 3" xfId="16308" xr:uid="{83A120BE-052F-44F3-8C36-1395DB76DD2A}"/>
    <cellStyle name="Normal 10 2 4_FACTORING" xfId="16309" xr:uid="{1840887C-901B-45C3-8F3F-873FFBF31656}"/>
    <cellStyle name="Normal 10 2 5" xfId="16310" xr:uid="{72F0476E-3BFB-4614-A865-F49368FC37A2}"/>
    <cellStyle name="Normal 10 2 6" xfId="16311" xr:uid="{566BB5BD-4358-4282-8C49-064EFD93504A}"/>
    <cellStyle name="Normal 10 2 7" xfId="16312" xr:uid="{5AEA1E4C-D816-4A70-A348-F107B17D045C}"/>
    <cellStyle name="Normal 10 2 7 2" xfId="30911" xr:uid="{DB802426-5C93-4BE5-86B8-DC7508A160B5}"/>
    <cellStyle name="Normal 10 2 8" xfId="36367" xr:uid="{FD6B7A9F-C4A7-4DDE-8E5F-4B7CA05999D3}"/>
    <cellStyle name="Normal 10 2 9" xfId="37430" xr:uid="{771E2468-09A9-4F3A-BA5D-5AEF1BED89D8}"/>
    <cellStyle name="Normal 10 2_Actuals YTD" xfId="16313" xr:uid="{B35DD026-6A90-4144-AF53-64E569AA87FC}"/>
    <cellStyle name="Normal 10 3" xfId="16314" xr:uid="{D6CEA5D9-A06F-4641-8A1A-E9C8A116C118}"/>
    <cellStyle name="Normal 10 3 2" xfId="16315" xr:uid="{C91388D9-CB9D-4F90-9D0F-74C98B834FA5}"/>
    <cellStyle name="Normal 10 3 2 2" xfId="16316" xr:uid="{410E7ED5-E6F1-4D50-B0DA-6FD07F1B6CA0}"/>
    <cellStyle name="Normal 10 3 2 3" xfId="16317" xr:uid="{8F7A261A-3094-4B1C-B933-7C405DFD8E5A}"/>
    <cellStyle name="Normal 10 3 2_FACTORING" xfId="16318" xr:uid="{3FE73674-05E4-46B7-8748-EC98162D9A70}"/>
    <cellStyle name="Normal 10 3 3" xfId="16319" xr:uid="{DB220D8A-0BF3-47AB-9015-C3D471A9E772}"/>
    <cellStyle name="Normal 10 3 4" xfId="16320" xr:uid="{CC1DCE4E-EAA9-47A5-AA9C-B6B2BFD8860A}"/>
    <cellStyle name="Normal 10 3 5" xfId="16321" xr:uid="{C2B2D0B7-9EE6-4720-A362-A52E193E576A}"/>
    <cellStyle name="Normal 10 3 5 2" xfId="31158" xr:uid="{95B3086F-90D3-4FFB-AB6C-9F5020380F4F}"/>
    <cellStyle name="Normal 10 3_FACTORING" xfId="16322" xr:uid="{586DD27A-DF29-4C27-B677-45CD6B191F08}"/>
    <cellStyle name="Normal 10 4" xfId="16323" xr:uid="{60105799-6854-46EC-BC46-4D5BF906D01E}"/>
    <cellStyle name="Normal 10 4 2" xfId="16324" xr:uid="{656BF6D2-3F8F-44E1-8602-77E3D28803D9}"/>
    <cellStyle name="Normal 10 4 2 2" xfId="16325" xr:uid="{A9318B51-9507-4883-B5A2-3A74F670B8BA}"/>
    <cellStyle name="Normal 10 4 2 3" xfId="16326" xr:uid="{EBC2F93C-B0AA-4252-8FCF-97446C4BCD5D}"/>
    <cellStyle name="Normal 10 4 2_FACTORING" xfId="16327" xr:uid="{4AD9F6CF-C7A6-4D22-B0D0-19D2DBCAF24F}"/>
    <cellStyle name="Normal 10 4 3" xfId="16328" xr:uid="{7A0D72FE-4D56-4705-BB43-8EF991CB69A2}"/>
    <cellStyle name="Normal 10 4 4" xfId="16329" xr:uid="{FC4294E1-B516-4BFA-8353-DCA7CD03CCBA}"/>
    <cellStyle name="Normal 10 4 5" xfId="16330" xr:uid="{8D2ED586-9CA1-47EF-8F3F-8170D9DF940D}"/>
    <cellStyle name="Normal 10 4 5 2" xfId="31554" xr:uid="{5094466E-0193-43FB-8E67-28EFF17A35F5}"/>
    <cellStyle name="Normal 10 4_FACTORING" xfId="16331" xr:uid="{56B594DD-2470-4D8A-82A0-B75EF1AC9784}"/>
    <cellStyle name="Normal 10 5" xfId="16332" xr:uid="{0034F4A5-115D-4F08-9A8A-A2301ED1E134}"/>
    <cellStyle name="Normal 10 5 2" xfId="16333" xr:uid="{4F26768F-87F0-4634-809C-BF9186447D2F}"/>
    <cellStyle name="Normal 10 5 2 2" xfId="16334" xr:uid="{5CCF89AE-9445-412C-AC2B-79809FC44453}"/>
    <cellStyle name="Normal 10 5 2 3" xfId="16335" xr:uid="{34551312-09D2-490A-BCCB-87A2E183020C}"/>
    <cellStyle name="Normal 10 5 2_FACTORING" xfId="16336" xr:uid="{1B011417-8E02-41FF-B0F7-20DCEE005DE4}"/>
    <cellStyle name="Normal 10 5 3" xfId="16337" xr:uid="{0424C1C1-07D2-48B1-906F-AEAA2A188506}"/>
    <cellStyle name="Normal 10 5 4" xfId="16338" xr:uid="{D99B636C-9816-4CAC-8BF4-801FAFA0608C}"/>
    <cellStyle name="Normal 10 5 5" xfId="16339" xr:uid="{C75856FE-4F94-4CB7-A77B-546309C3081D}"/>
    <cellStyle name="Normal 10 5 5 2" xfId="26660" xr:uid="{DFBEC23A-3143-4815-AA85-F90A28CD796A}"/>
    <cellStyle name="Normal 10 5_FACTORING" xfId="16340" xr:uid="{ED9D265D-D745-4306-9186-0AA4B63DA4A7}"/>
    <cellStyle name="Normal 10 6" xfId="16341" xr:uid="{D57317FC-55E3-40F7-A756-0466E2A57921}"/>
    <cellStyle name="Normal 10 6 2" xfId="16342" xr:uid="{3AAFB238-2B0A-46F9-9CCC-6BD30289E0B1}"/>
    <cellStyle name="Normal 10 6 2 2" xfId="23108" xr:uid="{3FAA1A8A-E69C-41F6-A33B-FFA37D613B64}"/>
    <cellStyle name="Normal 10 6 3" xfId="16343" xr:uid="{EB5D0665-6275-40C8-A0F3-429C4444F464}"/>
    <cellStyle name="Normal 10 6 3 2" xfId="23109" xr:uid="{5A9E9140-D526-4AED-A026-49269C4812B9}"/>
    <cellStyle name="Normal 10 6 4" xfId="23107" xr:uid="{98C32902-772A-43D9-B263-FBF79588078A}"/>
    <cellStyle name="Normal 10 6_ACT_NIBD EQ" xfId="16344" xr:uid="{CA5176A4-316A-45B6-BDD9-AEC465D8A2DC}"/>
    <cellStyle name="Normal 10 7" xfId="16345" xr:uid="{7E22C850-79F2-4964-929F-AA6310AEF3D4}"/>
    <cellStyle name="Normal 10 7 2" xfId="23110" xr:uid="{FC5FDB89-C037-4098-8D66-4BA68D34E777}"/>
    <cellStyle name="Normal 10 8" xfId="16346" xr:uid="{9D470F37-CEA5-4C1D-AFCC-C33ED61B020F}"/>
    <cellStyle name="Normal 10 8 2" xfId="23111" xr:uid="{C486F4CE-B426-47FA-B240-45C38E93DADB}"/>
    <cellStyle name="Normal 10 9" xfId="16347" xr:uid="{576DCCCC-0B8A-4D81-9DCC-42C3596BB9F7}"/>
    <cellStyle name="Normal 10 9 2" xfId="30695" xr:uid="{93762F0D-7388-49D0-92EF-A4E23D853ED1}"/>
    <cellStyle name="Normal 10_Actuals YTD" xfId="16348" xr:uid="{1BB27562-02E7-4D05-81F7-3159BA3A7AC2}"/>
    <cellStyle name="Normal 100" xfId="16349" xr:uid="{272EA8C2-F38D-4BC2-BD23-E296E06F8DE2}"/>
    <cellStyle name="Normal 100 2" xfId="35869" xr:uid="{D2D218B9-4C41-428D-8129-84452AF64C35}"/>
    <cellStyle name="Normal 101" xfId="16350" xr:uid="{6BA5F793-D9CD-4667-9819-33E6814F9D7D}"/>
    <cellStyle name="Normal 101 2" xfId="35870" xr:uid="{E93A9D04-5A2B-402F-AF98-17A6E9AC9A11}"/>
    <cellStyle name="Normal 102" xfId="16351" xr:uid="{B10146A5-0245-4871-8371-B3DB40D3784C}"/>
    <cellStyle name="Normal 102 2" xfId="35871" xr:uid="{66D07EB8-AFF2-4CE0-9906-B9208A17EBC6}"/>
    <cellStyle name="Normal 103" xfId="16352" xr:uid="{58B6E336-F4F1-41E6-92EB-5C0E11F85A48}"/>
    <cellStyle name="Normal 103 2" xfId="35872" xr:uid="{CB08C9EF-3CC5-4A4A-BB89-02E1C9A76110}"/>
    <cellStyle name="Normal 104" xfId="16353" xr:uid="{CE088791-F247-4A54-B551-57390480703D}"/>
    <cellStyle name="Normal 104 2" xfId="30548" xr:uid="{3F20587C-8339-42AF-A2C8-59E135AA33D7}"/>
    <cellStyle name="Normal 105" xfId="16354" xr:uid="{4AB5FFFF-DF3A-448D-A2CF-83D13B84ED1F}"/>
    <cellStyle name="Normal 105 2" xfId="31036" xr:uid="{05A876F3-214B-40F8-93AB-B7D65410846A}"/>
    <cellStyle name="Normal 106" xfId="16355" xr:uid="{C6EF0D70-9B44-447A-A9DF-818F357C0096}"/>
    <cellStyle name="Normal 106 2" xfId="32058" xr:uid="{2DCBB6A1-0235-4BBD-8690-0A9AAFB4AC60}"/>
    <cellStyle name="Normal 107" xfId="16356" xr:uid="{E66F988F-CF0B-41D6-B995-098EF4A864C9}"/>
    <cellStyle name="Normal 107 2" xfId="32160" xr:uid="{CFC7541D-9121-49EC-8159-9A70D1077051}"/>
    <cellStyle name="Normal 108" xfId="16357" xr:uid="{49EDFC8E-8095-44B2-B7A4-674673BE47D5}"/>
    <cellStyle name="Normal 108 2" xfId="31956" xr:uid="{77901AF8-2192-47B0-A1AC-0522BE3C337E}"/>
    <cellStyle name="Normal 109" xfId="16358" xr:uid="{C8975DED-65FC-4699-95B9-AB05B8AD40FB}"/>
    <cellStyle name="Normal 109 2" xfId="32169" xr:uid="{F6E62D99-7F8E-476C-81A9-CB0B684E2FBE}"/>
    <cellStyle name="Normal 11" xfId="16359" xr:uid="{06705BD8-B72C-424E-A1EB-01F6FA64C766}"/>
    <cellStyle name="Normal 11 10" xfId="36106" xr:uid="{ED853EDD-1124-456A-856D-55564FCC83C8}"/>
    <cellStyle name="Normal 11 11" xfId="23112" xr:uid="{624780B6-0CAC-42A8-96C4-DE67BE6161CE}"/>
    <cellStyle name="Normal 11 2" xfId="16360" xr:uid="{8B4B6F93-8633-43C2-AF18-91F418945D3D}"/>
    <cellStyle name="Normal 11 2 10" xfId="36241" xr:uid="{2588E8AD-A416-4CF0-B113-E9402595CD2B}"/>
    <cellStyle name="Normal 11 2 11" xfId="23113" xr:uid="{4B79DB86-CCD0-4742-B973-609430DA78EC}"/>
    <cellStyle name="Normal 11 2 2" xfId="16361" xr:uid="{C3DA1AAF-8F8D-4781-9206-EB9F9942E7AE}"/>
    <cellStyle name="Normal 11 2 2 10" xfId="37353" xr:uid="{B7A83748-73D3-44C2-918A-45D42274A0A4}"/>
    <cellStyle name="Normal 11 2 2 11" xfId="23114" xr:uid="{666A5EB3-044E-4EC2-B9B2-B77E82512B36}"/>
    <cellStyle name="Normal 11 2 2 2" xfId="16362" xr:uid="{0CCF818E-9DC5-4D41-905F-E9884B348882}"/>
    <cellStyle name="Normal 11 2 2 2 2" xfId="16363" xr:uid="{A751F478-2E2C-4B39-AF75-BB7D009B9FDB}"/>
    <cellStyle name="Normal 11 2 2 2 2 2" xfId="23116" xr:uid="{A36E729E-1AD2-4924-A188-3E86B9948839}"/>
    <cellStyle name="Normal 11 2 2 2 3" xfId="16364" xr:uid="{20928F50-3DBE-4448-BADC-97818BD530BA}"/>
    <cellStyle name="Normal 11 2 2 2 3 2" xfId="23117" xr:uid="{B1F8C0AD-A1D2-4415-A5C7-2FF0486E5EB5}"/>
    <cellStyle name="Normal 11 2 2 2 4" xfId="23115" xr:uid="{354A9230-633F-4BB4-8036-BDA772186C57}"/>
    <cellStyle name="Normal 11 2 2 2_ACT_NIBD EQ" xfId="16365" xr:uid="{719B0D76-A4F0-42AF-B3EE-606CA26F1B06}"/>
    <cellStyle name="Normal 11 2 2 3" xfId="16366" xr:uid="{F03394AF-52E0-4D5B-B2A7-AADF1D32E297}"/>
    <cellStyle name="Normal 11 2 2 3 2" xfId="23118" xr:uid="{10D3D65A-5F81-4D60-A4FA-8F799CCBE7B1}"/>
    <cellStyle name="Normal 11 2 2 4" xfId="16367" xr:uid="{0151E65D-8171-4F2D-9190-AEBBBA7282F6}"/>
    <cellStyle name="Normal 11 2 2 4 2" xfId="23119" xr:uid="{535D649E-627D-4304-8A5C-474B264DF68A}"/>
    <cellStyle name="Normal 11 2 2 5" xfId="16368" xr:uid="{06C705DE-E70C-4232-B7F9-E05BBAEB2CA5}"/>
    <cellStyle name="Normal 11 2 2 5 2" xfId="31370" xr:uid="{9D800C06-AD29-431C-BC2C-DF9421A7C999}"/>
    <cellStyle name="Normal 11 2 2 6" xfId="36619" xr:uid="{C5852770-EA78-44B4-A777-CC700A0866CC}"/>
    <cellStyle name="Normal 11 2 2 7" xfId="37668" xr:uid="{A45F2469-F1EE-46A4-ABEC-F9DC258E468E}"/>
    <cellStyle name="Normal 11 2 2 8" xfId="38082" xr:uid="{26A3ED31-8374-49B2-8574-F7D1821EE768}"/>
    <cellStyle name="Normal 11 2 2 9" xfId="37597" xr:uid="{A5F905B6-A4EA-4F9F-850A-BD63C8195895}"/>
    <cellStyle name="Normal 11 2 2_Act input CF" xfId="16369" xr:uid="{69880544-4FEA-4134-9207-F8ECD50CEF8B}"/>
    <cellStyle name="Normal 11 2 3" xfId="16370" xr:uid="{0F8AA32A-C38F-4DAA-85E7-0F2347EFCBE5}"/>
    <cellStyle name="Normal 11 2 3 10" xfId="37239" xr:uid="{0D2009F1-106D-4248-A32D-7BBE29CAA34F}"/>
    <cellStyle name="Normal 11 2 3 11" xfId="23120" xr:uid="{D724FA32-BE2D-46FF-8077-7EAB1B9B2D26}"/>
    <cellStyle name="Normal 11 2 3 2" xfId="16371" xr:uid="{8BDBA72F-A45D-4AA1-A39B-5E67662F64CE}"/>
    <cellStyle name="Normal 11 2 3 2 2" xfId="16372" xr:uid="{520E3575-2D4F-46F3-9CAF-AAE3D0206507}"/>
    <cellStyle name="Normal 11 2 3 2 2 2" xfId="23122" xr:uid="{1FD5B9DE-7BD9-4A1C-9589-2AEBA1331265}"/>
    <cellStyle name="Normal 11 2 3 2 3" xfId="16373" xr:uid="{83318A27-ED6A-48A3-9BD9-9C43BAA95AE4}"/>
    <cellStyle name="Normal 11 2 3 2 3 2" xfId="23123" xr:uid="{0C27FCBC-C448-4608-B68F-291FDE107FFE}"/>
    <cellStyle name="Normal 11 2 3 2 4" xfId="23121" xr:uid="{4A766643-B956-4D70-9D57-45DDBD0DDF49}"/>
    <cellStyle name="Normal 11 2 3 2_ACT_NIBD EQ" xfId="16374" xr:uid="{8368AE67-F345-42E9-83F7-5CEBAF5BFA19}"/>
    <cellStyle name="Normal 11 2 3 3" xfId="16375" xr:uid="{07F38D8B-D445-4D22-A715-717B87B1E4A8}"/>
    <cellStyle name="Normal 11 2 3 3 2" xfId="23124" xr:uid="{53920900-8E2C-4C4F-997C-88AA45BAE3C5}"/>
    <cellStyle name="Normal 11 2 3 4" xfId="16376" xr:uid="{153B7449-02A1-4C69-9524-D1107A5D1FE3}"/>
    <cellStyle name="Normal 11 2 3 4 2" xfId="23125" xr:uid="{D61C7C7D-DC00-48F7-8B2D-0C13C6C94D48}"/>
    <cellStyle name="Normal 11 2 3 5" xfId="16377" xr:uid="{0B9755E9-8BB8-4FC9-BACF-C7B06BC77A35}"/>
    <cellStyle name="Normal 11 2 3 5 2" xfId="31763" xr:uid="{016967C5-61A6-4816-8007-AF114765C584}"/>
    <cellStyle name="Normal 11 2 3 6" xfId="36620" xr:uid="{2D2B9EC3-C41B-43BD-9249-DB2B69FF6EF8}"/>
    <cellStyle name="Normal 11 2 3 7" xfId="37669" xr:uid="{00A31A99-B781-4E84-9FA4-111F02964289}"/>
    <cellStyle name="Normal 11 2 3 8" xfId="38083" xr:uid="{17D94F55-C41D-4FA0-8556-988EAB085DF1}"/>
    <cellStyle name="Normal 11 2 3 9" xfId="37598" xr:uid="{D76C05AD-5859-496C-BFAF-B4330182C87A}"/>
    <cellStyle name="Normal 11 2 3_Act input CF" xfId="16378" xr:uid="{1642C53C-FC56-46E1-AE58-84E1C36F6833}"/>
    <cellStyle name="Normal 11 2 4" xfId="16379" xr:uid="{6D8528D7-4A69-4463-8242-1B5EE13CD591}"/>
    <cellStyle name="Normal 11 2 4 2" xfId="16380" xr:uid="{1CF460D1-F410-444B-8785-357398E2A532}"/>
    <cellStyle name="Normal 11 2 4 2 2" xfId="23127" xr:uid="{A3C21E03-2E0F-48CB-9E05-344E772B4F53}"/>
    <cellStyle name="Normal 11 2 4 3" xfId="16381" xr:uid="{7072D464-CF16-4477-BEAA-44F816C49E1A}"/>
    <cellStyle name="Normal 11 2 4 3 2" xfId="23128" xr:uid="{A3E51911-1497-4CD9-96B2-DC2B1151F35D}"/>
    <cellStyle name="Normal 11 2 4 4" xfId="23126" xr:uid="{E2898A01-1E40-40DA-949F-981106D0B7FD}"/>
    <cellStyle name="Normal 11 2 4_ACT_NIBD EQ" xfId="16382" xr:uid="{D13A18BA-4624-491B-AA06-53664B95BC7F}"/>
    <cellStyle name="Normal 11 2 5" xfId="16383" xr:uid="{C7726F9A-7B7C-4286-AB64-9BD85BF7149B}"/>
    <cellStyle name="Normal 11 2 5 2" xfId="23129" xr:uid="{D5603E24-A616-415F-B628-98181833A7D4}"/>
    <cellStyle name="Normal 11 2 6" xfId="16384" xr:uid="{A6FC8CDD-885F-4DFB-881D-7C2D462849B7}"/>
    <cellStyle name="Normal 11 2 6 2" xfId="23130" xr:uid="{53335E1E-4F94-4DFF-8CB2-888AE539F99F}"/>
    <cellStyle name="Normal 11 2 7" xfId="16385" xr:uid="{AFF81AC6-7AF7-4039-A1FB-F952FB002511}"/>
    <cellStyle name="Normal 11 2 7 2" xfId="30971" xr:uid="{8AD12620-04A4-48DD-8245-AA63105536FE}"/>
    <cellStyle name="Normal 11 2 8" xfId="36406" xr:uid="{83E8FAB6-A006-4E83-AD66-893D6C271383}"/>
    <cellStyle name="Normal 11 2 9" xfId="37471" xr:uid="{8FC488C2-5271-49BF-8948-3E11FA4D4B66}"/>
    <cellStyle name="Normal 11 2_Act input CF" xfId="16386" xr:uid="{58F8CEA8-6A80-4B0F-916B-C36C9B35D4C4}"/>
    <cellStyle name="Normal 11 3" xfId="16387" xr:uid="{20A0AA74-62FC-481E-BA6A-5A4B04DE3733}"/>
    <cellStyle name="Normal 11 3 10" xfId="37549" xr:uid="{8F8F819B-C6ED-4A77-95CD-71FE584A6A60}"/>
    <cellStyle name="Normal 11 3 11" xfId="23131" xr:uid="{9FDD751D-525B-40BA-A549-EC1789BD860E}"/>
    <cellStyle name="Normal 11 3 2" xfId="16388" xr:uid="{C1930620-2EEA-4CCD-B11E-777922D838CD}"/>
    <cellStyle name="Normal 11 3 2 2" xfId="16389" xr:uid="{11B03371-24F2-401C-AB17-A2080DF81FCD}"/>
    <cellStyle name="Normal 11 3 2 2 2" xfId="23133" xr:uid="{321E36C5-E594-4D35-9E21-90985FF63EF4}"/>
    <cellStyle name="Normal 11 3 2 3" xfId="16390" xr:uid="{4F56ADBD-5217-4DF6-A3B3-16518EFD4BF9}"/>
    <cellStyle name="Normal 11 3 2 3 2" xfId="23134" xr:uid="{3655681C-D87E-454A-86CB-D25114D9909E}"/>
    <cellStyle name="Normal 11 3 2 4" xfId="23132" xr:uid="{2E4F8A51-40B0-4C73-9753-496AD077F83D}"/>
    <cellStyle name="Normal 11 3 2_ACT_NIBD EQ" xfId="16391" xr:uid="{E5883CDA-8678-4825-B5D8-B28584A987C0}"/>
    <cellStyle name="Normal 11 3 3" xfId="16392" xr:uid="{B34825C5-B21E-4711-A9DB-DBFAD0F11770}"/>
    <cellStyle name="Normal 11 3 3 2" xfId="23135" xr:uid="{7ADACE87-7B7F-42D8-B8EE-B33F2BB01D0F}"/>
    <cellStyle name="Normal 11 3 4" xfId="16393" xr:uid="{3D255DC3-AE8E-4E5E-9247-589791121893}"/>
    <cellStyle name="Normal 11 3 4 2" xfId="23136" xr:uid="{8A459A9B-1441-4636-8C77-2871419BDB3C}"/>
    <cellStyle name="Normal 11 3 5" xfId="16394" xr:uid="{4F0CF1E2-A006-48DE-A435-4A6E4C757486}"/>
    <cellStyle name="Normal 11 3 5 2" xfId="31218" xr:uid="{80CF50A0-4A9B-4475-B33D-76D343D82276}"/>
    <cellStyle name="Normal 11 3 6" xfId="36621" xr:uid="{AF6861E5-E286-4BC2-B807-C2F3177E255E}"/>
    <cellStyle name="Normal 11 3 7" xfId="37670" xr:uid="{9961771D-4968-4822-8CB9-1ED044757CEB}"/>
    <cellStyle name="Normal 11 3 8" xfId="38084" xr:uid="{FE7FB4A6-4F3E-4CC7-9A5B-693B0A2BCC77}"/>
    <cellStyle name="Normal 11 3 9" xfId="37596" xr:uid="{0E7914AF-4C53-4AB9-9619-77A6A865D907}"/>
    <cellStyle name="Normal 11 3_Act input CF" xfId="16395" xr:uid="{C8EFB307-6BB5-4204-BEF1-455F8819AC1A}"/>
    <cellStyle name="Normal 11 4" xfId="16396" xr:uid="{E873C412-67C6-42E1-AC3F-DF2AB4902E47}"/>
    <cellStyle name="Normal 11 4 10" xfId="37276" xr:uid="{7F107F18-B6B9-4D53-B373-9B46BEDC31EB}"/>
    <cellStyle name="Normal 11 4 11" xfId="23137" xr:uid="{8D6693D4-88B8-4B13-B23B-E1C1679040C7}"/>
    <cellStyle name="Normal 11 4 2" xfId="16397" xr:uid="{9B7D78F1-32F8-4AA2-8D48-2FCA5D2F856C}"/>
    <cellStyle name="Normal 11 4 2 2" xfId="16398" xr:uid="{80B5ABD4-104F-4B12-BCE9-A8852AAA9190}"/>
    <cellStyle name="Normal 11 4 2 2 2" xfId="23139" xr:uid="{8D41D7D4-187A-463B-B660-E2B0AFB8898E}"/>
    <cellStyle name="Normal 11 4 2 3" xfId="16399" xr:uid="{23E477EB-ACA0-44C3-814A-FA2BFB3C23D2}"/>
    <cellStyle name="Normal 11 4 2 3 2" xfId="23140" xr:uid="{CD24F973-DD5C-4366-8C33-2225CDCF7D3C}"/>
    <cellStyle name="Normal 11 4 2 4" xfId="23138" xr:uid="{3FA0F89C-CC26-42FB-98A6-FBB8631F3D00}"/>
    <cellStyle name="Normal 11 4 2_ACT_NIBD EQ" xfId="16400" xr:uid="{C9318061-D1D1-48E9-A425-714D84C29B86}"/>
    <cellStyle name="Normal 11 4 3" xfId="16401" xr:uid="{4A388511-ADE3-4D9D-AA01-6D63C6B54EE8}"/>
    <cellStyle name="Normal 11 4 3 2" xfId="23141" xr:uid="{D13D0D3A-F9A1-4DBF-9E92-B5424C1121F3}"/>
    <cellStyle name="Normal 11 4 4" xfId="16402" xr:uid="{9399BB0E-6949-40BB-AEF0-87CD316F3B2E}"/>
    <cellStyle name="Normal 11 4 4 2" xfId="23142" xr:uid="{B96EB8D9-0DB0-4470-BB03-88E79EEA385F}"/>
    <cellStyle name="Normal 11 4 5" xfId="16403" xr:uid="{DAAFE899-CDE8-4C8A-A364-67DEE243E251}"/>
    <cellStyle name="Normal 11 4 5 2" xfId="31614" xr:uid="{0C50CCB9-C56D-4917-9FCC-9852CE2F181A}"/>
    <cellStyle name="Normal 11 4 6" xfId="36622" xr:uid="{A40C7982-3B09-412E-9DB3-B10B95DCED8C}"/>
    <cellStyle name="Normal 11 4 7" xfId="37671" xr:uid="{12BA6FDC-C3D3-49AF-A73A-A7EB95AFF8D4}"/>
    <cellStyle name="Normal 11 4 8" xfId="38085" xr:uid="{612AAB51-5416-4361-A21C-86A2BA1FDEA5}"/>
    <cellStyle name="Normal 11 4 9" xfId="37280" xr:uid="{99F028A2-D2B8-4EA6-92D7-01EC1BA9E8AB}"/>
    <cellStyle name="Normal 11 4_Act input CF" xfId="16404" xr:uid="{D971F352-BE16-4A94-9501-62CF91816833}"/>
    <cellStyle name="Normal 11 5" xfId="16405" xr:uid="{E260A3A6-CE30-4BC7-BA07-22C08D20A2B6}"/>
    <cellStyle name="Normal 11 5 2" xfId="16406" xr:uid="{DE5CA1C7-89CC-4C9D-BE4D-19AAE6994D33}"/>
    <cellStyle name="Normal 11 5 2 2" xfId="23144" xr:uid="{B31F2A9C-C0A0-423B-9B5F-17F912DE7583}"/>
    <cellStyle name="Normal 11 5 3" xfId="16407" xr:uid="{A1CAF4D5-A480-4AAE-9AAA-3227F444B79C}"/>
    <cellStyle name="Normal 11 5 3 2" xfId="23145" xr:uid="{70ED995D-19C7-477E-927E-43AA03CA9C35}"/>
    <cellStyle name="Normal 11 5 4" xfId="23143" xr:uid="{53AAA82C-3254-4DDD-B0C5-A9D8850B1F71}"/>
    <cellStyle name="Normal 11 5_ACT_NIBD EQ" xfId="16408" xr:uid="{7A95AEE4-C4A0-412A-8EB1-81914A6D55EB}"/>
    <cellStyle name="Normal 11 6" xfId="16409" xr:uid="{D14195C1-7CCA-4DE6-8A25-56427EE884EC}"/>
    <cellStyle name="Normal 11 6 2" xfId="23146" xr:uid="{67F50CCB-CE6A-4E28-B8E2-EDDE6B1C5588}"/>
    <cellStyle name="Normal 11 7" xfId="16410" xr:uid="{7118FC0E-9D9B-4A07-A302-3D882DDE3EA9}"/>
    <cellStyle name="Normal 11 7 2" xfId="23147" xr:uid="{E8824952-2957-4596-89D2-23A0FD6B8F3A}"/>
    <cellStyle name="Normal 11 8" xfId="16411" xr:uid="{FA086BC1-2E5B-4E22-ADB4-1A427A0A4FD1}"/>
    <cellStyle name="Normal 11 8 2" xfId="30755" xr:uid="{406FC3D8-3D5A-40D9-8C92-8591FCE9408B}"/>
    <cellStyle name="Normal 11 9" xfId="33010" xr:uid="{1A02CFE1-6F51-42C5-9595-82A03698822E}"/>
    <cellStyle name="Normal 11_Act input CF" xfId="16412" xr:uid="{6BEABECC-8126-40DF-95F0-7C33B2489B9B}"/>
    <cellStyle name="Normal 110" xfId="16413" xr:uid="{AAF0911D-3C97-4012-93D7-C7F6EDCF51C6}"/>
    <cellStyle name="Normal 110 2" xfId="32253" xr:uid="{792AE84D-8B01-4C91-A9DD-F58D56EA2165}"/>
    <cellStyle name="Normal 111" xfId="21889" xr:uid="{8F79EA15-5C6A-4271-9D26-EBDF7A93D894}"/>
    <cellStyle name="Normal 111 2" xfId="21918" xr:uid="{8FAA6394-83E7-4594-A9DE-523228A0BE80}"/>
    <cellStyle name="Normal 112" xfId="21890" xr:uid="{EC11CD35-8CE8-479A-A77A-E06FAFC73780}"/>
    <cellStyle name="Normal 114" xfId="21920" xr:uid="{51114C7E-8EAA-4A1E-82C0-B65E67A402EB}"/>
    <cellStyle name="Normal 12" xfId="16414" xr:uid="{F26CB803-7637-407B-811A-5C31C6152281}"/>
    <cellStyle name="Normal 12 10" xfId="36108" xr:uid="{1B976B6C-B6FF-4A50-89EB-A7CD649024B7}"/>
    <cellStyle name="Normal 12 11" xfId="39895" xr:uid="{5B2A99D4-C00D-48E9-846C-90901CFF2C3B}"/>
    <cellStyle name="Normal 12 12" xfId="23148" xr:uid="{B58903F5-4532-4481-BA06-4532DFBCAC1F}"/>
    <cellStyle name="Normal 12 2" xfId="16415" xr:uid="{A6591B9E-BDE7-4E27-92E1-16C9525B4AB0}"/>
    <cellStyle name="Normal 12 2 10" xfId="37254" xr:uid="{A91BD8A3-AE4C-4A15-8DB9-695919CBB969}"/>
    <cellStyle name="Normal 12 2 11" xfId="23149" xr:uid="{24E589CB-3E79-49FE-8A96-BAE3793FCC0B}"/>
    <cellStyle name="Normal 12 2 2" xfId="16416" xr:uid="{228BA15B-3A32-4866-8AAD-3117C36B92A6}"/>
    <cellStyle name="Normal 12 2 2 10" xfId="37557" xr:uid="{8F9851B4-724C-44B7-B4B6-E8FE5CBC0ADF}"/>
    <cellStyle name="Normal 12 2 2 11" xfId="23150" xr:uid="{D196031A-2FC0-410E-8B90-1A7AC05A2CDF}"/>
    <cellStyle name="Normal 12 2 2 2" xfId="16417" xr:uid="{B254C99B-0315-4535-8759-7050F3C30586}"/>
    <cellStyle name="Normal 12 2 2 2 2" xfId="16418" xr:uid="{D07B0211-4835-4651-8A04-12292F341AC3}"/>
    <cellStyle name="Normal 12 2 2 2 2 2" xfId="23152" xr:uid="{B69196AA-D635-4B6A-9BE4-2BA42C7AF120}"/>
    <cellStyle name="Normal 12 2 2 2 3" xfId="16419" xr:uid="{F12E2219-1654-4D60-BED9-44F5E0FF3B73}"/>
    <cellStyle name="Normal 12 2 2 2 3 2" xfId="23153" xr:uid="{60D336BB-A2D5-4D17-8DC9-BE5C5C3DA14D}"/>
    <cellStyle name="Normal 12 2 2 2 4" xfId="23151" xr:uid="{30034041-76A4-4879-8FFC-DD4EA3DE1432}"/>
    <cellStyle name="Normal 12 2 2 2_ACT_NIBD EQ" xfId="16420" xr:uid="{AF25814B-C9CF-4574-9923-EE2EB8284922}"/>
    <cellStyle name="Normal 12 2 2 3" xfId="16421" xr:uid="{45459E63-12EB-4854-A7FA-AE97F5159D12}"/>
    <cellStyle name="Normal 12 2 2 3 2" xfId="23154" xr:uid="{081073A1-75A5-4CFD-A09F-309641E49EEA}"/>
    <cellStyle name="Normal 12 2 2 4" xfId="16422" xr:uid="{9593B0E8-B6CC-421E-94AD-C36D05E67300}"/>
    <cellStyle name="Normal 12 2 2 4 2" xfId="23155" xr:uid="{2A043471-79A9-461E-9F98-0F1AFACC3F3C}"/>
    <cellStyle name="Normal 12 2 2 5" xfId="16423" xr:uid="{44EDC8FC-82B8-47A5-AC3F-8E7D2FFEE32E}"/>
    <cellStyle name="Normal 12 2 2 5 2" xfId="31371" xr:uid="{A5DF09DB-6B36-4F70-9281-D17CD6931B10}"/>
    <cellStyle name="Normal 12 2 2 6" xfId="36623" xr:uid="{6B84951E-02D4-4DE8-9D48-52108D1776E8}"/>
    <cellStyle name="Normal 12 2 2 7" xfId="37672" xr:uid="{9273299F-8758-42A2-9132-58ECA6BC39DA}"/>
    <cellStyle name="Normal 12 2 2 8" xfId="38086" xr:uid="{7A33920B-6758-4868-89C4-4191028A8DFA}"/>
    <cellStyle name="Normal 12 2 2 9" xfId="37357" xr:uid="{21CA1906-3773-416C-A4B9-B270503CFF4E}"/>
    <cellStyle name="Normal 12 2 2_Act input CF" xfId="16424" xr:uid="{E5C793E5-4731-4DB3-99F9-0009E12764CF}"/>
    <cellStyle name="Normal 12 2 3" xfId="16425" xr:uid="{9B595DDE-AA5F-4B77-AB7E-395E0D1187A5}"/>
    <cellStyle name="Normal 12 2 3 10" xfId="37558" xr:uid="{CF316C45-61AD-4CB9-8489-79BE0744F830}"/>
    <cellStyle name="Normal 12 2 3 11" xfId="23156" xr:uid="{C286471D-8D80-43A7-BA79-715BD1940908}"/>
    <cellStyle name="Normal 12 2 3 2" xfId="16426" xr:uid="{9ECD7D86-CCF9-4C1E-904C-1780A4CF77E6}"/>
    <cellStyle name="Normal 12 2 3 2 2" xfId="16427" xr:uid="{03314402-683A-4174-A0AB-F3B4003C2264}"/>
    <cellStyle name="Normal 12 2 3 2 2 2" xfId="23158" xr:uid="{5A945282-6F95-4B84-AF44-D627BD7D000D}"/>
    <cellStyle name="Normal 12 2 3 2 3" xfId="16428" xr:uid="{858CB3C2-BB99-426E-84B0-6D961DF87B88}"/>
    <cellStyle name="Normal 12 2 3 2 3 2" xfId="23159" xr:uid="{7555CC4D-E6B0-4781-9EF7-94AF367591EF}"/>
    <cellStyle name="Normal 12 2 3 2 4" xfId="23157" xr:uid="{44A033A0-8038-4CC2-A4BB-136618201AA0}"/>
    <cellStyle name="Normal 12 2 3 2_ACT_NIBD EQ" xfId="16429" xr:uid="{C8425B26-0D0E-4374-8C73-C3A0F8BF062D}"/>
    <cellStyle name="Normal 12 2 3 3" xfId="16430" xr:uid="{AC5B6EEB-D1E4-413B-A2B0-85540B958A02}"/>
    <cellStyle name="Normal 12 2 3 3 2" xfId="23160" xr:uid="{08F2B9FF-A0E0-4216-8DD9-E600E2399A03}"/>
    <cellStyle name="Normal 12 2 3 4" xfId="16431" xr:uid="{DAAB9828-0E33-45A0-8A7D-E432CEAF4CBD}"/>
    <cellStyle name="Normal 12 2 3 4 2" xfId="23161" xr:uid="{CAF69172-CC7B-4744-905A-9C88DED9ED3D}"/>
    <cellStyle name="Normal 12 2 3 5" xfId="16432" xr:uid="{7C49EAE4-3684-49E9-BEBF-2F5EEC3C29C4}"/>
    <cellStyle name="Normal 12 2 3 5 2" xfId="31764" xr:uid="{75F0D0CE-B1BC-4727-8801-AA7A4B498FC5}"/>
    <cellStyle name="Normal 12 2 3 6" xfId="36624" xr:uid="{101CF4ED-EC5B-4A85-8977-9C82C47C6833}"/>
    <cellStyle name="Normal 12 2 3 7" xfId="37673" xr:uid="{DDF667CC-9B12-4F6E-B8FF-62B1B8360116}"/>
    <cellStyle name="Normal 12 2 3 8" xfId="38087" xr:uid="{CA613C32-3DB2-4369-A230-5054F01A209E}"/>
    <cellStyle name="Normal 12 2 3 9" xfId="37458" xr:uid="{49418535-1DDD-4A9C-97E8-63AB76AAEA37}"/>
    <cellStyle name="Normal 12 2 3_Act input CF" xfId="16433" xr:uid="{77C2D74D-3254-4E71-B6AE-17F5A0659CDD}"/>
    <cellStyle name="Normal 12 2 4" xfId="16434" xr:uid="{96A1F1F7-C9F7-40AF-B155-577B6B1FFC69}"/>
    <cellStyle name="Normal 12 2 4 2" xfId="16435" xr:uid="{11A6E90D-594D-4E97-9152-67ECF6205D04}"/>
    <cellStyle name="Normal 12 2 4 2 2" xfId="23163" xr:uid="{FCE00C19-9AF5-46A7-A33B-9CDE55C74075}"/>
    <cellStyle name="Normal 12 2 4 3" xfId="16436" xr:uid="{B64AB30A-F9F1-41BE-9ECC-5C55E2D94272}"/>
    <cellStyle name="Normal 12 2 4 3 2" xfId="23164" xr:uid="{3646EFF7-FAD1-4163-BE78-DBCDDA17CE25}"/>
    <cellStyle name="Normal 12 2 4 4" xfId="23162" xr:uid="{6022BD6D-7B0B-4090-A859-50056B53F660}"/>
    <cellStyle name="Normal 12 2 4_ACT_NIBD EQ" xfId="16437" xr:uid="{66B4DC64-0962-4E77-A6FE-4AB711AC8440}"/>
    <cellStyle name="Normal 12 2 5" xfId="16438" xr:uid="{BE765E9B-7779-47A2-A462-5B3CE34B908D}"/>
    <cellStyle name="Normal 12 2 5 2" xfId="23165" xr:uid="{B11D71E2-EFF8-4D78-B727-C624C211C9D8}"/>
    <cellStyle name="Normal 12 2 6" xfId="16439" xr:uid="{E1C40473-6995-4E72-B29A-7CE96FF20E72}"/>
    <cellStyle name="Normal 12 2 6 2" xfId="23166" xr:uid="{C343AAFC-C92C-4D54-9FFB-E630C306AB57}"/>
    <cellStyle name="Normal 12 2 7" xfId="16440" xr:uid="{12275F37-E433-4410-A63A-92444A726631}"/>
    <cellStyle name="Normal 12 2 7 2" xfId="30972" xr:uid="{7B7D01CE-39C6-4915-9217-7B03F0E9510F}"/>
    <cellStyle name="Normal 12 2 8" xfId="36407" xr:uid="{B9274924-01E6-4042-A36A-A9CD412BC946}"/>
    <cellStyle name="Normal 12 2 9" xfId="37472" xr:uid="{DEC31CAB-A94D-456F-B50D-D49CA18A4BBA}"/>
    <cellStyle name="Normal 12 2_Act input CF" xfId="16441" xr:uid="{F61B6D27-F731-4933-A8C3-3D3AF6D6DFA9}"/>
    <cellStyle name="Normal 12 3" xfId="16442" xr:uid="{467DD02B-A8C4-40F9-80F2-E60A0FA41881}"/>
    <cellStyle name="Normal 12 3 10" xfId="37559" xr:uid="{71FED57E-64B8-46FC-8512-B38CF6550E84}"/>
    <cellStyle name="Normal 12 3 11" xfId="23167" xr:uid="{7C944047-2628-4F61-A428-C3ECAB981766}"/>
    <cellStyle name="Normal 12 3 2" xfId="16443" xr:uid="{6E6730C2-6628-4DBC-8FE8-8218C25BD303}"/>
    <cellStyle name="Normal 12 3 2 2" xfId="16444" xr:uid="{D367F6D6-13DC-48B8-9AAD-CA299D816A33}"/>
    <cellStyle name="Normal 12 3 2 2 2" xfId="23169" xr:uid="{96019077-9092-4645-A976-34B649C20F92}"/>
    <cellStyle name="Normal 12 3 2 3" xfId="16445" xr:uid="{E10B31E7-FAA6-4F9F-9034-437F6A5D1657}"/>
    <cellStyle name="Normal 12 3 2 3 2" xfId="23170" xr:uid="{DCC936AC-D164-4A56-9A09-6D364AF6F274}"/>
    <cellStyle name="Normal 12 3 2 4" xfId="23168" xr:uid="{124629BF-CEDD-4F8B-9D26-AB1BB59D6AF8}"/>
    <cellStyle name="Normal 12 3 2_ACT_NIBD EQ" xfId="16446" xr:uid="{BA7F133F-9276-4248-A0F3-E77464301CDE}"/>
    <cellStyle name="Normal 12 3 3" xfId="16447" xr:uid="{811700B1-24B5-4EDA-AEED-C1CCFF0184C7}"/>
    <cellStyle name="Normal 12 3 3 2" xfId="23171" xr:uid="{BF0AFF4C-6E52-4B9D-A26D-5011CF8E878A}"/>
    <cellStyle name="Normal 12 3 4" xfId="16448" xr:uid="{B2CE5B25-AA6A-413A-9317-22F7C574FA17}"/>
    <cellStyle name="Normal 12 3 4 2" xfId="23172" xr:uid="{082E1E01-F97E-436D-B834-1B35A9BE5964}"/>
    <cellStyle name="Normal 12 3 5" xfId="16449" xr:uid="{328DA0A3-D694-4C1F-B63F-9B400519352E}"/>
    <cellStyle name="Normal 12 3 5 2" xfId="31219" xr:uid="{1A1A8F6D-76E8-4950-9C68-AE99F670E893}"/>
    <cellStyle name="Normal 12 3 6" xfId="36625" xr:uid="{476C92C1-E563-4402-AEE3-FF135BB7B54A}"/>
    <cellStyle name="Normal 12 3 7" xfId="37674" xr:uid="{7ABF24EC-B713-4A52-82A0-CFF3005CB3BD}"/>
    <cellStyle name="Normal 12 3 8" xfId="38088" xr:uid="{328241AA-4BCB-4D50-9751-AEF26442CB67}"/>
    <cellStyle name="Normal 12 3 9" xfId="36062" xr:uid="{A28955CF-961C-484F-AC73-EAEDFAF76E76}"/>
    <cellStyle name="Normal 12 3_Act input CF" xfId="16450" xr:uid="{D1A303E2-0BBA-489B-A44A-35F277CC3B02}"/>
    <cellStyle name="Normal 12 4" xfId="16451" xr:uid="{15006B37-880C-4360-903C-D41FDC41A8E7}"/>
    <cellStyle name="Normal 12 4 10" xfId="37556" xr:uid="{6850B505-323E-4C1F-9630-CC9D63DE5855}"/>
    <cellStyle name="Normal 12 4 11" xfId="23173" xr:uid="{6642E648-3F89-4B19-B5C9-FA62022B02AF}"/>
    <cellStyle name="Normal 12 4 2" xfId="16452" xr:uid="{655B3FDB-D3CB-4D34-929D-E6E67FE5F255}"/>
    <cellStyle name="Normal 12 4 2 2" xfId="16453" xr:uid="{E7421F4B-6600-4CCE-B44C-7A9A3D926610}"/>
    <cellStyle name="Normal 12 4 2 2 2" xfId="23175" xr:uid="{F9B9B7C4-3B7A-45F4-B4AB-D40091B86432}"/>
    <cellStyle name="Normal 12 4 2 3" xfId="16454" xr:uid="{DCFA3B13-A733-4407-A8B9-6EC1B5B7A202}"/>
    <cellStyle name="Normal 12 4 2 3 2" xfId="23176" xr:uid="{15E4AE10-E3F9-476A-8813-5747DD85E23F}"/>
    <cellStyle name="Normal 12 4 2 4" xfId="23174" xr:uid="{3C7721A4-500D-4B6A-A4A1-8C55657AC25B}"/>
    <cellStyle name="Normal 12 4 2_ACT_NIBD EQ" xfId="16455" xr:uid="{4566102E-BEC4-4AB3-9385-C331B5D1BFF2}"/>
    <cellStyle name="Normal 12 4 3" xfId="16456" xr:uid="{3CEA1D24-CACA-420C-AD80-EE310FCBFCC3}"/>
    <cellStyle name="Normal 12 4 3 2" xfId="23177" xr:uid="{79CAD7C4-880E-4E22-B728-D6AD05671E1D}"/>
    <cellStyle name="Normal 12 4 4" xfId="16457" xr:uid="{CF577B6A-A73E-4488-81C2-2B1839B1A6D5}"/>
    <cellStyle name="Normal 12 4 4 2" xfId="23178" xr:uid="{0B41C88D-C2BE-459E-A671-BCB01DE65448}"/>
    <cellStyle name="Normal 12 4 5" xfId="16458" xr:uid="{E20F7881-2DCD-492E-A78B-FBD1FCFF339B}"/>
    <cellStyle name="Normal 12 4 5 2" xfId="31615" xr:uid="{78D38258-A440-45EB-8FBD-98D074DEF8E7}"/>
    <cellStyle name="Normal 12 4 6" xfId="36626" xr:uid="{5461EB0F-FFD8-4F63-9BA4-85828AD783EE}"/>
    <cellStyle name="Normal 12 4 7" xfId="37675" xr:uid="{CB8AB8BC-04D6-4813-8251-1F4DA98AA5CA}"/>
    <cellStyle name="Normal 12 4 8" xfId="38089" xr:uid="{F961393D-ECC2-4616-9435-108A9A89CA2B}"/>
    <cellStyle name="Normal 12 4 9" xfId="37413" xr:uid="{62677DC9-9C4E-4B08-87E1-CBD802307FC2}"/>
    <cellStyle name="Normal 12 4_Act input CF" xfId="16459" xr:uid="{43F7A992-58FB-4E68-9DF4-1626B0BD03C8}"/>
    <cellStyle name="Normal 12 5" xfId="16460" xr:uid="{C688CACE-936C-4847-B185-340CD503BB40}"/>
    <cellStyle name="Normal 12 5 2" xfId="16461" xr:uid="{DEA76F19-7B6D-4017-9BD8-E8CED1362ABC}"/>
    <cellStyle name="Normal 12 5 2 2" xfId="23180" xr:uid="{BF2FC4D7-7A8A-4B40-96D7-F5DB11FDB47B}"/>
    <cellStyle name="Normal 12 5 3" xfId="16462" xr:uid="{A75C8FC0-688E-4C19-8A7C-79BF7E7C1CC6}"/>
    <cellStyle name="Normal 12 5 3 2" xfId="23181" xr:uid="{50A7BC6F-621E-4627-A0A3-72D14BAD6C69}"/>
    <cellStyle name="Normal 12 5 4" xfId="23179" xr:uid="{97DD39A3-6F58-4A0C-A299-2D08CCA816AD}"/>
    <cellStyle name="Normal 12 5_ACT_NIBD EQ" xfId="16463" xr:uid="{E9C9EF4A-AA12-4824-8E90-7E56E4E68D84}"/>
    <cellStyle name="Normal 12 6" xfId="16464" xr:uid="{BDA27D25-A332-45FE-8F99-EA2147E4DBEE}"/>
    <cellStyle name="Normal 12 6 2" xfId="23182" xr:uid="{FAB238F5-516C-4978-8772-5D00F8588A69}"/>
    <cellStyle name="Normal 12 7" xfId="16465" xr:uid="{804D33A9-7F91-42CC-BB76-8FF99E07E18F}"/>
    <cellStyle name="Normal 12 7 2" xfId="23183" xr:uid="{4AD5D17C-1830-4521-A889-19747DE96E4F}"/>
    <cellStyle name="Normal 12 8" xfId="16466" xr:uid="{63B3C669-8DF7-477C-8884-1CD694C3463C}"/>
    <cellStyle name="Normal 12 8 2" xfId="30756" xr:uid="{313DFCD5-CDDE-470B-87DE-1B6D141515C5}"/>
    <cellStyle name="Normal 12 9" xfId="33011" xr:uid="{CB0DC2BB-5880-4DCD-868F-D9C3A932BF97}"/>
    <cellStyle name="Normal 12_Act input CF" xfId="16467" xr:uid="{9C8F9396-0C24-4B1C-97D2-A2D361664A37}"/>
    <cellStyle name="Normal 13" xfId="16468" xr:uid="{FF514932-D756-4CFA-A992-C9A498E7C8DD}"/>
    <cellStyle name="Normal 13 2" xfId="16469" xr:uid="{B2F9F94A-2DE3-45FB-A912-53D1D25A7E0C}"/>
    <cellStyle name="Normal 13 2 2" xfId="30800" xr:uid="{5AA763BC-CC20-472B-8249-1E50DA5F5979}"/>
    <cellStyle name="Normal 13 3" xfId="33012" xr:uid="{57DF2665-872E-4A1B-B7CA-9295281CF835}"/>
    <cellStyle name="Normal 13 4" xfId="23184" xr:uid="{09F31F69-9B1C-44C3-A874-CFD14C285558}"/>
    <cellStyle name="Normal 13_ACT Segment adj EBITDA" xfId="16470" xr:uid="{44E32FBC-72B4-4147-A864-F2D0D6BC47ED}"/>
    <cellStyle name="Normal 14" xfId="16471" xr:uid="{347CB871-EC45-4388-B8DD-EC740397E2A5}"/>
    <cellStyle name="Normal 14 10" xfId="36107" xr:uid="{47D24817-5EFC-4554-9C66-F3E2DCDCC942}"/>
    <cellStyle name="Normal 14 11" xfId="23185" xr:uid="{F0935136-2805-48E6-83FD-1E2C27ED3194}"/>
    <cellStyle name="Normal 14 2" xfId="16472" xr:uid="{EF7C935B-DF48-4CBB-BD31-5AEC84C061FF}"/>
    <cellStyle name="Normal 14 2 10" xfId="36246" xr:uid="{69CFEEE1-C20A-48E4-AD0B-A0C8F19977EA}"/>
    <cellStyle name="Normal 14 2 11" xfId="23186" xr:uid="{85E5E527-9580-4073-804E-385C715F06FF}"/>
    <cellStyle name="Normal 14 2 2" xfId="16473" xr:uid="{77574BEA-FFE4-401E-A86D-AAA96758D877}"/>
    <cellStyle name="Normal 14 2 2 10" xfId="37282" xr:uid="{A6B71966-3331-44DE-8FD5-C1B3A29E9E7D}"/>
    <cellStyle name="Normal 14 2 2 11" xfId="23187" xr:uid="{56E3A9D6-D968-49CF-989E-805760329C7C}"/>
    <cellStyle name="Normal 14 2 2 2" xfId="16474" xr:uid="{7A32E9A4-C860-4315-B584-2BD95EFA6A99}"/>
    <cellStyle name="Normal 14 2 2 2 2" xfId="16475" xr:uid="{42EB7D04-F3FD-4F34-B52E-FCE36D34987F}"/>
    <cellStyle name="Normal 14 2 2 2 2 2" xfId="23189" xr:uid="{FAC1D037-1F57-4806-BD23-2F976ECED1BD}"/>
    <cellStyle name="Normal 14 2 2 2 3" xfId="16476" xr:uid="{9915CCB0-7C9A-4870-BEFB-62B77CD9A224}"/>
    <cellStyle name="Normal 14 2 2 2 3 2" xfId="23190" xr:uid="{D5E0AFEA-8E02-4BB1-8305-B99EA8CA8BA6}"/>
    <cellStyle name="Normal 14 2 2 2 4" xfId="23188" xr:uid="{51508562-26D0-4763-822C-74B373E3F512}"/>
    <cellStyle name="Normal 14 2 2 2_ACT_NIBD EQ" xfId="16477" xr:uid="{AD8CFFB2-5A2F-4626-9471-16AACF974E20}"/>
    <cellStyle name="Normal 14 2 2 3" xfId="16478" xr:uid="{425C5255-8E84-463A-A876-D3C37E1C8897}"/>
    <cellStyle name="Normal 14 2 2 3 2" xfId="23191" xr:uid="{FBA659CB-E6DE-4C5E-8EB6-4C6A1956600F}"/>
    <cellStyle name="Normal 14 2 2 4" xfId="16479" xr:uid="{DA3D0C12-E95C-44D8-B9BB-EFF67DD11BFA}"/>
    <cellStyle name="Normal 14 2 2 4 2" xfId="23192" xr:uid="{370A2B41-1B63-4838-9BD6-3B0D78BFEB51}"/>
    <cellStyle name="Normal 14 2 2 5" xfId="16480" xr:uid="{B62F786A-A71D-4522-BA04-94D41C4C03DE}"/>
    <cellStyle name="Normal 14 2 2 5 2" xfId="31388" xr:uid="{D3B72B63-8A61-49BC-A199-E5D2418C0793}"/>
    <cellStyle name="Normal 14 2 2 6" xfId="36627" xr:uid="{D28DB587-8B18-44F8-BE48-5A7CE4C1652E}"/>
    <cellStyle name="Normal 14 2 2 7" xfId="37677" xr:uid="{9D8CE301-FF75-41B3-B347-CCA5355A6695}"/>
    <cellStyle name="Normal 14 2 2 8" xfId="38090" xr:uid="{B841566C-04FE-4A54-9778-7C787EBBB098}"/>
    <cellStyle name="Normal 14 2 2 9" xfId="37599" xr:uid="{85D31202-131E-45D4-AE44-CA7537216782}"/>
    <cellStyle name="Normal 14 2 2_Act input CF" xfId="16481" xr:uid="{6071794A-2739-4991-982D-F6C7F8019B21}"/>
    <cellStyle name="Normal 14 2 3" xfId="16482" xr:uid="{C45E6046-0758-47BE-A004-92FDCA8B260F}"/>
    <cellStyle name="Normal 14 2 3 10" xfId="37244" xr:uid="{B7628B99-D68A-4F3B-B0BB-80029003406B}"/>
    <cellStyle name="Normal 14 2 3 11" xfId="23193" xr:uid="{DB632980-0EA7-4A83-A128-B05A3F098B2E}"/>
    <cellStyle name="Normal 14 2 3 2" xfId="16483" xr:uid="{CC7780EB-194C-470F-AAE1-D62E8522BD9B}"/>
    <cellStyle name="Normal 14 2 3 2 2" xfId="16484" xr:uid="{C9D463D0-74AC-49E6-AE26-18EF2BFB194A}"/>
    <cellStyle name="Normal 14 2 3 2 2 2" xfId="23195" xr:uid="{A0DE7D88-D6F7-4A24-94FE-F48906B3CFFF}"/>
    <cellStyle name="Normal 14 2 3 2 3" xfId="16485" xr:uid="{A573F42E-B867-4469-B5A3-9BF760E8F25C}"/>
    <cellStyle name="Normal 14 2 3 2 3 2" xfId="23196" xr:uid="{2904BAB4-CC62-4890-B9FE-EF86E0B2E5F9}"/>
    <cellStyle name="Normal 14 2 3 2 4" xfId="23194" xr:uid="{BD573A77-5642-4A4C-9E37-6B27026A2F4E}"/>
    <cellStyle name="Normal 14 2 3 2_ACT_NIBD EQ" xfId="16486" xr:uid="{6A6FC67A-88B6-4F7A-94C5-3AF6F8734545}"/>
    <cellStyle name="Normal 14 2 3 3" xfId="16487" xr:uid="{E34F8A21-7AB7-491B-A345-3DE98B89BDB9}"/>
    <cellStyle name="Normal 14 2 3 3 2" xfId="23197" xr:uid="{CBA732DF-936E-4C4C-A789-7C8D40E61F08}"/>
    <cellStyle name="Normal 14 2 3 4" xfId="16488" xr:uid="{B9A97140-80C2-48F0-A948-051C1B94D391}"/>
    <cellStyle name="Normal 14 2 3 4 2" xfId="23198" xr:uid="{BEC2F6E4-506C-40CE-A061-AC1331036FBA}"/>
    <cellStyle name="Normal 14 2 3 5" xfId="16489" xr:uid="{25E923A4-0AAD-43C5-B742-E5DA6BB62391}"/>
    <cellStyle name="Normal 14 2 3 5 2" xfId="31781" xr:uid="{1DBD5340-FD71-4DB2-9667-2C23A382B74D}"/>
    <cellStyle name="Normal 14 2 3 6" xfId="36628" xr:uid="{FC2B46CF-41AE-45EF-BA94-6A0431D231FB}"/>
    <cellStyle name="Normal 14 2 3 7" xfId="37678" xr:uid="{7AF25413-1E0A-46F3-8456-3D0647128F22}"/>
    <cellStyle name="Normal 14 2 3 8" xfId="38091" xr:uid="{BF2AC93F-E174-4BA4-9E22-11BB360520A3}"/>
    <cellStyle name="Normal 14 2 3 9" xfId="37600" xr:uid="{50243289-AE05-42D5-9494-8FD9A3B1E4AB}"/>
    <cellStyle name="Normal 14 2 3_Act input CF" xfId="16490" xr:uid="{12769570-A3FF-45B5-AE5A-DFA71B03F2BB}"/>
    <cellStyle name="Normal 14 2 4" xfId="16491" xr:uid="{8180EACC-7FDE-43D2-90E0-66CDCE9F3506}"/>
    <cellStyle name="Normal 14 2 4 2" xfId="16492" xr:uid="{74FDFBAF-51B5-441D-9018-58E3D1C16233}"/>
    <cellStyle name="Normal 14 2 4 2 2" xfId="23200" xr:uid="{CBED9F53-108A-4E30-B731-665A8FFA2851}"/>
    <cellStyle name="Normal 14 2 4 3" xfId="16493" xr:uid="{9E4899EC-E6B5-4CEB-94FA-57C9C21350A0}"/>
    <cellStyle name="Normal 14 2 4 3 2" xfId="23201" xr:uid="{BB6318B2-F376-40F3-A843-6AE01679A357}"/>
    <cellStyle name="Normal 14 2 4 4" xfId="23199" xr:uid="{48EDE595-2CEA-43FF-B56A-8D13F1FBE0F3}"/>
    <cellStyle name="Normal 14 2 4_ACT_NIBD EQ" xfId="16494" xr:uid="{3A476A7F-6A04-4E54-9D34-95B683256ADF}"/>
    <cellStyle name="Normal 14 2 5" xfId="16495" xr:uid="{014D8060-ED28-4BBE-9ED3-F6C67312E2C7}"/>
    <cellStyle name="Normal 14 2 5 2" xfId="23202" xr:uid="{3E3FB3CC-2A5D-4D5D-8B96-4F7E095EABFC}"/>
    <cellStyle name="Normal 14 2 6" xfId="16496" xr:uid="{5989E79E-CAF6-46E5-95C1-230F0984BD49}"/>
    <cellStyle name="Normal 14 2 6 2" xfId="23203" xr:uid="{E8631B80-58B7-4FC8-86B0-16FE5719C3BD}"/>
    <cellStyle name="Normal 14 2 7" xfId="16497" xr:uid="{EDFD087A-3ABF-4101-80C2-986F653E9E0E}"/>
    <cellStyle name="Normal 14 2 7 2" xfId="30989" xr:uid="{9C6DFCC2-A362-4E3E-B582-ADCE51AF2B03}"/>
    <cellStyle name="Normal 14 2 8" xfId="36414" xr:uid="{AB39CDA4-0959-4E71-B0A8-C2DC9D076A47}"/>
    <cellStyle name="Normal 14 2 9" xfId="37479" xr:uid="{5EE9AC46-F9F4-41B5-858A-4B151C62A7AE}"/>
    <cellStyle name="Normal 14 2_Act input CF" xfId="16498" xr:uid="{328F87D7-DD8F-470A-A292-14BC33C247D6}"/>
    <cellStyle name="Normal 14 3" xfId="16499" xr:uid="{A11D4964-6445-44DF-BE86-1A78F6B50C5A}"/>
    <cellStyle name="Normal 14 3 10" xfId="37560" xr:uid="{F0A6CAE3-1873-422E-B1BA-6D7BA273C873}"/>
    <cellStyle name="Normal 14 3 11" xfId="23204" xr:uid="{CCCDBF22-B8C5-4BF7-997B-CA3FFC0DCE5C}"/>
    <cellStyle name="Normal 14 3 2" xfId="16500" xr:uid="{11EC9E31-E1DB-4168-88A4-CD5D0032E234}"/>
    <cellStyle name="Normal 14 3 2 2" xfId="16501" xr:uid="{F592D017-50A2-4737-A2A8-3463A31CB9E4}"/>
    <cellStyle name="Normal 14 3 2 2 2" xfId="23206" xr:uid="{BEEA8A43-E652-4610-BD30-3201B5EDC90E}"/>
    <cellStyle name="Normal 14 3 2 3" xfId="16502" xr:uid="{0813FC2E-9D61-4B11-8F20-59678CDE401E}"/>
    <cellStyle name="Normal 14 3 2 3 2" xfId="23207" xr:uid="{D4C6DCEA-18DB-4EF6-A242-B5FFB47581C3}"/>
    <cellStyle name="Normal 14 3 2 4" xfId="23205" xr:uid="{582A156E-34BE-4902-AC75-B9BCC75B0AFC}"/>
    <cellStyle name="Normal 14 3 2_ACT_NIBD EQ" xfId="16503" xr:uid="{AE282399-FE6E-4FB3-8F7F-552E86A442F8}"/>
    <cellStyle name="Normal 14 3 3" xfId="16504" xr:uid="{0AC5D8FB-52DE-4B97-9E1B-80F6EB9C0777}"/>
    <cellStyle name="Normal 14 3 3 2" xfId="23208" xr:uid="{863152BB-282E-46D7-B805-4987C2CB9140}"/>
    <cellStyle name="Normal 14 3 4" xfId="16505" xr:uid="{EA8D2A1B-D2F7-4157-BA04-16D4A14C9BA6}"/>
    <cellStyle name="Normal 14 3 4 2" xfId="23209" xr:uid="{98319792-788B-4F50-8EFB-D4EAAA6CB706}"/>
    <cellStyle name="Normal 14 3 5" xfId="16506" xr:uid="{0CF9FCDE-D04F-4FDA-B411-40DA297C6CA3}"/>
    <cellStyle name="Normal 14 3 5 2" xfId="31237" xr:uid="{E461AF39-025C-4B57-A33E-CCAB4DBA991B}"/>
    <cellStyle name="Normal 14 3 6" xfId="36629" xr:uid="{4092EA82-C3D9-4048-98D6-72526AD6C872}"/>
    <cellStyle name="Normal 14 3 7" xfId="37679" xr:uid="{8B21D0A0-21F5-426B-85DE-77114F621DD9}"/>
    <cellStyle name="Normal 14 3 8" xfId="38092" xr:uid="{82C2F59B-E8EB-4EAE-96EF-9A831EB87C56}"/>
    <cellStyle name="Normal 14 3 9" xfId="37601" xr:uid="{13D75EDC-CA63-4925-B6FD-0CE611A212F7}"/>
    <cellStyle name="Normal 14 3_Act input CF" xfId="16507" xr:uid="{C05B31AE-E41F-4A95-A406-0B5AECB4C5DE}"/>
    <cellStyle name="Normal 14 4" xfId="16508" xr:uid="{F1AC6745-E0E9-4363-BEF4-E8AC9D56F640}"/>
    <cellStyle name="Normal 14 4 10" xfId="37555" xr:uid="{B2A29A95-4A59-4DB9-A647-534A1EB69267}"/>
    <cellStyle name="Normal 14 4 11" xfId="23210" xr:uid="{C866ADA3-D2FD-4CA2-B8BA-CCBB7E629E80}"/>
    <cellStyle name="Normal 14 4 2" xfId="16509" xr:uid="{D46DEAC3-B418-4A9D-B49A-2B96DCBDCD67}"/>
    <cellStyle name="Normal 14 4 2 2" xfId="16510" xr:uid="{2BA5F2EC-02FA-4E39-A2FF-251D2AB9DCE5}"/>
    <cellStyle name="Normal 14 4 2 2 2" xfId="23212" xr:uid="{57B2B502-CEDD-4685-9E35-CA694E495137}"/>
    <cellStyle name="Normal 14 4 2 3" xfId="16511" xr:uid="{747B5A6C-2598-430A-BF5B-BD6635E89A7C}"/>
    <cellStyle name="Normal 14 4 2 3 2" xfId="23213" xr:uid="{8822DED8-754E-4770-AA37-B21191FDA92F}"/>
    <cellStyle name="Normal 14 4 2 4" xfId="23211" xr:uid="{F5A7F3C6-2104-4047-9C9B-FA8B71F298D2}"/>
    <cellStyle name="Normal 14 4 2_ACT_NIBD EQ" xfId="16512" xr:uid="{C9FA7412-C159-4921-A5A7-DC83B6BF228F}"/>
    <cellStyle name="Normal 14 4 3" xfId="16513" xr:uid="{526867EB-DB41-4561-966C-26914BFE17DF}"/>
    <cellStyle name="Normal 14 4 3 2" xfId="23214" xr:uid="{B78C843C-0FB6-46FF-9A42-2EE0F1624AE5}"/>
    <cellStyle name="Normal 14 4 4" xfId="16514" xr:uid="{AAF41DB1-EE74-45F1-88C8-BD2C73BA21DF}"/>
    <cellStyle name="Normal 14 4 4 2" xfId="23215" xr:uid="{ABD1D824-5E99-4224-805A-15100E3F02C6}"/>
    <cellStyle name="Normal 14 4 5" xfId="16515" xr:uid="{B9DD9DC3-DA34-4ADF-A57E-96C2B41EDC96}"/>
    <cellStyle name="Normal 14 4 5 2" xfId="31632" xr:uid="{0FEF56C9-9EBC-4303-8ADD-8D23108081BF}"/>
    <cellStyle name="Normal 14 4 6" xfId="36630" xr:uid="{3058E6A1-3616-4E33-B9AB-2622854EBBFA}"/>
    <cellStyle name="Normal 14 4 7" xfId="37680" xr:uid="{0F15E18A-FDA7-4238-A2CE-3847483D6CC0}"/>
    <cellStyle name="Normal 14 4 8" xfId="38093" xr:uid="{A0D7F746-93CA-49EC-8160-BAB094A203AA}"/>
    <cellStyle name="Normal 14 4 9" xfId="36243" xr:uid="{8047E988-66ED-4014-B5E0-54A0E8BE7261}"/>
    <cellStyle name="Normal 14 4_Act input CF" xfId="16516" xr:uid="{E00EC798-E02D-41F9-86C0-A215285AB63F}"/>
    <cellStyle name="Normal 14 5" xfId="16517" xr:uid="{852039F7-7421-4CC4-BEC3-4AB070DF6A96}"/>
    <cellStyle name="Normal 14 5 2" xfId="16518" xr:uid="{A9DCC73D-8A09-4C29-B46F-067D14F338EC}"/>
    <cellStyle name="Normal 14 5 2 2" xfId="23217" xr:uid="{69E7C536-4EF8-455F-93ED-FDE19527CDD5}"/>
    <cellStyle name="Normal 14 5 3" xfId="16519" xr:uid="{EA1CC907-8AD7-4418-B9C6-9863BAC7468F}"/>
    <cellStyle name="Normal 14 5 3 2" xfId="23218" xr:uid="{7150FED1-A556-4700-A8CA-C57DD921B3E1}"/>
    <cellStyle name="Normal 14 5 4" xfId="23216" xr:uid="{70B35E81-1521-4511-A997-701CEB7FB6B6}"/>
    <cellStyle name="Normal 14 5_ACT_NIBD EQ" xfId="16520" xr:uid="{E17C1317-7F8B-4EA6-B38E-4C3359379489}"/>
    <cellStyle name="Normal 14 6" xfId="16521" xr:uid="{E63206AA-89EB-45ED-B25D-8A013D18136D}"/>
    <cellStyle name="Normal 14 6 2" xfId="23219" xr:uid="{F2752C3F-3B5C-4181-AB80-7C06A4419CF9}"/>
    <cellStyle name="Normal 14 7" xfId="16522" xr:uid="{F76418A2-DDED-45A2-8B08-0667D684DD60}"/>
    <cellStyle name="Normal 14 7 2" xfId="23220" xr:uid="{4DB5537B-D8F0-4CE9-A69D-C46403E4D708}"/>
    <cellStyle name="Normal 14 8" xfId="16523" xr:uid="{C9547A76-B082-4A12-B081-9EE5B414CF07}"/>
    <cellStyle name="Normal 14 8 2" xfId="30802" xr:uid="{81ADC317-977F-4694-8B17-D4499903F74C}"/>
    <cellStyle name="Normal 14 9" xfId="33013" xr:uid="{25931AB1-E2E0-437B-91C0-C67E2E0FD6D8}"/>
    <cellStyle name="Normal 14_Act input CF" xfId="16524" xr:uid="{4390DFD1-E899-46D0-A1DC-B49BE8A0D949}"/>
    <cellStyle name="Normal 15" xfId="16525" xr:uid="{68870D50-1D59-45A5-9C1B-F9CB90A7070A}"/>
    <cellStyle name="Normal 15 10" xfId="36101" xr:uid="{EE379846-FF69-42F9-A976-A45388E70B78}"/>
    <cellStyle name="Normal 15 11" xfId="39896" xr:uid="{5DBEC7C2-6563-4734-AE46-7147ED0668DC}"/>
    <cellStyle name="Normal 15 12" xfId="23221" xr:uid="{E4386466-6211-4F40-B5B9-36503557F499}"/>
    <cellStyle name="Normal 15 2" xfId="16526" xr:uid="{0C2F5E7C-679D-40A9-93A0-7EA91BC6B009}"/>
    <cellStyle name="Normal 15 2 10" xfId="37422" xr:uid="{813AA5DC-E446-45D6-983C-96FED27AB36A}"/>
    <cellStyle name="Normal 15 2 11" xfId="23222" xr:uid="{0E994610-C875-4612-AED4-986E4F47F5C3}"/>
    <cellStyle name="Normal 15 2 2" xfId="16527" xr:uid="{BD983AAC-786D-48D4-9C71-5E5B93EAE61C}"/>
    <cellStyle name="Normal 15 2 2 10" xfId="37554" xr:uid="{914D0EAA-23A9-4ACA-8A85-4D772FC4ECC5}"/>
    <cellStyle name="Normal 15 2 2 11" xfId="23223" xr:uid="{4C3E965B-FE81-4CEA-AA2C-1BD4221441CE}"/>
    <cellStyle name="Normal 15 2 2 2" xfId="16528" xr:uid="{AF0114AC-315F-4A76-94D4-EDE35FEA97E2}"/>
    <cellStyle name="Normal 15 2 2 2 2" xfId="16529" xr:uid="{B160C476-CA3D-422D-9A19-D57B40F69C38}"/>
    <cellStyle name="Normal 15 2 2 2 2 2" xfId="23225" xr:uid="{28F2ACA3-0AB4-4199-9F07-900606EDEE87}"/>
    <cellStyle name="Normal 15 2 2 2 3" xfId="16530" xr:uid="{BC45B7F1-A923-4C24-9861-173065515E64}"/>
    <cellStyle name="Normal 15 2 2 2 3 2" xfId="23226" xr:uid="{2BE92EC0-1519-4610-A4F1-3FA68059C6E2}"/>
    <cellStyle name="Normal 15 2 2 2 4" xfId="23224" xr:uid="{2B087EDA-FB56-487F-88A2-890FF8F404B4}"/>
    <cellStyle name="Normal 15 2 2 2_ACT_NIBD EQ" xfId="16531" xr:uid="{F6421523-9A38-4DE0-A54E-9B0ACEB3F4F1}"/>
    <cellStyle name="Normal 15 2 2 3" xfId="16532" xr:uid="{477C2D27-8CDA-4181-8F53-ECD482CFB736}"/>
    <cellStyle name="Normal 15 2 2 3 2" xfId="23227" xr:uid="{25DB6227-28C4-4771-AAAF-35E3C8C98A75}"/>
    <cellStyle name="Normal 15 2 2 4" xfId="16533" xr:uid="{19381403-CEA3-4F8A-9D46-93AFDC630DC3}"/>
    <cellStyle name="Normal 15 2 2 4 2" xfId="23228" xr:uid="{7146A30A-30FB-475D-8812-C50A6CE0D85F}"/>
    <cellStyle name="Normal 15 2 2 5" xfId="16534" xr:uid="{86F2566C-1D55-4326-83DA-763E16AE6829}"/>
    <cellStyle name="Normal 15 2 2 5 2" xfId="31391" xr:uid="{2A0E4FDD-7FA1-47C5-8BAF-B328F99157FD}"/>
    <cellStyle name="Normal 15 2 2 6" xfId="36631" xr:uid="{9E07818F-723D-404A-BB0B-5DE12C998619}"/>
    <cellStyle name="Normal 15 2 2 7" xfId="37681" xr:uid="{AA894E9F-9A41-4155-A189-069F50141C50}"/>
    <cellStyle name="Normal 15 2 2 8" xfId="38095" xr:uid="{28558119-5AEC-4D60-A269-9F4CEBE9BFBE}"/>
    <cellStyle name="Normal 15 2 2 9" xfId="37603" xr:uid="{9879D122-12CC-4B73-80BA-666FC63DAE09}"/>
    <cellStyle name="Normal 15 2 2_Act input CF" xfId="16535" xr:uid="{7AEBF461-8B82-47C6-84BE-12A9A9A0EDD0}"/>
    <cellStyle name="Normal 15 2 3" xfId="16536" xr:uid="{E515DD8F-D39D-43D1-ADA0-497941CE1809}"/>
    <cellStyle name="Normal 15 2 3 10" xfId="37553" xr:uid="{ECEFEF90-0A7B-4C7F-A26E-53E57E83E421}"/>
    <cellStyle name="Normal 15 2 3 11" xfId="23229" xr:uid="{B1E25765-555B-4589-9DED-9397B1A30A4C}"/>
    <cellStyle name="Normal 15 2 3 2" xfId="16537" xr:uid="{ABDD0DEE-5C0D-42C9-9476-A9C2E3C1E06F}"/>
    <cellStyle name="Normal 15 2 3 2 2" xfId="16538" xr:uid="{9BA46904-0AFF-421F-8C34-78A598443886}"/>
    <cellStyle name="Normal 15 2 3 2 2 2" xfId="23231" xr:uid="{1FB741DA-F6AF-4E3E-87DB-6EC47212FBDA}"/>
    <cellStyle name="Normal 15 2 3 2 3" xfId="16539" xr:uid="{9D52A2A0-D05D-4193-82EE-ED8423B490FD}"/>
    <cellStyle name="Normal 15 2 3 2 3 2" xfId="23232" xr:uid="{E8877DCC-4CB0-4330-ACB3-982A95BC34B0}"/>
    <cellStyle name="Normal 15 2 3 2 4" xfId="23230" xr:uid="{326E4C1B-9033-4A6C-815A-3CF16C6E4A79}"/>
    <cellStyle name="Normal 15 2 3 2_ACT_NIBD EQ" xfId="16540" xr:uid="{B641CE2F-56F3-46D8-9410-D94F68AA271D}"/>
    <cellStyle name="Normal 15 2 3 3" xfId="16541" xr:uid="{9985BAE4-6EE9-4B6C-B0FC-4F6468EDBF2F}"/>
    <cellStyle name="Normal 15 2 3 3 2" xfId="23233" xr:uid="{6F38F2D1-EFF1-4840-A74A-D28D84995BC9}"/>
    <cellStyle name="Normal 15 2 3 4" xfId="16542" xr:uid="{79E480C6-9B8F-495B-8A41-EDAC8619BAFD}"/>
    <cellStyle name="Normal 15 2 3 4 2" xfId="23234" xr:uid="{76418C59-916D-49B1-93B5-B575DF116978}"/>
    <cellStyle name="Normal 15 2 3 5" xfId="16543" xr:uid="{D271DB55-7B0F-40E3-90F1-D1650645D5EB}"/>
    <cellStyle name="Normal 15 2 3 5 2" xfId="31784" xr:uid="{9E9C43AB-30F5-420D-A4EC-E6F6C093CFB9}"/>
    <cellStyle name="Normal 15 2 3 6" xfId="36632" xr:uid="{0F221A3C-A9E2-4670-B9B7-7AC536547E58}"/>
    <cellStyle name="Normal 15 2 3 7" xfId="37682" xr:uid="{300FBF36-7204-4A94-91C1-C61A055E8A7A}"/>
    <cellStyle name="Normal 15 2 3 8" xfId="38096" xr:uid="{0CD6715A-8984-4DE0-801B-939AEB0F7B7E}"/>
    <cellStyle name="Normal 15 2 3 9" xfId="37604" xr:uid="{7603AAED-902A-4151-B58D-F74FE8010FA2}"/>
    <cellStyle name="Normal 15 2 3_Act input CF" xfId="16544" xr:uid="{55AAFA2D-4898-4AB6-96EC-1DB320357E35}"/>
    <cellStyle name="Normal 15 2 4" xfId="16545" xr:uid="{91086053-247F-4BDA-9053-287B75130C54}"/>
    <cellStyle name="Normal 15 2 4 2" xfId="16546" xr:uid="{200E103B-4709-41A9-A788-4200DCE3CE85}"/>
    <cellStyle name="Normal 15 2 4 2 2" xfId="23236" xr:uid="{47EA0389-3363-4ACC-B32E-E49D012C1232}"/>
    <cellStyle name="Normal 15 2 4 3" xfId="16547" xr:uid="{C54E9615-1488-4AD6-A466-E9B2E14188A9}"/>
    <cellStyle name="Normal 15 2 4 3 2" xfId="23237" xr:uid="{017360D8-A997-4B44-8B84-74D364FA17F4}"/>
    <cellStyle name="Normal 15 2 4 4" xfId="23235" xr:uid="{70501AE8-CCEB-46AB-BD27-40BAC44311F3}"/>
    <cellStyle name="Normal 15 2 4_ACT_NIBD EQ" xfId="16548" xr:uid="{AE114A4A-0F89-4208-97A4-1702E3CF3B14}"/>
    <cellStyle name="Normal 15 2 5" xfId="16549" xr:uid="{0DFC397E-F476-4900-B301-FC256CA8E9BE}"/>
    <cellStyle name="Normal 15 2 5 2" xfId="23238" xr:uid="{65A29606-50A2-4C5D-A5B6-8930E197157D}"/>
    <cellStyle name="Normal 15 2 6" xfId="16550" xr:uid="{2EF56EA7-DDD7-4568-BF36-3A75760451D4}"/>
    <cellStyle name="Normal 15 2 6 2" xfId="23239" xr:uid="{25626BDC-3173-486E-8AEF-E08E58A0C02E}"/>
    <cellStyle name="Normal 15 2 7" xfId="16551" xr:uid="{B8435F3B-0DE9-4457-A288-A786DCCA52AD}"/>
    <cellStyle name="Normal 15 2 7 2" xfId="30992" xr:uid="{89AC33DB-3E7A-4A7C-B764-5633E1727C02}"/>
    <cellStyle name="Normal 15 2 8" xfId="36417" xr:uid="{BCB93DB1-C7A4-4842-AD9A-79970759D360}"/>
    <cellStyle name="Normal 15 2 9" xfId="37480" xr:uid="{C3957472-9192-48F2-B113-2C7EE76035D7}"/>
    <cellStyle name="Normal 15 2_Act input CF" xfId="16552" xr:uid="{8D31EAE6-E515-47B8-AC58-58AE99B0248D}"/>
    <cellStyle name="Normal 15 3" xfId="16553" xr:uid="{2BFBBB3F-77B7-4F55-B1B1-17393C69C2DD}"/>
    <cellStyle name="Normal 15 3 10" xfId="37151" xr:uid="{4600CFE7-336E-4DFF-8D0F-4281DC5A2046}"/>
    <cellStyle name="Normal 15 3 11" xfId="23240" xr:uid="{BF646C5C-3565-4BDD-8ECE-D76B25DE0DAF}"/>
    <cellStyle name="Normal 15 3 2" xfId="16554" xr:uid="{5B4885CD-FA69-42B1-8C98-3EFFC3CE1686}"/>
    <cellStyle name="Normal 15 3 2 2" xfId="16555" xr:uid="{46784E03-A13E-4247-861C-09489BC49A02}"/>
    <cellStyle name="Normal 15 3 2 2 2" xfId="23242" xr:uid="{882D75C0-EB94-405B-A58B-BA3C6C171D58}"/>
    <cellStyle name="Normal 15 3 2 3" xfId="16556" xr:uid="{EC682131-6808-41F5-AB57-A6FDF7221C44}"/>
    <cellStyle name="Normal 15 3 2 3 2" xfId="23243" xr:uid="{07AB6D4D-51B3-4500-AC19-86ECAEF46A00}"/>
    <cellStyle name="Normal 15 3 2 4" xfId="23241" xr:uid="{EB1272F5-1AE8-4255-A336-15F1F1C6EA5D}"/>
    <cellStyle name="Normal 15 3 2_ACT_NIBD EQ" xfId="16557" xr:uid="{AAAB5AF8-F47E-425A-8DAE-B054D2AF9650}"/>
    <cellStyle name="Normal 15 3 3" xfId="16558" xr:uid="{C7DBBB85-5BC3-4E3A-B664-C90F847559BC}"/>
    <cellStyle name="Normal 15 3 3 2" xfId="23244" xr:uid="{BCA694C9-0176-41E4-8D61-7637A1F6CD85}"/>
    <cellStyle name="Normal 15 3 4" xfId="16559" xr:uid="{32163F0E-D803-4055-AE71-2ADFCC7B735B}"/>
    <cellStyle name="Normal 15 3 4 2" xfId="23245" xr:uid="{86A891BC-8690-4034-8D85-385E3971E627}"/>
    <cellStyle name="Normal 15 3 5" xfId="16560" xr:uid="{CDCBE088-B57C-4A2A-B4B4-397E63BA1AD6}"/>
    <cellStyle name="Normal 15 3 5 2" xfId="31239" xr:uid="{653EE3DF-C986-4A9D-989D-CCE48FE3D981}"/>
    <cellStyle name="Normal 15 3 6" xfId="36633" xr:uid="{F5123E6F-143D-4FFE-A5BC-CA83888E7680}"/>
    <cellStyle name="Normal 15 3 7" xfId="37683" xr:uid="{992E01E3-4A83-46F5-A549-9BB47F0C3798}"/>
    <cellStyle name="Normal 15 3 8" xfId="38097" xr:uid="{4FE2A182-3D5B-4390-8282-D97199A9205B}"/>
    <cellStyle name="Normal 15 3 9" xfId="37605" xr:uid="{F4641DF5-EBD6-4582-8F90-CB7912E9137D}"/>
    <cellStyle name="Normal 15 3_Act input CF" xfId="16561" xr:uid="{9336A5FA-3949-4051-B511-97F79D31F20F}"/>
    <cellStyle name="Normal 15 4" xfId="16562" xr:uid="{13E6CDA0-F236-4DE9-BD3B-C430849B39B0}"/>
    <cellStyle name="Normal 15 4 10" xfId="35996" xr:uid="{F47D5128-F652-4F65-9A3D-BDB69AEF7C61}"/>
    <cellStyle name="Normal 15 4 11" xfId="23246" xr:uid="{6A7DEC7D-F27B-4793-9B0C-4AD8BCB8CED7}"/>
    <cellStyle name="Normal 15 4 2" xfId="16563" xr:uid="{F50C6FF3-4F17-4922-B1DE-4F3B55EE1E2B}"/>
    <cellStyle name="Normal 15 4 2 2" xfId="16564" xr:uid="{F353C02B-F0A8-42C0-82DE-5DB99697B218}"/>
    <cellStyle name="Normal 15 4 2 2 2" xfId="23248" xr:uid="{65ABB971-C1DF-4F38-B573-5EDC28F96E56}"/>
    <cellStyle name="Normal 15 4 2 3" xfId="16565" xr:uid="{B2966F77-A2E7-4EF4-8F13-04A30B50E752}"/>
    <cellStyle name="Normal 15 4 2 3 2" xfId="23249" xr:uid="{C5AD3D9B-B997-4545-B8F3-DBCABFE9CEEE}"/>
    <cellStyle name="Normal 15 4 2 4" xfId="23247" xr:uid="{671E39E4-AA62-4574-91CA-0E68479A4E8A}"/>
    <cellStyle name="Normal 15 4 2_ACT_NIBD EQ" xfId="16566" xr:uid="{21802516-50F7-4BE4-8B9F-F292BDE7FBFC}"/>
    <cellStyle name="Normal 15 4 3" xfId="16567" xr:uid="{D744C8CB-8651-4B0B-B43B-27904A190650}"/>
    <cellStyle name="Normal 15 4 3 2" xfId="23250" xr:uid="{D8B2042D-C8AE-404C-84CA-686B02107F22}"/>
    <cellStyle name="Normal 15 4 4" xfId="16568" xr:uid="{4C8AC21D-6760-47BF-ACEA-74F2855F7BE9}"/>
    <cellStyle name="Normal 15 4 4 2" xfId="23251" xr:uid="{DB7CDD14-96C7-4C0C-8A9E-C5A51BF13F27}"/>
    <cellStyle name="Normal 15 4 5" xfId="16569" xr:uid="{FEDAF0BD-2A57-4EAF-8EEB-062532F67C5E}"/>
    <cellStyle name="Normal 15 4 5 2" xfId="31634" xr:uid="{2DFFF940-0226-46F9-B99E-EF3CEF5054E5}"/>
    <cellStyle name="Normal 15 4 6" xfId="36634" xr:uid="{C1BCDD09-DBCA-49DB-BD3D-B5695F144648}"/>
    <cellStyle name="Normal 15 4 7" xfId="37684" xr:uid="{C9ADD6B2-7AE7-42CE-AFDF-5C1D6727FB72}"/>
    <cellStyle name="Normal 15 4 8" xfId="38098" xr:uid="{A8167A16-F415-48D7-8DA9-DBBD08CA89EB}"/>
    <cellStyle name="Normal 15 4 9" xfId="37602" xr:uid="{1EE2E193-0FD7-498A-B67B-7C8895B857C5}"/>
    <cellStyle name="Normal 15 4_Act input CF" xfId="16570" xr:uid="{B9E9C626-AD4A-4602-99C5-11ADD7EB4692}"/>
    <cellStyle name="Normal 15 5" xfId="16571" xr:uid="{48F0416C-53A0-491E-B0FA-12CBA7CFECBA}"/>
    <cellStyle name="Normal 15 5 2" xfId="16572" xr:uid="{B6661352-985B-42BF-918B-EE7943CF282E}"/>
    <cellStyle name="Normal 15 5 2 2" xfId="23253" xr:uid="{8B23CD7E-B7CB-4BC7-B9FE-2BD2702D0082}"/>
    <cellStyle name="Normal 15 5 3" xfId="16573" xr:uid="{7170A53E-8F4D-439B-A149-55F126ACA535}"/>
    <cellStyle name="Normal 15 5 3 2" xfId="23254" xr:uid="{592223BE-D25F-4591-8ABE-17421664C120}"/>
    <cellStyle name="Normal 15 5 4" xfId="23252" xr:uid="{1E5BCBD2-7C37-4023-8C14-BD977C1B7778}"/>
    <cellStyle name="Normal 15 5_ACT_NIBD EQ" xfId="16574" xr:uid="{078BAAC2-0548-480F-8D3B-1D8E88DE4EF4}"/>
    <cellStyle name="Normal 15 6" xfId="16575" xr:uid="{6285B1B8-FC78-4BFA-AB21-B0D2B0394381}"/>
    <cellStyle name="Normal 15 6 2" xfId="23255" xr:uid="{48DF5185-1F27-4A1F-A6AD-5B093FB7BA31}"/>
    <cellStyle name="Normal 15 7" xfId="16576" xr:uid="{33189A0C-A570-42E1-98D6-52336191E41A}"/>
    <cellStyle name="Normal 15 7 2" xfId="23256" xr:uid="{B2BB236B-83F1-407C-AFAA-0EA77E6C8947}"/>
    <cellStyle name="Normal 15 8" xfId="16577" xr:uid="{B1BB0F75-FEC6-4F59-A7D5-8415D22EE168}"/>
    <cellStyle name="Normal 15 8 2" xfId="30808" xr:uid="{B04E8442-60C3-4412-8638-9F8E47C26A6E}"/>
    <cellStyle name="Normal 15 9" xfId="33014" xr:uid="{9C8B6340-591F-4C78-8580-F6AEF8B97BC8}"/>
    <cellStyle name="Normal 15_Act input CF" xfId="16578" xr:uid="{3D92A85F-1852-4A4D-9BC3-D7D1F01F98BA}"/>
    <cellStyle name="Normal 16" xfId="16579" xr:uid="{FBFAE21C-AE85-4986-B3CA-8A5A43E60CE7}"/>
    <cellStyle name="Normal 16 10" xfId="36105" xr:uid="{44286EB3-BEEC-4714-A084-A4333A4750B8}"/>
    <cellStyle name="Normal 16 11" xfId="23257" xr:uid="{E6C5C4A5-14EA-4992-96B0-99C7A8366799}"/>
    <cellStyle name="Normal 16 2" xfId="16580" xr:uid="{71100E5B-256F-47E8-95D9-6C02D867BEB5}"/>
    <cellStyle name="Normal 16 2 10" xfId="37421" xr:uid="{174B5497-B591-4F78-A2D3-930CD1BE9CCE}"/>
    <cellStyle name="Normal 16 2 11" xfId="23258" xr:uid="{1C414D01-28D0-4A73-91D9-17D6CC69F5CA}"/>
    <cellStyle name="Normal 16 2 2" xfId="16581" xr:uid="{C40885DC-3146-423A-9E22-F593FD1ECED6}"/>
    <cellStyle name="Normal 16 2 2 10" xfId="36030" xr:uid="{18A11191-6C75-4D71-B358-81B3B5EF4232}"/>
    <cellStyle name="Normal 16 2 2 11" xfId="23259" xr:uid="{044E1884-FC44-4165-967E-A80D77136CA2}"/>
    <cellStyle name="Normal 16 2 2 2" xfId="16582" xr:uid="{F43E56A4-A1E4-4045-81B1-ECC3D8B01EB3}"/>
    <cellStyle name="Normal 16 2 2 2 2" xfId="16583" xr:uid="{7F9F8D7E-A80C-4B59-94F1-011BAE76C5A7}"/>
    <cellStyle name="Normal 16 2 2 2 2 2" xfId="23261" xr:uid="{F97E0A80-6EDC-4904-A312-59EF3A5125E8}"/>
    <cellStyle name="Normal 16 2 2 2 3" xfId="16584" xr:uid="{5C4F313B-9B9D-457A-AD9A-93BFEDB8357C}"/>
    <cellStyle name="Normal 16 2 2 2 3 2" xfId="23262" xr:uid="{017BCE33-98E4-4C19-B530-EDA328CC9CE4}"/>
    <cellStyle name="Normal 16 2 2 2 4" xfId="23260" xr:uid="{E19604AA-EB3D-4DFA-86D3-25847A6AEA3E}"/>
    <cellStyle name="Normal 16 2 2 2_ACT_NIBD EQ" xfId="16585" xr:uid="{FE2B9F96-30D5-49E4-81D0-EC460F8A8B60}"/>
    <cellStyle name="Normal 16 2 2 3" xfId="16586" xr:uid="{74D99485-C778-4DD7-9C7E-744B07F498DA}"/>
    <cellStyle name="Normal 16 2 2 3 2" xfId="23263" xr:uid="{5D3B49D5-8606-441E-A15E-351115B3C54E}"/>
    <cellStyle name="Normal 16 2 2 4" xfId="16587" xr:uid="{4717DA2B-0C58-472A-A569-DB53634CA39A}"/>
    <cellStyle name="Normal 16 2 2 4 2" xfId="23264" xr:uid="{523AE39D-1E1B-4B68-B12A-F6F146E843E7}"/>
    <cellStyle name="Normal 16 2 2 5" xfId="16588" xr:uid="{47D342BB-0BE2-40BB-85A0-C16DA99D9567}"/>
    <cellStyle name="Normal 16 2 2 5 2" xfId="31395" xr:uid="{E618854A-B9E8-4FAC-AC96-2B19C7DE738C}"/>
    <cellStyle name="Normal 16 2 2 6" xfId="36635" xr:uid="{692C8C10-CC79-47B7-AC54-FB58323727D5}"/>
    <cellStyle name="Normal 16 2 2 7" xfId="37685" xr:uid="{50B387CB-07C0-4F25-9D00-628378AB1B27}"/>
    <cellStyle name="Normal 16 2 2 8" xfId="38099" xr:uid="{AF22AB5D-19CA-441A-8381-7B3BF5765630}"/>
    <cellStyle name="Normal 16 2 2 9" xfId="37289" xr:uid="{D5879CF6-A081-4BC9-B642-004292BACF1C}"/>
    <cellStyle name="Normal 16 2 2_Act input CF" xfId="16589" xr:uid="{D91A265C-8A5C-4CD4-ABD3-4DFDE5287C2F}"/>
    <cellStyle name="Normal 16 2 3" xfId="16590" xr:uid="{9F9A8945-17B6-475E-9CB6-4360CA3FCCEF}"/>
    <cellStyle name="Normal 16 2 3 10" xfId="37617" xr:uid="{E1401554-BF3F-4057-BC0E-7007A31F588C}"/>
    <cellStyle name="Normal 16 2 3 11" xfId="23265" xr:uid="{5453CEB9-F05C-4CAF-936E-76D61F28E64E}"/>
    <cellStyle name="Normal 16 2 3 2" xfId="16591" xr:uid="{C05232F4-3C0E-44FD-BA70-A63E714108A4}"/>
    <cellStyle name="Normal 16 2 3 2 2" xfId="16592" xr:uid="{D33979F2-95D3-4CC7-A6EB-2723A528FE2A}"/>
    <cellStyle name="Normal 16 2 3 2 2 2" xfId="23267" xr:uid="{18EAC4A0-450A-4D4D-A0F9-5168B3D42077}"/>
    <cellStyle name="Normal 16 2 3 2 3" xfId="16593" xr:uid="{BB17AD9D-B231-464C-B65C-DCB814559579}"/>
    <cellStyle name="Normal 16 2 3 2 3 2" xfId="23268" xr:uid="{0331DEEB-FF42-405F-8E45-8D2040CAE02C}"/>
    <cellStyle name="Normal 16 2 3 2 4" xfId="23266" xr:uid="{52831376-EDEE-4A47-807B-072966E998A7}"/>
    <cellStyle name="Normal 16 2 3 2_ACT_NIBD EQ" xfId="16594" xr:uid="{4A87D7C8-0704-491E-A1C8-0E4B8D9A54DA}"/>
    <cellStyle name="Normal 16 2 3 3" xfId="16595" xr:uid="{7E2C3D3B-21C3-42AB-ACA1-52E1E5D53607}"/>
    <cellStyle name="Normal 16 2 3 3 2" xfId="23269" xr:uid="{549791A9-D450-4E72-AC7B-8C121D33B61B}"/>
    <cellStyle name="Normal 16 2 3 4" xfId="16596" xr:uid="{CE939234-A0AF-41F8-91D7-E12E35EBA77E}"/>
    <cellStyle name="Normal 16 2 3 4 2" xfId="23270" xr:uid="{591FA753-D6D5-4C04-9FEA-A25EFDF20122}"/>
    <cellStyle name="Normal 16 2 3 5" xfId="16597" xr:uid="{D1EA4AFC-EAB1-4106-9BC5-949E81E628AB}"/>
    <cellStyle name="Normal 16 2 3 5 2" xfId="31788" xr:uid="{7569E4A4-50C0-4036-8350-C562001FF379}"/>
    <cellStyle name="Normal 16 2 3 6" xfId="36636" xr:uid="{8936CAEE-3143-4548-BAA8-B28DD0C500AD}"/>
    <cellStyle name="Normal 16 2 3 7" xfId="37686" xr:uid="{16557334-5B75-43FD-A0D5-B226D240CE84}"/>
    <cellStyle name="Normal 16 2 3 8" xfId="38100" xr:uid="{D66D4C72-4AAE-4DDA-9203-F337CD9412DC}"/>
    <cellStyle name="Normal 16 2 3 9" xfId="35965" xr:uid="{AF822760-4DAB-4463-9EE9-873375662042}"/>
    <cellStyle name="Normal 16 2 3_Act input CF" xfId="16598" xr:uid="{EA0E24F8-3E25-454B-9FD5-DD5FBDF955C9}"/>
    <cellStyle name="Normal 16 2 4" xfId="16599" xr:uid="{580B2048-67A0-4864-89C8-D343CD331355}"/>
    <cellStyle name="Normal 16 2 4 2" xfId="16600" xr:uid="{14B333DB-1E27-4A2D-A14B-95E9960E9399}"/>
    <cellStyle name="Normal 16 2 4 2 2" xfId="23272" xr:uid="{894DE6F3-04C6-4D62-A247-F88C9E48F40E}"/>
    <cellStyle name="Normal 16 2 4 3" xfId="16601" xr:uid="{694B4C17-DF08-4B73-A81B-B8E91FA0DD7A}"/>
    <cellStyle name="Normal 16 2 4 3 2" xfId="23273" xr:uid="{03E5E5AF-7A40-482D-84CC-63815D8FB94F}"/>
    <cellStyle name="Normal 16 2 4 4" xfId="23271" xr:uid="{913288EB-42C6-4DBD-89CF-AF825B154F16}"/>
    <cellStyle name="Normal 16 2 4_ACT_NIBD EQ" xfId="16602" xr:uid="{38D09656-CC75-4721-907D-C2B926AF7F91}"/>
    <cellStyle name="Normal 16 2 5" xfId="16603" xr:uid="{EA12D841-857F-4461-A755-0CF6BEB02743}"/>
    <cellStyle name="Normal 16 2 5 2" xfId="23274" xr:uid="{206D72BA-607A-4721-B2B1-17C818EFFE35}"/>
    <cellStyle name="Normal 16 2 6" xfId="16604" xr:uid="{5E0137CE-5BA2-401B-8D0A-0ABEB3276CA3}"/>
    <cellStyle name="Normal 16 2 6 2" xfId="23275" xr:uid="{CADD8B28-8851-4BB9-82EA-2FB2B3768BAC}"/>
    <cellStyle name="Normal 16 2 7" xfId="16605" xr:uid="{AECC0B20-32E9-4498-BE1E-5F5A83A503C0}"/>
    <cellStyle name="Normal 16 2 7 2" xfId="30996" xr:uid="{81198AF8-70C8-4896-8486-69D3FF63230F}"/>
    <cellStyle name="Normal 16 2 8" xfId="36421" xr:uid="{606A9DD2-EC2A-43E3-9433-DDA5C6A163EB}"/>
    <cellStyle name="Normal 16 2 9" xfId="37484" xr:uid="{B2D849A1-61DB-4C3D-8EBE-5076CC232F52}"/>
    <cellStyle name="Normal 16 2_Act input CF" xfId="16606" xr:uid="{3829BE25-CAA0-429A-B52D-1BBA95E40B34}"/>
    <cellStyle name="Normal 16 3" xfId="16607" xr:uid="{76494FCB-86A5-4BC5-889F-D7F595DA124D}"/>
    <cellStyle name="Normal 16 3 10" xfId="37551" xr:uid="{8CB0659C-98BD-4698-8732-97DD5F00A27D}"/>
    <cellStyle name="Normal 16 3 11" xfId="23276" xr:uid="{E918B860-605C-4A90-8577-E68BA999C9C8}"/>
    <cellStyle name="Normal 16 3 2" xfId="16608" xr:uid="{93BA0D88-5CB1-4192-8337-F674E45FF0AD}"/>
    <cellStyle name="Normal 16 3 2 2" xfId="16609" xr:uid="{91408189-3A37-4D5B-A70F-D7E620F8E428}"/>
    <cellStyle name="Normal 16 3 2 2 2" xfId="23278" xr:uid="{95C04CCC-927C-4053-A5B7-2071384C6239}"/>
    <cellStyle name="Normal 16 3 2 3" xfId="16610" xr:uid="{294382FE-04EF-40D7-BD3D-BBB20608B67D}"/>
    <cellStyle name="Normal 16 3 2 3 2" xfId="23279" xr:uid="{B078382A-FE19-4D0D-B51A-7CD52C37054C}"/>
    <cellStyle name="Normal 16 3 2 4" xfId="23277" xr:uid="{83CADA46-ECB2-4390-A7B3-115F0BE3107C}"/>
    <cellStyle name="Normal 16 3 2_ACT_NIBD EQ" xfId="16611" xr:uid="{CD74D52F-0722-44A0-B9D3-72149E1683E6}"/>
    <cellStyle name="Normal 16 3 3" xfId="16612" xr:uid="{F1EF04EF-5337-4E87-AE5D-90D5097AAB58}"/>
    <cellStyle name="Normal 16 3 3 2" xfId="23280" xr:uid="{39F69804-07FC-4CEA-8F4E-FC1F0FDE5D5E}"/>
    <cellStyle name="Normal 16 3 4" xfId="16613" xr:uid="{786E99DE-4052-4131-B067-2F7272E6C7B6}"/>
    <cellStyle name="Normal 16 3 4 2" xfId="23281" xr:uid="{EF659761-CAF3-40A7-95AA-CB77085B8306}"/>
    <cellStyle name="Normal 16 3 5" xfId="16614" xr:uid="{21D4BE01-59C8-4D85-AD87-AF186804DA91}"/>
    <cellStyle name="Normal 16 3 5 2" xfId="31243" xr:uid="{2D8FF1A0-8203-4C8A-90B4-CF90C2AC3BB6}"/>
    <cellStyle name="Normal 16 3 6" xfId="36637" xr:uid="{F923466D-FC4A-4B1A-86ED-BB1F0EF41FC0}"/>
    <cellStyle name="Normal 16 3 7" xfId="37687" xr:uid="{8397683A-D240-4A94-B427-2BA4E68BD388}"/>
    <cellStyle name="Normal 16 3 8" xfId="38101" xr:uid="{0FE24FC4-711D-4CD4-B9A9-0D2C24466AE6}"/>
    <cellStyle name="Normal 16 3 9" xfId="37606" xr:uid="{7C6ABD9A-62CE-4D0B-8E56-74679D85F577}"/>
    <cellStyle name="Normal 16 3_Act input CF" xfId="16615" xr:uid="{0FF3DFC9-5A41-420C-AB68-4E233271A941}"/>
    <cellStyle name="Normal 16 4" xfId="16616" xr:uid="{A96A2190-6EBE-46B3-BB67-1229C6F18944}"/>
    <cellStyle name="Normal 16 4 10" xfId="37129" xr:uid="{052F4A04-4092-4D11-86D6-A8369A5EFC30}"/>
    <cellStyle name="Normal 16 4 11" xfId="23282" xr:uid="{8B3F20DC-5F7C-47C0-8435-1CE6E6090203}"/>
    <cellStyle name="Normal 16 4 2" xfId="16617" xr:uid="{3CC97CBA-EDC0-4220-BCC8-DD577A6FDCEF}"/>
    <cellStyle name="Normal 16 4 2 2" xfId="16618" xr:uid="{AFBB4BDC-4533-41CE-BC93-A76309C73A46}"/>
    <cellStyle name="Normal 16 4 2 2 2" xfId="23284" xr:uid="{ABE9B05C-C245-42B1-9C17-BB80F1F1D3F5}"/>
    <cellStyle name="Normal 16 4 2 3" xfId="16619" xr:uid="{B1015A3C-2B3C-4CA1-8E43-26615A8DF98A}"/>
    <cellStyle name="Normal 16 4 2 3 2" xfId="23285" xr:uid="{902944B9-F0E6-43FA-BE4E-3CC680817EE2}"/>
    <cellStyle name="Normal 16 4 2 4" xfId="23283" xr:uid="{3B4EEF71-3EE3-48A3-B99F-9F882FFDE568}"/>
    <cellStyle name="Normal 16 4 2_ACT_NIBD EQ" xfId="16620" xr:uid="{C3B079E2-4AA4-4B41-8AEE-BC230D74671D}"/>
    <cellStyle name="Normal 16 4 3" xfId="16621" xr:uid="{ED164DDC-60EF-4134-8F21-622EA679890C}"/>
    <cellStyle name="Normal 16 4 3 2" xfId="23286" xr:uid="{D0D6046B-9566-477B-8DCE-CE7C36196C04}"/>
    <cellStyle name="Normal 16 4 4" xfId="16622" xr:uid="{6A1B2103-3520-463E-94EC-C5008452B3D6}"/>
    <cellStyle name="Normal 16 4 4 2" xfId="23287" xr:uid="{EE09D6F3-64CE-44B6-BDA9-2F0E1A3C2042}"/>
    <cellStyle name="Normal 16 4 5" xfId="16623" xr:uid="{9E907D2D-E163-403B-9DB2-12D62B29AF92}"/>
    <cellStyle name="Normal 16 4 5 2" xfId="31638" xr:uid="{6EFC7FE1-BD25-46FC-B0FB-48B660F7822E}"/>
    <cellStyle name="Normal 16 4 6" xfId="36638" xr:uid="{1CFC0376-9C18-48B7-85E6-B074AF788672}"/>
    <cellStyle name="Normal 16 4 7" xfId="37688" xr:uid="{F0FB73DA-4EE8-45AB-B123-711A63E7FE97}"/>
    <cellStyle name="Normal 16 4 8" xfId="38102" xr:uid="{7E21744A-C65E-4536-B102-A66705A4A7B1}"/>
    <cellStyle name="Normal 16 4 9" xfId="37607" xr:uid="{CB683545-2EAB-400F-89C7-D41932D56A79}"/>
    <cellStyle name="Normal 16 4_Act input CF" xfId="16624" xr:uid="{8A47A783-5E73-4066-B2FD-3597F4037A50}"/>
    <cellStyle name="Normal 16 5" xfId="16625" xr:uid="{E809ACEC-B87C-4664-8EE2-F629DF558B46}"/>
    <cellStyle name="Normal 16 5 2" xfId="16626" xr:uid="{10816471-B903-420D-AAC1-57B1942EE130}"/>
    <cellStyle name="Normal 16 5 2 2" xfId="23289" xr:uid="{DEB3E06D-45D2-427D-8DA0-302F1194EB49}"/>
    <cellStyle name="Normal 16 5 3" xfId="16627" xr:uid="{DEDA253B-068A-4CEE-870B-A6B70E0535B9}"/>
    <cellStyle name="Normal 16 5 3 2" xfId="23290" xr:uid="{59388527-2AFB-4D94-86B7-0969A9D32916}"/>
    <cellStyle name="Normal 16 5 4" xfId="23288" xr:uid="{152E8C41-568C-4DF4-890E-16734DBE0071}"/>
    <cellStyle name="Normal 16 5_ACT_NIBD EQ" xfId="16628" xr:uid="{94EB96AF-4D4E-4979-AC3D-E119A9427818}"/>
    <cellStyle name="Normal 16 6" xfId="16629" xr:uid="{707DF459-06B8-44C4-8332-39B71845CCC6}"/>
    <cellStyle name="Normal 16 6 2" xfId="23291" xr:uid="{7898E0F2-9808-4F45-8035-FD41698CF099}"/>
    <cellStyle name="Normal 16 7" xfId="16630" xr:uid="{8F8BBFD9-C132-440A-907B-9DEA4827C0E3}"/>
    <cellStyle name="Normal 16 7 2" xfId="23292" xr:uid="{61AD13C7-EFA5-4FFE-8143-78BFCA73761B}"/>
    <cellStyle name="Normal 16 8" xfId="16631" xr:uid="{58A6807C-95BE-443D-B01F-B2A1B058A52A}"/>
    <cellStyle name="Normal 16 8 2" xfId="30814" xr:uid="{9494EDB6-79BC-44FC-A648-C33D5B923177}"/>
    <cellStyle name="Normal 16 9" xfId="33015" xr:uid="{09DC1050-8C28-4365-9646-EF4D7C92F3A7}"/>
    <cellStyle name="Normal 16_Act input CF" xfId="16632" xr:uid="{246EF990-7A74-48FB-AC3C-10BCACCE490F}"/>
    <cellStyle name="Normal 17" xfId="16633" xr:uid="{97B14BB5-6E8B-40BB-B13E-2A8F6029A6C5}"/>
    <cellStyle name="Normal 17 10" xfId="36104" xr:uid="{1DD01351-BBAC-41DA-B69D-EB9BEBEDC80F}"/>
    <cellStyle name="Normal 17 11" xfId="23293" xr:uid="{A886FA08-961D-49BD-90F4-8D0775FCDCE4}"/>
    <cellStyle name="Normal 17 2" xfId="16634" xr:uid="{0FFC902A-FD15-4926-96F3-28B1C0EB4D19}"/>
    <cellStyle name="Normal 17 2 10" xfId="37259" xr:uid="{BDC3F72A-888B-45DD-ADA9-394391A1CDFD}"/>
    <cellStyle name="Normal 17 2 11" xfId="23294" xr:uid="{E210328E-5E4C-45F1-A034-2EED8D58C0E6}"/>
    <cellStyle name="Normal 17 2 2" xfId="16635" xr:uid="{AD7B4AB2-C9A3-4B25-A137-97C0AA8A07E1}"/>
    <cellStyle name="Normal 17 2 2 10" xfId="37552" xr:uid="{87C61C48-5E78-4EFF-A0FD-9767C9007E23}"/>
    <cellStyle name="Normal 17 2 2 11" xfId="23295" xr:uid="{EE5D920F-E40A-42C1-968D-B9A4171C8619}"/>
    <cellStyle name="Normal 17 2 2 2" xfId="16636" xr:uid="{4B1C83E6-BC17-40FC-99D2-8151F87CF479}"/>
    <cellStyle name="Normal 17 2 2 2 2" xfId="16637" xr:uid="{4BF219F9-4888-4718-9E06-7F716E8DBA8C}"/>
    <cellStyle name="Normal 17 2 2 2 2 2" xfId="23297" xr:uid="{6A7239AA-3849-4931-ABDB-439D881A57A1}"/>
    <cellStyle name="Normal 17 2 2 2 3" xfId="16638" xr:uid="{E46855F9-7702-4261-9558-5F971A9BC4C8}"/>
    <cellStyle name="Normal 17 2 2 2 3 2" xfId="23298" xr:uid="{4136158D-9B7B-46CA-BB32-02E7A1979576}"/>
    <cellStyle name="Normal 17 2 2 2 4" xfId="23296" xr:uid="{8B137CF2-7EBC-4122-8AD4-54F4F5833202}"/>
    <cellStyle name="Normal 17 2 2 2_ACT_NIBD EQ" xfId="16639" xr:uid="{0A47D41D-B16A-477F-8CDD-227F172AF485}"/>
    <cellStyle name="Normal 17 2 2 3" xfId="16640" xr:uid="{02F89AE0-431C-4412-98D4-A9D0CEAC1BD5}"/>
    <cellStyle name="Normal 17 2 2 3 2" xfId="23299" xr:uid="{1E4FA689-EF51-4097-97A9-1EB1F56C9969}"/>
    <cellStyle name="Normal 17 2 2 4" xfId="16641" xr:uid="{D1EDE801-1E6A-43B2-952F-47FC5CB51623}"/>
    <cellStyle name="Normal 17 2 2 4 2" xfId="23300" xr:uid="{8B7BB10A-9189-49CF-A0D4-EACAFCCBBFBF}"/>
    <cellStyle name="Normal 17 2 2 5" xfId="16642" xr:uid="{399BA432-545E-4B3F-99E4-83C4FB669E7D}"/>
    <cellStyle name="Normal 17 2 2 5 2" xfId="31397" xr:uid="{B0B91F08-38E3-4488-B67B-B23C96194F37}"/>
    <cellStyle name="Normal 17 2 2 6" xfId="36639" xr:uid="{CB134175-3235-4071-A624-A3C381F27186}"/>
    <cellStyle name="Normal 17 2 2 7" xfId="37690" xr:uid="{68108C62-DD8E-4A4B-AA27-BEB0728B2BB9}"/>
    <cellStyle name="Normal 17 2 2 8" xfId="38103" xr:uid="{49CB7837-DCD3-4033-A2EB-71BDFB483D2D}"/>
    <cellStyle name="Normal 17 2 2 9" xfId="36014" xr:uid="{D76049F7-2C03-4D4D-B399-F44250DC9199}"/>
    <cellStyle name="Normal 17 2 2_Act input CF" xfId="16643" xr:uid="{A6315C9A-F655-43D8-856A-E2AA0F0242B7}"/>
    <cellStyle name="Normal 17 2 3" xfId="16644" xr:uid="{1D6272A5-B19F-469E-8A6A-6A86669FC27D}"/>
    <cellStyle name="Normal 17 2 3 10" xfId="37145" xr:uid="{3C00DBE7-545A-4FAA-8BA9-BE382D79EDE7}"/>
    <cellStyle name="Normal 17 2 3 11" xfId="23301" xr:uid="{49431F13-4164-430C-B862-0F2B5CDFC5F9}"/>
    <cellStyle name="Normal 17 2 3 2" xfId="16645" xr:uid="{C74C1BD3-9AD3-40A4-BEA3-4AAC777D11CE}"/>
    <cellStyle name="Normal 17 2 3 2 2" xfId="16646" xr:uid="{6CF85DD0-9AD2-4FA8-8ED7-8ABCB7C12078}"/>
    <cellStyle name="Normal 17 2 3 2 2 2" xfId="23303" xr:uid="{63AA624A-B937-4FE4-82E6-AD99EE95CA5C}"/>
    <cellStyle name="Normal 17 2 3 2 3" xfId="16647" xr:uid="{38837ACF-3211-4CF9-BC73-78DA550D2899}"/>
    <cellStyle name="Normal 17 2 3 2 3 2" xfId="23304" xr:uid="{6BE42609-3F0F-417B-9D1A-8C4E740E7427}"/>
    <cellStyle name="Normal 17 2 3 2 4" xfId="23302" xr:uid="{B9BCDD4B-FD11-43DB-938A-215836390F02}"/>
    <cellStyle name="Normal 17 2 3 2_ACT_NIBD EQ" xfId="16648" xr:uid="{86D44566-B6DA-47CD-B810-C39490C566C9}"/>
    <cellStyle name="Normal 17 2 3 3" xfId="16649" xr:uid="{4578F877-3A0F-484B-9CB7-D280469D364C}"/>
    <cellStyle name="Normal 17 2 3 3 2" xfId="23305" xr:uid="{EEE75CE6-F172-4012-A7CE-39DAE35E7A3C}"/>
    <cellStyle name="Normal 17 2 3 4" xfId="16650" xr:uid="{51AAE8E8-FE45-47A4-9D46-A97D22FF5869}"/>
    <cellStyle name="Normal 17 2 3 4 2" xfId="23306" xr:uid="{E738376F-7697-4D76-A193-42DF93A83780}"/>
    <cellStyle name="Normal 17 2 3 5" xfId="16651" xr:uid="{F3B57CED-FD89-47CA-9A4D-D6B739E4558C}"/>
    <cellStyle name="Normal 17 2 3 5 2" xfId="31790" xr:uid="{936E3FCE-C128-4654-B1A6-EBBD55E510BF}"/>
    <cellStyle name="Normal 17 2 3 6" xfId="36640" xr:uid="{B60540AD-066D-4E9B-895D-45E5CFF973EF}"/>
    <cellStyle name="Normal 17 2 3 7" xfId="37691" xr:uid="{AFFAF26C-4A42-440E-B8A9-1274D94AB236}"/>
    <cellStyle name="Normal 17 2 3 8" xfId="38104" xr:uid="{44BB4F88-4464-42D6-95BF-28A54FA62EB0}"/>
    <cellStyle name="Normal 17 2 3 9" xfId="37610" xr:uid="{30DCFC53-6D43-4D16-9087-D267B0A5DCD7}"/>
    <cellStyle name="Normal 17 2 3_Act input CF" xfId="16652" xr:uid="{2A091AD6-7259-440C-81A4-FD641F173A1B}"/>
    <cellStyle name="Normal 17 2 4" xfId="16653" xr:uid="{5210E159-C03C-442A-B182-E9317A87D135}"/>
    <cellStyle name="Normal 17 2 4 2" xfId="16654" xr:uid="{C6870CE0-FE84-466E-A3EB-F69A57C01A1F}"/>
    <cellStyle name="Normal 17 2 4 2 2" xfId="23308" xr:uid="{029E91F4-40D7-419F-8CFE-099889EDDC81}"/>
    <cellStyle name="Normal 17 2 4 3" xfId="16655" xr:uid="{118ED429-C661-4D00-9644-3A450D2814AA}"/>
    <cellStyle name="Normal 17 2 4 3 2" xfId="23309" xr:uid="{F0BAB1E3-130D-4AF3-A035-787A82BCF472}"/>
    <cellStyle name="Normal 17 2 4 4" xfId="23307" xr:uid="{F08C6ABA-72A2-42CA-B8D5-3F137D9A35C2}"/>
    <cellStyle name="Normal 17 2 4_ACT_NIBD EQ" xfId="16656" xr:uid="{E62C8493-64A9-40A7-A528-41D5453363D3}"/>
    <cellStyle name="Normal 17 2 5" xfId="16657" xr:uid="{0B88750B-7B7E-45A2-A892-249EF93481F9}"/>
    <cellStyle name="Normal 17 2 5 2" xfId="23310" xr:uid="{DF6B99E7-7E49-4D85-920C-A95C6E8D9211}"/>
    <cellStyle name="Normal 17 2 6" xfId="16658" xr:uid="{053CDD23-7FE7-41AA-83B6-A51653F4AC58}"/>
    <cellStyle name="Normal 17 2 6 2" xfId="23311" xr:uid="{A9A1D2C8-27F7-4CC9-8989-B2DBF6CEDF34}"/>
    <cellStyle name="Normal 17 2 7" xfId="16659" xr:uid="{E7C8774B-DB80-4ED0-B067-339244C980D7}"/>
    <cellStyle name="Normal 17 2 7 2" xfId="30998" xr:uid="{E98E38EB-0FAE-49E3-AE75-BF4B1E2E103C}"/>
    <cellStyle name="Normal 17 2 8" xfId="36423" xr:uid="{E9940BDC-A278-47C9-8EF9-EC5CE9DD271E}"/>
    <cellStyle name="Normal 17 2 9" xfId="37485" xr:uid="{215AC6E1-9132-42A6-9F3E-2017394949CB}"/>
    <cellStyle name="Normal 17 2_Act input CF" xfId="16660" xr:uid="{ABEE95F0-855D-4EB6-9150-BA9A2CDFE08A}"/>
    <cellStyle name="Normal 17 3" xfId="16661" xr:uid="{F5195D52-0909-4344-B71C-32A04508479B}"/>
    <cellStyle name="Normal 17 3 10" xfId="37352" xr:uid="{D3214B40-0CE5-4822-9B4A-BBACCD1FDD7D}"/>
    <cellStyle name="Normal 17 3 11" xfId="23312" xr:uid="{AED1E55A-EAE1-4427-91F7-D126347B36C2}"/>
    <cellStyle name="Normal 17 3 2" xfId="16662" xr:uid="{BDD8E67E-8BF1-4304-9005-DBA6F3ADF2BB}"/>
    <cellStyle name="Normal 17 3 2 2" xfId="16663" xr:uid="{95B2D26C-3914-48C1-9CD6-B2EBB465BEC6}"/>
    <cellStyle name="Normal 17 3 2 2 2" xfId="23314" xr:uid="{8F999E56-F8C7-4676-90B8-8F0111DED06F}"/>
    <cellStyle name="Normal 17 3 2 3" xfId="16664" xr:uid="{FA171E19-8326-40E2-A6D5-C58BCFC642FD}"/>
    <cellStyle name="Normal 17 3 2 3 2" xfId="23315" xr:uid="{0297901F-28E2-49F7-96C9-4DC4E2C2B2EF}"/>
    <cellStyle name="Normal 17 3 2 4" xfId="23313" xr:uid="{A6444102-0004-416A-A8ED-233B01554D64}"/>
    <cellStyle name="Normal 17 3 2_ACT_NIBD EQ" xfId="16665" xr:uid="{F5B8F170-7D5E-4C0E-B1D8-7347BDFA1124}"/>
    <cellStyle name="Normal 17 3 3" xfId="16666" xr:uid="{C8C35F4B-4C1F-4A18-BF65-99FDC0313277}"/>
    <cellStyle name="Normal 17 3 3 2" xfId="23316" xr:uid="{D81BC9CF-35D9-4B77-A8FD-891C553EFCC1}"/>
    <cellStyle name="Normal 17 3 4" xfId="16667" xr:uid="{23AE86E9-7865-4702-AB42-BCD46230A700}"/>
    <cellStyle name="Normal 17 3 4 2" xfId="23317" xr:uid="{9F0BF312-32B0-4A51-919C-CA634915543C}"/>
    <cellStyle name="Normal 17 3 5" xfId="16668" xr:uid="{B0048F99-1DE6-4580-9DF1-6F97CC1A5BE6}"/>
    <cellStyle name="Normal 17 3 5 2" xfId="31245" xr:uid="{7AE58E28-8E6B-4794-A0A2-344FFC46BB6A}"/>
    <cellStyle name="Normal 17 3 6" xfId="36641" xr:uid="{A249B03A-666D-4E0C-AD77-3843F193DD13}"/>
    <cellStyle name="Normal 17 3 7" xfId="37692" xr:uid="{6EE9A312-42BA-46B1-BD76-5FB443B87970}"/>
    <cellStyle name="Normal 17 3 8" xfId="38105" xr:uid="{DE9C62F1-4089-40BC-B800-1526972CC1B4}"/>
    <cellStyle name="Normal 17 3 9" xfId="37358" xr:uid="{DF31E51C-2F3E-40F2-A7A9-FA4B265C3F3D}"/>
    <cellStyle name="Normal 17 3_Act input CF" xfId="16669" xr:uid="{30823500-F0E4-42E4-8164-45ABC290A5E5}"/>
    <cellStyle name="Normal 17 4" xfId="16670" xr:uid="{92B46EDB-9AE1-4B0E-9353-7DAE719D072A}"/>
    <cellStyle name="Normal 17 4 10" xfId="37454" xr:uid="{A0E35379-B142-4CF1-A2A9-AC2DFE0DF5FF}"/>
    <cellStyle name="Normal 17 4 11" xfId="23318" xr:uid="{5DBA0F93-2432-4F12-A57B-C2A7FFE63DC9}"/>
    <cellStyle name="Normal 17 4 2" xfId="16671" xr:uid="{B92B5E19-AF75-4866-80DC-0DCAC94A8CCE}"/>
    <cellStyle name="Normal 17 4 2 2" xfId="16672" xr:uid="{B425CA43-8B89-487D-BC91-F6C1F2E1B764}"/>
    <cellStyle name="Normal 17 4 2 2 2" xfId="23320" xr:uid="{2D326633-CEE4-4BEB-B823-6DABD2FF55F2}"/>
    <cellStyle name="Normal 17 4 2 3" xfId="16673" xr:uid="{FCB09012-B0DD-48BA-BEAA-888F77B14A13}"/>
    <cellStyle name="Normal 17 4 2 3 2" xfId="23321" xr:uid="{C4AD1D85-D67F-4A25-B25B-39E47C19F656}"/>
    <cellStyle name="Normal 17 4 2 4" xfId="23319" xr:uid="{2B026B15-6E5F-45FF-9207-A9865E17E292}"/>
    <cellStyle name="Normal 17 4 2_ACT_NIBD EQ" xfId="16674" xr:uid="{4C4287BC-F4E5-4166-834D-B4E9704CFA94}"/>
    <cellStyle name="Normal 17 4 3" xfId="16675" xr:uid="{77B88A35-5B1F-41E4-A26E-51F3C04C80D8}"/>
    <cellStyle name="Normal 17 4 3 2" xfId="23322" xr:uid="{9C30EF08-DE66-444A-877C-DDE49CB12AE3}"/>
    <cellStyle name="Normal 17 4 4" xfId="16676" xr:uid="{5CBAB9BE-C359-4775-8D3A-FCB59EE19AF4}"/>
    <cellStyle name="Normal 17 4 4 2" xfId="23323" xr:uid="{0BEA8FEE-7A27-4285-85F1-22A9A46661B7}"/>
    <cellStyle name="Normal 17 4 5" xfId="16677" xr:uid="{B1E52754-8FAF-4470-BABB-E4D6A04F8032}"/>
    <cellStyle name="Normal 17 4 5 2" xfId="31640" xr:uid="{DA7C119F-1A7A-40DC-8099-6C544D190669}"/>
    <cellStyle name="Normal 17 4 6" xfId="36642" xr:uid="{1AC33615-8363-4F53-9DC4-A89A6840C306}"/>
    <cellStyle name="Normal 17 4 7" xfId="37693" xr:uid="{C8D7B59C-C55E-4408-8188-F4047A5F4BD2}"/>
    <cellStyle name="Normal 17 4 8" xfId="38106" xr:uid="{93CB9A47-D3B7-40A9-A76B-F2F6179D25ED}"/>
    <cellStyle name="Normal 17 4 9" xfId="37459" xr:uid="{2FD01A76-24CE-4FFD-926B-76EC1FB5429F}"/>
    <cellStyle name="Normal 17 4_Act input CF" xfId="16678" xr:uid="{9E5C18A8-D742-4D67-A6C1-C5632AB8FCE3}"/>
    <cellStyle name="Normal 17 5" xfId="16679" xr:uid="{8AA02289-65BD-488E-8E33-E07B22ED0A46}"/>
    <cellStyle name="Normal 17 5 2" xfId="16680" xr:uid="{F28EE06A-B85E-45AF-AFFB-783C5AB3F6B5}"/>
    <cellStyle name="Normal 17 5 2 2" xfId="23325" xr:uid="{2B41DA7F-E23B-4BC3-8E7C-2A3E4D6B621B}"/>
    <cellStyle name="Normal 17 5 3" xfId="16681" xr:uid="{656A7293-B0D9-4920-96A1-0313BF0E3472}"/>
    <cellStyle name="Normal 17 5 3 2" xfId="23326" xr:uid="{DB8FC579-C952-4753-AF9A-6615B7DD406A}"/>
    <cellStyle name="Normal 17 5 4" xfId="23324" xr:uid="{9A6DB6E3-4E19-4E98-9F0D-AFDA1CC1D97A}"/>
    <cellStyle name="Normal 17 5_ACT_NIBD EQ" xfId="16682" xr:uid="{1C213D8F-E621-4F95-A870-9485F595C8C9}"/>
    <cellStyle name="Normal 17 6" xfId="16683" xr:uid="{B5FB26EE-1571-4BBB-97D9-C093564FFAC2}"/>
    <cellStyle name="Normal 17 6 2" xfId="23327" xr:uid="{64F77F4D-3FC1-4A5C-A188-C6394E475516}"/>
    <cellStyle name="Normal 17 7" xfId="16684" xr:uid="{86B22534-45D3-49DD-8203-3F21300E4AED}"/>
    <cellStyle name="Normal 17 7 2" xfId="23328" xr:uid="{A30891BF-DC47-42C3-BA92-73C18857A39E}"/>
    <cellStyle name="Normal 17 8" xfId="16685" xr:uid="{E5E69424-1E99-4F72-B33A-3E52866A6328}"/>
    <cellStyle name="Normal 17 8 2" xfId="30816" xr:uid="{0B57847D-766D-4C34-A8D0-8C76901C3071}"/>
    <cellStyle name="Normal 17 9" xfId="33016" xr:uid="{95AD439A-F1FF-4C8B-97A8-F03CC0136BBE}"/>
    <cellStyle name="Normal 17_Act input CF" xfId="16686" xr:uid="{02FF5F21-5A0E-4DCD-9FCE-A21DCAF52E7B}"/>
    <cellStyle name="Normal 18" xfId="16687" xr:uid="{2073D0FC-D697-4535-872E-BC57BF1AA35F}"/>
    <cellStyle name="Normal 18 10" xfId="33017" xr:uid="{03F0CDEC-A2F6-4467-9C0F-4CA0D28C9E07}"/>
    <cellStyle name="Normal 18 11" xfId="23329" xr:uid="{6ABC03EB-EF9B-4DCB-AF92-5E18B3AEEA4A}"/>
    <cellStyle name="Normal 18 2" xfId="16688" xr:uid="{552347DE-7359-4DCE-8215-91DA00333182}"/>
    <cellStyle name="Normal 18 2 10" xfId="37285" xr:uid="{887CDBF0-715B-4F97-BC18-325EBA927498}"/>
    <cellStyle name="Normal 18 2 11" xfId="23330" xr:uid="{F31842DF-DA70-47AF-B7B9-59155D074BEB}"/>
    <cellStyle name="Normal 18 2 2" xfId="16689" xr:uid="{C584F1D1-8996-4508-A63D-1E858D629383}"/>
    <cellStyle name="Normal 18 2 2 10" xfId="36060" xr:uid="{99090552-5D18-412D-9B33-267B1509141F}"/>
    <cellStyle name="Normal 18 2 2 11" xfId="23331" xr:uid="{40767A05-E439-4A46-814D-78FF7F1F4604}"/>
    <cellStyle name="Normal 18 2 2 2" xfId="16690" xr:uid="{EF8059BA-E990-41CE-B565-B7BCE399D99B}"/>
    <cellStyle name="Normal 18 2 2 2 2" xfId="16691" xr:uid="{4A9BA4B1-9843-41DA-98A3-AD9B577B5ED2}"/>
    <cellStyle name="Normal 18 2 2 2 2 2" xfId="23333" xr:uid="{AAA5EC80-242A-4D94-9110-20EB96C86DF9}"/>
    <cellStyle name="Normal 18 2 2 2 3" xfId="16692" xr:uid="{8CD499AB-4C05-48EC-9E3C-41EC63C8AA29}"/>
    <cellStyle name="Normal 18 2 2 2 3 2" xfId="23334" xr:uid="{3CCA33B9-0679-444A-877B-5C7F23D5767A}"/>
    <cellStyle name="Normal 18 2 2 2 4" xfId="23332" xr:uid="{00BC6266-D02C-4E7D-97A7-399CF9865B96}"/>
    <cellStyle name="Normal 18 2 2 2_ACT_NIBD EQ" xfId="16693" xr:uid="{32470BE5-42E1-4E50-8D38-C232CB4FAB37}"/>
    <cellStyle name="Normal 18 2 2 3" xfId="16694" xr:uid="{E4D392B0-D41F-4DE7-A456-833769B5CB1D}"/>
    <cellStyle name="Normal 18 2 2 3 2" xfId="23335" xr:uid="{42141ECA-37CE-41BE-A1A7-D9709EBA1DB6}"/>
    <cellStyle name="Normal 18 2 2 4" xfId="16695" xr:uid="{85E062D9-486A-47AA-AC37-A98460698D98}"/>
    <cellStyle name="Normal 18 2 2 4 2" xfId="23336" xr:uid="{35941591-A1F5-4737-A44A-B1F9C7458148}"/>
    <cellStyle name="Normal 18 2 2 5" xfId="16696" xr:uid="{33E9C36B-16BD-40F2-AD72-2ED04DC3426E}"/>
    <cellStyle name="Normal 18 2 2 5 2" xfId="31398" xr:uid="{F587044F-B0C6-4931-A7F6-884C20B21CA7}"/>
    <cellStyle name="Normal 18 2 2 6" xfId="36643" xr:uid="{6621BBDD-7629-4365-BD2C-29241F58FE9D}"/>
    <cellStyle name="Normal 18 2 2 7" xfId="37695" xr:uid="{75EC57C0-A67D-44CD-B003-ABD2AE92E150}"/>
    <cellStyle name="Normal 18 2 2 8" xfId="38108" xr:uid="{0AB9F988-45DC-4580-9788-714C0EDAF430}"/>
    <cellStyle name="Normal 18 2 2 9" xfId="37611" xr:uid="{7C79AD53-721F-4021-B6EB-FF6CEF8BC091}"/>
    <cellStyle name="Normal 18 2 2_Act input CF" xfId="16697" xr:uid="{F7B48DC8-425C-4453-BEE8-330A7082A1AD}"/>
    <cellStyle name="Normal 18 2 3" xfId="16698" xr:uid="{1AA6E56A-67E8-479C-8BB8-4F42036DF8F7}"/>
    <cellStyle name="Normal 18 2 3 10" xfId="37275" xr:uid="{338E0DBC-F760-4AEE-9CBE-E4360A2377C4}"/>
    <cellStyle name="Normal 18 2 3 11" xfId="23337" xr:uid="{C1F5D343-3715-4F4F-9D05-587919F01675}"/>
    <cellStyle name="Normal 18 2 3 2" xfId="16699" xr:uid="{F054CCDD-1C6C-44A8-A49F-5C1B5CD44A27}"/>
    <cellStyle name="Normal 18 2 3 2 2" xfId="16700" xr:uid="{50FBF57B-8EC6-4C21-9FBC-463A47E0DE9D}"/>
    <cellStyle name="Normal 18 2 3 2 2 2" xfId="23339" xr:uid="{7E57669E-18CD-4AEA-BA41-04412EB189AB}"/>
    <cellStyle name="Normal 18 2 3 2 3" xfId="16701" xr:uid="{8B1A2587-8988-4E04-871E-19935C08D19E}"/>
    <cellStyle name="Normal 18 2 3 2 3 2" xfId="23340" xr:uid="{BAC25B3A-0823-406C-9041-5FD0C349C05C}"/>
    <cellStyle name="Normal 18 2 3 2 4" xfId="23338" xr:uid="{34E5F4D1-8FA5-4A9B-8340-3EAE11D1E16A}"/>
    <cellStyle name="Normal 18 2 3 2_ACT_NIBD EQ" xfId="16702" xr:uid="{541A7FB8-61E8-49CA-B2F3-4E78BDD5C849}"/>
    <cellStyle name="Normal 18 2 3 3" xfId="16703" xr:uid="{A01987B0-BC19-4BB6-AE69-AC200427ABEB}"/>
    <cellStyle name="Normal 18 2 3 3 2" xfId="23341" xr:uid="{7A3860B1-7AC6-4188-A097-3A763BB14D5B}"/>
    <cellStyle name="Normal 18 2 3 4" xfId="16704" xr:uid="{FBDFEDC4-1431-4FB2-8743-761F76BDAD3A}"/>
    <cellStyle name="Normal 18 2 3 4 2" xfId="23342" xr:uid="{1A13F0F0-4A10-4996-99F5-A32384EBD5E3}"/>
    <cellStyle name="Normal 18 2 3 5" xfId="16705" xr:uid="{BEE6433D-AD80-4D84-A137-F4B4B4FEE5B6}"/>
    <cellStyle name="Normal 18 2 3 5 2" xfId="31791" xr:uid="{C73A8DD9-4D38-4264-B7D2-F0DA7695663B}"/>
    <cellStyle name="Normal 18 2 3 6" xfId="36644" xr:uid="{2B27FED7-9416-4A76-B6AF-D42C9386373F}"/>
    <cellStyle name="Normal 18 2 3 7" xfId="37696" xr:uid="{7043E35C-7C9C-4282-B157-18D43E0E9295}"/>
    <cellStyle name="Normal 18 2 3 8" xfId="38109" xr:uid="{E520D66F-2484-4791-95AA-E019809A0F10}"/>
    <cellStyle name="Normal 18 2 3 9" xfId="37609" xr:uid="{A320EF80-0B63-4FA6-A06E-E2C0BCA7756E}"/>
    <cellStyle name="Normal 18 2 3_Act input CF" xfId="16706" xr:uid="{D84A4889-BAF1-4CED-8393-6B4CF69309D9}"/>
    <cellStyle name="Normal 18 2 4" xfId="16707" xr:uid="{B2AA7891-DE39-438C-99B2-5FBC36E8D15D}"/>
    <cellStyle name="Normal 18 2 4 2" xfId="16708" xr:uid="{91A44ED8-5146-4368-A0FE-51101B28D284}"/>
    <cellStyle name="Normal 18 2 4 2 2" xfId="23344" xr:uid="{71DF8419-EBEF-48FA-A4A4-E8CA52F9C6B8}"/>
    <cellStyle name="Normal 18 2 4 3" xfId="16709" xr:uid="{0C555D0E-249D-49C7-8993-D9A7F54BB2F5}"/>
    <cellStyle name="Normal 18 2 4 3 2" xfId="23345" xr:uid="{05A2D337-3E9F-4B50-89CC-1826A54605B4}"/>
    <cellStyle name="Normal 18 2 4 4" xfId="23343" xr:uid="{F6073F3C-E807-4101-84F2-2D13F2A312DF}"/>
    <cellStyle name="Normal 18 2 4_ACT_NIBD EQ" xfId="16710" xr:uid="{0EE6307A-E980-41F5-89B3-5FDC87D25C47}"/>
    <cellStyle name="Normal 18 2 5" xfId="16711" xr:uid="{0AAE68F8-0FB3-4A3B-A60E-6E6A0E50DCA2}"/>
    <cellStyle name="Normal 18 2 5 2" xfId="23346" xr:uid="{34F532D6-1F9B-4E67-8B1B-8FE77B06BDFE}"/>
    <cellStyle name="Normal 18 2 6" xfId="16712" xr:uid="{91C66EBC-52FB-4527-BA32-8F050447C186}"/>
    <cellStyle name="Normal 18 2 6 2" xfId="23347" xr:uid="{6F3D106F-F470-4AAD-A26B-608DED2CDCBB}"/>
    <cellStyle name="Normal 18 2 7" xfId="16713" xr:uid="{5BE7FF72-DBD3-4B40-99AB-6650A591B527}"/>
    <cellStyle name="Normal 18 2 7 2" xfId="30999" xr:uid="{26CEE8E8-2111-4FC1-ACA3-B2E0CF29B479}"/>
    <cellStyle name="Normal 18 2 8" xfId="36424" xr:uid="{86122B93-6C1A-4352-84FE-256AA1CEE2E5}"/>
    <cellStyle name="Normal 18 2 9" xfId="37486" xr:uid="{5DCF4E26-D2AD-4DB5-9830-02C801EA1619}"/>
    <cellStyle name="Normal 18 2_Act input CF" xfId="16714" xr:uid="{5281FDCA-7662-463E-8904-342CCD2DFF61}"/>
    <cellStyle name="Normal 18 3" xfId="16715" xr:uid="{EF24A899-A6E0-44D5-B097-1B2010B5ACD7}"/>
    <cellStyle name="Normal 18 3 10" xfId="37608" xr:uid="{5A510948-0D0B-469D-A1C3-03F86069EA4D}"/>
    <cellStyle name="Normal 18 3 11" xfId="23348" xr:uid="{E9E7CB91-3E2F-4976-AA80-F4820E785294}"/>
    <cellStyle name="Normal 18 3 2" xfId="16716" xr:uid="{71C98936-9DCE-438F-94F6-671C8D9AF8B3}"/>
    <cellStyle name="Normal 18 3 2 10" xfId="37138" xr:uid="{E26551C9-F12F-4447-9B4F-8BFC770B1647}"/>
    <cellStyle name="Normal 18 3 2 11" xfId="23349" xr:uid="{97A5618F-AFDE-48BA-8923-F61C05244486}"/>
    <cellStyle name="Normal 18 3 2 2" xfId="16717" xr:uid="{7C6E9031-D553-46EF-A1CB-D1A91BDBAF57}"/>
    <cellStyle name="Normal 18 3 2 2 2" xfId="16718" xr:uid="{837E2D08-D315-45DB-A32F-E63867789505}"/>
    <cellStyle name="Normal 18 3 2 2 2 2" xfId="23351" xr:uid="{1A12810D-7F98-4E71-A24B-4A637D26D2C3}"/>
    <cellStyle name="Normal 18 3 2 2 3" xfId="16719" xr:uid="{423A872A-330F-4A44-8395-CCB90F466884}"/>
    <cellStyle name="Normal 18 3 2 2 3 2" xfId="23352" xr:uid="{F647D380-8676-49BE-9571-1A4CCE975B6B}"/>
    <cellStyle name="Normal 18 3 2 2 4" xfId="23350" xr:uid="{6F0D8D44-4E75-4987-AA11-FEB7F0BA4688}"/>
    <cellStyle name="Normal 18 3 2 2_ACT_NIBD EQ" xfId="16720" xr:uid="{BBDB9B2E-F260-4EBE-BD1D-7068A15F33B8}"/>
    <cellStyle name="Normal 18 3 2 3" xfId="16721" xr:uid="{D878A759-9E13-43A9-A1F7-206C30BA21B5}"/>
    <cellStyle name="Normal 18 3 2 3 2" xfId="23353" xr:uid="{67FA47D6-6C44-4B15-8485-DE09ECA5BB9F}"/>
    <cellStyle name="Normal 18 3 2 4" xfId="16722" xr:uid="{BE72E5CE-906E-4585-B172-2BD6BE07335B}"/>
    <cellStyle name="Normal 18 3 2 4 2" xfId="23354" xr:uid="{7FAE6571-10A7-4A96-B6C9-A4288D3FCD3E}"/>
    <cellStyle name="Normal 18 3 2 5" xfId="16723" xr:uid="{B3158331-4546-4043-AB19-292C8C7A2512}"/>
    <cellStyle name="Normal 18 3 2 5 2" xfId="31442" xr:uid="{D45EA4F4-09D2-475D-9F4C-FE8B8841C93E}"/>
    <cellStyle name="Normal 18 3 2 6" xfId="36645" xr:uid="{F0A84639-29A4-412E-B7BF-2DC11C3D16B4}"/>
    <cellStyle name="Normal 18 3 2 7" xfId="37698" xr:uid="{5184ABC3-7E4A-431F-8DE3-08F060FEA3B8}"/>
    <cellStyle name="Normal 18 3 2 8" xfId="38110" xr:uid="{377C8A7D-8ACB-4AAC-BFDF-2A15B0FCCD40}"/>
    <cellStyle name="Normal 18 3 2 9" xfId="37612" xr:uid="{8069E9BE-C056-4D4A-9944-C50885A379A0}"/>
    <cellStyle name="Normal 18 3 2_Act input CF" xfId="16724" xr:uid="{103B991D-B41F-45E8-AA6B-E2D6B1E1EEFE}"/>
    <cellStyle name="Normal 18 3 3" xfId="16725" xr:uid="{C780B56C-ECE0-4385-AD2C-CF48AF2CAA46}"/>
    <cellStyle name="Normal 18 3 3 10" xfId="37550" xr:uid="{44ABCBC8-F483-494B-8C16-F63E54FFB5C3}"/>
    <cellStyle name="Normal 18 3 3 11" xfId="23355" xr:uid="{FE5A99B7-6666-4E19-87C2-9750A4807774}"/>
    <cellStyle name="Normal 18 3 3 2" xfId="16726" xr:uid="{AC834E98-9F61-47D2-9DD7-1FF90683A01D}"/>
    <cellStyle name="Normal 18 3 3 2 2" xfId="16727" xr:uid="{76584ED3-1B6B-4FA1-A564-BFBDCE4A9D68}"/>
    <cellStyle name="Normal 18 3 3 2 2 2" xfId="23357" xr:uid="{4890D097-5837-4216-B17E-BD2DC5BDD427}"/>
    <cellStyle name="Normal 18 3 3 2 3" xfId="16728" xr:uid="{DF7ED70E-32E4-4896-A8B3-46B104E1F7A4}"/>
    <cellStyle name="Normal 18 3 3 2 3 2" xfId="23358" xr:uid="{F5EB8209-867C-48F4-A6A0-61C97E27DAD5}"/>
    <cellStyle name="Normal 18 3 3 2 4" xfId="23356" xr:uid="{5BDD99E5-20EC-413E-ACA1-B2E28E42002D}"/>
    <cellStyle name="Normal 18 3 3 2_ACT_NIBD EQ" xfId="16729" xr:uid="{EDDDA638-1869-49FD-823B-B167DA5D8CD0}"/>
    <cellStyle name="Normal 18 3 3 3" xfId="16730" xr:uid="{C9E20948-D464-4F4B-A911-053A88638E5D}"/>
    <cellStyle name="Normal 18 3 3 3 2" xfId="23359" xr:uid="{B4C2D119-583D-4717-9D58-A51CFD4ABBAD}"/>
    <cellStyle name="Normal 18 3 3 4" xfId="16731" xr:uid="{A089C8D4-1118-4A40-AAA0-5EFAFE2FFCEA}"/>
    <cellStyle name="Normal 18 3 3 4 2" xfId="23360" xr:uid="{43D30F25-B320-4968-B2FE-CAF7092786C3}"/>
    <cellStyle name="Normal 18 3 3 5" xfId="16732" xr:uid="{2A53125E-4DA5-431E-A700-DA7FCEF7464B}"/>
    <cellStyle name="Normal 18 3 3 5 2" xfId="31836" xr:uid="{07E13640-9280-4F2E-AB41-DFEC0E961042}"/>
    <cellStyle name="Normal 18 3 3 6" xfId="36646" xr:uid="{95FDC8AF-5433-471D-BA8C-511721708D44}"/>
    <cellStyle name="Normal 18 3 3 7" xfId="37699" xr:uid="{CF46032F-784E-40A9-A77A-6FFAA7E1FE1E}"/>
    <cellStyle name="Normal 18 3 3 8" xfId="38111" xr:uid="{AF8C356F-D87A-4443-8FA1-FBA39DB3343D}"/>
    <cellStyle name="Normal 18 3 3 9" xfId="37613" xr:uid="{8BE22D77-BC7A-47F9-9573-411DF6D04924}"/>
    <cellStyle name="Normal 18 3 3_Act input CF" xfId="16733" xr:uid="{6E7553CB-6DF3-4749-ACF0-4DF9AD2608A3}"/>
    <cellStyle name="Normal 18 3 4" xfId="16734" xr:uid="{C1F065FF-4B9D-464A-880A-D85B2A3A0D56}"/>
    <cellStyle name="Normal 18 3 4 2" xfId="16735" xr:uid="{D9D56FEE-4CEC-4331-AFE6-C2AF81BBD7FB}"/>
    <cellStyle name="Normal 18 3 4 2 2" xfId="23362" xr:uid="{7D8F3113-0C5C-4C52-8105-73F549AA6F67}"/>
    <cellStyle name="Normal 18 3 4 3" xfId="16736" xr:uid="{E0FEA9F4-671C-47A2-8789-233A70098919}"/>
    <cellStyle name="Normal 18 3 4 3 2" xfId="23363" xr:uid="{440F155B-4E48-4875-8CAC-19E837D48641}"/>
    <cellStyle name="Normal 18 3 4 4" xfId="23361" xr:uid="{8405947E-31D8-4C3A-8351-A908699F2108}"/>
    <cellStyle name="Normal 18 3 4_ACT_NIBD EQ" xfId="16737" xr:uid="{A299CDD7-DF05-46B7-BFD5-204E48283462}"/>
    <cellStyle name="Normal 18 3 5" xfId="16738" xr:uid="{AB0E3359-9E5B-4F95-AB42-4A95A583624D}"/>
    <cellStyle name="Normal 18 3 5 2" xfId="23364" xr:uid="{0B52B300-82B7-44A0-9655-EBCD7120AFFC}"/>
    <cellStyle name="Normal 18 3 6" xfId="16739" xr:uid="{7FB6DAF5-F7B3-4074-9366-5ACE98AC9573}"/>
    <cellStyle name="Normal 18 3 6 2" xfId="23365" xr:uid="{153622AE-7901-4812-93C6-B06E85A95552}"/>
    <cellStyle name="Normal 18 3 7" xfId="16740" xr:uid="{E092DC05-7D06-4EFF-8651-14AECD83CC7B}"/>
    <cellStyle name="Normal 18 3 7 2" xfId="31052" xr:uid="{50F6E358-230E-410E-B564-68F27FAD1F98}"/>
    <cellStyle name="Normal 18 3 8" xfId="36458" xr:uid="{B9BDCE70-A3E5-49BA-8DD2-AEA52281E5D2}"/>
    <cellStyle name="Normal 18 3 9" xfId="37507" xr:uid="{39A4B682-43ED-4AED-BD54-DB5183A39455}"/>
    <cellStyle name="Normal 18 3_Act input CF" xfId="16741" xr:uid="{D1DC2E64-CA0B-4882-B6C4-1DA55603587A}"/>
    <cellStyle name="Normal 18 4" xfId="16742" xr:uid="{001B1BFD-AC62-4E52-A8DC-773788DF2E8F}"/>
    <cellStyle name="Normal 18 4 10" xfId="37266" xr:uid="{0F7C6908-6785-472D-9B99-7F281EF65F26}"/>
    <cellStyle name="Normal 18 4 11" xfId="23366" xr:uid="{A3601AF3-761F-4DDC-B35D-7CAB0E0808DB}"/>
    <cellStyle name="Normal 18 4 2" xfId="16743" xr:uid="{3D6E5940-3CC9-495B-A639-EF475ECAC47F}"/>
    <cellStyle name="Normal 18 4 2 2" xfId="16744" xr:uid="{464D6822-D1AC-49A9-9FA4-546525471369}"/>
    <cellStyle name="Normal 18 4 2 2 2" xfId="23368" xr:uid="{D1C04A06-A418-47FD-BDD1-7AB9AC21ADFC}"/>
    <cellStyle name="Normal 18 4 2 3" xfId="16745" xr:uid="{C0DFEE51-F359-4F27-AE74-38267AE62671}"/>
    <cellStyle name="Normal 18 4 2 3 2" xfId="23369" xr:uid="{2AFF96CC-4830-45EE-AAED-716BD9D0519C}"/>
    <cellStyle name="Normal 18 4 2 4" xfId="23367" xr:uid="{C06D3765-5A85-4395-9041-5B7F75189416}"/>
    <cellStyle name="Normal 18 4 2_ACT_NIBD EQ" xfId="16746" xr:uid="{77BE5A52-6957-4687-8396-1BCDADCDD3A1}"/>
    <cellStyle name="Normal 18 4 3" xfId="16747" xr:uid="{61E1AA3D-343C-4C48-BEDF-6D2FFA4FE2B0}"/>
    <cellStyle name="Normal 18 4 3 2" xfId="23370" xr:uid="{26872AFA-3532-45E3-A34E-E8FE60EB9747}"/>
    <cellStyle name="Normal 18 4 4" xfId="16748" xr:uid="{F40AA9F2-9447-4553-B58E-2003C75EF505}"/>
    <cellStyle name="Normal 18 4 4 2" xfId="23371" xr:uid="{F7930734-4521-4A0A-BC21-E49935EBFA75}"/>
    <cellStyle name="Normal 18 4 5" xfId="16749" xr:uid="{6FDE358D-E576-4B48-8E50-C8A76980A146}"/>
    <cellStyle name="Normal 18 4 5 2" xfId="31246" xr:uid="{CE7F878B-8152-41E4-9A7B-F11AACF079A4}"/>
    <cellStyle name="Normal 18 4 6" xfId="36647" xr:uid="{0799F68B-4BA2-4C3A-9330-8511E6B875A6}"/>
    <cellStyle name="Normal 18 4 7" xfId="37700" xr:uid="{782E5EB7-AC1B-4777-A1DB-8C9740113B93}"/>
    <cellStyle name="Normal 18 4 8" xfId="38112" xr:uid="{957AE3BE-F6F5-4F7B-8996-EA5827FA7231}"/>
    <cellStyle name="Normal 18 4 9" xfId="37325" xr:uid="{EE5C546C-026E-40E6-8FB8-F507BF0961CC}"/>
    <cellStyle name="Normal 18 4_Act input CF" xfId="16750" xr:uid="{96C29957-0ACE-42D9-AE0D-5E0C5D610495}"/>
    <cellStyle name="Normal 18 5" xfId="16751" xr:uid="{56E64350-003C-466D-99B2-8084A43E9B0F}"/>
    <cellStyle name="Normal 18 5 10" xfId="37265" xr:uid="{7FAECC54-3535-4723-9D1A-74F498AAAC64}"/>
    <cellStyle name="Normal 18 5 11" xfId="23372" xr:uid="{8F6ACA6E-853B-43EB-BA42-E4E1143DF101}"/>
    <cellStyle name="Normal 18 5 2" xfId="16752" xr:uid="{A462F4F5-D724-4148-AC89-80CACC6A648F}"/>
    <cellStyle name="Normal 18 5 2 2" xfId="16753" xr:uid="{89924E52-8712-44C8-BACA-718108AF4A6B}"/>
    <cellStyle name="Normal 18 5 2 2 2" xfId="23374" xr:uid="{8E465E50-A28B-43D5-80EE-70846C78B459}"/>
    <cellStyle name="Normal 18 5 2 3" xfId="16754" xr:uid="{A19E6574-4A47-43C9-929A-353841174580}"/>
    <cellStyle name="Normal 18 5 2 3 2" xfId="23375" xr:uid="{AF8C6078-C554-479A-BC0C-9DB0978FAACD}"/>
    <cellStyle name="Normal 18 5 2 4" xfId="23373" xr:uid="{168BF3E4-1C5A-4DE2-B44E-D6D03812AD50}"/>
    <cellStyle name="Normal 18 5 2_ACT_NIBD EQ" xfId="16755" xr:uid="{4378EE28-C440-4F56-A1E5-CA1AC03EE6DF}"/>
    <cellStyle name="Normal 18 5 3" xfId="16756" xr:uid="{A376AD4E-A49B-46EE-9B73-AF4135898B33}"/>
    <cellStyle name="Normal 18 5 3 2" xfId="23376" xr:uid="{E7884070-83D2-469E-827D-5D126671164F}"/>
    <cellStyle name="Normal 18 5 4" xfId="16757" xr:uid="{3324ACB6-3EDF-41A0-8D83-784E46CEF15A}"/>
    <cellStyle name="Normal 18 5 4 2" xfId="23377" xr:uid="{25161550-9705-47ED-8B66-14A73ADA8788}"/>
    <cellStyle name="Normal 18 5 5" xfId="16758" xr:uid="{AB446CFD-38D9-4BEE-8F5B-05A797224C42}"/>
    <cellStyle name="Normal 18 5 5 2" xfId="31641" xr:uid="{47E3C62D-8584-48EA-8CCC-2B5741F13FCE}"/>
    <cellStyle name="Normal 18 5 6" xfId="36648" xr:uid="{D7B73764-9E5B-427A-A60E-99FF0AB6D61B}"/>
    <cellStyle name="Normal 18 5 7" xfId="37701" xr:uid="{73687155-BDC6-4807-ABFE-3F535F91A422}"/>
    <cellStyle name="Normal 18 5 8" xfId="38113" xr:uid="{2D108813-3860-4164-A4FC-015E2B300AAB}"/>
    <cellStyle name="Normal 18 5 9" xfId="36035" xr:uid="{7B5EE691-CCF8-46C5-9FFA-034D761C8C20}"/>
    <cellStyle name="Normal 18 5_Act input CF" xfId="16759" xr:uid="{01F77605-CAD7-4E86-B957-5DAEE089E59E}"/>
    <cellStyle name="Normal 18 6" xfId="16760" xr:uid="{1E46ED91-2238-4D35-8544-E5D0528B3C2C}"/>
    <cellStyle name="Normal 18 6 2" xfId="16761" xr:uid="{CB475F74-4E51-46D7-80C5-A684F5EC42BC}"/>
    <cellStyle name="Normal 18 6 2 2" xfId="23379" xr:uid="{86729666-B3FA-4101-8CA1-B759E62703C9}"/>
    <cellStyle name="Normal 18 6 3" xfId="16762" xr:uid="{4A81433C-EC8F-458B-99B0-5AE6E9FDA70A}"/>
    <cellStyle name="Normal 18 6 3 2" xfId="23380" xr:uid="{54B9B8E5-ED4B-46F4-9DFA-F609D78C322A}"/>
    <cellStyle name="Normal 18 6 4" xfId="23378" xr:uid="{0A16AFF1-63C7-4910-B5AA-22F474862248}"/>
    <cellStyle name="Normal 18 6_ACT_NIBD EQ" xfId="16763" xr:uid="{886B60EA-4A22-41B0-91FE-444A2F7853F1}"/>
    <cellStyle name="Normal 18 7" xfId="16764" xr:uid="{1F09DF68-61DA-4482-BFE4-B2EED73D4865}"/>
    <cellStyle name="Normal 18 7 2" xfId="23381" xr:uid="{E83DA467-3160-4FE9-9D87-E6934DCA1B60}"/>
    <cellStyle name="Normal 18 8" xfId="16765" xr:uid="{4E40BFB2-02BB-4410-804F-47843CF0FFB5}"/>
    <cellStyle name="Normal 18 8 2" xfId="23382" xr:uid="{C04676D0-B806-4034-99BA-8A749ABED234}"/>
    <cellStyle name="Normal 18 9" xfId="16766" xr:uid="{A95979BC-344E-42A8-9CA4-D6EA8894625B}"/>
    <cellStyle name="Normal 18 9 2" xfId="30817" xr:uid="{329A6E40-D05C-452F-B17D-043781530E09}"/>
    <cellStyle name="Normal 18_Act input CF" xfId="16767" xr:uid="{4A12AD99-6A6F-4F0A-8A9D-6AB667C85661}"/>
    <cellStyle name="Normal 19" xfId="16768" xr:uid="{503D498F-2DB6-43A7-9547-51E3B7623931}"/>
    <cellStyle name="Normal 19 10" xfId="37090" xr:uid="{899C75DE-1648-49FA-BA72-69023E166389}"/>
    <cellStyle name="Normal 19 11" xfId="23383" xr:uid="{E5D82074-9F06-4C21-907F-0E267D5D7328}"/>
    <cellStyle name="Normal 19 2" xfId="16769" xr:uid="{5B87C7DC-D519-44FD-A210-A1D609ED9552}"/>
    <cellStyle name="Normal 19 2 2" xfId="16770" xr:uid="{86367385-5873-425D-94C1-7B3CD3431044}"/>
    <cellStyle name="Normal 19 2 2 2" xfId="31249" xr:uid="{95CF7D35-C712-4D45-BCBD-6E8BA9A3DB92}"/>
    <cellStyle name="Normal 19 2 3" xfId="23384" xr:uid="{F49AE7C6-AB40-4E21-BAA4-F2285B2BFBC8}"/>
    <cellStyle name="Normal 19 2_ACT Segment adj EBITDA" xfId="16771" xr:uid="{E3CB0A23-D2C6-4291-97D6-892CEFF47DAC}"/>
    <cellStyle name="Normal 19 3" xfId="16772" xr:uid="{C22FDC6D-6B68-48A9-96F6-66E4C7832D17}"/>
    <cellStyle name="Normal 19 3 2" xfId="30821" xr:uid="{51FD34B0-73EC-42D3-AE65-17F36AC37951}"/>
    <cellStyle name="Normal 19 4" xfId="33018" xr:uid="{D7859578-0D9C-4480-ADBD-3B06CEDF645A}"/>
    <cellStyle name="Normal 19 5" xfId="36102" xr:uid="{44DA65D7-43AF-4C8F-B6FB-340C6D720750}"/>
    <cellStyle name="Normal 19 6" xfId="37778" xr:uid="{369E8832-50F1-465F-B601-865AA060A477}"/>
    <cellStyle name="Normal 19 7" xfId="36013" xr:uid="{47E0611B-C3C8-4CDA-9FA0-3CAF69B53DD5}"/>
    <cellStyle name="Normal 19 8" xfId="38628" xr:uid="{2350D66B-48C6-477A-996F-E19C0A359F90}"/>
    <cellStyle name="Normal 19 9" xfId="35958" xr:uid="{0784D489-B68B-470D-B7FC-37F9339358D2}"/>
    <cellStyle name="Normal 19_Act input CF" xfId="16773" xr:uid="{84CC2CAB-D16E-4AFC-B278-BBE2B64F73BF}"/>
    <cellStyle name="Normal 2" xfId="16774" xr:uid="{F3271B6E-4F0A-4EE7-A999-35DE2A390B84}"/>
    <cellStyle name="Normal 2 10" xfId="16775" xr:uid="{E784BD61-8C36-409C-95CF-4BB1BD0FE5BE}"/>
    <cellStyle name="Normal 2 10 10" xfId="37359" xr:uid="{AB7544A7-4576-4A82-A929-F1C7D005BAB0}"/>
    <cellStyle name="Normal 2 10 11" xfId="23385" xr:uid="{5A9A1C4D-4F96-4C42-9642-F54BFCF5A165}"/>
    <cellStyle name="Normal 2 10 2" xfId="16776" xr:uid="{ABB1776D-BA79-458C-9C1C-DCB4D8811C0F}"/>
    <cellStyle name="Normal 2 10 2 10" xfId="36258" xr:uid="{67A3D8B3-EC5F-4A86-9C61-FE289888AAD0}"/>
    <cellStyle name="Normal 2 10 2 11" xfId="23386" xr:uid="{22C3FCC9-1DC5-4B9A-8E57-0D9D10A24B55}"/>
    <cellStyle name="Normal 2 10 2 2" xfId="16777" xr:uid="{15574E20-23D3-4FD9-B5CE-2B4164FAC5D3}"/>
    <cellStyle name="Normal 2 10 2 2 10" xfId="37107" xr:uid="{0E8DFC04-BDC2-4F3C-B22A-F807FF879E3F}"/>
    <cellStyle name="Normal 2 10 2 2 11" xfId="23387" xr:uid="{3736BF2D-7109-4218-9C1F-346536C13EA8}"/>
    <cellStyle name="Normal 2 10 2 2 2" xfId="16778" xr:uid="{8901BA0A-BE1B-40B3-965E-6B105A56BBC7}"/>
    <cellStyle name="Normal 2 10 2 2 2 2" xfId="16779" xr:uid="{1FA8C0BE-00F1-46A8-A7C1-CBA67FB71BBE}"/>
    <cellStyle name="Normal 2 10 2 2 2 2 2" xfId="23389" xr:uid="{380BF346-807B-4863-91D4-A4B6F1CEB807}"/>
    <cellStyle name="Normal 2 10 2 2 2 3" xfId="16780" xr:uid="{CDF3AE18-69D3-480A-B759-076335DE6841}"/>
    <cellStyle name="Normal 2 10 2 2 2 3 2" xfId="23390" xr:uid="{42895DB5-CAF0-4812-86BD-055034517FEC}"/>
    <cellStyle name="Normal 2 10 2 2 2 4" xfId="23388" xr:uid="{4EAAB3FC-5080-4095-849E-D30DC7E1B164}"/>
    <cellStyle name="Normal 2 10 2 2 2_ACT_NIBD EQ" xfId="16781" xr:uid="{82018926-F4D0-4174-B202-FF2F557CFE5A}"/>
    <cellStyle name="Normal 2 10 2 2 3" xfId="16782" xr:uid="{C2389998-6E8C-43CB-A961-25D672B664DA}"/>
    <cellStyle name="Normal 2 10 2 2 3 2" xfId="23391" xr:uid="{EE1EE3D0-A870-4C77-8C61-EFB294A18877}"/>
    <cellStyle name="Normal 2 10 2 2 4" xfId="16783" xr:uid="{C9232367-E419-4A54-9536-BCFC984A5330}"/>
    <cellStyle name="Normal 2 10 2 2 4 2" xfId="23392" xr:uid="{C350F1A2-4001-4FD7-8384-ACB92F383DEA}"/>
    <cellStyle name="Normal 2 10 2 2 5" xfId="16784" xr:uid="{5451FD32-B5BD-487C-8571-D0DB1C66DB03}"/>
    <cellStyle name="Normal 2 10 2 2 5 2" xfId="31347" xr:uid="{423ABBE6-F46C-4017-9426-5219A61EB36A}"/>
    <cellStyle name="Normal 2 10 2 2 6" xfId="36649" xr:uid="{1DD45EA2-3FA3-4DAF-99F0-098F855066E9}"/>
    <cellStyle name="Normal 2 10 2 2 7" xfId="37703" xr:uid="{3DF49659-B8EE-494C-A0BE-21E5A9937B8A}"/>
    <cellStyle name="Normal 2 10 2 2 8" xfId="38116" xr:uid="{6CF94646-3613-41A4-A353-8DE53B7FF592}"/>
    <cellStyle name="Normal 2 10 2 2 9" xfId="37614" xr:uid="{37D66A53-F21B-4E83-8D7A-A99AD138DC10}"/>
    <cellStyle name="Normal 2 10 2 2_Act input CF" xfId="16785" xr:uid="{CEEE7902-036B-4E7C-82BE-E0421CCC7594}"/>
    <cellStyle name="Normal 2 10 2 3" xfId="16786" xr:uid="{C38F6FC2-E271-454A-A9D2-19ED6BE348E6}"/>
    <cellStyle name="Normal 2 10 2 3 10" xfId="35987" xr:uid="{A5B06765-7488-4B58-BDF4-9811DB10C4BB}"/>
    <cellStyle name="Normal 2 10 2 3 11" xfId="23393" xr:uid="{34778A8B-27F2-4A10-89D6-DE5E82EE1FB5}"/>
    <cellStyle name="Normal 2 10 2 3 2" xfId="16787" xr:uid="{81806CED-3456-486E-B43A-44992A85F7E9}"/>
    <cellStyle name="Normal 2 10 2 3 2 2" xfId="16788" xr:uid="{45D84F34-084F-4553-AC3C-2EB578EE33DC}"/>
    <cellStyle name="Normal 2 10 2 3 2 2 2" xfId="23395" xr:uid="{5A2B885B-4594-46BD-BC18-D3F20B680D5C}"/>
    <cellStyle name="Normal 2 10 2 3 2 3" xfId="16789" xr:uid="{12DE061A-40A5-48ED-9FCE-2B3485DB86E2}"/>
    <cellStyle name="Normal 2 10 2 3 2 3 2" xfId="23396" xr:uid="{1B19BBA5-1527-45A8-B18F-6FF27275EFB7}"/>
    <cellStyle name="Normal 2 10 2 3 2 4" xfId="23394" xr:uid="{5F0B9463-2295-4490-BA01-4C658179C615}"/>
    <cellStyle name="Normal 2 10 2 3 2_ACT_NIBD EQ" xfId="16790" xr:uid="{7C53A5D0-6044-4932-96AE-905095A1D003}"/>
    <cellStyle name="Normal 2 10 2 3 3" xfId="16791" xr:uid="{F737E577-CCF1-47D0-82B8-14F8D1E2BDA5}"/>
    <cellStyle name="Normal 2 10 2 3 3 2" xfId="23397" xr:uid="{F2EEDEDF-85EC-49AC-860B-F461E2050A0A}"/>
    <cellStyle name="Normal 2 10 2 3 4" xfId="16792" xr:uid="{B51902E5-7D0A-4DDF-9BDE-A7A5A0E6121E}"/>
    <cellStyle name="Normal 2 10 2 3 4 2" xfId="23398" xr:uid="{4E1B9805-98DD-4F7B-B467-923800913DB3}"/>
    <cellStyle name="Normal 2 10 2 3 5" xfId="16793" xr:uid="{26DA17E2-4966-46F7-9C99-225A7496B978}"/>
    <cellStyle name="Normal 2 10 2 3 5 2" xfId="31740" xr:uid="{8A2AB60E-4B6F-41E5-96BA-4453E56AE6BA}"/>
    <cellStyle name="Normal 2 10 2 3 6" xfId="36650" xr:uid="{0B208F7D-3EFB-4B45-B186-1F0EB3481B1E}"/>
    <cellStyle name="Normal 2 10 2 3 7" xfId="37704" xr:uid="{2EB5DC8B-365F-4DD3-B40B-C5DC91AF3C75}"/>
    <cellStyle name="Normal 2 10 2 3 8" xfId="38117" xr:uid="{098806BF-DBB3-43B2-8406-A24DF0FDAF28}"/>
    <cellStyle name="Normal 2 10 2 3 9" xfId="36237" xr:uid="{E0B0E37C-4F0A-48EA-81B1-923CBC657282}"/>
    <cellStyle name="Normal 2 10 2 3_Act input CF" xfId="16794" xr:uid="{E593918D-4C0E-4270-9677-5A1287E6733D}"/>
    <cellStyle name="Normal 2 10 2 4" xfId="16795" xr:uid="{383E9FF4-CEDF-46C9-9214-A166801F45FC}"/>
    <cellStyle name="Normal 2 10 2 4 2" xfId="16796" xr:uid="{211565D5-EDA3-4D63-BB2B-5742012E789D}"/>
    <cellStyle name="Normal 2 10 2 4 2 2" xfId="23400" xr:uid="{46BEA774-B25B-4B2F-A8F0-2BE49F286961}"/>
    <cellStyle name="Normal 2 10 2 4 3" xfId="16797" xr:uid="{96FA20A4-3A3A-42CE-9C47-B9A49295DFDB}"/>
    <cellStyle name="Normal 2 10 2 4 3 2" xfId="23401" xr:uid="{BB03270B-8A23-4129-A869-5F2CDAE426FC}"/>
    <cellStyle name="Normal 2 10 2 4 4" xfId="23399" xr:uid="{E7916648-1DA6-47C7-8B78-9DC6BC60B2E1}"/>
    <cellStyle name="Normal 2 10 2 4_ACT_NIBD EQ" xfId="16798" xr:uid="{EA4CBA3E-D6D0-4F0A-A8B5-E6352F044766}"/>
    <cellStyle name="Normal 2 10 2 5" xfId="16799" xr:uid="{0CCF0B53-938A-4770-984C-9E5EDBE99866}"/>
    <cellStyle name="Normal 2 10 2 5 2" xfId="23402" xr:uid="{44128D13-04C0-4B07-8243-413E30D08A83}"/>
    <cellStyle name="Normal 2 10 2 6" xfId="16800" xr:uid="{B0896C3C-E471-41D3-9F51-13B86F272745}"/>
    <cellStyle name="Normal 2 10 2 6 2" xfId="23403" xr:uid="{38F5310D-6425-466C-9E0F-437C126857BE}"/>
    <cellStyle name="Normal 2 10 2 7" xfId="16801" xr:uid="{C9EC4972-534C-48B3-8423-4E21E4DB820C}"/>
    <cellStyle name="Normal 2 10 2 7 2" xfId="30948" xr:uid="{3FD54CE5-4C38-4E89-AD29-7C34BEF7A2F7}"/>
    <cellStyle name="Normal 2 10 2 8" xfId="36394" xr:uid="{30078383-7125-413D-9597-D85DAFD37EF0}"/>
    <cellStyle name="Normal 2 10 2 9" xfId="37460" xr:uid="{C9997FDE-7C10-4B35-95A9-6DE91640CDF6}"/>
    <cellStyle name="Normal 2 10 2_Act input CF" xfId="16802" xr:uid="{DFE30B8B-D1BA-4313-AB43-CFB7C76C4239}"/>
    <cellStyle name="Normal 2 10 3" xfId="16803" xr:uid="{290625CF-1FE7-4A95-9D53-950EA155E54B}"/>
    <cellStyle name="Normal 2 10 3 10" xfId="36031" xr:uid="{8D788787-C08C-4CF1-8011-2A29CA9F0251}"/>
    <cellStyle name="Normal 2 10 3 11" xfId="23404" xr:uid="{CC95D8A4-1BE0-4AC8-B97A-0A07993F0CD2}"/>
    <cellStyle name="Normal 2 10 3 2" xfId="16804" xr:uid="{E9D0C8FB-4C66-4121-B0E2-0E1411CB3F1D}"/>
    <cellStyle name="Normal 2 10 3 2 2" xfId="16805" xr:uid="{56E899C4-50F7-410A-B23B-B1C1BF5F4B94}"/>
    <cellStyle name="Normal 2 10 3 2 2 2" xfId="23406" xr:uid="{6AE7583B-877D-4407-B2C2-20686F3F5466}"/>
    <cellStyle name="Normal 2 10 3 2 3" xfId="16806" xr:uid="{087B209B-0191-498E-BE1F-8716063B2E4C}"/>
    <cellStyle name="Normal 2 10 3 2 3 2" xfId="23407" xr:uid="{21A7AA86-D280-4684-8D0E-0EC4DA2F406C}"/>
    <cellStyle name="Normal 2 10 3 2 4" xfId="23405" xr:uid="{01BF61DE-BCB0-4ED9-AE24-78766DFBF7F0}"/>
    <cellStyle name="Normal 2 10 3 2_ACT_NIBD EQ" xfId="16807" xr:uid="{25648254-E5B6-4547-8D7B-F859972BFD44}"/>
    <cellStyle name="Normal 2 10 3 3" xfId="16808" xr:uid="{E8AE149D-8649-42CC-B3B8-7E1E150E3780}"/>
    <cellStyle name="Normal 2 10 3 3 2" xfId="23408" xr:uid="{CE027C49-372A-4122-B6DC-C024ADD5B6E6}"/>
    <cellStyle name="Normal 2 10 3 4" xfId="16809" xr:uid="{8024E2D2-290C-4611-B209-3EF3F1A8A145}"/>
    <cellStyle name="Normal 2 10 3 4 2" xfId="23409" xr:uid="{5CEBB721-6941-4DF7-A046-CD0C9F197510}"/>
    <cellStyle name="Normal 2 10 3 5" xfId="16810" xr:uid="{0474D3CA-ACFD-4514-A471-0628A19F2462}"/>
    <cellStyle name="Normal 2 10 3 5 2" xfId="31195" xr:uid="{59F80A01-1B40-43F8-927F-FCB8854BA78A}"/>
    <cellStyle name="Normal 2 10 3 6" xfId="36651" xr:uid="{0C63FB2F-5D49-47BA-921F-93657FF42F98}"/>
    <cellStyle name="Normal 2 10 3 7" xfId="37705" xr:uid="{74489EAE-76F0-4FC3-9C48-FF3D308C61B9}"/>
    <cellStyle name="Normal 2 10 3 8" xfId="38118" xr:uid="{1FDE4A27-C075-4186-89E4-AF3C07860737}"/>
    <cellStyle name="Normal 2 10 3 9" xfId="37256" xr:uid="{DEE741E4-83BB-4299-A00D-9598F27DD167}"/>
    <cellStyle name="Normal 2 10 3_Act input CF" xfId="16811" xr:uid="{FA6AAC42-BEC8-423E-8772-DFBDDE736631}"/>
    <cellStyle name="Normal 2 10 4" xfId="16812" xr:uid="{36533322-B20E-4A6F-94BB-D70D7754641F}"/>
    <cellStyle name="Normal 2 10 4 10" xfId="36231" xr:uid="{CCA04247-7BB4-417C-AB5F-54BB37A9E594}"/>
    <cellStyle name="Normal 2 10 4 11" xfId="23410" xr:uid="{5B329E04-432F-416E-9883-BD888042E49B}"/>
    <cellStyle name="Normal 2 10 4 2" xfId="16813" xr:uid="{73EE27CD-32D9-4AD5-8343-88F1C2BD2E71}"/>
    <cellStyle name="Normal 2 10 4 2 2" xfId="16814" xr:uid="{F9E61678-5BCB-4123-99D2-317574AAEE43}"/>
    <cellStyle name="Normal 2 10 4 2 2 2" xfId="23412" xr:uid="{A8DB5944-91B5-49B5-A95A-CE04EC37B2B6}"/>
    <cellStyle name="Normal 2 10 4 2 3" xfId="16815" xr:uid="{AE4D537E-5FA1-441A-B527-F3FAA578FAB7}"/>
    <cellStyle name="Normal 2 10 4 2 3 2" xfId="23413" xr:uid="{E61D1E3E-56F4-49BE-AC40-D99234A0C144}"/>
    <cellStyle name="Normal 2 10 4 2 4" xfId="23411" xr:uid="{818D385F-39BA-4EC4-BE40-E2F581520F35}"/>
    <cellStyle name="Normal 2 10 4 2_ACT_NIBD EQ" xfId="16816" xr:uid="{B0374D5E-F1CC-4BDE-88D1-D4BA1B692854}"/>
    <cellStyle name="Normal 2 10 4 3" xfId="16817" xr:uid="{2FE09EAF-2A2B-4B7B-90D6-BE0C17DCC379}"/>
    <cellStyle name="Normal 2 10 4 3 2" xfId="23414" xr:uid="{E567CFAC-16DC-4181-B638-85B4701332AB}"/>
    <cellStyle name="Normal 2 10 4 4" xfId="16818" xr:uid="{E8895656-945E-493E-A102-E22F32D6864F}"/>
    <cellStyle name="Normal 2 10 4 4 2" xfId="23415" xr:uid="{72F0E5BA-6159-4AD7-9CBB-EEB15244D022}"/>
    <cellStyle name="Normal 2 10 4 5" xfId="16819" xr:uid="{9BEE1D0F-A9EE-480E-B35C-E8127FCA2A82}"/>
    <cellStyle name="Normal 2 10 4 5 2" xfId="31591" xr:uid="{9DB856F4-67F1-43CF-9B3A-19E225A96307}"/>
    <cellStyle name="Normal 2 10 4 6" xfId="36652" xr:uid="{3965ECA7-F046-4F52-BFF9-358416C57CE5}"/>
    <cellStyle name="Normal 2 10 4 7" xfId="37706" xr:uid="{15725AA6-E017-46E7-910E-49943343B4BE}"/>
    <cellStyle name="Normal 2 10 4 8" xfId="38119" xr:uid="{CA8E82A7-9FB6-4238-AFE4-018CFF39A501}"/>
    <cellStyle name="Normal 2 10 4 9" xfId="35967" xr:uid="{65FE9C3F-DAED-4D1F-B28A-69A197841066}"/>
    <cellStyle name="Normal 2 10 4_Act input CF" xfId="16820" xr:uid="{B1156700-A60E-4A1A-86FD-AE3184157A0D}"/>
    <cellStyle name="Normal 2 10 5" xfId="16821" xr:uid="{5F7521C6-A0C1-43A4-95B1-0FB59F2E8B3E}"/>
    <cellStyle name="Normal 2 10 5 2" xfId="16822" xr:uid="{18FF0AFE-B339-413D-91AA-9DE808D1E993}"/>
    <cellStyle name="Normal 2 10 5 2 2" xfId="23417" xr:uid="{03B962C8-EEC0-4BBC-B38D-5074C164746D}"/>
    <cellStyle name="Normal 2 10 5 3" xfId="16823" xr:uid="{4053D042-612E-4303-8FCD-ADEC52F38FAF}"/>
    <cellStyle name="Normal 2 10 5 3 2" xfId="23418" xr:uid="{5EBCD5E9-9A4D-43D6-94EB-CF6125504CAA}"/>
    <cellStyle name="Normal 2 10 5 4" xfId="23416" xr:uid="{9A3298D4-E12C-4D06-B263-DCF3F7C5F442}"/>
    <cellStyle name="Normal 2 10 5_ACT_NIBD EQ" xfId="16824" xr:uid="{64EAA6AB-FB58-4FEE-A286-3F7AC6320FEE}"/>
    <cellStyle name="Normal 2 10 6" xfId="16825" xr:uid="{196CA1F6-AB43-416F-9206-016331964400}"/>
    <cellStyle name="Normal 2 10 6 2" xfId="23419" xr:uid="{E06991D5-5647-4C4F-A93A-E0DD2F88ED88}"/>
    <cellStyle name="Normal 2 10 7" xfId="16826" xr:uid="{92ABE2BB-B205-4A71-9F7C-41B4732FCD65}"/>
    <cellStyle name="Normal 2 10 7 2" xfId="23420" xr:uid="{1755C152-CBB3-455C-88AF-04CE5E004906}"/>
    <cellStyle name="Normal 2 10 8" xfId="16827" xr:uid="{BBFD80D5-A1FE-4D66-A463-CAC5A7AE20DB}"/>
    <cellStyle name="Normal 2 10 8 2" xfId="30732" xr:uid="{BED7CA2D-9323-4944-97F5-D0474D606A88}"/>
    <cellStyle name="Normal 2 10 9" xfId="36299" xr:uid="{0264B2B7-8641-4E00-A7ED-4CD9AE563CBE}"/>
    <cellStyle name="Normal 2 10_Act input CF" xfId="16828" xr:uid="{3169CA34-9E65-4EAF-ACA6-A65EEF4D52C2}"/>
    <cellStyle name="Normal 2 11" xfId="16829" xr:uid="{7DAE5A45-F627-4635-958E-9E5F05B704F1}"/>
    <cellStyle name="Normal 2 11 2" xfId="32725" xr:uid="{B50F1763-670E-46B0-95C8-45FBC15E5391}"/>
    <cellStyle name="Normal 2 11 3" xfId="21913" xr:uid="{D618942B-EB28-48F0-AEBB-0007EFF72E70}"/>
    <cellStyle name="Normal 2 12" xfId="16830" xr:uid="{33C49195-7106-40EA-B1B9-D37413A25A90}"/>
    <cellStyle name="Normal 2 12 10" xfId="36036" xr:uid="{8CC76316-DF91-471D-A7B1-9E8A5550D14D}"/>
    <cellStyle name="Normal 2 12 11" xfId="23421" xr:uid="{5E119575-65CF-4008-8E61-3AE44788A1AD}"/>
    <cellStyle name="Normal 2 12 2" xfId="16831" xr:uid="{420B2CE2-2B48-48D6-AA55-913DEBC55357}"/>
    <cellStyle name="Normal 2 12 2 10" xfId="37240" xr:uid="{16841664-BD80-427B-94F9-E254DE03CF56}"/>
    <cellStyle name="Normal 2 12 2 11" xfId="23422" xr:uid="{4C34A049-0C4A-4221-99F6-03BE145ADACF}"/>
    <cellStyle name="Normal 2 12 2 2" xfId="16832" xr:uid="{B319313E-557C-46FF-B878-2628559AB7AE}"/>
    <cellStyle name="Normal 2 12 2 2 2" xfId="16833" xr:uid="{9325CE31-0448-4CDE-8FD7-7D4303541FA1}"/>
    <cellStyle name="Normal 2 12 2 2 2 2" xfId="23424" xr:uid="{1C7E17C7-7B2D-406B-A5A0-53423E6BA3F0}"/>
    <cellStyle name="Normal 2 12 2 2 3" xfId="16834" xr:uid="{B8666FC5-A43A-4CD8-BF8A-C749EFBFA963}"/>
    <cellStyle name="Normal 2 12 2 2 3 2" xfId="23425" xr:uid="{A8567136-9643-4DC8-AC6A-27CCFC46BC95}"/>
    <cellStyle name="Normal 2 12 2 2 4" xfId="23423" xr:uid="{A0AB7F43-9986-4938-B692-9FDA5D9E470E}"/>
    <cellStyle name="Normal 2 12 2 2_ACT_NIBD EQ" xfId="16835" xr:uid="{D7DEB480-7FEE-4A95-A1BC-70BAA1FC92DA}"/>
    <cellStyle name="Normal 2 12 2 3" xfId="16836" xr:uid="{D5FE0A5B-88EB-4E89-B6CB-CAD3DBAB36FD}"/>
    <cellStyle name="Normal 2 12 2 3 2" xfId="23426" xr:uid="{EF5E5690-C775-4450-8F01-B3C9891A5739}"/>
    <cellStyle name="Normal 2 12 2 4" xfId="16837" xr:uid="{28FE8443-D47F-4464-886A-69B3FDEA56A9}"/>
    <cellStyle name="Normal 2 12 2 4 2" xfId="23427" xr:uid="{2E18E4C0-C959-49E5-8F36-8C5F05AB80F7}"/>
    <cellStyle name="Normal 2 12 2 5" xfId="16838" xr:uid="{1870EC11-A246-456A-87C3-793DB9478B3D}"/>
    <cellStyle name="Normal 2 12 2 5 2" xfId="31250" xr:uid="{81714FA1-8DD2-4DDA-9E97-288BDCBB7DB7}"/>
    <cellStyle name="Normal 2 12 2 6" xfId="36653" xr:uid="{A7D2A899-D99C-4DCE-9F5C-9DCED9ACE075}"/>
    <cellStyle name="Normal 2 12 2 7" xfId="37707" xr:uid="{FE51A991-E0BA-4EE1-9463-B5839CC7A6E2}"/>
    <cellStyle name="Normal 2 12 2 8" xfId="38120" xr:uid="{9E1D3462-D471-4E3D-A260-29F5CA9E14C7}"/>
    <cellStyle name="Normal 2 12 2 9" xfId="38482" xr:uid="{67D98F36-41AA-4DD6-8CF4-E655902A3881}"/>
    <cellStyle name="Normal 2 12 2_Act input CF" xfId="16839" xr:uid="{8794433E-83B3-4ADC-90D5-55C2B5B9B514}"/>
    <cellStyle name="Normal 2 12 3" xfId="16840" xr:uid="{FE301BB5-A9C6-4571-B022-97CD25247DF2}"/>
    <cellStyle name="Normal 2 12 3 10" xfId="37546" xr:uid="{5963DD66-B09A-472A-9240-FA458756E9C6}"/>
    <cellStyle name="Normal 2 12 3 11" xfId="23428" xr:uid="{F73C8881-F7E2-4F14-ADD3-F9E96D2A1C2F}"/>
    <cellStyle name="Normal 2 12 3 2" xfId="16841" xr:uid="{42846DF2-C3D2-480D-B6DC-ADA39F37994B}"/>
    <cellStyle name="Normal 2 12 3 2 2" xfId="16842" xr:uid="{9F7C095C-9990-49A2-BAB9-EB696C2A8970}"/>
    <cellStyle name="Normal 2 12 3 2 2 2" xfId="23430" xr:uid="{97CE1ED1-30E3-4251-AD0A-43AA64E9B281}"/>
    <cellStyle name="Normal 2 12 3 2 3" xfId="16843" xr:uid="{400C949A-ACB9-4E5F-8902-8804C538B0E3}"/>
    <cellStyle name="Normal 2 12 3 2 3 2" xfId="23431" xr:uid="{97C64BC1-C682-4066-920F-F8CC3D6AD728}"/>
    <cellStyle name="Normal 2 12 3 2 4" xfId="23429" xr:uid="{DCD01796-BC66-4F74-8CA9-A2A5BE4A610B}"/>
    <cellStyle name="Normal 2 12 3 2_ACT_NIBD EQ" xfId="16844" xr:uid="{8204CBA4-1332-459C-A012-9020C482CC98}"/>
    <cellStyle name="Normal 2 12 3 3" xfId="16845" xr:uid="{76D07F60-BF2D-408E-AF70-1372C9551C48}"/>
    <cellStyle name="Normal 2 12 3 3 2" xfId="23432" xr:uid="{15A9B62F-412E-45D9-A452-C6F87DC3DF5E}"/>
    <cellStyle name="Normal 2 12 3 4" xfId="16846" xr:uid="{E4E3330F-5F7A-4476-8003-C7566387C992}"/>
    <cellStyle name="Normal 2 12 3 4 2" xfId="23433" xr:uid="{EB2A40AA-62B8-4F55-AFE4-5A3C4775152B}"/>
    <cellStyle name="Normal 2 12 3 5" xfId="16847" xr:uid="{74FAAA2B-0EE9-4325-ADC3-97B685AB645A}"/>
    <cellStyle name="Normal 2 12 3 5 2" xfId="31644" xr:uid="{2B9B9018-1BE4-4B99-A832-E2EC05024550}"/>
    <cellStyle name="Normal 2 12 3 6" xfId="36654" xr:uid="{731B3CFB-4F44-480F-A737-DDC3B71459FE}"/>
    <cellStyle name="Normal 2 12 3 7" xfId="37708" xr:uid="{63E0D0A4-AEE7-4FD7-84B2-6A819EA241C2}"/>
    <cellStyle name="Normal 2 12 3 8" xfId="38121" xr:uid="{A0F7EA01-CC3E-4AD0-A85C-51EF6312B3AA}"/>
    <cellStyle name="Normal 2 12 3 9" xfId="38483" xr:uid="{5F79669A-FF87-4019-9B76-6233A67C9863}"/>
    <cellStyle name="Normal 2 12 3_Act input CF" xfId="16848" xr:uid="{39A50B20-A169-499C-8B6E-EE3F438F94F5}"/>
    <cellStyle name="Normal 2 12 4" xfId="16849" xr:uid="{7C28E49D-AF70-48FA-8F78-A6DE14354D1D}"/>
    <cellStyle name="Normal 2 12 4 2" xfId="16850" xr:uid="{3210287F-0918-47C6-8962-FC164A9EF885}"/>
    <cellStyle name="Normal 2 12 4 2 2" xfId="23435" xr:uid="{ADCD311D-DD8C-4DDB-8D01-384E40001AEE}"/>
    <cellStyle name="Normal 2 12 4 3" xfId="16851" xr:uid="{52EFF7BC-1F48-4CC0-A5E0-E5A9463C0789}"/>
    <cellStyle name="Normal 2 12 4 3 2" xfId="23436" xr:uid="{1AC2B459-61D3-46E8-A830-533572A80E99}"/>
    <cellStyle name="Normal 2 12 4 4" xfId="23434" xr:uid="{17B3C946-AC86-4ACF-B42E-E383B8D47444}"/>
    <cellStyle name="Normal 2 12 4_ACT_NIBD EQ" xfId="16852" xr:uid="{93CDEBAA-69A6-4319-8ADB-F5D877883C58}"/>
    <cellStyle name="Normal 2 12 5" xfId="16853" xr:uid="{DD4AEC48-0AA4-4C59-A728-05366029BA36}"/>
    <cellStyle name="Normal 2 12 5 2" xfId="23437" xr:uid="{DC90EFFC-2E0D-4B4D-90EC-9F986A0190C5}"/>
    <cellStyle name="Normal 2 12 6" xfId="16854" xr:uid="{DA05F716-C346-4564-9D01-DA2D349A1DD6}"/>
    <cellStyle name="Normal 2 12 6 2" xfId="23438" xr:uid="{92A8E90E-7EE1-4D75-B321-4A0EBE33FDC1}"/>
    <cellStyle name="Normal 2 12 7" xfId="16855" xr:uid="{7B329D0D-E2BD-46A7-8807-8632EBDE4C72}"/>
    <cellStyle name="Normal 2 12 7 2" xfId="30822" xr:uid="{4AD7D702-67FD-4BA7-99FC-C85F9B2FE6A9}"/>
    <cellStyle name="Normal 2 12 8" xfId="36327" xr:uid="{007C5550-C231-41F9-9481-D1F15EF2DE74}"/>
    <cellStyle name="Normal 2 12 9" xfId="37383" xr:uid="{F7FD9AAB-DF0C-43BD-A771-3835ABF23000}"/>
    <cellStyle name="Normal 2 12_Act input CF" xfId="16856" xr:uid="{5B9C4096-7ECE-4324-81AF-25F3856901E4}"/>
    <cellStyle name="Normal 2 13" xfId="16857" xr:uid="{F7005B2A-6A30-4004-99E2-2FDEA2953371}"/>
    <cellStyle name="Normal 2 13 10" xfId="37420" xr:uid="{DBFC484A-5ACF-4A5A-9E79-D353A729CC41}"/>
    <cellStyle name="Normal 2 13 11" xfId="23439" xr:uid="{4A7A7C5E-5568-4EB2-887C-5D36B92D79B0}"/>
    <cellStyle name="Normal 2 13 2" xfId="16858" xr:uid="{15D20273-0EA9-46C5-B705-0FD92E08EC88}"/>
    <cellStyle name="Normal 2 13 2 10" xfId="37547" xr:uid="{A53831B6-CBB8-415E-B2F5-4B984F4C41CF}"/>
    <cellStyle name="Normal 2 13 2 11" xfId="23440" xr:uid="{3FA6BC5C-2997-4360-8ED7-C06FD24C6430}"/>
    <cellStyle name="Normal 2 13 2 2" xfId="16859" xr:uid="{C495AEE2-F6B5-4BE6-BF59-78499D720B32}"/>
    <cellStyle name="Normal 2 13 2 2 2" xfId="16860" xr:uid="{C9CEFF09-CC97-4D15-BD5D-C90AA2F5E6F9}"/>
    <cellStyle name="Normal 2 13 2 2 2 2" xfId="23442" xr:uid="{4182B292-6A3A-4DA6-8911-97EB6A98DD6F}"/>
    <cellStyle name="Normal 2 13 2 2 3" xfId="16861" xr:uid="{790257DA-976C-4253-BE60-F8D509B15DB9}"/>
    <cellStyle name="Normal 2 13 2 2 3 2" xfId="23443" xr:uid="{435F9689-EC9B-4228-8B14-2D1BA7ED9032}"/>
    <cellStyle name="Normal 2 13 2 2 4" xfId="23441" xr:uid="{CCA5882D-F74A-473F-AD01-7961F8DF9322}"/>
    <cellStyle name="Normal 2 13 2 2_ACT_NIBD EQ" xfId="16862" xr:uid="{C9F94AE9-01AB-4ABB-BF49-231DC0217FFB}"/>
    <cellStyle name="Normal 2 13 2 3" xfId="16863" xr:uid="{09942AD4-22BA-4E8A-A374-51F4267A1A9E}"/>
    <cellStyle name="Normal 2 13 2 3 2" xfId="23444" xr:uid="{3A5A7EB6-C5D8-45AF-9C4C-9866D5E7B6C5}"/>
    <cellStyle name="Normal 2 13 2 4" xfId="16864" xr:uid="{2F8E6D4F-A7B4-4676-BB72-1A910824C78D}"/>
    <cellStyle name="Normal 2 13 2 4 2" xfId="23445" xr:uid="{65A5CE4F-E495-4131-8267-F1E08626A920}"/>
    <cellStyle name="Normal 2 13 2 5" xfId="16865" xr:uid="{5CE9D474-5F00-4550-93B1-18C4B9594117}"/>
    <cellStyle name="Normal 2 13 2 5 2" xfId="31418" xr:uid="{A0443FA2-4F72-4F7F-8E68-6B8EC590C419}"/>
    <cellStyle name="Normal 2 13 2 6" xfId="36655" xr:uid="{46FDF219-8B1D-4241-8E96-9180FA0206AC}"/>
    <cellStyle name="Normal 2 13 2 7" xfId="37709" xr:uid="{9759F360-B8B9-47F6-AFDF-5C2FD665EA02}"/>
    <cellStyle name="Normal 2 13 2 8" xfId="38122" xr:uid="{011B3CB4-E061-421A-B066-F2E01056FD81}"/>
    <cellStyle name="Normal 2 13 2 9" xfId="38484" xr:uid="{BF96D51C-A566-4A6C-B388-300836C49247}"/>
    <cellStyle name="Normal 2 13 2_Act input CF" xfId="16866" xr:uid="{8A45EEB9-E7CE-44D8-9611-37639F2B1A06}"/>
    <cellStyle name="Normal 2 13 3" xfId="16867" xr:uid="{18551F5D-0E4D-4D30-84B8-5D8DF19CD075}"/>
    <cellStyle name="Normal 2 13 3 10" xfId="37144" xr:uid="{55DFE45B-E51A-4928-82FB-1D1FBA1E7603}"/>
    <cellStyle name="Normal 2 13 3 11" xfId="23446" xr:uid="{C950C799-E218-4CFB-9B79-1C16C9710A13}"/>
    <cellStyle name="Normal 2 13 3 2" xfId="16868" xr:uid="{51AEAD37-8094-492C-B35D-01568B519144}"/>
    <cellStyle name="Normal 2 13 3 2 2" xfId="16869" xr:uid="{677F3076-FDFD-4BC7-8AAD-5A8A04E433B0}"/>
    <cellStyle name="Normal 2 13 3 2 2 2" xfId="23448" xr:uid="{368A6139-BE05-44F9-BD1C-106EF1D08A8F}"/>
    <cellStyle name="Normal 2 13 3 2 3" xfId="16870" xr:uid="{C95AB173-9EDC-4D35-BDB2-63FF7734F2D0}"/>
    <cellStyle name="Normal 2 13 3 2 3 2" xfId="23449" xr:uid="{D976275E-4106-45D0-A88C-CE94F91BEE53}"/>
    <cellStyle name="Normal 2 13 3 2 4" xfId="23447" xr:uid="{72143C03-9915-443A-B001-E28C03CC466F}"/>
    <cellStyle name="Normal 2 13 3 2_ACT_NIBD EQ" xfId="16871" xr:uid="{A8CE679B-6DB9-443E-8921-92090D12CF1E}"/>
    <cellStyle name="Normal 2 13 3 3" xfId="16872" xr:uid="{F2CC9ADE-7682-43DD-8675-52DB57D2DE87}"/>
    <cellStyle name="Normal 2 13 3 3 2" xfId="23450" xr:uid="{8C8DFD1D-7FC1-40E6-8E7B-CCA9E7C8FAB0}"/>
    <cellStyle name="Normal 2 13 3 4" xfId="16873" xr:uid="{0E772315-E817-4B46-9416-EE601470B1A7}"/>
    <cellStyle name="Normal 2 13 3 4 2" xfId="23451" xr:uid="{EFBB02E1-4915-42F3-A1C3-41383FF068C7}"/>
    <cellStyle name="Normal 2 13 3 5" xfId="16874" xr:uid="{2ED272B3-859C-483C-9A1F-E8C582F9F605}"/>
    <cellStyle name="Normal 2 13 3 5 2" xfId="31809" xr:uid="{F4190DA6-22BA-45EA-AF51-3E7E62A6CCBE}"/>
    <cellStyle name="Normal 2 13 3 6" xfId="36656" xr:uid="{F90A5EC4-4C62-4B84-AF5B-35A3478A764E}"/>
    <cellStyle name="Normal 2 13 3 7" xfId="37710" xr:uid="{F3203517-4EA2-4D28-AED6-300A5E50527D}"/>
    <cellStyle name="Normal 2 13 3 8" xfId="38123" xr:uid="{F19F621F-E0F8-4B4E-8554-C874B1117DB4}"/>
    <cellStyle name="Normal 2 13 3 9" xfId="38485" xr:uid="{576D4EAB-C7DD-42A4-9C8C-5B5B63717F8D}"/>
    <cellStyle name="Normal 2 13 3_Act input CF" xfId="16875" xr:uid="{2A6B91A7-78B4-4612-BB31-BF7BDC096C77}"/>
    <cellStyle name="Normal 2 13 4" xfId="16876" xr:uid="{38DE577B-1F70-4B46-9C5A-F1DC81A03751}"/>
    <cellStyle name="Normal 2 13 4 2" xfId="16877" xr:uid="{EBE552A5-90A8-490D-A899-C3AF8F967742}"/>
    <cellStyle name="Normal 2 13 4 2 2" xfId="23453" xr:uid="{61307E4C-FB09-42D7-AD64-963749CB1DAF}"/>
    <cellStyle name="Normal 2 13 4 3" xfId="16878" xr:uid="{4A9FEFE7-71AD-40D7-9511-EB3B2015E3D9}"/>
    <cellStyle name="Normal 2 13 4 3 2" xfId="23454" xr:uid="{FCACF6F0-311A-4570-A683-44F896B74222}"/>
    <cellStyle name="Normal 2 13 4 4" xfId="23452" xr:uid="{B090FB2E-5142-495B-BC41-E61FE812CB55}"/>
    <cellStyle name="Normal 2 13 4_ACT_NIBD EQ" xfId="16879" xr:uid="{AA2F00DF-A214-4C39-B3F3-5CC1311239A5}"/>
    <cellStyle name="Normal 2 13 5" xfId="16880" xr:uid="{8070997F-B2EB-4C1B-93A9-15A32079352C}"/>
    <cellStyle name="Normal 2 13 5 2" xfId="23455" xr:uid="{FDBCE1AC-E383-44D9-A535-F01EAA8B8755}"/>
    <cellStyle name="Normal 2 13 6" xfId="16881" xr:uid="{5BF0ACB3-A6CF-4A86-B064-937B0E5FAB7E}"/>
    <cellStyle name="Normal 2 13 6 2" xfId="23456" xr:uid="{856B2E2B-7433-4BB2-B30F-02B3085FF724}"/>
    <cellStyle name="Normal 2 13 7" xfId="16882" xr:uid="{C8824713-53F2-4974-81CA-6D855F5A7917}"/>
    <cellStyle name="Normal 2 13 7 2" xfId="31021" xr:uid="{D50E3672-A9DC-4DBF-86E3-4635024674D3}"/>
    <cellStyle name="Normal 2 13 8" xfId="36434" xr:uid="{0D107A6A-3276-49BD-8F41-BA30E8E28480}"/>
    <cellStyle name="Normal 2 13 9" xfId="37494" xr:uid="{E518015A-33CD-4DBA-A1AB-53CE0E8346BA}"/>
    <cellStyle name="Normal 2 13_Act input CF" xfId="16883" xr:uid="{51660893-0337-4763-8429-7353A82EA468}"/>
    <cellStyle name="Normal 2 14" xfId="16884" xr:uid="{EA61B7FE-DDF6-4472-B8EB-CC88EF4239F8}"/>
    <cellStyle name="Normal 2 14 2" xfId="16885" xr:uid="{B9DC3211-E65B-4EAC-89AA-D88FFD874274}"/>
    <cellStyle name="Normal 2 14 2 2" xfId="31059" xr:uid="{60DCF17B-F6C4-4295-A391-B81B44B7DB19}"/>
    <cellStyle name="Normal 2 14 3" xfId="23457" xr:uid="{08409FC3-D800-46E0-A2C8-BF7FE59B306E}"/>
    <cellStyle name="Normal 2 14_ACT Segment adj EBITDA" xfId="16886" xr:uid="{78BB1026-87B4-4355-B664-D0B460F3CCE9}"/>
    <cellStyle name="Normal 2 15" xfId="16887" xr:uid="{BD2C1A86-3B6D-4AAA-8585-21A7CAEB8A96}"/>
    <cellStyle name="Normal 2 15 2" xfId="16888" xr:uid="{88E7667B-6FBE-481C-BAF2-2EFFC489050D}"/>
    <cellStyle name="Normal 2 15 2 2" xfId="31116" xr:uid="{248B2983-349D-44A2-97FD-EE335D584DCC}"/>
    <cellStyle name="Normal 2 15 3" xfId="36209" xr:uid="{709B1DA2-B797-46D4-A4B6-B587AEC54D20}"/>
    <cellStyle name="Normal 2 15 4" xfId="23458" xr:uid="{F8BE6E0D-C249-4D4C-BF3D-76910D6FD40A}"/>
    <cellStyle name="Normal 2 15_ACT Segment adj EBITDA" xfId="16889" xr:uid="{DEA5EB26-1137-44BC-AA2B-1C05F81A21A8}"/>
    <cellStyle name="Normal 2 16" xfId="16890" xr:uid="{9C0B1298-B996-4D6D-9EE9-B7693062A36E}"/>
    <cellStyle name="Normal 2 16 2" xfId="16891" xr:uid="{E46CA61F-157B-46F9-A9E2-5236550418D1}"/>
    <cellStyle name="Normal 2 16 2 2" xfId="31113" xr:uid="{9CCBFFEE-3FBC-4DB7-83F5-85C581F2C5F8}"/>
    <cellStyle name="Normal 2 16 3" xfId="23459" xr:uid="{0E4F6093-799F-4608-ABC9-6379478598C9}"/>
    <cellStyle name="Normal 2 16_ACT Segment adj EBITDA" xfId="16892" xr:uid="{64FA5363-0665-4A84-AD2B-BD10CEF7C5B5}"/>
    <cellStyle name="Normal 2 17" xfId="16893" xr:uid="{03A4B697-75DC-4CA0-931E-3EE44220C374}"/>
    <cellStyle name="Normal 2 17 2" xfId="16894" xr:uid="{5D190965-A05B-4522-88A4-2B0E6751E414}"/>
    <cellStyle name="Normal 2 17 2 2" xfId="31495" xr:uid="{1540F8A8-C6A5-43D2-BD4E-B5CC83A6834A}"/>
    <cellStyle name="Normal 2 17 3" xfId="23460" xr:uid="{593CABB3-D668-4B3F-ADD3-36666837B0FE}"/>
    <cellStyle name="Normal 2 17_ACT Segment adj EBITDA" xfId="16895" xr:uid="{75221BAE-D3D7-42B7-9B9C-CCBAE02FFD60}"/>
    <cellStyle name="Normal 2 18" xfId="16896" xr:uid="{362252C6-25AB-4572-AA94-1E254735E702}"/>
    <cellStyle name="Normal 2 18 2" xfId="16897" xr:uid="{813B3240-B3EC-4856-82AB-904FE4C9C0E3}"/>
    <cellStyle name="Normal 2 18 2 2" xfId="31082" xr:uid="{D2EB2F93-4F86-4ECE-8EC2-FDE0A7254CFC}"/>
    <cellStyle name="Normal 2 18 3" xfId="23461" xr:uid="{D6A395AA-9B53-4FE6-B458-4A3F20FD8631}"/>
    <cellStyle name="Normal 2 18_ACT Segment adj EBITDA" xfId="16898" xr:uid="{7DDF64C9-FC49-4026-A209-7FC6229AC5BB}"/>
    <cellStyle name="Normal 2 19" xfId="16899" xr:uid="{4D715E90-2762-4889-8A2D-67335E4C1CE9}"/>
    <cellStyle name="Normal 2 19 2" xfId="16900" xr:uid="{DAEF99DB-B566-4F2F-8B0E-34B46070BF8F}"/>
    <cellStyle name="Normal 2 19 2 2" xfId="31413" xr:uid="{8A9C7CEA-5A59-40FC-8C00-643C668EECD6}"/>
    <cellStyle name="Normal 2 19 3" xfId="23462" xr:uid="{C239DDF1-1CC9-4334-A06B-CDDECC8422AE}"/>
    <cellStyle name="Normal 2 19_ACT Segment adj EBITDA" xfId="16901" xr:uid="{5DAE29D4-3E59-42CB-9B75-B58F70E1252C}"/>
    <cellStyle name="Normal 2 2" xfId="16902" xr:uid="{DE365891-3857-45A9-BA7F-251A5D7D15B9}"/>
    <cellStyle name="Normal 2 2 10" xfId="16903" xr:uid="{F8E329A1-FC74-4A78-A76F-F7BCC348BCA2}"/>
    <cellStyle name="Normal 2 2 10 10" xfId="37368" xr:uid="{0C7A239C-364C-44D6-9356-CFE07FE86F9C}"/>
    <cellStyle name="Normal 2 2 10 11" xfId="23464" xr:uid="{ADC81D54-E6F1-4F48-805F-9693AD599B4A}"/>
    <cellStyle name="Normal 2 2 10 2" xfId="16904" xr:uid="{67462E15-60F1-465F-A058-3B45CE0596DF}"/>
    <cellStyle name="Normal 2 2 10 2 10" xfId="37326" xr:uid="{F2F3651D-C41A-4C75-AAD1-B17CE04F84F9}"/>
    <cellStyle name="Normal 2 2 10 2 11" xfId="23465" xr:uid="{225DD410-8455-4C40-B8F9-E102E15D4C54}"/>
    <cellStyle name="Normal 2 2 10 2 2" xfId="16905" xr:uid="{3832DCF1-958E-4885-B44D-A7C077962889}"/>
    <cellStyle name="Normal 2 2 10 2 2 10" xfId="37137" xr:uid="{3F08412E-733B-4005-9977-6B6D2AA62C94}"/>
    <cellStyle name="Normal 2 2 10 2 2 11" xfId="23466" xr:uid="{CB6F8559-6EF7-4A8F-A32A-878756161B4E}"/>
    <cellStyle name="Normal 2 2 10 2 2 2" xfId="16906" xr:uid="{1FBB1714-DA6E-45A9-9226-0D100D01BEE3}"/>
    <cellStyle name="Normal 2 2 10 2 2 2 2" xfId="16907" xr:uid="{1F5EFA56-F5E1-452F-980A-380AD6BDFFE3}"/>
    <cellStyle name="Normal 2 2 10 2 2 2 2 2" xfId="23468" xr:uid="{C3105A6E-9D57-408E-A155-550359715F38}"/>
    <cellStyle name="Normal 2 2 10 2 2 2 3" xfId="16908" xr:uid="{53ED8D0F-2A17-437E-9605-25E90289C62D}"/>
    <cellStyle name="Normal 2 2 10 2 2 2 3 2" xfId="23469" xr:uid="{3691B3B6-BFAC-4CEC-8128-5D39D438668C}"/>
    <cellStyle name="Normal 2 2 10 2 2 2 4" xfId="23467" xr:uid="{F2BDB173-C8B7-4600-BBC8-2DC5C0A045D1}"/>
    <cellStyle name="Normal 2 2 10 2 2 2_ACT_NIBD EQ" xfId="16909" xr:uid="{E7BE44F3-1C2B-4752-A344-756135BA5F91}"/>
    <cellStyle name="Normal 2 2 10 2 2 3" xfId="16910" xr:uid="{17DF5A5C-E6F9-47E9-BE3C-F68281915313}"/>
    <cellStyle name="Normal 2 2 10 2 2 3 2" xfId="23470" xr:uid="{E3B32BDC-FB0A-4822-B534-F6873EF94D8F}"/>
    <cellStyle name="Normal 2 2 10 2 2 4" xfId="16911" xr:uid="{2383B86D-86A3-43C6-A104-7A9001C33765}"/>
    <cellStyle name="Normal 2 2 10 2 2 4 2" xfId="23471" xr:uid="{B8F25BB6-E356-4785-B8FE-6B02CDCB3E7D}"/>
    <cellStyle name="Normal 2 2 10 2 2 5" xfId="16912" xr:uid="{931D14E7-0807-4AEB-A054-0F4ADDAC41EE}"/>
    <cellStyle name="Normal 2 2 10 2 2 5 2" xfId="31368" xr:uid="{F9BA3E3C-A3E0-4ACD-AC0D-335AF904A3A1}"/>
    <cellStyle name="Normal 2 2 10 2 2 6" xfId="36660" xr:uid="{2C84E47A-1D8F-478E-BC38-7928DB9E8C22}"/>
    <cellStyle name="Normal 2 2 10 2 2 7" xfId="37717" xr:uid="{BFBC15C1-89D1-4216-BD51-19ACC9FD8BFB}"/>
    <cellStyle name="Normal 2 2 10 2 2 8" xfId="38125" xr:uid="{26EACC24-F8F6-4895-B4E5-092445CE627B}"/>
    <cellStyle name="Normal 2 2 10 2 2 9" xfId="38486" xr:uid="{90EFFDCA-B778-4459-9E73-13819C76297B}"/>
    <cellStyle name="Normal 2 2 10 2 2_Act input CF" xfId="16913" xr:uid="{3061E1C8-7770-4CB6-AEE8-57EE4F60FFA5}"/>
    <cellStyle name="Normal 2 2 10 2 3" xfId="16914" xr:uid="{2E41DB54-BD2A-403E-B7EF-3B1B77AFFFFD}"/>
    <cellStyle name="Normal 2 2 10 2 3 10" xfId="37548" xr:uid="{82E46CAB-53E8-4479-AE5B-F575709A6021}"/>
    <cellStyle name="Normal 2 2 10 2 3 11" xfId="23472" xr:uid="{837C4490-D21A-4C19-8BEA-E4C0080C7B5A}"/>
    <cellStyle name="Normal 2 2 10 2 3 2" xfId="16915" xr:uid="{31A66ECD-C259-4D19-AD17-107AE2766BF9}"/>
    <cellStyle name="Normal 2 2 10 2 3 2 2" xfId="16916" xr:uid="{10CBF653-83C3-45D3-844A-5C275102089C}"/>
    <cellStyle name="Normal 2 2 10 2 3 2 2 2" xfId="23474" xr:uid="{FB911914-381A-4E13-901C-AD44FDD8E7F7}"/>
    <cellStyle name="Normal 2 2 10 2 3 2 3" xfId="16917" xr:uid="{527153A4-5976-4686-94F5-66D346451C27}"/>
    <cellStyle name="Normal 2 2 10 2 3 2 3 2" xfId="23475" xr:uid="{FEA2EB00-7B4D-4AE1-A94B-08D241E5C557}"/>
    <cellStyle name="Normal 2 2 10 2 3 2 4" xfId="23473" xr:uid="{2662D94C-9A29-4FD6-A585-99D8A2329EF9}"/>
    <cellStyle name="Normal 2 2 10 2 3 2_ACT_NIBD EQ" xfId="16918" xr:uid="{4AFFE7F4-05B0-462C-856B-D79C1916F2B8}"/>
    <cellStyle name="Normal 2 2 10 2 3 3" xfId="16919" xr:uid="{A2857537-AD26-4116-BF9E-77324267E16C}"/>
    <cellStyle name="Normal 2 2 10 2 3 3 2" xfId="23476" xr:uid="{256FBC9A-56B3-4478-906E-C6A12A30A2F4}"/>
    <cellStyle name="Normal 2 2 10 2 3 4" xfId="16920" xr:uid="{125AE707-0B48-4E17-8437-C2CA7B5DA3F5}"/>
    <cellStyle name="Normal 2 2 10 2 3 4 2" xfId="23477" xr:uid="{33F14157-C170-46F7-9AAF-725444D9B5D2}"/>
    <cellStyle name="Normal 2 2 10 2 3 5" xfId="16921" xr:uid="{A0CAD281-6253-48C7-9845-9DA6C10A2232}"/>
    <cellStyle name="Normal 2 2 10 2 3 5 2" xfId="31761" xr:uid="{92A48E6F-8791-4530-9E37-6E04052AB0D9}"/>
    <cellStyle name="Normal 2 2 10 2 3 6" xfId="36661" xr:uid="{92C1BAC9-D6F9-4214-8868-8D6A8B8FD569}"/>
    <cellStyle name="Normal 2 2 10 2 3 7" xfId="37718" xr:uid="{3363B585-B6B1-4F22-831F-1ED1B06436E1}"/>
    <cellStyle name="Normal 2 2 10 2 3 8" xfId="38126" xr:uid="{122B5424-F984-40B2-9A37-CE083991B75D}"/>
    <cellStyle name="Normal 2 2 10 2 3 9" xfId="38487" xr:uid="{A79DEFF0-A273-4B78-84AD-118BF07BDEBF}"/>
    <cellStyle name="Normal 2 2 10 2 3_Act input CF" xfId="16922" xr:uid="{A9CBEF91-768F-40D4-86B2-A5EB920E81BB}"/>
    <cellStyle name="Normal 2 2 10 2 4" xfId="16923" xr:uid="{EB8ED6F3-AFDD-4C3D-9FE6-9CBB61532537}"/>
    <cellStyle name="Normal 2 2 10 2 4 2" xfId="16924" xr:uid="{1B03479B-7973-41CA-96AE-62DFA7DDE807}"/>
    <cellStyle name="Normal 2 2 10 2 4 2 2" xfId="23479" xr:uid="{7FCE3784-07F5-49A8-866E-288E4D5CA492}"/>
    <cellStyle name="Normal 2 2 10 2 4 3" xfId="16925" xr:uid="{11195858-4BB6-4E2D-9581-61EEC7EF7B3D}"/>
    <cellStyle name="Normal 2 2 10 2 4 3 2" xfId="23480" xr:uid="{4AA48280-AF35-4C58-A7A6-CA04C634A2FF}"/>
    <cellStyle name="Normal 2 2 10 2 4 4" xfId="23478" xr:uid="{68B8C8D8-1BCD-4707-8F9F-6CD216466AA4}"/>
    <cellStyle name="Normal 2 2 10 2 4_ACT_NIBD EQ" xfId="16926" xr:uid="{8DA9F1FB-B089-401A-BEFF-E3A2EC0D4FE9}"/>
    <cellStyle name="Normal 2 2 10 2 5" xfId="16927" xr:uid="{48868D9D-4182-4C99-8208-BC0159F8C12D}"/>
    <cellStyle name="Normal 2 2 10 2 5 2" xfId="23481" xr:uid="{540FE3C4-02AC-4E98-A85E-F25894E8D18C}"/>
    <cellStyle name="Normal 2 2 10 2 6" xfId="16928" xr:uid="{B31C1677-29AD-485E-A5E0-71565363CF5B}"/>
    <cellStyle name="Normal 2 2 10 2 6 2" xfId="23482" xr:uid="{0C32E072-BC94-43BC-BA6F-E504CCB49CFC}"/>
    <cellStyle name="Normal 2 2 10 2 7" xfId="16929" xr:uid="{2A56E22E-70E1-42C0-997F-7E1950EDB9B0}"/>
    <cellStyle name="Normal 2 2 10 2 7 2" xfId="30969" xr:uid="{7AD6E2DB-081A-4C4C-BB33-76EBF7F1CAD8}"/>
    <cellStyle name="Normal 2 2 10 2 8" xfId="36404" xr:uid="{4996707E-3943-47BB-8E50-F5D13F8C820D}"/>
    <cellStyle name="Normal 2 2 10 2 9" xfId="37469" xr:uid="{D35B0D4A-76AF-465E-B2E0-135FA0444D13}"/>
    <cellStyle name="Normal 2 2 10 2_Act input CF" xfId="16930" xr:uid="{391BD442-5A24-483E-9D0E-98F96EB9D5C7}"/>
    <cellStyle name="Normal 2 2 10 3" xfId="16931" xr:uid="{CF7B3B4E-3739-4DEF-A9B3-98220EBA023C}"/>
    <cellStyle name="Normal 2 2 10 3 10" xfId="37545" xr:uid="{06DC4CAC-4541-4F9C-B81E-07B90D058B2A}"/>
    <cellStyle name="Normal 2 2 10 3 11" xfId="23483" xr:uid="{EBDD021A-540C-4A4A-8C9A-6E3347E0AC9B}"/>
    <cellStyle name="Normal 2 2 10 3 2" xfId="16932" xr:uid="{C71D3F56-A7E0-4C66-95C9-56280856DF4A}"/>
    <cellStyle name="Normal 2 2 10 3 2 2" xfId="16933" xr:uid="{546765E6-4712-4C40-9ECF-83D06FFCA693}"/>
    <cellStyle name="Normal 2 2 10 3 2 2 2" xfId="23485" xr:uid="{C091D72A-2FC2-427E-B015-DDD16B909C3C}"/>
    <cellStyle name="Normal 2 2 10 3 2 3" xfId="16934" xr:uid="{575F5B95-AF22-412B-AB1D-87FC476EEEE1}"/>
    <cellStyle name="Normal 2 2 10 3 2 3 2" xfId="23486" xr:uid="{EC2FEBD1-6C69-4B9A-BD89-C760AEA08628}"/>
    <cellStyle name="Normal 2 2 10 3 2 4" xfId="23484" xr:uid="{BD2E2197-863A-4F82-A4FB-E3353E72C7D4}"/>
    <cellStyle name="Normal 2 2 10 3 2_ACT_NIBD EQ" xfId="16935" xr:uid="{0C8CF5F4-9416-4DA8-A7F6-63073B93E7F6}"/>
    <cellStyle name="Normal 2 2 10 3 3" xfId="16936" xr:uid="{3B508A62-B097-434E-93A9-98D0D4B50E2B}"/>
    <cellStyle name="Normal 2 2 10 3 3 2" xfId="23487" xr:uid="{79AB93AB-28AE-4F98-82F7-1A071001755B}"/>
    <cellStyle name="Normal 2 2 10 3 4" xfId="16937" xr:uid="{1204B6E2-B7EF-4121-9BAB-A37B1086526C}"/>
    <cellStyle name="Normal 2 2 10 3 4 2" xfId="23488" xr:uid="{29C7A083-2F5E-477A-A35A-2E67D0BBA140}"/>
    <cellStyle name="Normal 2 2 10 3 5" xfId="16938" xr:uid="{E07C62EB-2F3E-4925-953C-DC7F34EEF662}"/>
    <cellStyle name="Normal 2 2 10 3 5 2" xfId="31216" xr:uid="{81950063-0CA9-4FDE-B41C-39F55438E890}"/>
    <cellStyle name="Normal 2 2 10 3 6" xfId="36662" xr:uid="{D67BFD05-7DDF-4FB8-A749-B3CA70EFD33C}"/>
    <cellStyle name="Normal 2 2 10 3 7" xfId="37719" xr:uid="{8BB23345-3A1F-4534-8689-B854E512C23D}"/>
    <cellStyle name="Normal 2 2 10 3 8" xfId="38127" xr:uid="{CE25FDFD-B072-401A-8889-56EF9965A80D}"/>
    <cellStyle name="Normal 2 2 10 3 9" xfId="38488" xr:uid="{597F1451-E551-4BDD-A3BA-40DB87194FFC}"/>
    <cellStyle name="Normal 2 2 10 3_Act input CF" xfId="16939" xr:uid="{61977533-36BE-4F06-BD71-55BCCFFA4458}"/>
    <cellStyle name="Normal 2 2 10 4" xfId="16940" xr:uid="{E500FFFF-9B50-427D-92C5-EBEABA240AAF}"/>
    <cellStyle name="Normal 2 2 10 4 10" xfId="37544" xr:uid="{D717617A-27FD-4E0B-88F4-568BADAD245A}"/>
    <cellStyle name="Normal 2 2 10 4 11" xfId="23489" xr:uid="{9314A244-80D8-4AD0-9F95-EED4E6F510CC}"/>
    <cellStyle name="Normal 2 2 10 4 2" xfId="16941" xr:uid="{60CAB894-490B-4085-AC6F-75FAC98B2942}"/>
    <cellStyle name="Normal 2 2 10 4 2 2" xfId="16942" xr:uid="{12E33A94-409A-4A7B-BBB6-D26BD719E3C1}"/>
    <cellStyle name="Normal 2 2 10 4 2 2 2" xfId="23491" xr:uid="{A8D1318C-64FF-40A3-825C-B544C92BA0D7}"/>
    <cellStyle name="Normal 2 2 10 4 2 3" xfId="16943" xr:uid="{86A9E277-3AA5-47FB-BB1E-2D790EA5992B}"/>
    <cellStyle name="Normal 2 2 10 4 2 3 2" xfId="23492" xr:uid="{A7E7D51C-E21B-4EE7-88E4-69D2188F4EF8}"/>
    <cellStyle name="Normal 2 2 10 4 2 4" xfId="23490" xr:uid="{5AD2E511-3B5A-4057-9E8D-7CA850DFEA62}"/>
    <cellStyle name="Normal 2 2 10 4 2_ACT_NIBD EQ" xfId="16944" xr:uid="{49BD0804-4277-4E58-8EF3-27C4CDBDC9B7}"/>
    <cellStyle name="Normal 2 2 10 4 3" xfId="16945" xr:uid="{C9844186-4FC3-4614-AFFB-42D066B8EA77}"/>
    <cellStyle name="Normal 2 2 10 4 3 2" xfId="23493" xr:uid="{37D8DDD8-7262-4095-8185-14198EFF59A4}"/>
    <cellStyle name="Normal 2 2 10 4 4" xfId="16946" xr:uid="{C61D552A-53EA-43F6-8764-324FE57FD998}"/>
    <cellStyle name="Normal 2 2 10 4 4 2" xfId="23494" xr:uid="{1E465264-C2FB-448A-855E-BB1912B3B623}"/>
    <cellStyle name="Normal 2 2 10 4 5" xfId="16947" xr:uid="{1B006C7E-49E3-4119-92C2-455C1385857C}"/>
    <cellStyle name="Normal 2 2 10 4 5 2" xfId="31612" xr:uid="{0F26DD92-A272-4EB6-9A0E-BE503EC06C16}"/>
    <cellStyle name="Normal 2 2 10 4 6" xfId="36663" xr:uid="{BC346B2F-1ECA-4164-B5D5-CB7F8632B90E}"/>
    <cellStyle name="Normal 2 2 10 4 7" xfId="37720" xr:uid="{F5F72B81-D20B-412B-BBA5-BC4F036A5906}"/>
    <cellStyle name="Normal 2 2 10 4 8" xfId="38128" xr:uid="{88C0A5D1-9835-45D9-BC29-437A7DD92F94}"/>
    <cellStyle name="Normal 2 2 10 4 9" xfId="38489" xr:uid="{6BFF5C64-4F4E-4CAB-9C9E-F178B354D9EE}"/>
    <cellStyle name="Normal 2 2 10 4_Act input CF" xfId="16948" xr:uid="{7E61B96D-6C5D-42A1-A7E2-362F002C7F1A}"/>
    <cellStyle name="Normal 2 2 10 5" xfId="16949" xr:uid="{40AAE89A-88E0-45AB-B6CF-B56B8D6DA5F1}"/>
    <cellStyle name="Normal 2 2 10 5 2" xfId="16950" xr:uid="{35744305-ECF2-49F5-B50E-7578E2C59AD9}"/>
    <cellStyle name="Normal 2 2 10 5 2 2" xfId="23496" xr:uid="{4E185A6F-5C63-4882-AFBD-32EA35B0CE8A}"/>
    <cellStyle name="Normal 2 2 10 5 3" xfId="16951" xr:uid="{3DC2DF4B-8A26-4741-8731-B69965F7E7B0}"/>
    <cellStyle name="Normal 2 2 10 5 3 2" xfId="23497" xr:uid="{0BF3D8CA-4018-46CB-A450-B4E764AB526B}"/>
    <cellStyle name="Normal 2 2 10 5 4" xfId="23495" xr:uid="{B0DFFC7D-2B8C-4D4E-8ED8-FFCFA97A076A}"/>
    <cellStyle name="Normal 2 2 10 5_ACT_NIBD EQ" xfId="16952" xr:uid="{D7A5FFA0-7805-4977-899F-3055A6BF5AB8}"/>
    <cellStyle name="Normal 2 2 10 6" xfId="16953" xr:uid="{351572A2-E863-4CD9-A554-8932CCA1EDDE}"/>
    <cellStyle name="Normal 2 2 10 6 2" xfId="23498" xr:uid="{C375A651-E4F4-4E64-A857-258CDC3C15AE}"/>
    <cellStyle name="Normal 2 2 10 7" xfId="16954" xr:uid="{9A2DAEBB-AD6A-4C16-8A46-155609B0F2C2}"/>
    <cellStyle name="Normal 2 2 10 7 2" xfId="23499" xr:uid="{71B0408B-B7B2-46F3-A73C-79FDED5CC1B6}"/>
    <cellStyle name="Normal 2 2 10 8" xfId="16955" xr:uid="{89D884BB-060F-4046-9228-41C6C65FCF4E}"/>
    <cellStyle name="Normal 2 2 10 8 2" xfId="30753" xr:uid="{7466014A-7392-490A-89C6-7E501018AC3F}"/>
    <cellStyle name="Normal 2 2 10 9" xfId="36308" xr:uid="{5B7CB840-2A84-4557-9433-A675D486B6C4}"/>
    <cellStyle name="Normal 2 2 10_Act input CF" xfId="16956" xr:uid="{802AF4FE-64CA-4FC2-AD70-37E01DFD968F}"/>
    <cellStyle name="Normal 2 2 11" xfId="16957" xr:uid="{3ABA3007-81AA-48E7-B5B6-D6482E01B010}"/>
    <cellStyle name="Normal 2 2 11 10" xfId="37377" xr:uid="{04F51C98-555F-4C44-8778-16D9B0303BD0}"/>
    <cellStyle name="Normal 2 2 11 11" xfId="23500" xr:uid="{A8CB4D2C-B474-4364-9FFC-9ED43AE7F2F0}"/>
    <cellStyle name="Normal 2 2 11 2" xfId="16958" xr:uid="{34AA3DB3-8A02-46A3-A976-C77FD19530C9}"/>
    <cellStyle name="Normal 2 2 11 2 10" xfId="37260" xr:uid="{E79568F8-685A-455E-A7C3-24DC5411FC74}"/>
    <cellStyle name="Normal 2 2 11 2 11" xfId="23501" xr:uid="{A4F262AC-FC90-4231-9789-421584FBCE7B}"/>
    <cellStyle name="Normal 2 2 11 2 2" xfId="16959" xr:uid="{AFF76237-7DC6-4DA5-8BCF-FF6344463A8C}"/>
    <cellStyle name="Normal 2 2 11 2 2 10" xfId="37543" xr:uid="{6577808D-706C-497D-8383-62DF1C3B4DE1}"/>
    <cellStyle name="Normal 2 2 11 2 2 11" xfId="23502" xr:uid="{EA12A562-45CA-4BB4-A943-8BBB29D43F2B}"/>
    <cellStyle name="Normal 2 2 11 2 2 2" xfId="16960" xr:uid="{C1B38A96-7E90-4497-B40D-3F8B50875396}"/>
    <cellStyle name="Normal 2 2 11 2 2 2 2" xfId="16961" xr:uid="{568D84C8-42C8-46D2-A4AE-1193262076B3}"/>
    <cellStyle name="Normal 2 2 11 2 2 2 2 2" xfId="23504" xr:uid="{736A3965-01D4-4D43-B5BD-5AF8E4963B4F}"/>
    <cellStyle name="Normal 2 2 11 2 2 2 3" xfId="16962" xr:uid="{901D9AC5-14C3-4BD0-B5EA-E3D2D84E5188}"/>
    <cellStyle name="Normal 2 2 11 2 2 2 3 2" xfId="23505" xr:uid="{CA7134A1-DA71-4830-B702-915161ECFA07}"/>
    <cellStyle name="Normal 2 2 11 2 2 2 4" xfId="23503" xr:uid="{95C53061-C71E-4F69-BF7B-418FC844CABC}"/>
    <cellStyle name="Normal 2 2 11 2 2 2_ACT_NIBD EQ" xfId="16963" xr:uid="{65488CB3-A183-4529-8DE2-34ECC598EF57}"/>
    <cellStyle name="Normal 2 2 11 2 2 3" xfId="16964" xr:uid="{B9ECC8E8-9735-4389-B8F7-1F5974005B80}"/>
    <cellStyle name="Normal 2 2 11 2 2 3 2" xfId="23506" xr:uid="{C7A7DA6D-DB4D-4AF0-B3A9-6FD220DAEE40}"/>
    <cellStyle name="Normal 2 2 11 2 2 4" xfId="16965" xr:uid="{23A06EA0-7188-4B5E-9B3E-9174AEA97215}"/>
    <cellStyle name="Normal 2 2 11 2 2 4 2" xfId="23507" xr:uid="{AA38FB30-7590-4062-BDD4-A1A02E471553}"/>
    <cellStyle name="Normal 2 2 11 2 2 5" xfId="16966" xr:uid="{492CFEE0-CB08-4C8A-BEA8-07EA695F1958}"/>
    <cellStyle name="Normal 2 2 11 2 2 5 2" xfId="31393" xr:uid="{14FF0097-285E-40F9-9433-DECC1E9132FA}"/>
    <cellStyle name="Normal 2 2 11 2 2 6" xfId="36664" xr:uid="{CF534DF4-5A7F-4860-B9DF-B0995C19D77B}"/>
    <cellStyle name="Normal 2 2 11 2 2 7" xfId="37723" xr:uid="{FA2C0DE4-2E70-45B8-92D8-8F4E18C93905}"/>
    <cellStyle name="Normal 2 2 11 2 2 8" xfId="38130" xr:uid="{9BF26BDB-105B-440F-B1BC-3E0CD2B98112}"/>
    <cellStyle name="Normal 2 2 11 2 2 9" xfId="38490" xr:uid="{DEE42E26-1CD3-429D-A86B-FC8E19EC0B97}"/>
    <cellStyle name="Normal 2 2 11 2 2_Act input CF" xfId="16967" xr:uid="{244386EC-7672-4346-B5CF-8F366CFD46CA}"/>
    <cellStyle name="Normal 2 2 11 2 3" xfId="16968" xr:uid="{F7254BD4-97F2-4D6C-983F-70432DE79274}"/>
    <cellStyle name="Normal 2 2 11 2 3 10" xfId="37150" xr:uid="{DE1C93B3-E1E6-44B5-8EC7-9636AFD72C42}"/>
    <cellStyle name="Normal 2 2 11 2 3 11" xfId="23508" xr:uid="{B91B3F58-4B9F-45DD-BBC9-53DF043EAD4C}"/>
    <cellStyle name="Normal 2 2 11 2 3 2" xfId="16969" xr:uid="{BA29CC0C-78DE-4728-80AE-94F1E2C1054E}"/>
    <cellStyle name="Normal 2 2 11 2 3 2 2" xfId="16970" xr:uid="{FE6F2618-C7C9-4604-A9A7-8D6B85EB6F23}"/>
    <cellStyle name="Normal 2 2 11 2 3 2 2 2" xfId="23510" xr:uid="{9D40CD77-FC46-4308-8D7F-C4BE411E7085}"/>
    <cellStyle name="Normal 2 2 11 2 3 2 3" xfId="16971" xr:uid="{6F957F3D-0655-47D5-92EB-39904ADF35E6}"/>
    <cellStyle name="Normal 2 2 11 2 3 2 3 2" xfId="23511" xr:uid="{3360C03A-2D8F-4137-9B05-96F6DC5A18F4}"/>
    <cellStyle name="Normal 2 2 11 2 3 2 4" xfId="23509" xr:uid="{BF6DAE6D-1942-4B25-BE6C-0FBAE489E335}"/>
    <cellStyle name="Normal 2 2 11 2 3 2_ACT_NIBD EQ" xfId="16972" xr:uid="{05C339AC-BB77-423C-B63F-02FE3F8687A0}"/>
    <cellStyle name="Normal 2 2 11 2 3 3" xfId="16973" xr:uid="{0831A623-95BF-436F-A7D1-2BC24668B70B}"/>
    <cellStyle name="Normal 2 2 11 2 3 3 2" xfId="23512" xr:uid="{7B5F6676-E30A-4C1E-9FA0-E17CA7853A05}"/>
    <cellStyle name="Normal 2 2 11 2 3 4" xfId="16974" xr:uid="{6DDB3EA8-DE79-4CA7-AEAE-B44DD2F5FD0B}"/>
    <cellStyle name="Normal 2 2 11 2 3 4 2" xfId="23513" xr:uid="{B073512B-F02A-4ABD-B6F5-32EE31D726C8}"/>
    <cellStyle name="Normal 2 2 11 2 3 5" xfId="16975" xr:uid="{14FBD973-9E5B-4CE8-8D57-5467E7046FCA}"/>
    <cellStyle name="Normal 2 2 11 2 3 5 2" xfId="31786" xr:uid="{1E9E2A28-DBBE-4ED8-B83D-132696A235F5}"/>
    <cellStyle name="Normal 2 2 11 2 3 6" xfId="36665" xr:uid="{E121ED72-E172-416D-ADEF-14D377E4C129}"/>
    <cellStyle name="Normal 2 2 11 2 3 7" xfId="37724" xr:uid="{28C58FFF-B81E-4758-92A0-FA2AC6493876}"/>
    <cellStyle name="Normal 2 2 11 2 3 8" xfId="38131" xr:uid="{022B3000-E215-4638-A629-574F4D3751B5}"/>
    <cellStyle name="Normal 2 2 11 2 3 9" xfId="38491" xr:uid="{6A938D7A-C40B-4926-880B-E3EFC99731B7}"/>
    <cellStyle name="Normal 2 2 11 2 3_Act input CF" xfId="16976" xr:uid="{CB287B78-04A2-4019-85A5-85C13643EDE5}"/>
    <cellStyle name="Normal 2 2 11 2 4" xfId="16977" xr:uid="{CC3BF108-353D-4A09-97D6-4931F4A83C5B}"/>
    <cellStyle name="Normal 2 2 11 2 4 2" xfId="16978" xr:uid="{70F673C7-8F2D-4F16-A2A3-D76CC816A717}"/>
    <cellStyle name="Normal 2 2 11 2 4 2 2" xfId="23515" xr:uid="{5053485C-C5B8-4928-BF65-24D0C0D24DEC}"/>
    <cellStyle name="Normal 2 2 11 2 4 3" xfId="16979" xr:uid="{0B5BEBA5-2206-450B-BA4D-94465D7374ED}"/>
    <cellStyle name="Normal 2 2 11 2 4 3 2" xfId="23516" xr:uid="{916812C1-B60C-41A2-A4A2-A5D66E020875}"/>
    <cellStyle name="Normal 2 2 11 2 4 4" xfId="23514" xr:uid="{F9F668BD-5621-47A1-81EE-FDD21FBAEAFA}"/>
    <cellStyle name="Normal 2 2 11 2 4_ACT_NIBD EQ" xfId="16980" xr:uid="{F12F9C92-FBFA-4D77-ADA8-D25BA6E7A5E3}"/>
    <cellStyle name="Normal 2 2 11 2 5" xfId="16981" xr:uid="{6239577A-D4B2-4015-A375-AABD81604F56}"/>
    <cellStyle name="Normal 2 2 11 2 5 2" xfId="23517" xr:uid="{A0A7D092-324D-4E92-A0DA-EDC9EB1C55BF}"/>
    <cellStyle name="Normal 2 2 11 2 6" xfId="16982" xr:uid="{EBCB7749-EA27-45F4-AFD2-59B790EA3323}"/>
    <cellStyle name="Normal 2 2 11 2 6 2" xfId="23518" xr:uid="{79F457F0-9F5B-4EC0-8DE7-83FC548C856E}"/>
    <cellStyle name="Normal 2 2 11 2 7" xfId="16983" xr:uid="{6B5F1074-B4F4-40D4-9633-49C50014A57F}"/>
    <cellStyle name="Normal 2 2 11 2 7 2" xfId="30994" xr:uid="{5759B0BA-5893-4311-B8D4-F1116E67A3EA}"/>
    <cellStyle name="Normal 2 2 11 2 8" xfId="36419" xr:uid="{A867D5C7-4053-4343-A1CF-0AD7AF02EDC6}"/>
    <cellStyle name="Normal 2 2 11 2 9" xfId="37482" xr:uid="{BE6D346A-0F43-4061-B6E8-8F28FEC1565E}"/>
    <cellStyle name="Normal 2 2 11 2_Act input CF" xfId="16984" xr:uid="{3C3EAE5A-EC4E-476A-9B07-B5CC42F928FE}"/>
    <cellStyle name="Normal 2 2 11 3" xfId="16985" xr:uid="{655A355F-7BC2-42AE-B376-55326D99CDEC}"/>
    <cellStyle name="Normal 2 2 11 3 10" xfId="35997" xr:uid="{7C829064-5DF3-4879-ADE8-AC7494015B6E}"/>
    <cellStyle name="Normal 2 2 11 3 11" xfId="23519" xr:uid="{6F9F4C34-AFBB-49EC-BA32-156BBDD14CF4}"/>
    <cellStyle name="Normal 2 2 11 3 2" xfId="16986" xr:uid="{782BCC52-1900-496D-B6D3-8526FE309055}"/>
    <cellStyle name="Normal 2 2 11 3 2 2" xfId="16987" xr:uid="{8F482B8D-AF2F-475E-AF7E-89DC5AFFEF78}"/>
    <cellStyle name="Normal 2 2 11 3 2 2 2" xfId="23521" xr:uid="{B1CE8223-9790-42B4-AAB0-D5B1AE3C41FA}"/>
    <cellStyle name="Normal 2 2 11 3 2 3" xfId="16988" xr:uid="{856F5A4A-F8A5-4FAF-BA52-76C3FC19602A}"/>
    <cellStyle name="Normal 2 2 11 3 2 3 2" xfId="23522" xr:uid="{50276E03-F605-4BFA-A5E1-58DA2C7A29D4}"/>
    <cellStyle name="Normal 2 2 11 3 2 4" xfId="23520" xr:uid="{B4299BF0-949E-455F-B50C-0FCC2CCFFD8D}"/>
    <cellStyle name="Normal 2 2 11 3 2_ACT_NIBD EQ" xfId="16989" xr:uid="{3E43CECD-1BDD-4AA7-9F5B-DC20FDEC5F38}"/>
    <cellStyle name="Normal 2 2 11 3 3" xfId="16990" xr:uid="{51474B62-2D3D-4BE9-B284-A840F88D6B90}"/>
    <cellStyle name="Normal 2 2 11 3 3 2" xfId="23523" xr:uid="{6B40D392-A30C-437E-BF49-67D053BD6039}"/>
    <cellStyle name="Normal 2 2 11 3 4" xfId="16991" xr:uid="{CE985001-2258-4703-BBD5-7EA63689352E}"/>
    <cellStyle name="Normal 2 2 11 3 4 2" xfId="23524" xr:uid="{A84E8E7F-C8B0-460B-AFE9-A8F681AF96E1}"/>
    <cellStyle name="Normal 2 2 11 3 5" xfId="16992" xr:uid="{6BF7B1F4-3D61-4517-829C-C54296477C59}"/>
    <cellStyle name="Normal 2 2 11 3 5 2" xfId="31241" xr:uid="{FADC49CA-B7DF-4EFC-A9B8-A6F3FCF35AEB}"/>
    <cellStyle name="Normal 2 2 11 3 6" xfId="36666" xr:uid="{AC3B68D8-F02F-447A-B5CF-818A3C113CC8}"/>
    <cellStyle name="Normal 2 2 11 3 7" xfId="37725" xr:uid="{A31B10E5-8BC4-4B44-9C30-B68172C41D2F}"/>
    <cellStyle name="Normal 2 2 11 3 8" xfId="38132" xr:uid="{CEB347B6-51A7-48B7-BDAE-829FE30FE971}"/>
    <cellStyle name="Normal 2 2 11 3 9" xfId="38492" xr:uid="{7A13E9DB-0A52-4272-9392-EE3DC14CA5FB}"/>
    <cellStyle name="Normal 2 2 11 3_Act input CF" xfId="16993" xr:uid="{7EDA4782-2EDA-4FEB-A38F-E05D88D7CD13}"/>
    <cellStyle name="Normal 2 2 11 4" xfId="16994" xr:uid="{8DFE29A5-3006-4659-AB95-5E7B7968A858}"/>
    <cellStyle name="Normal 2 2 11 4 10" xfId="37230" xr:uid="{E9EDA73C-E697-44F0-80D0-D640DD68AEEB}"/>
    <cellStyle name="Normal 2 2 11 4 11" xfId="23525" xr:uid="{B10FC1A6-816E-45FF-BC11-D353B964C506}"/>
    <cellStyle name="Normal 2 2 11 4 2" xfId="16995" xr:uid="{F6746246-701F-4E34-AED2-49C605761A6B}"/>
    <cellStyle name="Normal 2 2 11 4 2 2" xfId="16996" xr:uid="{F846CEFC-C56F-4F97-814C-F2A8947EA26E}"/>
    <cellStyle name="Normal 2 2 11 4 2 2 2" xfId="23527" xr:uid="{C811A914-96C4-452E-9E14-9E87EC49AD13}"/>
    <cellStyle name="Normal 2 2 11 4 2 3" xfId="16997" xr:uid="{53A55564-D1C7-447C-88A0-E0AAD164DC4C}"/>
    <cellStyle name="Normal 2 2 11 4 2 3 2" xfId="23528" xr:uid="{C1F7DDF8-A182-485C-809B-109D87E02F17}"/>
    <cellStyle name="Normal 2 2 11 4 2 4" xfId="23526" xr:uid="{F998AEC3-6280-4633-9B7E-0263A599CB6D}"/>
    <cellStyle name="Normal 2 2 11 4 2_ACT_NIBD EQ" xfId="16998" xr:uid="{71E517E0-95F6-406B-AE3E-BD31D5B90AB7}"/>
    <cellStyle name="Normal 2 2 11 4 3" xfId="16999" xr:uid="{FCA7A823-B2BD-4379-BBB9-D6ED84310317}"/>
    <cellStyle name="Normal 2 2 11 4 3 2" xfId="23529" xr:uid="{3FBB95DA-347A-49EC-820C-3B662056802B}"/>
    <cellStyle name="Normal 2 2 11 4 4" xfId="17000" xr:uid="{5B06481D-FE51-4F3E-BD43-78000C5F5F3F}"/>
    <cellStyle name="Normal 2 2 11 4 4 2" xfId="23530" xr:uid="{3CCCD91A-564F-4AC0-BBFF-434674305AFB}"/>
    <cellStyle name="Normal 2 2 11 4 5" xfId="17001" xr:uid="{B1F70170-F8CB-49D6-A99D-506840C53D8D}"/>
    <cellStyle name="Normal 2 2 11 4 5 2" xfId="31636" xr:uid="{C5F6796B-0322-4869-9910-69A57FE6464B}"/>
    <cellStyle name="Normal 2 2 11 4 6" xfId="36667" xr:uid="{8F610883-314A-41A9-AB21-9CB9AD64D635}"/>
    <cellStyle name="Normal 2 2 11 4 7" xfId="37726" xr:uid="{6AA0052C-3465-4C88-9420-5C8EFA7F3E37}"/>
    <cellStyle name="Normal 2 2 11 4 8" xfId="38133" xr:uid="{7605C9F3-201E-4FE1-A27F-A0DB696FB4F2}"/>
    <cellStyle name="Normal 2 2 11 4 9" xfId="38493" xr:uid="{892392A3-90DC-4E43-873B-D3BA1C9C80B7}"/>
    <cellStyle name="Normal 2 2 11 4_Act input CF" xfId="17002" xr:uid="{FEF0D39F-F1F2-420B-B21A-BB99233A1AB6}"/>
    <cellStyle name="Normal 2 2 11 5" xfId="17003" xr:uid="{EA02939C-4B99-4945-9C31-F8A3EBDBF559}"/>
    <cellStyle name="Normal 2 2 11 5 2" xfId="17004" xr:uid="{ADC3D260-552A-4C6A-AF74-0050B31E9AE8}"/>
    <cellStyle name="Normal 2 2 11 5 2 2" xfId="23532" xr:uid="{04371A56-F0BC-4BB5-AB6B-B04CD58B0219}"/>
    <cellStyle name="Normal 2 2 11 5 3" xfId="17005" xr:uid="{50C3B4C1-F992-4AA5-BFE6-90DD5433CEE2}"/>
    <cellStyle name="Normal 2 2 11 5 3 2" xfId="23533" xr:uid="{72F65539-3F98-4CA0-B80B-E964C35D112E}"/>
    <cellStyle name="Normal 2 2 11 5 4" xfId="23531" xr:uid="{2F1F2E9C-39C7-4CA4-BF60-06DE880818BD}"/>
    <cellStyle name="Normal 2 2 11 5_ACT_NIBD EQ" xfId="17006" xr:uid="{873BE6B1-BC03-4E92-AE44-1516D3BA97B3}"/>
    <cellStyle name="Normal 2 2 11 6" xfId="17007" xr:uid="{A4266920-B8C1-47B7-9DFE-BCDB7211551F}"/>
    <cellStyle name="Normal 2 2 11 6 2" xfId="23534" xr:uid="{48C2B8EF-5281-4B83-B27C-46C39D960616}"/>
    <cellStyle name="Normal 2 2 11 7" xfId="17008" xr:uid="{8773AD01-D7F3-42CB-BF07-270925CD53DC}"/>
    <cellStyle name="Normal 2 2 11 7 2" xfId="23535" xr:uid="{4B017E40-0BD1-4B14-A2F1-A8F3502DA74C}"/>
    <cellStyle name="Normal 2 2 11 8" xfId="17009" xr:uid="{AB09463A-D79A-45DC-AF9A-8EA79E796BAF}"/>
    <cellStyle name="Normal 2 2 11 8 2" xfId="30810" xr:uid="{93CA37BE-6247-4946-8568-02DE25E518EB}"/>
    <cellStyle name="Normal 2 2 11 9" xfId="36320" xr:uid="{30BACA8E-5A98-466E-AA89-70584B79A26F}"/>
    <cellStyle name="Normal 2 2 11_Act input CF" xfId="17010" xr:uid="{77C750BC-9B55-4125-9C6E-5A8EB831ED92}"/>
    <cellStyle name="Normal 2 2 12" xfId="17011" xr:uid="{5DB7EB48-64DB-4BF9-955A-6B1CD891095C}"/>
    <cellStyle name="Normal 2 2 12 2" xfId="17012" xr:uid="{E547A4A6-BCCF-4148-AFC9-15B2EBCD297E}"/>
    <cellStyle name="Normal 2 2 12 2 2" xfId="30812" xr:uid="{C37F777F-AACF-4233-AE80-9424EC0529CE}"/>
    <cellStyle name="Normal 2 2 12 3" xfId="23536" xr:uid="{F536954D-1417-44C6-B087-09D8C344116A}"/>
    <cellStyle name="Normal 2 2 12_ACT Segment adj EBITDA" xfId="17013" xr:uid="{549CC80B-992D-428D-BFF0-6AFC80675238}"/>
    <cellStyle name="Normal 2 2 13" xfId="17014" xr:uid="{601F6263-3E21-41A5-A89B-E9F31E52EB3A}"/>
    <cellStyle name="Normal 2 2 13 10" xfId="37381" xr:uid="{B60A0FD1-026D-45C8-859A-15921D3A6D50}"/>
    <cellStyle name="Normal 2 2 13 11" xfId="23537" xr:uid="{9165FDE3-4BC3-4FAF-8E1C-619F5CF79DB7}"/>
    <cellStyle name="Normal 2 2 13 2" xfId="17015" xr:uid="{EB90E836-CE26-47E8-B5B6-CB3B38CE27BA}"/>
    <cellStyle name="Normal 2 2 13 2 10" xfId="37284" xr:uid="{75152992-6212-4497-8A97-046632D0BF6B}"/>
    <cellStyle name="Normal 2 2 13 2 11" xfId="23538" xr:uid="{82A7B929-120F-4142-BAF0-671DA190539A}"/>
    <cellStyle name="Normal 2 2 13 2 2" xfId="17016" xr:uid="{72AEC856-2F23-4456-B938-A1D4377AA490}"/>
    <cellStyle name="Normal 2 2 13 2 2 10" xfId="36064" xr:uid="{1779C508-9AD7-4ED9-8F26-FB4CD19C6BBB}"/>
    <cellStyle name="Normal 2 2 13 2 2 11" xfId="23539" xr:uid="{57B99F05-02FF-4315-85B4-9FC27DB3F037}"/>
    <cellStyle name="Normal 2 2 13 2 2 2" xfId="17017" xr:uid="{9F2EEBC9-DF7A-4073-ABA0-2DF3D186B95E}"/>
    <cellStyle name="Normal 2 2 13 2 2 2 2" xfId="17018" xr:uid="{F4FC4FC7-C1D2-47A9-9D67-6F226616A32F}"/>
    <cellStyle name="Normal 2 2 13 2 2 2 2 2" xfId="23541" xr:uid="{9FF802FE-6A35-43C4-B761-41656AE2CB94}"/>
    <cellStyle name="Normal 2 2 13 2 2 2 3" xfId="17019" xr:uid="{F068F5B7-BD82-40DA-97A3-6D5236DA65EC}"/>
    <cellStyle name="Normal 2 2 13 2 2 2 3 2" xfId="23542" xr:uid="{FE4AF7DD-58B0-4C55-8075-C49A8B3C713A}"/>
    <cellStyle name="Normal 2 2 13 2 2 2 4" xfId="23540" xr:uid="{DD721829-C439-44A2-82BE-BF3DD4ECF42D}"/>
    <cellStyle name="Normal 2 2 13 2 2 2_ACT_NIBD EQ" xfId="17020" xr:uid="{E18E7C13-8FA6-4370-BC68-C8068B42C2CA}"/>
    <cellStyle name="Normal 2 2 13 2 2 3" xfId="17021" xr:uid="{73CBBECF-DA44-481B-A567-A3253C96407C}"/>
    <cellStyle name="Normal 2 2 13 2 2 3 2" xfId="23543" xr:uid="{72A6C08B-BE21-4E58-9178-3011FDE60767}"/>
    <cellStyle name="Normal 2 2 13 2 2 4" xfId="17022" xr:uid="{C4D19A66-6FE2-4FC5-8D42-16FA3F81BECC}"/>
    <cellStyle name="Normal 2 2 13 2 2 4 2" xfId="23544" xr:uid="{8E79C802-E86E-4EA2-8A72-A3CF3FF0602F}"/>
    <cellStyle name="Normal 2 2 13 2 2 5" xfId="17023" xr:uid="{EF06D586-DD8A-401A-9F99-EECF1B684428}"/>
    <cellStyle name="Normal 2 2 13 2 2 5 2" xfId="31399" xr:uid="{6624B1BE-778C-49AE-B581-E1D4534C6639}"/>
    <cellStyle name="Normal 2 2 13 2 2 6" xfId="36668" xr:uid="{6305E9A7-3943-4B9A-B5D0-9EA530057599}"/>
    <cellStyle name="Normal 2 2 13 2 2 7" xfId="37729" xr:uid="{BFB04D9D-E984-4563-920F-9EC04489C32F}"/>
    <cellStyle name="Normal 2 2 13 2 2 8" xfId="38134" xr:uid="{C440BB42-6EB3-48A4-8CB3-4AC1E3105E3B}"/>
    <cellStyle name="Normal 2 2 13 2 2 9" xfId="38494" xr:uid="{B7DFA270-FDC7-4974-AFD5-C39E71266BAB}"/>
    <cellStyle name="Normal 2 2 13 2 2_Act input CF" xfId="17024" xr:uid="{2120A370-6ED4-45CD-A0A5-706E71900E96}"/>
    <cellStyle name="Normal 2 2 13 2 3" xfId="17025" xr:uid="{625EE4FA-21C9-4E17-BB13-57C9499D30A1}"/>
    <cellStyle name="Normal 2 2 13 2 3 10" xfId="36019" xr:uid="{8F5F93C4-6033-4960-83BE-49DAD0DBD00E}"/>
    <cellStyle name="Normal 2 2 13 2 3 11" xfId="23545" xr:uid="{747824AD-F36F-4826-AC69-766522A4F471}"/>
    <cellStyle name="Normal 2 2 13 2 3 2" xfId="17026" xr:uid="{BFD98A88-072A-4F91-B7E5-D8C143E422E9}"/>
    <cellStyle name="Normal 2 2 13 2 3 2 2" xfId="17027" xr:uid="{FE99C693-3D26-4259-A524-6E10A731BEBF}"/>
    <cellStyle name="Normal 2 2 13 2 3 2 2 2" xfId="23547" xr:uid="{85D98E37-180E-40A6-9115-6E4A260FD827}"/>
    <cellStyle name="Normal 2 2 13 2 3 2 3" xfId="17028" xr:uid="{C4766A76-6312-4027-BD37-B550535E2BF1}"/>
    <cellStyle name="Normal 2 2 13 2 3 2 3 2" xfId="23548" xr:uid="{FE683113-99ED-40B8-89B8-65A2D4C36849}"/>
    <cellStyle name="Normal 2 2 13 2 3 2 4" xfId="23546" xr:uid="{968010DC-CEBB-46B8-9CE7-B767C50CBB8D}"/>
    <cellStyle name="Normal 2 2 13 2 3 2_ACT_NIBD EQ" xfId="17029" xr:uid="{515288CF-A95A-410A-9673-9DAA219D33D6}"/>
    <cellStyle name="Normal 2 2 13 2 3 3" xfId="17030" xr:uid="{F27D6F03-ECBD-4B41-BF34-8C71242FAC50}"/>
    <cellStyle name="Normal 2 2 13 2 3 3 2" xfId="23549" xr:uid="{391869E8-4BB8-4872-A09F-4ACC20894E0C}"/>
    <cellStyle name="Normal 2 2 13 2 3 4" xfId="17031" xr:uid="{A349CAFC-51DC-4D86-9AAA-3B247D0E2067}"/>
    <cellStyle name="Normal 2 2 13 2 3 4 2" xfId="23550" xr:uid="{15BD7ABA-E6FC-4B7F-A578-AD8EF657DD1D}"/>
    <cellStyle name="Normal 2 2 13 2 3 5" xfId="17032" xr:uid="{598C0E9C-E8B7-40E6-8A4D-ED8123842815}"/>
    <cellStyle name="Normal 2 2 13 2 3 5 2" xfId="31792" xr:uid="{250FAFF0-A74C-4C0F-BDD5-E29B69BF69D8}"/>
    <cellStyle name="Normal 2 2 13 2 3 6" xfId="36669" xr:uid="{6C7BAA9C-4DCE-457D-872C-D20156C7796C}"/>
    <cellStyle name="Normal 2 2 13 2 3 7" xfId="37730" xr:uid="{6FFA53FA-1857-4F54-A7D0-D564A4E24FFD}"/>
    <cellStyle name="Normal 2 2 13 2 3 8" xfId="38135" xr:uid="{04718DAE-2592-4407-AFB6-203A0AE47B50}"/>
    <cellStyle name="Normal 2 2 13 2 3 9" xfId="38495" xr:uid="{86D349EF-319E-4DE2-A0E6-32356E15B098}"/>
    <cellStyle name="Normal 2 2 13 2 3_Act input CF" xfId="17033" xr:uid="{1BE65F0F-7C3E-4D49-A0ED-E17B3954C46F}"/>
    <cellStyle name="Normal 2 2 13 2 4" xfId="17034" xr:uid="{5F3EE62C-EC71-4ED5-8F96-C488C9C60FA1}"/>
    <cellStyle name="Normal 2 2 13 2 4 2" xfId="17035" xr:uid="{1C4E14F6-6AE9-4A88-866B-6C96BE23DB6A}"/>
    <cellStyle name="Normal 2 2 13 2 4 2 2" xfId="23552" xr:uid="{EACA3173-97FC-431A-9E3B-8CA45D345C00}"/>
    <cellStyle name="Normal 2 2 13 2 4 3" xfId="17036" xr:uid="{02F6C9AF-D6D4-4095-BBE4-72A0FDDD61D8}"/>
    <cellStyle name="Normal 2 2 13 2 4 3 2" xfId="23553" xr:uid="{4D95F146-CF89-45E1-BDB8-01ED8EDD1083}"/>
    <cellStyle name="Normal 2 2 13 2 4 4" xfId="23551" xr:uid="{E32F424E-EBD5-49D0-B222-B9BD6833261A}"/>
    <cellStyle name="Normal 2 2 13 2 4_ACT_NIBD EQ" xfId="17037" xr:uid="{1F715167-3F48-4AB1-8805-218D3B45D3B5}"/>
    <cellStyle name="Normal 2 2 13 2 5" xfId="17038" xr:uid="{EFE6E33C-99D6-450E-A342-26E577C2834D}"/>
    <cellStyle name="Normal 2 2 13 2 5 2" xfId="23554" xr:uid="{8F8C119F-5CCC-4D8B-92BA-5EB0F844F8DF}"/>
    <cellStyle name="Normal 2 2 13 2 6" xfId="17039" xr:uid="{7946011B-9D45-4E85-8D1C-75E4A53FE60E}"/>
    <cellStyle name="Normal 2 2 13 2 6 2" xfId="23555" xr:uid="{7669E9A9-1BB1-40A0-9C4A-444A1923521C}"/>
    <cellStyle name="Normal 2 2 13 2 7" xfId="17040" xr:uid="{50265601-981F-490E-B252-1EF7DA7E1F75}"/>
    <cellStyle name="Normal 2 2 13 2 7 2" xfId="31000" xr:uid="{B5C4DFA1-7651-4CA5-ADD8-ECC2363F1837}"/>
    <cellStyle name="Normal 2 2 13 2 8" xfId="36425" xr:uid="{2A0E7562-5C7F-40F0-BFA8-B0FABA9DF9F7}"/>
    <cellStyle name="Normal 2 2 13 2 9" xfId="37487" xr:uid="{A5CF75FA-F6C7-4C80-8BE6-8ED318AB85FC}"/>
    <cellStyle name="Normal 2 2 13 2_Act input CF" xfId="17041" xr:uid="{8C417A6E-F989-424C-9A82-4C77B54F3E14}"/>
    <cellStyle name="Normal 2 2 13 3" xfId="17042" xr:uid="{583F0D9A-B7F5-48CA-8C6A-7C9BDDFADFAC}"/>
    <cellStyle name="Normal 2 2 13 3 10" xfId="37128" xr:uid="{3800E595-2501-4772-A0B8-AFBE926FA6FA}"/>
    <cellStyle name="Normal 2 2 13 3 11" xfId="23556" xr:uid="{3135E01B-1B67-4B6E-B9D6-6395EEAE7FD7}"/>
    <cellStyle name="Normal 2 2 13 3 2" xfId="17043" xr:uid="{C88A4E9E-259F-4AA8-80E0-2F0E419E97E5}"/>
    <cellStyle name="Normal 2 2 13 3 2 2" xfId="17044" xr:uid="{092C408B-1821-4E26-9810-C29E5B027889}"/>
    <cellStyle name="Normal 2 2 13 3 2 2 2" xfId="23558" xr:uid="{538A68D3-EF63-4DF6-8C73-0742580CFEF2}"/>
    <cellStyle name="Normal 2 2 13 3 2 3" xfId="17045" xr:uid="{9297659C-AC57-4E05-9C4C-8649FE814D8A}"/>
    <cellStyle name="Normal 2 2 13 3 2 3 2" xfId="23559" xr:uid="{09D57DD0-839F-4C52-9226-38039EB91276}"/>
    <cellStyle name="Normal 2 2 13 3 2 4" xfId="23557" xr:uid="{83322331-4D06-43C0-A3D7-B83E48FD3D72}"/>
    <cellStyle name="Normal 2 2 13 3 2_ACT_NIBD EQ" xfId="17046" xr:uid="{125EC80F-A268-4258-AA70-D606680266C3}"/>
    <cellStyle name="Normal 2 2 13 3 3" xfId="17047" xr:uid="{A30EADEE-AFF1-45B9-A579-8E28B0730D2E}"/>
    <cellStyle name="Normal 2 2 13 3 3 2" xfId="23560" xr:uid="{83126F59-7AD8-4CE4-9E17-68F2D0B47444}"/>
    <cellStyle name="Normal 2 2 13 3 4" xfId="17048" xr:uid="{A976B27D-1ADF-482E-BA77-B25C67067D1D}"/>
    <cellStyle name="Normal 2 2 13 3 4 2" xfId="23561" xr:uid="{30B9AA00-897C-4A0F-8B68-A94335480A97}"/>
    <cellStyle name="Normal 2 2 13 3 5" xfId="17049" xr:uid="{00D0AED3-7165-4C61-9A5B-E1597FFAD254}"/>
    <cellStyle name="Normal 2 2 13 3 5 2" xfId="31247" xr:uid="{5DD9C1A5-4575-4BE5-8F44-B74466576F7E}"/>
    <cellStyle name="Normal 2 2 13 3 6" xfId="36670" xr:uid="{C2023D78-581E-4DFD-A4E0-70D142065AEA}"/>
    <cellStyle name="Normal 2 2 13 3 7" xfId="37731" xr:uid="{40A924AD-94F7-45DC-B37D-100E091AB029}"/>
    <cellStyle name="Normal 2 2 13 3 8" xfId="38136" xr:uid="{2274147F-609F-4EE3-9BB7-8622A8C298A6}"/>
    <cellStyle name="Normal 2 2 13 3 9" xfId="38496" xr:uid="{86908C8C-9684-4D46-956D-8ED829718845}"/>
    <cellStyle name="Normal 2 2 13 3_Act input CF" xfId="17050" xr:uid="{7A519058-C9FE-42DE-A047-BA8A8F39356E}"/>
    <cellStyle name="Normal 2 2 13 4" xfId="17051" xr:uid="{1802254E-5748-444C-882C-D6DC679A37A9}"/>
    <cellStyle name="Normal 2 2 13 4 10" xfId="37697" xr:uid="{7C7AC360-EBE9-4D39-96B5-3C054A9B7AE4}"/>
    <cellStyle name="Normal 2 2 13 4 11" xfId="23562" xr:uid="{25A2A039-674A-4E65-B4BF-C19BC6D97833}"/>
    <cellStyle name="Normal 2 2 13 4 2" xfId="17052" xr:uid="{A3B502AD-C36A-49CE-8A13-48C9A6BFB0B0}"/>
    <cellStyle name="Normal 2 2 13 4 2 2" xfId="17053" xr:uid="{16F13F72-2379-4B20-B9D3-26BFFF9A3960}"/>
    <cellStyle name="Normal 2 2 13 4 2 2 2" xfId="23564" xr:uid="{2DF5D39F-4E03-4F11-9D89-A1B7820CCB3E}"/>
    <cellStyle name="Normal 2 2 13 4 2 3" xfId="17054" xr:uid="{A2B44E5F-7623-45A0-8731-E7B8D348E86E}"/>
    <cellStyle name="Normal 2 2 13 4 2 3 2" xfId="23565" xr:uid="{CC18F5E9-9C09-4CEC-8FA8-FDDF2D6DA2AE}"/>
    <cellStyle name="Normal 2 2 13 4 2 4" xfId="23563" xr:uid="{6F4863E0-87B5-4254-9A7E-C9223408820A}"/>
    <cellStyle name="Normal 2 2 13 4 2_ACT_NIBD EQ" xfId="17055" xr:uid="{2BB91888-07C0-480F-97C8-8834366DDD4A}"/>
    <cellStyle name="Normal 2 2 13 4 3" xfId="17056" xr:uid="{92A2C383-A2FA-4AA5-90F8-438F494A45C0}"/>
    <cellStyle name="Normal 2 2 13 4 3 2" xfId="23566" xr:uid="{280B8D77-F4F9-4E3B-8391-9F043E05CB5D}"/>
    <cellStyle name="Normal 2 2 13 4 4" xfId="17057" xr:uid="{6403B89B-7470-4E41-842F-2CF8B6C47394}"/>
    <cellStyle name="Normal 2 2 13 4 4 2" xfId="23567" xr:uid="{8C75A1CA-9068-4E9A-B3C3-C98FE47ED86F}"/>
    <cellStyle name="Normal 2 2 13 4 5" xfId="17058" xr:uid="{5B95FC3E-A3D8-430B-95D2-5F5207CFF3C9}"/>
    <cellStyle name="Normal 2 2 13 4 5 2" xfId="31642" xr:uid="{B9BBB6F1-9E66-4FDB-A575-9771CC748D3C}"/>
    <cellStyle name="Normal 2 2 13 4 6" xfId="36671" xr:uid="{9CCE8E4A-9255-4756-89EB-6BCC50C6B2A3}"/>
    <cellStyle name="Normal 2 2 13 4 7" xfId="37732" xr:uid="{7C050B82-ED5B-4C73-862D-8656864D94D7}"/>
    <cellStyle name="Normal 2 2 13 4 8" xfId="38137" xr:uid="{C2D5EB51-B702-488C-A622-4D2EAB354CDF}"/>
    <cellStyle name="Normal 2 2 13 4 9" xfId="38497" xr:uid="{03D91794-B314-4D59-BCB1-F7B87066A808}"/>
    <cellStyle name="Normal 2 2 13 4_Act input CF" xfId="17059" xr:uid="{D4BDB976-3197-4754-9CEA-0EF1BE396FEF}"/>
    <cellStyle name="Normal 2 2 13 5" xfId="17060" xr:uid="{A91A2A03-7D17-4E4D-9980-61E22DD34D0E}"/>
    <cellStyle name="Normal 2 2 13 5 2" xfId="17061" xr:uid="{C55F6F75-6668-4D76-9296-7003B0A66AA9}"/>
    <cellStyle name="Normal 2 2 13 5 2 2" xfId="23569" xr:uid="{5FA10839-D4BF-49FD-AF13-34232742232D}"/>
    <cellStyle name="Normal 2 2 13 5 3" xfId="17062" xr:uid="{DDBFEB4F-6677-4FA1-829D-66A9B1303BA3}"/>
    <cellStyle name="Normal 2 2 13 5 3 2" xfId="23570" xr:uid="{34831D0F-3C4B-4763-A255-4E722B629B2D}"/>
    <cellStyle name="Normal 2 2 13 5 4" xfId="23568" xr:uid="{C47FA93E-E79F-403B-8D50-1AA004A56C9C}"/>
    <cellStyle name="Normal 2 2 13 5_ACT_NIBD EQ" xfId="17063" xr:uid="{3F2B1EAE-C7B9-4BC1-8BE1-6845AAD9A314}"/>
    <cellStyle name="Normal 2 2 13 6" xfId="17064" xr:uid="{E5F885B3-2D8F-4682-BFBF-3C283ADF2464}"/>
    <cellStyle name="Normal 2 2 13 6 2" xfId="23571" xr:uid="{420A1F5E-EAA8-4143-A39E-33E620851C2E}"/>
    <cellStyle name="Normal 2 2 13 7" xfId="17065" xr:uid="{3DE86E0A-082A-46B1-88E7-444350E08AD3}"/>
    <cellStyle name="Normal 2 2 13 7 2" xfId="23572" xr:uid="{42D11C0E-DF88-49DB-9E70-A1DAE2EFF91F}"/>
    <cellStyle name="Normal 2 2 13 8" xfId="17066" xr:uid="{75826EC1-EF7D-4F43-A879-1C3E9E06DD36}"/>
    <cellStyle name="Normal 2 2 13 8 2" xfId="30818" xr:uid="{EF270848-448D-4757-AF2B-30178F4220D9}"/>
    <cellStyle name="Normal 2 2 13 9" xfId="36324" xr:uid="{AC3F05BE-5209-4DD6-95F2-2858B0B0FF3F}"/>
    <cellStyle name="Normal 2 2 13_Act input CF" xfId="17067" xr:uid="{672C9E0C-2FF8-4D96-9D02-3F128147FAB5}"/>
    <cellStyle name="Normal 2 2 14" xfId="17068" xr:uid="{C79252B5-0F20-4449-8709-A4A00A92CA78}"/>
    <cellStyle name="Normal 2 2 14 10" xfId="36038" xr:uid="{43791F48-1B3D-403B-81A5-CA683CBD2CD9}"/>
    <cellStyle name="Normal 2 2 14 11" xfId="23573" xr:uid="{C7FD055C-6389-4B60-B8C4-C6A1A8D9AD2C}"/>
    <cellStyle name="Normal 2 2 14 2" xfId="17069" xr:uid="{887FD7C6-9C84-4C83-B87F-6461D55CD6F2}"/>
    <cellStyle name="Normal 2 2 14 2 10" xfId="37428" xr:uid="{25F4A22B-E830-400A-A553-A4C3408664C5}"/>
    <cellStyle name="Normal 2 2 14 2 11" xfId="23574" xr:uid="{04CDD6C0-AA35-495A-B9B8-EF1524F49C33}"/>
    <cellStyle name="Normal 2 2 14 2 2" xfId="17070" xr:uid="{C6312226-1997-4918-B119-FD6A8D5FD80A}"/>
    <cellStyle name="Normal 2 2 14 2 2 2" xfId="17071" xr:uid="{7355F921-5869-493A-8A8A-AD380DEAC66B}"/>
    <cellStyle name="Normal 2 2 14 2 2 2 2" xfId="23576" xr:uid="{980D8F9C-59A2-4F38-9CFE-41A7BF532886}"/>
    <cellStyle name="Normal 2 2 14 2 2 3" xfId="17072" xr:uid="{0CED1DD3-4DB1-4090-A0FC-56317C0A4E27}"/>
    <cellStyle name="Normal 2 2 14 2 2 3 2" xfId="23577" xr:uid="{1692DD31-B812-43CC-991F-940C7BB8FC3E}"/>
    <cellStyle name="Normal 2 2 14 2 2 4" xfId="23575" xr:uid="{006A891C-6485-4876-AB2F-EAD8C55A241E}"/>
    <cellStyle name="Normal 2 2 14 2 2_ACT_NIBD EQ" xfId="17073" xr:uid="{E751C5A8-B541-4F6D-AF98-F2C21BED778D}"/>
    <cellStyle name="Normal 2 2 14 2 3" xfId="17074" xr:uid="{7A9B72A6-E628-4B91-A7C3-10CCFA8629A8}"/>
    <cellStyle name="Normal 2 2 14 2 3 2" xfId="23578" xr:uid="{A0775C5C-56EF-4E2F-808A-F37F28F39684}"/>
    <cellStyle name="Normal 2 2 14 2 4" xfId="17075" xr:uid="{01A45F73-74D7-4F81-9C56-D5EEC7774967}"/>
    <cellStyle name="Normal 2 2 14 2 4 2" xfId="23579" xr:uid="{64AFF44B-0629-41E8-9714-40A9639B20FA}"/>
    <cellStyle name="Normal 2 2 14 2 5" xfId="17076" xr:uid="{05857264-F976-40B2-BBD0-F7C5AD9F97BD}"/>
    <cellStyle name="Normal 2 2 14 2 5 2" xfId="31257" xr:uid="{1F5881A8-F8E5-410E-8340-DB62D7B5ADEA}"/>
    <cellStyle name="Normal 2 2 14 2 6" xfId="36672" xr:uid="{D55DBA97-7F57-43FF-B139-E76D9CF3FCC3}"/>
    <cellStyle name="Normal 2 2 14 2 7" xfId="37734" xr:uid="{B9B49C3F-A2A3-493F-A546-F91542CB76B5}"/>
    <cellStyle name="Normal 2 2 14 2 8" xfId="38138" xr:uid="{4988C586-FAE5-4739-96D9-F00FAD9D4DB0}"/>
    <cellStyle name="Normal 2 2 14 2 9" xfId="38498" xr:uid="{F16F06A4-924C-473F-94D8-BC1F341897AE}"/>
    <cellStyle name="Normal 2 2 14 2_Act input CF" xfId="17077" xr:uid="{318AEA62-CC6D-404A-B534-BCEF0E178914}"/>
    <cellStyle name="Normal 2 2 14 3" xfId="17078" xr:uid="{BE44F1ED-F5A1-4790-83C5-D5D8416940C6}"/>
    <cellStyle name="Normal 2 2 14 3 10" xfId="37250" xr:uid="{A0258868-4D5D-4DE1-9FB1-4E1349A9A384}"/>
    <cellStyle name="Normal 2 2 14 3 11" xfId="23580" xr:uid="{430B3C6B-4754-46F8-8327-D8AADA585C0B}"/>
    <cellStyle name="Normal 2 2 14 3 2" xfId="17079" xr:uid="{97E3CB1C-9488-455D-AF68-91CB61403386}"/>
    <cellStyle name="Normal 2 2 14 3 2 2" xfId="17080" xr:uid="{55B7A45E-A8A1-44B0-8B61-F1CCA5C51660}"/>
    <cellStyle name="Normal 2 2 14 3 2 2 2" xfId="23582" xr:uid="{39B4D865-250F-425A-8107-004C4AAD42A0}"/>
    <cellStyle name="Normal 2 2 14 3 2 3" xfId="17081" xr:uid="{4A706BE5-644E-4163-8877-00AF0AA91CE5}"/>
    <cellStyle name="Normal 2 2 14 3 2 3 2" xfId="23583" xr:uid="{3A3AD5E5-B2A0-4BCE-B73E-5EE113083B80}"/>
    <cellStyle name="Normal 2 2 14 3 2 4" xfId="23581" xr:uid="{10FB10D5-4A6E-4F9B-83D9-1629A03098B6}"/>
    <cellStyle name="Normal 2 2 14 3 2_ACT_NIBD EQ" xfId="17082" xr:uid="{669C11C5-896B-4DD0-B592-A396F833F055}"/>
    <cellStyle name="Normal 2 2 14 3 3" xfId="17083" xr:uid="{4F9E2796-CB65-4340-85A2-209FD1CA625A}"/>
    <cellStyle name="Normal 2 2 14 3 3 2" xfId="23584" xr:uid="{460E1EA6-1B84-4C13-8B0E-31CDB645D9C8}"/>
    <cellStyle name="Normal 2 2 14 3 4" xfId="17084" xr:uid="{11AE19CA-C6DE-4B21-B07E-DD789DDCA6B3}"/>
    <cellStyle name="Normal 2 2 14 3 4 2" xfId="23585" xr:uid="{DFD6EECD-30BB-4F88-A400-E877F3889921}"/>
    <cellStyle name="Normal 2 2 14 3 5" xfId="17085" xr:uid="{4BBE841E-7D0E-4E78-AC7E-D1921254FCA5}"/>
    <cellStyle name="Normal 2 2 14 3 5 2" xfId="31650" xr:uid="{E24FF7A1-F53C-4E4B-986D-9CC9BD291D0D}"/>
    <cellStyle name="Normal 2 2 14 3 6" xfId="36673" xr:uid="{A87B462D-D139-41E0-8C69-4EC0534C86EC}"/>
    <cellStyle name="Normal 2 2 14 3 7" xfId="37735" xr:uid="{2B807A55-81A4-4904-A7A6-1D1E6A491DA3}"/>
    <cellStyle name="Normal 2 2 14 3 8" xfId="38139" xr:uid="{9E85A5BC-818D-4A48-B1A4-F004E0A7A012}"/>
    <cellStyle name="Normal 2 2 14 3 9" xfId="38499" xr:uid="{609BC0FD-8DEF-4918-B263-E4A85408C80F}"/>
    <cellStyle name="Normal 2 2 14 3_Act input CF" xfId="17086" xr:uid="{372349F0-16A3-49D8-823F-4DE33A75FE47}"/>
    <cellStyle name="Normal 2 2 14 4" xfId="17087" xr:uid="{F4FD294B-7CDD-496C-B160-07DDE6ACEB67}"/>
    <cellStyle name="Normal 2 2 14 4 2" xfId="17088" xr:uid="{427C8E8F-7ADE-4574-BE05-A2946FE744D6}"/>
    <cellStyle name="Normal 2 2 14 4 2 2" xfId="23587" xr:uid="{EC7C8677-511A-4A6F-AE0F-0B1C302ACA95}"/>
    <cellStyle name="Normal 2 2 14 4 3" xfId="17089" xr:uid="{19578841-EB07-4F15-A078-EF1092E66DB3}"/>
    <cellStyle name="Normal 2 2 14 4 3 2" xfId="23588" xr:uid="{3EBBD10E-9613-4C04-8E76-B68EA2D33177}"/>
    <cellStyle name="Normal 2 2 14 4 4" xfId="23586" xr:uid="{3A97A30D-4FDD-47A2-A4F5-46FF54CE8F52}"/>
    <cellStyle name="Normal 2 2 14 4_ACT_NIBD EQ" xfId="17090" xr:uid="{235B7B36-F739-44BD-8A44-D9EB37ED3CC1}"/>
    <cellStyle name="Normal 2 2 14 5" xfId="17091" xr:uid="{209C8707-6F11-4444-BC16-38CCE8142FD8}"/>
    <cellStyle name="Normal 2 2 14 5 2" xfId="23589" xr:uid="{40886BB7-E3CB-4449-9AEF-CE070DBAF6C2}"/>
    <cellStyle name="Normal 2 2 14 6" xfId="17092" xr:uid="{841A1ABE-17B0-45BE-9724-7475C0FC3E18}"/>
    <cellStyle name="Normal 2 2 14 6 2" xfId="23590" xr:uid="{C1EEA7B0-2B62-4812-9000-801CD88D8F1F}"/>
    <cellStyle name="Normal 2 2 14 7" xfId="17093" xr:uid="{475CB8B3-F9A2-4B32-9D7C-1EB54FC23433}"/>
    <cellStyle name="Normal 2 2 14 7 2" xfId="30830" xr:uid="{E69F8B1C-418A-4512-BC98-AFBC6756C14F}"/>
    <cellStyle name="Normal 2 2 14 8" xfId="36333" xr:uid="{FF1CCFAD-550E-43BB-A8A6-CD6407C331F3}"/>
    <cellStyle name="Normal 2 2 14 9" xfId="37386" xr:uid="{C2443DB7-0BDE-4A1D-8E6B-A382B3989D77}"/>
    <cellStyle name="Normal 2 2 14_Act input CF" xfId="17094" xr:uid="{89E63704-3272-4BE5-B9F7-6ACCCD33F63C}"/>
    <cellStyle name="Normal 2 2 15" xfId="17095" xr:uid="{18A7E67E-CEFC-44E9-AE0A-99C6F7EC7A9D}"/>
    <cellStyle name="Normal 2 2 15 10" xfId="37264" xr:uid="{9F9D1229-02DB-4945-A1CF-F74B37B5B481}"/>
    <cellStyle name="Normal 2 2 15 11" xfId="23591" xr:uid="{30435542-A29B-40FA-AC7C-89C1230DE284}"/>
    <cellStyle name="Normal 2 2 15 2" xfId="17096" xr:uid="{373CB969-605C-4B5C-8D87-C298F10CD3B1}"/>
    <cellStyle name="Normal 2 2 15 2 10" xfId="36066" xr:uid="{39353E0E-71FF-4B7E-A917-51C57F2AF7F5}"/>
    <cellStyle name="Normal 2 2 15 2 11" xfId="23592" xr:uid="{59A71ADD-06D3-4770-9511-45D1744BF6D1}"/>
    <cellStyle name="Normal 2 2 15 2 2" xfId="17097" xr:uid="{18700988-9553-4CFF-9FCD-BFD590A7ECB3}"/>
    <cellStyle name="Normal 2 2 15 2 2 2" xfId="17098" xr:uid="{FCD985C4-F380-45F7-8DCC-1DD9DF016BA4}"/>
    <cellStyle name="Normal 2 2 15 2 2 2 2" xfId="23594" xr:uid="{F2B6ADDE-EA1E-4B36-8053-42C1C86ADB25}"/>
    <cellStyle name="Normal 2 2 15 2 2 3" xfId="17099" xr:uid="{7AD843DF-3F92-42DA-B8A1-369A16925E71}"/>
    <cellStyle name="Normal 2 2 15 2 2 3 2" xfId="23595" xr:uid="{14947D45-1142-48FE-9939-A4C911B33E20}"/>
    <cellStyle name="Normal 2 2 15 2 2 4" xfId="23593" xr:uid="{15DA2322-8613-4371-B17A-ED22055ECC9D}"/>
    <cellStyle name="Normal 2 2 15 2 2_ACT_NIBD EQ" xfId="17100" xr:uid="{7A319C54-C7AF-468C-9F8C-35F0528F3078}"/>
    <cellStyle name="Normal 2 2 15 2 3" xfId="17101" xr:uid="{26A7E7B3-6A11-4030-B86D-2ECC571003A2}"/>
    <cellStyle name="Normal 2 2 15 2 3 2" xfId="23596" xr:uid="{2532365B-29D9-41E6-AA7E-EC522A4E387E}"/>
    <cellStyle name="Normal 2 2 15 2 4" xfId="17102" xr:uid="{F1DA9009-0C05-4BDC-A250-DC1353E465CD}"/>
    <cellStyle name="Normal 2 2 15 2 4 2" xfId="23597" xr:uid="{53EA0FC0-8466-42C4-97FB-30566C463D5E}"/>
    <cellStyle name="Normal 2 2 15 2 5" xfId="17103" xr:uid="{E8E2D537-0ADA-4D95-BEA1-28DA1D6D510A}"/>
    <cellStyle name="Normal 2 2 15 2 5 2" xfId="31427" xr:uid="{CF32984B-9A8B-4EC9-9E50-83728A30195B}"/>
    <cellStyle name="Normal 2 2 15 2 6" xfId="36674" xr:uid="{0B6B8420-D9AD-4070-B30B-9B1A7AA6FFBD}"/>
    <cellStyle name="Normal 2 2 15 2 7" xfId="37737" xr:uid="{AE06A6D4-C5BB-494C-AE5B-2AAB08E905B4}"/>
    <cellStyle name="Normal 2 2 15 2 8" xfId="38140" xr:uid="{FEA6D2E2-EF9A-405B-9C2D-DB4F2E72E11B}"/>
    <cellStyle name="Normal 2 2 15 2 9" xfId="38500" xr:uid="{39650B16-25DC-463D-8D17-882631EF1D4A}"/>
    <cellStyle name="Normal 2 2 15 2_Act input CF" xfId="17104" xr:uid="{996B4BA1-F622-4A5E-8350-0D40E5FEF05C}"/>
    <cellStyle name="Normal 2 2 15 3" xfId="17105" xr:uid="{1E44EE8E-C21A-4074-AD55-F36611FB9A31}"/>
    <cellStyle name="Normal 2 2 15 3 10" xfId="36022" xr:uid="{F05040E7-BAB2-42B5-8102-913B9018BFBA}"/>
    <cellStyle name="Normal 2 2 15 3 11" xfId="23598" xr:uid="{185D573C-42E0-4A7F-94BD-B258CE66E824}"/>
    <cellStyle name="Normal 2 2 15 3 2" xfId="17106" xr:uid="{83E9F314-A6CA-44A5-9FC8-F46178A1D177}"/>
    <cellStyle name="Normal 2 2 15 3 2 2" xfId="17107" xr:uid="{C9ED8FE0-95F1-4A4B-9FDF-07D9E1A37350}"/>
    <cellStyle name="Normal 2 2 15 3 2 2 2" xfId="23600" xr:uid="{1B5AD12E-D35F-4525-BE9F-24AFF012E2B5}"/>
    <cellStyle name="Normal 2 2 15 3 2 3" xfId="17108" xr:uid="{0F9976A3-BD51-46F3-AC8A-046D81222CFB}"/>
    <cellStyle name="Normal 2 2 15 3 2 3 2" xfId="23601" xr:uid="{355A1E8F-8DC8-4FBA-858F-D1609038A38B}"/>
    <cellStyle name="Normal 2 2 15 3 2 4" xfId="23599" xr:uid="{D91EB3A4-859F-4F07-A14F-131BD0EFA78B}"/>
    <cellStyle name="Normal 2 2 15 3 2_ACT_NIBD EQ" xfId="17109" xr:uid="{6AE58E51-91E8-47E7-AC66-63CE9EE8DC90}"/>
    <cellStyle name="Normal 2 2 15 3 3" xfId="17110" xr:uid="{E235F61A-2813-4B6B-B218-04D6B5181A12}"/>
    <cellStyle name="Normal 2 2 15 3 3 2" xfId="23602" xr:uid="{4E689FCD-DF8A-4B70-8321-BF24DED1974E}"/>
    <cellStyle name="Normal 2 2 15 3 4" xfId="17111" xr:uid="{841B24A0-B03F-4AF4-99B7-0F492FE12067}"/>
    <cellStyle name="Normal 2 2 15 3 4 2" xfId="23603" xr:uid="{13F6F67E-E150-4489-89C1-537C68E9EBCE}"/>
    <cellStyle name="Normal 2 2 15 3 5" xfId="17112" xr:uid="{B0D726EF-ABCE-4965-A9CD-6EBAD0ADF990}"/>
    <cellStyle name="Normal 2 2 15 3 5 2" xfId="31818" xr:uid="{6B559A0C-D042-4527-B484-B748634A771A}"/>
    <cellStyle name="Normal 2 2 15 3 6" xfId="36675" xr:uid="{9DF0F515-6295-4B78-B778-99C510C62586}"/>
    <cellStyle name="Normal 2 2 15 3 7" xfId="37738" xr:uid="{21197083-5C15-4CA2-AC21-9E164CFFFBEC}"/>
    <cellStyle name="Normal 2 2 15 3 8" xfId="38141" xr:uid="{9DC0B4ED-4486-41BE-B4D7-46CBFB315B5F}"/>
    <cellStyle name="Normal 2 2 15 3 9" xfId="38501" xr:uid="{10719C82-C97B-4356-9879-4A374942924B}"/>
    <cellStyle name="Normal 2 2 15 3_Act input CF" xfId="17113" xr:uid="{2EF5095D-0CF4-4335-BC8D-C2D1D3198FDB}"/>
    <cellStyle name="Normal 2 2 15 4" xfId="17114" xr:uid="{C6AA82B2-4C60-413E-A75F-72A38DE94113}"/>
    <cellStyle name="Normal 2 2 15 4 2" xfId="17115" xr:uid="{920D340B-017B-4C34-BA25-09E74B62A713}"/>
    <cellStyle name="Normal 2 2 15 4 2 2" xfId="23605" xr:uid="{305BF375-F94B-47CE-9AE0-61B9FDB7B5BE}"/>
    <cellStyle name="Normal 2 2 15 4 3" xfId="17116" xr:uid="{2E2C56E2-D27D-45ED-B108-EE689812FD5E}"/>
    <cellStyle name="Normal 2 2 15 4 3 2" xfId="23606" xr:uid="{EAF50FF6-3E1E-4DF7-8380-F7C86C269BE6}"/>
    <cellStyle name="Normal 2 2 15 4 4" xfId="23604" xr:uid="{A67FFF34-51B0-4898-A1E1-68723C5854EA}"/>
    <cellStyle name="Normal 2 2 15 4_ACT_NIBD EQ" xfId="17117" xr:uid="{4E87A673-D2A9-4E3E-B709-9A55B186296D}"/>
    <cellStyle name="Normal 2 2 15 5" xfId="17118" xr:uid="{1E3A1D47-B400-4D42-A175-63707A319F6A}"/>
    <cellStyle name="Normal 2 2 15 5 2" xfId="23607" xr:uid="{908B90D9-9DBD-4038-A49F-0240B6D7D8FE}"/>
    <cellStyle name="Normal 2 2 15 6" xfId="17119" xr:uid="{FFCF6E0A-F43E-4058-A6EE-0A7F0CFEC05A}"/>
    <cellStyle name="Normal 2 2 15 6 2" xfId="23608" xr:uid="{B8C52AAA-E961-4457-A05B-9399EB9ED49E}"/>
    <cellStyle name="Normal 2 2 15 7" xfId="17120" xr:uid="{BC988E92-35A6-4F58-8536-18B8065A934D}"/>
    <cellStyle name="Normal 2 2 15 7 2" xfId="31030" xr:uid="{C71CFCC0-9678-474F-86A2-CBBCE708529C}"/>
    <cellStyle name="Normal 2 2 15 8" xfId="36442" xr:uid="{18CBB1F9-0D76-484A-9CE9-91C978F637CD}"/>
    <cellStyle name="Normal 2 2 15 9" xfId="37498" xr:uid="{F12752EB-DCB7-40F4-A246-A9A75B5272E7}"/>
    <cellStyle name="Normal 2 2 15_Act input CF" xfId="17121" xr:uid="{AF388347-A8B4-48C3-8251-29C1CD7C78EE}"/>
    <cellStyle name="Normal 2 2 16" xfId="17122" xr:uid="{A2E5E1F6-CC1A-411A-B03F-77D7012342C7}"/>
    <cellStyle name="Normal 2 2 16 10" xfId="37694" xr:uid="{CAC800C5-AB3D-46BC-BB7B-DD458E0212FC}"/>
    <cellStyle name="Normal 2 2 16 11" xfId="23609" xr:uid="{7B2DB1F5-A0E8-4648-8486-7D1362801BD2}"/>
    <cellStyle name="Normal 2 2 16 2" xfId="17123" xr:uid="{ACC709B8-FA84-4F6E-9CF7-F2C567BCF8AE}"/>
    <cellStyle name="Normal 2 2 16 2 2" xfId="17124" xr:uid="{F1B7E677-0503-4F18-9CD7-2D2BADF0EF27}"/>
    <cellStyle name="Normal 2 2 16 2 2 2" xfId="23611" xr:uid="{2AEAB988-5E62-447F-999E-8EF18EB603E8}"/>
    <cellStyle name="Normal 2 2 16 2 3" xfId="17125" xr:uid="{FA0B7C1F-BEBD-4398-A5B8-13467BD96DB4}"/>
    <cellStyle name="Normal 2 2 16 2 3 2" xfId="23612" xr:uid="{33A161EF-BCA9-4141-BCF2-C3C7D826AE4C}"/>
    <cellStyle name="Normal 2 2 16 2 4" xfId="23610" xr:uid="{B3632C5C-8141-42F4-BC8A-9E23F5AE5326}"/>
    <cellStyle name="Normal 2 2 16 2_ACT_NIBD EQ" xfId="17126" xr:uid="{90B219EF-CD12-4A28-A2EE-014F62604E43}"/>
    <cellStyle name="Normal 2 2 16 3" xfId="17127" xr:uid="{A7A8979C-47FD-420D-B3CC-478F2ADFEC3A}"/>
    <cellStyle name="Normal 2 2 16 3 2" xfId="23613" xr:uid="{62B30BC0-AC93-4CA6-A868-947AF2311266}"/>
    <cellStyle name="Normal 2 2 16 4" xfId="17128" xr:uid="{8F68EDA7-62F8-46C2-8796-5BCF0E6AD378}"/>
    <cellStyle name="Normal 2 2 16 4 2" xfId="23614" xr:uid="{CF4E5C2C-E10D-4A06-A5A0-7612FCB7D7E0}"/>
    <cellStyle name="Normal 2 2 16 5" xfId="17129" xr:uid="{A47FB863-F076-4FFF-B210-69EB0093C0C5}"/>
    <cellStyle name="Normal 2 2 16 5 2" xfId="31057" xr:uid="{1E5BAB6B-FC53-41A0-95C1-354F355BEB89}"/>
    <cellStyle name="Normal 2 2 16 6" xfId="36676" xr:uid="{015E803A-2065-4D1C-AB24-C7A7BED4E029}"/>
    <cellStyle name="Normal 2 2 16 7" xfId="37739" xr:uid="{2A2410BA-5DDD-4312-B8EF-5B0061641C3D}"/>
    <cellStyle name="Normal 2 2 16 8" xfId="38142" xr:uid="{A5459355-1BDB-401B-91C7-605446DBF2B3}"/>
    <cellStyle name="Normal 2 2 16 9" xfId="38502" xr:uid="{24D48B20-0E2A-4038-918E-0EC3BC2D1B5F}"/>
    <cellStyle name="Normal 2 2 16_Act input CF" xfId="17130" xr:uid="{BF9EA570-795E-4540-A8B9-B119E3AE9323}"/>
    <cellStyle name="Normal 2 2 17" xfId="17131" xr:uid="{A06C13BD-917C-4025-9C00-793D933DBA93}"/>
    <cellStyle name="Normal 2 2 17 10" xfId="35961" xr:uid="{5B62160E-3E5B-4828-BD64-971C4304087B}"/>
    <cellStyle name="Normal 2 2 17 11" xfId="23615" xr:uid="{24601437-353F-4885-8B3A-E3C31965E430}"/>
    <cellStyle name="Normal 2 2 17 2" xfId="17132" xr:uid="{FD6B127B-CDDA-406F-8316-61C7164420CD}"/>
    <cellStyle name="Normal 2 2 17 2 2" xfId="17133" xr:uid="{7CF4A6E9-A5B0-479A-B8B5-34FE102A4C79}"/>
    <cellStyle name="Normal 2 2 17 2 2 2" xfId="23617" xr:uid="{A18D9021-A2CA-4267-8EBB-D050E7C053BA}"/>
    <cellStyle name="Normal 2 2 17 2 3" xfId="17134" xr:uid="{E73C3627-3693-4680-8D1A-DCCDB0C916F4}"/>
    <cellStyle name="Normal 2 2 17 2 3 2" xfId="23618" xr:uid="{06575C9F-8150-464E-AE1C-519F6E9EABE3}"/>
    <cellStyle name="Normal 2 2 17 2 4" xfId="23616" xr:uid="{50232767-7458-4C5A-97C6-97BA599C57F7}"/>
    <cellStyle name="Normal 2 2 17 2_ACT_NIBD EQ" xfId="17135" xr:uid="{B18168D1-6419-4F8F-9C7C-F3BDFECF9C18}"/>
    <cellStyle name="Normal 2 2 17 3" xfId="17136" xr:uid="{711525C5-1FF2-424A-BD9C-07BC373FECAE}"/>
    <cellStyle name="Normal 2 2 17 3 2" xfId="23619" xr:uid="{11C97047-ED2D-4A6C-B7FD-A875CA468005}"/>
    <cellStyle name="Normal 2 2 17 4" xfId="17137" xr:uid="{736F1BDB-FF98-4B2A-A99D-83BEEFC82B84}"/>
    <cellStyle name="Normal 2 2 17 4 2" xfId="23620" xr:uid="{A4655286-0792-4100-8ABF-C58829F28949}"/>
    <cellStyle name="Normal 2 2 17 5" xfId="17138" xr:uid="{503C9E32-B176-4CA5-9644-88C896A9D35C}"/>
    <cellStyle name="Normal 2 2 17 5 2" xfId="31501" xr:uid="{F2E87C6B-0E38-43D6-8C1F-EA21CE18C546}"/>
    <cellStyle name="Normal 2 2 17 6" xfId="36677" xr:uid="{C8BA5AC4-6A8F-4C19-8581-5C0907C80FC5}"/>
    <cellStyle name="Normal 2 2 17 7" xfId="37740" xr:uid="{684426B3-CE8A-47FE-9064-D6C5847EFB33}"/>
    <cellStyle name="Normal 2 2 17 8" xfId="38143" xr:uid="{37D0C4AF-5755-40C5-B182-B2907FE9D9FE}"/>
    <cellStyle name="Normal 2 2 17 9" xfId="38503" xr:uid="{FAF7CC92-298F-4A29-BAC4-5353A804984A}"/>
    <cellStyle name="Normal 2 2 17_Act input CF" xfId="17139" xr:uid="{4962FA0F-279F-4F81-9F88-1D08E90169F5}"/>
    <cellStyle name="Normal 2 2 18" xfId="17140" xr:uid="{12D2BDD0-EF39-4508-B032-C68AA0062C16}"/>
    <cellStyle name="Normal 2 2 18 2" xfId="17141" xr:uid="{7C6CDC73-D838-46BC-BF16-BCDDA4B9A3C0}"/>
    <cellStyle name="Normal 2 2 18 2 2" xfId="23622" xr:uid="{34E3E08D-18EE-47DE-897E-43231C1AB954}"/>
    <cellStyle name="Normal 2 2 18 3" xfId="17142" xr:uid="{BBA01376-254C-4301-B4F4-E1739C052FBE}"/>
    <cellStyle name="Normal 2 2 18 3 2" xfId="23623" xr:uid="{5787B243-D233-499B-91EF-2A1581806C20}"/>
    <cellStyle name="Normal 2 2 18 4" xfId="36211" xr:uid="{6DC5ACB9-DFC6-4BCD-BF99-B1C0E57A2833}"/>
    <cellStyle name="Normal 2 2 18 5" xfId="23621" xr:uid="{71A40708-12FF-4BD2-B06A-A49AB029D2E9}"/>
    <cellStyle name="Normal 2 2 18_ACT Segment adj EBITDA" xfId="17143" xr:uid="{9C86AF4B-DF55-4584-98C8-DC19ADAC3321}"/>
    <cellStyle name="Normal 2 2 19" xfId="17144" xr:uid="{4DEB8872-F134-4F10-9591-557BC76DA4E1}"/>
    <cellStyle name="Normal 2 2 19 2" xfId="23624" xr:uid="{8C144B58-7175-4C6A-9F0E-6ADC17E32614}"/>
    <cellStyle name="Normal 2 2 2" xfId="17145" xr:uid="{FC8B887C-DA3A-4F65-A27A-957F4CEF4EE1}"/>
    <cellStyle name="Normal 2 2 2 10" xfId="17146" xr:uid="{419D6EF5-BBEE-4F8A-A425-C59E63CBFB62}"/>
    <cellStyle name="Normal 2 2 2 10 2" xfId="23626" xr:uid="{4FE613AA-CAA6-4AAE-AF04-158C7CD60357}"/>
    <cellStyle name="Normal 2 2 2 11" xfId="17147" xr:uid="{FD5D4EE0-A90E-4642-A6A1-C563244F9B0B}"/>
    <cellStyle name="Normal 2 2 2 11 2" xfId="30590" xr:uid="{6E956A0F-65F0-406D-BA7E-71776BA71ECB}"/>
    <cellStyle name="Normal 2 2 2 12" xfId="23625" xr:uid="{E08338D3-BDCA-4A86-9167-D822AAB80A5B}"/>
    <cellStyle name="Normal 2 2 2 2" xfId="17148" xr:uid="{794C5D5C-486F-4C78-A158-A6D7CD77858C}"/>
    <cellStyle name="Normal 2 2 2 2 10" xfId="36262" xr:uid="{50B0A223-EF4D-4519-98DB-0B19ABB44B98}"/>
    <cellStyle name="Normal 2 2 2 2 11" xfId="23627" xr:uid="{A86F176C-2CCD-441E-933A-86FBA6A43D06}"/>
    <cellStyle name="Normal 2 2 2 2 2" xfId="17149" xr:uid="{F8FA546B-2B49-4ECF-8265-CBB625C68D8A}"/>
    <cellStyle name="Normal 2 2 2 2 2 10" xfId="37348" xr:uid="{602D9175-F472-4846-A996-FF00581CA04A}"/>
    <cellStyle name="Normal 2 2 2 2 2 11" xfId="23628" xr:uid="{2993FB55-720D-4687-A764-3C1857746435}"/>
    <cellStyle name="Normal 2 2 2 2 2 2" xfId="17150" xr:uid="{98B42CD1-5DA8-4F36-8400-ECD9E6F4B37B}"/>
    <cellStyle name="Normal 2 2 2 2 2 2 10" xfId="36272" xr:uid="{1643ED2C-01AB-433B-9BA5-EB52C30AA039}"/>
    <cellStyle name="Normal 2 2 2 2 2 2 11" xfId="23629" xr:uid="{530FC767-7E84-4BE7-B131-A72B83916D65}"/>
    <cellStyle name="Normal 2 2 2 2 2 2 2" xfId="17151" xr:uid="{C60EC80E-622C-4112-942D-05F463066195}"/>
    <cellStyle name="Normal 2 2 2 2 2 2 2 10" xfId="36021" xr:uid="{D2BBA1FC-31CA-4949-B72B-A3166C72A353}"/>
    <cellStyle name="Normal 2 2 2 2 2 2 2 11" xfId="23630" xr:uid="{9667A1E5-8CEE-430C-A736-8ACE220875F7}"/>
    <cellStyle name="Normal 2 2 2 2 2 2 2 2" xfId="17152" xr:uid="{8B4878FA-BB97-4748-B3EB-2D426E78D225}"/>
    <cellStyle name="Normal 2 2 2 2 2 2 2 2 2" xfId="17153" xr:uid="{ADC4228B-5209-4749-847B-486BAA7F8CAF}"/>
    <cellStyle name="Normal 2 2 2 2 2 2 2 2 2 2" xfId="23632" xr:uid="{2F909886-B31C-44FD-8EBF-70D504F6E913}"/>
    <cellStyle name="Normal 2 2 2 2 2 2 2 2 3" xfId="17154" xr:uid="{776A51C7-BE69-4B81-ADC0-5BFF2C59092B}"/>
    <cellStyle name="Normal 2 2 2 2 2 2 2 2 3 2" xfId="23633" xr:uid="{322EFE33-4ED3-4EE5-8329-D6BC6AF3A937}"/>
    <cellStyle name="Normal 2 2 2 2 2 2 2 2 4" xfId="23631" xr:uid="{5707687B-C621-4981-8139-A622C5205CEF}"/>
    <cellStyle name="Normal 2 2 2 2 2 2 2 2_ACT_NIBD EQ" xfId="17155" xr:uid="{5F73D345-02B0-402E-977D-792396510F3E}"/>
    <cellStyle name="Normal 2 2 2 2 2 2 2 3" xfId="17156" xr:uid="{2AB89845-30DF-475F-BC0B-3D2D785ECC3F}"/>
    <cellStyle name="Normal 2 2 2 2 2 2 2 3 2" xfId="23634" xr:uid="{23B0B5BD-BFFD-4D60-BF55-5AF9BC77CFCA}"/>
    <cellStyle name="Normal 2 2 2 2 2 2 2 4" xfId="17157" xr:uid="{3A6F4B6D-0916-434C-BB89-31DEF14FDDE4}"/>
    <cellStyle name="Normal 2 2 2 2 2 2 2 4 2" xfId="23635" xr:uid="{79A69478-19B3-4D04-B02C-8EFD2F094031}"/>
    <cellStyle name="Normal 2 2 2 2 2 2 2 5" xfId="17158" xr:uid="{547FCC4E-5818-4AA8-B525-83399BD26E1E}"/>
    <cellStyle name="Normal 2 2 2 2 2 2 2 5 2" xfId="31331" xr:uid="{CB009A65-2E6B-4D00-91AD-754AC27D3CBC}"/>
    <cellStyle name="Normal 2 2 2 2 2 2 2 6" xfId="36678" xr:uid="{CD3A5C50-288F-4040-9FBB-4A639AB8E405}"/>
    <cellStyle name="Normal 2 2 2 2 2 2 2 7" xfId="37744" xr:uid="{2052AB05-F6DC-4F6D-AC15-B3AC0FFFB73F}"/>
    <cellStyle name="Normal 2 2 2 2 2 2 2 8" xfId="38144" xr:uid="{79512A51-B077-4F15-A7EE-1CF532B339D8}"/>
    <cellStyle name="Normal 2 2 2 2 2 2 2 9" xfId="38504" xr:uid="{272CED8A-A7C8-4FF1-9912-FD023C9071E8}"/>
    <cellStyle name="Normal 2 2 2 2 2 2 2_Act input CF" xfId="17159" xr:uid="{AF2A60E4-0563-4A04-AB51-0452F1696048}"/>
    <cellStyle name="Normal 2 2 2 2 2 2 3" xfId="17160" xr:uid="{91941FA4-1390-4D13-B7AE-3A5F5031665F}"/>
    <cellStyle name="Normal 2 2 2 2 2 2 3 10" xfId="35975" xr:uid="{7D22A61A-918F-4BF6-93BC-8DDE78428798}"/>
    <cellStyle name="Normal 2 2 2 2 2 2 3 11" xfId="23636" xr:uid="{380059C5-6D59-4208-BCBF-DC183BF31FEC}"/>
    <cellStyle name="Normal 2 2 2 2 2 2 3 2" xfId="17161" xr:uid="{60D3005C-6ABD-46F5-A4A9-D24B27842B5A}"/>
    <cellStyle name="Normal 2 2 2 2 2 2 3 2 2" xfId="17162" xr:uid="{6D6990BC-9EB4-4871-89B6-A4DA100036BF}"/>
    <cellStyle name="Normal 2 2 2 2 2 2 3 2 2 2" xfId="23638" xr:uid="{9065DADC-AAC6-4E19-832E-210792B430DF}"/>
    <cellStyle name="Normal 2 2 2 2 2 2 3 2 3" xfId="17163" xr:uid="{3D6FFAD8-E3F3-4F84-A726-9117B29201A2}"/>
    <cellStyle name="Normal 2 2 2 2 2 2 3 2 3 2" xfId="23639" xr:uid="{4464CE11-F743-4B50-9AC4-E62A7A25E689}"/>
    <cellStyle name="Normal 2 2 2 2 2 2 3 2 4" xfId="23637" xr:uid="{0FC4F63F-DF4F-4D10-8EF6-60E55CB34E3D}"/>
    <cellStyle name="Normal 2 2 2 2 2 2 3 2_ACT_NIBD EQ" xfId="17164" xr:uid="{3BE38566-B379-4B02-BAFC-7EDCCD2A32CA}"/>
    <cellStyle name="Normal 2 2 2 2 2 2 3 3" xfId="17165" xr:uid="{A8C04362-E06E-402D-A423-7470A53977D0}"/>
    <cellStyle name="Normal 2 2 2 2 2 2 3 3 2" xfId="23640" xr:uid="{CB73588E-D684-4DD5-BF24-3C933A10F55F}"/>
    <cellStyle name="Normal 2 2 2 2 2 2 3 4" xfId="17166" xr:uid="{A747343A-7A16-4A0D-BB36-F59B798BA936}"/>
    <cellStyle name="Normal 2 2 2 2 2 2 3 4 2" xfId="23641" xr:uid="{484777FB-5F0C-4A84-9EA9-09D458EFE09A}"/>
    <cellStyle name="Normal 2 2 2 2 2 2 3 5" xfId="17167" xr:uid="{D6487082-B6AA-4B6A-9E2B-180C5E9CB9BC}"/>
    <cellStyle name="Normal 2 2 2 2 2 2 3 5 2" xfId="31724" xr:uid="{1AF32ACC-E0D4-4347-A3CF-43B6C0B759DC}"/>
    <cellStyle name="Normal 2 2 2 2 2 2 3 6" xfId="36679" xr:uid="{70AE2718-C4F7-4589-B2EB-C742F6CED798}"/>
    <cellStyle name="Normal 2 2 2 2 2 2 3 7" xfId="37745" xr:uid="{F2FEE419-5B66-4CD4-9066-F091BA2288BA}"/>
    <cellStyle name="Normal 2 2 2 2 2 2 3 8" xfId="38145" xr:uid="{CD1EC459-81E8-43BB-8EBE-1AE2EAC7B8E0}"/>
    <cellStyle name="Normal 2 2 2 2 2 2 3 9" xfId="38505" xr:uid="{413D52A6-F882-460B-B7C4-684FC4E0DCE9}"/>
    <cellStyle name="Normal 2 2 2 2 2 2 3_Act input CF" xfId="17168" xr:uid="{24D3E133-F45C-4D87-AAD6-0DF50D4B0912}"/>
    <cellStyle name="Normal 2 2 2 2 2 2 4" xfId="17169" xr:uid="{889E4873-119C-4CD9-9849-BCDCFFD23D3F}"/>
    <cellStyle name="Normal 2 2 2 2 2 2 4 2" xfId="17170" xr:uid="{8EB4E00A-10D1-4729-8990-B2F43F79BD92}"/>
    <cellStyle name="Normal 2 2 2 2 2 2 4 2 2" xfId="23643" xr:uid="{55501820-1236-4FB1-A98C-F581D07B8E71}"/>
    <cellStyle name="Normal 2 2 2 2 2 2 4 3" xfId="17171" xr:uid="{18824F0A-B068-4BEB-BBE7-022C114EA952}"/>
    <cellStyle name="Normal 2 2 2 2 2 2 4 3 2" xfId="23644" xr:uid="{D15817B8-1BFE-4895-8AA8-43D7EC58B602}"/>
    <cellStyle name="Normal 2 2 2 2 2 2 4 4" xfId="23642" xr:uid="{592B43F0-2AF0-4A59-B7DC-2DADA914B1FD}"/>
    <cellStyle name="Normal 2 2 2 2 2 2 4_ACT_NIBD EQ" xfId="17172" xr:uid="{1B038EEE-7110-4C7C-A2C6-4FB0047161E9}"/>
    <cellStyle name="Normal 2 2 2 2 2 2 5" xfId="17173" xr:uid="{907EC8AC-D727-466B-AAF8-2B2AD8BECCC9}"/>
    <cellStyle name="Normal 2 2 2 2 2 2 5 2" xfId="23645" xr:uid="{7A1383AA-1986-448C-9AAD-97F73A08A6E6}"/>
    <cellStyle name="Normal 2 2 2 2 2 2 6" xfId="17174" xr:uid="{BC061079-51B2-429F-BDFA-B4042DF2043C}"/>
    <cellStyle name="Normal 2 2 2 2 2 2 6 2" xfId="23646" xr:uid="{B2AD7BA2-6384-4FA4-B3D2-F5FF0DEB1547}"/>
    <cellStyle name="Normal 2 2 2 2 2 2 7" xfId="17175" xr:uid="{658E8B6A-416A-4C1A-99A8-AB020499A1BC}"/>
    <cellStyle name="Normal 2 2 2 2 2 2 7 2" xfId="30932" xr:uid="{B13883EA-EC09-4DE6-9D4F-BE7DCF61CB53}"/>
    <cellStyle name="Normal 2 2 2 2 2 2 8" xfId="36388" xr:uid="{EBDF25C6-E272-46BE-A4BF-85B4BE3D4D5A}"/>
    <cellStyle name="Normal 2 2 2 2 2 2 9" xfId="37450" xr:uid="{AA04D22B-BAD5-45B0-A7C1-54CDF071CEBE}"/>
    <cellStyle name="Normal 2 2 2 2 2 2_Act input CF" xfId="17176" xr:uid="{A5444267-78F4-417A-AD37-7207E6BEF9C6}"/>
    <cellStyle name="Normal 2 2 2 2 2 3" xfId="17177" xr:uid="{A2D95422-BEB7-4253-A215-B7B42C259DFA}"/>
    <cellStyle name="Normal 2 2 2 2 2 3 10" xfId="36067" xr:uid="{6BFBD01E-2F6B-49A2-9748-83A1C32A9065}"/>
    <cellStyle name="Normal 2 2 2 2 2 3 11" xfId="23647" xr:uid="{4A8D8401-C492-4755-A0DC-D9063710C096}"/>
    <cellStyle name="Normal 2 2 2 2 2 3 2" xfId="17178" xr:uid="{081ED8C2-D33E-430C-856D-5EA3B3D6A78E}"/>
    <cellStyle name="Normal 2 2 2 2 2 3 2 2" xfId="17179" xr:uid="{BEE59EDD-66C6-41BC-AD72-D2435A44003A}"/>
    <cellStyle name="Normal 2 2 2 2 2 3 2 2 2" xfId="23649" xr:uid="{D9D9B3C5-C228-42EE-948B-12304701D9C2}"/>
    <cellStyle name="Normal 2 2 2 2 2 3 2 3" xfId="17180" xr:uid="{B205FF4D-B47E-4F86-B065-2A4E7547688C}"/>
    <cellStyle name="Normal 2 2 2 2 2 3 2 3 2" xfId="23650" xr:uid="{82FC500B-6379-4AB6-99C9-EFC1781CE1B8}"/>
    <cellStyle name="Normal 2 2 2 2 2 3 2 4" xfId="23648" xr:uid="{E9E997CE-CAB0-435E-98A0-B0B3F723C476}"/>
    <cellStyle name="Normal 2 2 2 2 2 3 2_ACT_NIBD EQ" xfId="17181" xr:uid="{791ABB96-6EEC-4641-B15C-241C7EB61C4F}"/>
    <cellStyle name="Normal 2 2 2 2 2 3 3" xfId="17182" xr:uid="{415021CD-540F-4375-93EA-A41619C23BE9}"/>
    <cellStyle name="Normal 2 2 2 2 2 3 3 2" xfId="23651" xr:uid="{D275A127-6D53-410A-9E03-49CAABC8AA72}"/>
    <cellStyle name="Normal 2 2 2 2 2 3 4" xfId="17183" xr:uid="{3E6CECD9-0D82-49AB-94CE-274C52DF863D}"/>
    <cellStyle name="Normal 2 2 2 2 2 3 4 2" xfId="23652" xr:uid="{9A38E4C7-CF8E-444D-871B-5270074D080F}"/>
    <cellStyle name="Normal 2 2 2 2 2 3 5" xfId="17184" xr:uid="{55DDB490-FF28-4E86-9E9E-2FB901465678}"/>
    <cellStyle name="Normal 2 2 2 2 2 3 5 2" xfId="31179" xr:uid="{73E366CA-1069-4F26-A20A-3FA1D54C2EBE}"/>
    <cellStyle name="Normal 2 2 2 2 2 3 6" xfId="36680" xr:uid="{F9ACB129-31AF-417B-8CF9-CC1691248A64}"/>
    <cellStyle name="Normal 2 2 2 2 2 3 7" xfId="37746" xr:uid="{0AD4C7A9-6BAF-4D02-B589-311061C8D9BB}"/>
    <cellStyle name="Normal 2 2 2 2 2 3 8" xfId="38146" xr:uid="{7764C8CF-6753-40CF-AA21-B0B6A5EF1D4F}"/>
    <cellStyle name="Normal 2 2 2 2 2 3 9" xfId="38506" xr:uid="{AE1C8D1B-63ED-4F46-B965-400F527E177A}"/>
    <cellStyle name="Normal 2 2 2 2 2 3_Act input CF" xfId="17185" xr:uid="{8899D2DA-FD04-4387-8112-CE1C8B686539}"/>
    <cellStyle name="Normal 2 2 2 2 2 4" xfId="17186" xr:uid="{4EBD2FC2-E530-42F8-8947-93BB007CE3D3}"/>
    <cellStyle name="Normal 2 2 2 2 2 4 10" xfId="37258" xr:uid="{6DA826FF-2256-45BD-8690-5B1BC01188C3}"/>
    <cellStyle name="Normal 2 2 2 2 2 4 11" xfId="23653" xr:uid="{0824838A-8E2A-405A-8F2A-1D0770E46217}"/>
    <cellStyle name="Normal 2 2 2 2 2 4 2" xfId="17187" xr:uid="{72A6887B-62C2-4922-8639-7BD18A94676F}"/>
    <cellStyle name="Normal 2 2 2 2 2 4 2 2" xfId="17188" xr:uid="{9CC02E9B-17D0-4C11-BBBB-11AD661FAA78}"/>
    <cellStyle name="Normal 2 2 2 2 2 4 2 2 2" xfId="23655" xr:uid="{7092353E-5E62-4538-B470-D6F98FD7EDBD}"/>
    <cellStyle name="Normal 2 2 2 2 2 4 2 3" xfId="17189" xr:uid="{2FD764FC-5A63-48E8-9DE0-BA4A8C379E98}"/>
    <cellStyle name="Normal 2 2 2 2 2 4 2 3 2" xfId="23656" xr:uid="{ECE84AB7-313E-43AA-83E0-163BD2B63560}"/>
    <cellStyle name="Normal 2 2 2 2 2 4 2 4" xfId="23654" xr:uid="{C37E7269-D028-481D-9190-7DAE17C4FDDF}"/>
    <cellStyle name="Normal 2 2 2 2 2 4 2_ACT_NIBD EQ" xfId="17190" xr:uid="{D1D88593-D917-4232-916F-B07B7693A440}"/>
    <cellStyle name="Normal 2 2 2 2 2 4 3" xfId="17191" xr:uid="{62A1349C-12D7-4385-9C64-013097815322}"/>
    <cellStyle name="Normal 2 2 2 2 2 4 3 2" xfId="23657" xr:uid="{7CBFAB1A-44FC-4771-8537-5544F3122C58}"/>
    <cellStyle name="Normal 2 2 2 2 2 4 4" xfId="17192" xr:uid="{3BA3C406-610C-47A0-A8D5-5EFBAD8DEE17}"/>
    <cellStyle name="Normal 2 2 2 2 2 4 4 2" xfId="23658" xr:uid="{2FE630ED-F8A8-4047-9129-E4C5576E4E0A}"/>
    <cellStyle name="Normal 2 2 2 2 2 4 5" xfId="17193" xr:uid="{F07E174D-BF9E-4F07-8AB2-62194E11AC48}"/>
    <cellStyle name="Normal 2 2 2 2 2 4 5 2" xfId="31575" xr:uid="{1307B80E-3B1A-46D1-99E0-B10DAB6F3C8A}"/>
    <cellStyle name="Normal 2 2 2 2 2 4 6" xfId="36681" xr:uid="{B357E400-A2F8-4779-A9D8-002F9C629040}"/>
    <cellStyle name="Normal 2 2 2 2 2 4 7" xfId="37747" xr:uid="{C6FD09A3-A2E3-4CB4-88B1-56BB63D15BB6}"/>
    <cellStyle name="Normal 2 2 2 2 2 4 8" xfId="38147" xr:uid="{D60FB5B6-6205-4872-B09E-1951EBA8D838}"/>
    <cellStyle name="Normal 2 2 2 2 2 4 9" xfId="38507" xr:uid="{02E3CF8A-58C7-4D26-8979-6E6575E1A9F3}"/>
    <cellStyle name="Normal 2 2 2 2 2 4_Act input CF" xfId="17194" xr:uid="{9F713E98-6F70-4E14-8BCA-1F3F267429F7}"/>
    <cellStyle name="Normal 2 2 2 2 2 5" xfId="17195" xr:uid="{95C673EB-E0FD-40F4-AF85-E2FA80D9F796}"/>
    <cellStyle name="Normal 2 2 2 2 2 5 2" xfId="17196" xr:uid="{65603D5E-38FA-47D4-9F22-090AECA2406D}"/>
    <cellStyle name="Normal 2 2 2 2 2 5 2 2" xfId="23660" xr:uid="{438CC5C3-6978-467C-A897-9B014005B8FB}"/>
    <cellStyle name="Normal 2 2 2 2 2 5 3" xfId="17197" xr:uid="{2491B689-A6BF-4172-9CE0-4751051204A8}"/>
    <cellStyle name="Normal 2 2 2 2 2 5 3 2" xfId="23661" xr:uid="{305EB8BF-F69E-4494-9D79-336CFF6506D9}"/>
    <cellStyle name="Normal 2 2 2 2 2 5 4" xfId="23659" xr:uid="{86F13ABC-7DE7-47BB-A664-56BA71A1DCC8}"/>
    <cellStyle name="Normal 2 2 2 2 2 5_ACT_NIBD EQ" xfId="17198" xr:uid="{5F3A7385-720C-41E9-B42F-19095C5CE74D}"/>
    <cellStyle name="Normal 2 2 2 2 2 6" xfId="17199" xr:uid="{B77C40B7-E13B-404F-869A-1E4A6987AB2D}"/>
    <cellStyle name="Normal 2 2 2 2 2 6 2" xfId="23662" xr:uid="{8FF3F634-5FCD-45C4-9934-7295281E019F}"/>
    <cellStyle name="Normal 2 2 2 2 2 7" xfId="17200" xr:uid="{B538CBD8-D0DA-4B98-B4E4-17417E81C843}"/>
    <cellStyle name="Normal 2 2 2 2 2 7 2" xfId="23663" xr:uid="{DC42C44A-61D3-40CA-B0B3-5682E656F8A6}"/>
    <cellStyle name="Normal 2 2 2 2 2 8" xfId="17201" xr:uid="{FA40709A-AC27-4BA5-B80C-67BCBE753311}"/>
    <cellStyle name="Normal 2 2 2 2 2 8 2" xfId="30716" xr:uid="{EBD12A70-5D95-4CCB-BBEB-D54C2E8C826C}"/>
    <cellStyle name="Normal 2 2 2 2 2 9" xfId="36294" xr:uid="{BAE56811-A4F3-4C77-823E-1C1DC5C4893C}"/>
    <cellStyle name="Normal 2 2 2 2 2_Act input CF" xfId="17202" xr:uid="{79C69BEC-BF03-4D57-97AC-0DEB3371D56A}"/>
    <cellStyle name="Normal 2 2 2 2 3" xfId="17203" xr:uid="{40B32FE5-B369-43C9-BDE3-F70D31ADF874}"/>
    <cellStyle name="Normal 2 2 2 2 3 10" xfId="36054" xr:uid="{306CAC22-4E84-417E-B133-12C908B5CF95}"/>
    <cellStyle name="Normal 2 2 2 2 3 11" xfId="23664" xr:uid="{61DFD321-FD5B-43EC-99CD-427CC425593A}"/>
    <cellStyle name="Normal 2 2 2 2 3 2" xfId="17204" xr:uid="{09167F7A-4449-4C27-AA3B-002F5E7F8369}"/>
    <cellStyle name="Normal 2 2 2 2 3 2 10" xfId="37149" xr:uid="{BA328BDB-C075-4CFA-A649-EC339268D2BD}"/>
    <cellStyle name="Normal 2 2 2 2 3 2 11" xfId="23665" xr:uid="{408127C4-B9C9-4B89-B589-92AD1847AC27}"/>
    <cellStyle name="Normal 2 2 2 2 3 2 2" xfId="17205" xr:uid="{6F6299D7-A8F9-4AA5-90F9-D3095CF0EE48}"/>
    <cellStyle name="Normal 2 2 2 2 3 2 2 2" xfId="17206" xr:uid="{918C530C-3E91-4670-84B4-249C6B63DADE}"/>
    <cellStyle name="Normal 2 2 2 2 3 2 2 2 2" xfId="23667" xr:uid="{2842A959-A36D-4D28-8B8A-C640048EA464}"/>
    <cellStyle name="Normal 2 2 2 2 3 2 2 3" xfId="17207" xr:uid="{83FC7EAB-CE3D-4B1C-A8A8-685E42ED71E9}"/>
    <cellStyle name="Normal 2 2 2 2 3 2 2 3 2" xfId="23668" xr:uid="{302099C3-3616-4223-9B82-55731E4174DB}"/>
    <cellStyle name="Normal 2 2 2 2 3 2 2 4" xfId="23666" xr:uid="{C6FAEA5C-2571-49A1-9768-B3B07F64B231}"/>
    <cellStyle name="Normal 2 2 2 2 3 2 2_ACT_NIBD EQ" xfId="17208" xr:uid="{9CDC329B-1B13-4C5E-9263-8C20E87EE7B9}"/>
    <cellStyle name="Normal 2 2 2 2 3 2 3" xfId="17209" xr:uid="{DBAC14A6-7A72-4957-B3AD-7D7F5FE86655}"/>
    <cellStyle name="Normal 2 2 2 2 3 2 3 2" xfId="23669" xr:uid="{4E92E14D-87A4-4F58-9EBB-5225040FB919}"/>
    <cellStyle name="Normal 2 2 2 2 3 2 4" xfId="17210" xr:uid="{1FF6CFFD-8ED6-4F94-AC78-047B0CD08239}"/>
    <cellStyle name="Normal 2 2 2 2 3 2 4 2" xfId="23670" xr:uid="{3E70FBEF-4599-4342-AEDD-09EABCFDA4BC}"/>
    <cellStyle name="Normal 2 2 2 2 3 2 5" xfId="17211" xr:uid="{AC948BA7-B27B-4BF4-B23C-495A93A55385}"/>
    <cellStyle name="Normal 2 2 2 2 3 2 5 2" xfId="31279" xr:uid="{FE416494-E505-489D-8878-725320681F5E}"/>
    <cellStyle name="Normal 2 2 2 2 3 2 6" xfId="36682" xr:uid="{348404BF-1881-4095-92D5-9E2370CA407B}"/>
    <cellStyle name="Normal 2 2 2 2 3 2 7" xfId="37749" xr:uid="{D12932B8-A118-45C9-8DDB-0F3BD23BADA3}"/>
    <cellStyle name="Normal 2 2 2 2 3 2 8" xfId="38148" xr:uid="{74EED735-A857-4104-BB99-CC94C8267609}"/>
    <cellStyle name="Normal 2 2 2 2 3 2 9" xfId="38508" xr:uid="{AD7D3311-0460-4E39-9015-D2FB9D8BC608}"/>
    <cellStyle name="Normal 2 2 2 2 3 2_Act input CF" xfId="17212" xr:uid="{E2E031F0-8DAD-49C9-99C9-C379CDA7763A}"/>
    <cellStyle name="Normal 2 2 2 2 3 3" xfId="17213" xr:uid="{CF18293A-534F-46E8-AFBF-8BF453FBA331}"/>
    <cellStyle name="Normal 2 2 2 2 3 3 10" xfId="35984" xr:uid="{DFB032D0-AD06-4852-951B-89F659FF3929}"/>
    <cellStyle name="Normal 2 2 2 2 3 3 11" xfId="23671" xr:uid="{791BE130-1F40-44F3-8620-7853726BDC1D}"/>
    <cellStyle name="Normal 2 2 2 2 3 3 2" xfId="17214" xr:uid="{EC4E972E-4568-4233-B34C-C9C956B16745}"/>
    <cellStyle name="Normal 2 2 2 2 3 3 2 2" xfId="17215" xr:uid="{49C2C13A-DE7C-420D-96F5-A5449D686FA2}"/>
    <cellStyle name="Normal 2 2 2 2 3 3 2 2 2" xfId="23673" xr:uid="{106FC2E7-3944-4F94-A721-E68F26BE1BFF}"/>
    <cellStyle name="Normal 2 2 2 2 3 3 2 3" xfId="17216" xr:uid="{4AA2DFE5-71B6-45BC-9611-DA5D6603CE65}"/>
    <cellStyle name="Normal 2 2 2 2 3 3 2 3 2" xfId="23674" xr:uid="{047B069B-0606-4490-8F5B-C3C38A5E0591}"/>
    <cellStyle name="Normal 2 2 2 2 3 3 2 4" xfId="23672" xr:uid="{5D22DC2D-87AB-4EE0-B74C-6A272AD4C8C0}"/>
    <cellStyle name="Normal 2 2 2 2 3 3 2_ACT_NIBD EQ" xfId="17217" xr:uid="{EF5BE65C-42E6-414A-87FA-5F8F194CBBE8}"/>
    <cellStyle name="Normal 2 2 2 2 3 3 3" xfId="17218" xr:uid="{55DD0C12-79F0-4864-8071-203EFEDEF017}"/>
    <cellStyle name="Normal 2 2 2 2 3 3 3 2" xfId="23675" xr:uid="{808963D6-9626-4FB2-B6DB-A18B0A5C622C}"/>
    <cellStyle name="Normal 2 2 2 2 3 3 4" xfId="17219" xr:uid="{F287C997-3795-45CD-9822-C1A40B7DEB22}"/>
    <cellStyle name="Normal 2 2 2 2 3 3 4 2" xfId="23676" xr:uid="{397CD602-9D06-4F3A-8341-2B51D7B3A757}"/>
    <cellStyle name="Normal 2 2 2 2 3 3 5" xfId="17220" xr:uid="{600E324A-4BA3-4CA0-A910-E58882C0393B}"/>
    <cellStyle name="Normal 2 2 2 2 3 3 5 2" xfId="31672" xr:uid="{32CB158E-0EB4-439A-98F6-E60AC4276E36}"/>
    <cellStyle name="Normal 2 2 2 2 3 3 6" xfId="36683" xr:uid="{A782307F-1E24-4D92-9775-557AE5EF1B9D}"/>
    <cellStyle name="Normal 2 2 2 2 3 3 7" xfId="37750" xr:uid="{BB156D9E-0DF2-4F09-98F0-C51E8920B3B3}"/>
    <cellStyle name="Normal 2 2 2 2 3 3 8" xfId="38149" xr:uid="{D0198764-10DE-4ADD-8D05-2D2194503E2E}"/>
    <cellStyle name="Normal 2 2 2 2 3 3 9" xfId="38509" xr:uid="{704AED46-6B26-469B-8D09-1E5BB6251873}"/>
    <cellStyle name="Normal 2 2 2 2 3 3_Act input CF" xfId="17221" xr:uid="{B6772D6C-3B61-4EC3-935A-438DE6C1230C}"/>
    <cellStyle name="Normal 2 2 2 2 3 4" xfId="17222" xr:uid="{AEB199DA-11F0-477D-8EE4-352979B37125}"/>
    <cellStyle name="Normal 2 2 2 2 3 4 2" xfId="17223" xr:uid="{B177838B-20B2-4466-87A0-5FC8F44E2F54}"/>
    <cellStyle name="Normal 2 2 2 2 3 4 2 2" xfId="23678" xr:uid="{8C5669BC-70B2-4798-9EF3-53DA39A302ED}"/>
    <cellStyle name="Normal 2 2 2 2 3 4 3" xfId="17224" xr:uid="{AE3B278A-56D4-4886-AAFC-050EC17CD591}"/>
    <cellStyle name="Normal 2 2 2 2 3 4 3 2" xfId="23679" xr:uid="{76FD26C3-5861-4B8A-A87A-43EF24C7D505}"/>
    <cellStyle name="Normal 2 2 2 2 3 4 4" xfId="23677" xr:uid="{2EC19971-436C-4F31-BDD0-3A957CC6E726}"/>
    <cellStyle name="Normal 2 2 2 2 3 4_ACT_NIBD EQ" xfId="17225" xr:uid="{9ED36A9E-D168-4003-A2E5-7115466689EF}"/>
    <cellStyle name="Normal 2 2 2 2 3 5" xfId="17226" xr:uid="{1748B2D2-11D3-45B6-B883-F6EC0EFF4C93}"/>
    <cellStyle name="Normal 2 2 2 2 3 5 2" xfId="23680" xr:uid="{B1051140-634C-42E4-B6CD-5CE53996BE8A}"/>
    <cellStyle name="Normal 2 2 2 2 3 6" xfId="17227" xr:uid="{317E4567-CA72-464A-AB42-7EE26684B2DF}"/>
    <cellStyle name="Normal 2 2 2 2 3 6 2" xfId="23681" xr:uid="{A8A382DD-CD8B-428E-84BF-86BB8507B617}"/>
    <cellStyle name="Normal 2 2 2 2 3 7" xfId="17228" xr:uid="{AB731CEC-9724-4617-ADD8-EE8BDAA04A8B}"/>
    <cellStyle name="Normal 2 2 2 2 3 7 2" xfId="30852" xr:uid="{67656704-DA4F-4B9A-9839-A9C40CCA101C}"/>
    <cellStyle name="Normal 2 2 2 2 3 8" xfId="36355" xr:uid="{682A735C-9EB2-4FBB-9CC0-1A231BB078D4}"/>
    <cellStyle name="Normal 2 2 2 2 3 9" xfId="37405" xr:uid="{E1224008-E49A-4F0A-8D2C-41A553EC5BBA}"/>
    <cellStyle name="Normal 2 2 2 2 3_Act input CF" xfId="17229" xr:uid="{7FB318E8-80D6-49E6-B6B5-743FE9926519}"/>
    <cellStyle name="Normal 2 2 2 2 4" xfId="17230" xr:uid="{2114D07A-118D-40DE-A8C9-B264969BCD5B}"/>
    <cellStyle name="Normal 2 2 2 2 4 10" xfId="37105" xr:uid="{6B2ECD1A-978C-4FE7-A6EF-0BC2E861C346}"/>
    <cellStyle name="Normal 2 2 2 2 4 11" xfId="23682" xr:uid="{02663527-05DF-404A-8C00-45CC513DD9D5}"/>
    <cellStyle name="Normal 2 2 2 2 4 2" xfId="17231" xr:uid="{AFAEBFF3-C52E-4A2A-B178-F27641D419B2}"/>
    <cellStyle name="Normal 2 2 2 2 4 2 2" xfId="17232" xr:uid="{30AFDBA5-1C2E-466A-8E27-08C72B7F1EF0}"/>
    <cellStyle name="Normal 2 2 2 2 4 2 2 2" xfId="23684" xr:uid="{4B1354A9-01F3-4170-B541-EB712A7FFE08}"/>
    <cellStyle name="Normal 2 2 2 2 4 2 3" xfId="17233" xr:uid="{5EA8183C-0B89-4444-A317-870703507248}"/>
    <cellStyle name="Normal 2 2 2 2 4 2 3 2" xfId="23685" xr:uid="{5BA87FCB-71FD-4416-A32D-E7F623BD0E5E}"/>
    <cellStyle name="Normal 2 2 2 2 4 2 4" xfId="23683" xr:uid="{F69705D2-24FE-4B42-97DA-0A1162130746}"/>
    <cellStyle name="Normal 2 2 2 2 4 2_ACT_NIBD EQ" xfId="17234" xr:uid="{C41386EF-4B42-47CD-A718-C6CF19E33FA3}"/>
    <cellStyle name="Normal 2 2 2 2 4 3" xfId="17235" xr:uid="{AF62C149-7EDB-4EFE-8067-1FE2DCFDEFBB}"/>
    <cellStyle name="Normal 2 2 2 2 4 3 2" xfId="23686" xr:uid="{20976096-8F2C-479D-9086-FB673E9AEA84}"/>
    <cellStyle name="Normal 2 2 2 2 4 4" xfId="17236" xr:uid="{66E957D4-B98E-411B-A4DF-4E307AA9C7C8}"/>
    <cellStyle name="Normal 2 2 2 2 4 4 2" xfId="23687" xr:uid="{35A395BC-91CA-46A4-A524-A13D8C589B3D}"/>
    <cellStyle name="Normal 2 2 2 2 4 5" xfId="17237" xr:uid="{77AF7289-E3DF-4652-ABE5-8F45B4BDD62A}"/>
    <cellStyle name="Normal 2 2 2 2 4 5 2" xfId="31097" xr:uid="{74E8CE70-F436-4F00-9020-9113469733FB}"/>
    <cellStyle name="Normal 2 2 2 2 4 6" xfId="36684" xr:uid="{35703BFD-4BE6-41A3-9324-1C1F4867DD08}"/>
    <cellStyle name="Normal 2 2 2 2 4 7" xfId="37751" xr:uid="{8D7D35AB-9859-4B0B-9038-0F1EA09076F3}"/>
    <cellStyle name="Normal 2 2 2 2 4 8" xfId="38150" xr:uid="{B7C0AFCF-2FF1-486F-A05D-4C6B2AA12B92}"/>
    <cellStyle name="Normal 2 2 2 2 4 9" xfId="38510" xr:uid="{BE3395AE-008B-4112-8F4A-F471F61A16EC}"/>
    <cellStyle name="Normal 2 2 2 2 4_Act input CF" xfId="17238" xr:uid="{B0DF0A70-2C95-497B-945D-7536D5670B77}"/>
    <cellStyle name="Normal 2 2 2 2 5" xfId="17239" xr:uid="{A577D4FC-54B1-4A52-A0EF-87904A9EB21A}"/>
    <cellStyle name="Normal 2 2 2 2 5 10" xfId="35974" xr:uid="{F57CDC99-2A0B-4878-A660-1112FF3DBE1B}"/>
    <cellStyle name="Normal 2 2 2 2 5 11" xfId="23688" xr:uid="{2FD6DE7B-E427-421E-A682-4E58B2C16A23}"/>
    <cellStyle name="Normal 2 2 2 2 5 2" xfId="17240" xr:uid="{EF3F3A78-5281-4069-B9F5-8A685B9FF54E}"/>
    <cellStyle name="Normal 2 2 2 2 5 2 2" xfId="17241" xr:uid="{5840A119-4987-4A2E-A692-6DAE29F14E8F}"/>
    <cellStyle name="Normal 2 2 2 2 5 2 2 2" xfId="23690" xr:uid="{1F3E08C5-19DB-42D7-A01F-BE7C52FBAB62}"/>
    <cellStyle name="Normal 2 2 2 2 5 2 3" xfId="17242" xr:uid="{80EEB16D-E93A-4DA9-9C06-1FDAAB6E47F6}"/>
    <cellStyle name="Normal 2 2 2 2 5 2 3 2" xfId="23691" xr:uid="{4A629B95-7DC2-411B-BB95-56E432752EDC}"/>
    <cellStyle name="Normal 2 2 2 2 5 2 4" xfId="23689" xr:uid="{37EDED7C-9474-4BA7-BBB0-00F8177D2D03}"/>
    <cellStyle name="Normal 2 2 2 2 5 2_ACT_NIBD EQ" xfId="17243" xr:uid="{CF024B3E-3684-4452-B287-CD77382CCFC6}"/>
    <cellStyle name="Normal 2 2 2 2 5 3" xfId="17244" xr:uid="{16980978-0B75-417D-9B11-F0E43A165962}"/>
    <cellStyle name="Normal 2 2 2 2 5 3 2" xfId="23692" xr:uid="{765E19C1-CF8D-4D71-B570-5860A515A07B}"/>
    <cellStyle name="Normal 2 2 2 2 5 4" xfId="17245" xr:uid="{08BFE062-6C35-4120-BD18-19C549F18C53}"/>
    <cellStyle name="Normal 2 2 2 2 5 4 2" xfId="23693" xr:uid="{312D903D-0C4E-43AF-8910-F720383B63FD}"/>
    <cellStyle name="Normal 2 2 2 2 5 5" xfId="17246" xr:uid="{482DFEB8-2538-4742-AB36-BC8A764849C1}"/>
    <cellStyle name="Normal 2 2 2 2 5 5 2" xfId="31523" xr:uid="{415947F7-B14A-4796-B6F5-9EB38074CB96}"/>
    <cellStyle name="Normal 2 2 2 2 5 6" xfId="36685" xr:uid="{40C5431B-1020-4E57-8A50-ED4EC46C8F35}"/>
    <cellStyle name="Normal 2 2 2 2 5 7" xfId="37752" xr:uid="{DFF86285-F80F-4414-BD59-2B87A0A12AEC}"/>
    <cellStyle name="Normal 2 2 2 2 5 8" xfId="38151" xr:uid="{2D8460A1-D625-4DFC-9134-90F72D0C0CA5}"/>
    <cellStyle name="Normal 2 2 2 2 5 9" xfId="38511" xr:uid="{D4F9B14F-733E-4A13-A34F-30D0CBF1516F}"/>
    <cellStyle name="Normal 2 2 2 2 5_Act input CF" xfId="17247" xr:uid="{089AC1E5-71FF-47AE-9DBC-C117303C2EED}"/>
    <cellStyle name="Normal 2 2 2 2 6" xfId="17248" xr:uid="{2F0EE254-7887-4677-AD7A-3BD103B39960}"/>
    <cellStyle name="Normal 2 2 2 2 6 2" xfId="17249" xr:uid="{482CA2F0-6FCC-47C9-B504-9D61B9F9F055}"/>
    <cellStyle name="Normal 2 2 2 2 6 2 2" xfId="23695" xr:uid="{EC1E945F-A5D4-4F4A-9226-296B839EB15D}"/>
    <cellStyle name="Normal 2 2 2 2 6 3" xfId="17250" xr:uid="{BA0B8516-8D1E-4A82-98B6-7093EB58E186}"/>
    <cellStyle name="Normal 2 2 2 2 6 3 2" xfId="23696" xr:uid="{90C556E3-1065-47F8-976C-3D256985B6AB}"/>
    <cellStyle name="Normal 2 2 2 2 6 4" xfId="23694" xr:uid="{3BDEC464-6334-4D20-859E-087088265FE4}"/>
    <cellStyle name="Normal 2 2 2 2 6_ACT_NIBD EQ" xfId="17251" xr:uid="{4F5D1348-745B-4839-B374-A8750DE7C6BD}"/>
    <cellStyle name="Normal 2 2 2 2 7" xfId="17252" xr:uid="{268926F0-0B21-4FCF-AC19-AAC3C5117307}"/>
    <cellStyle name="Normal 2 2 2 2 7 2" xfId="23697" xr:uid="{3607071E-F0A0-4088-8207-37218B5937FC}"/>
    <cellStyle name="Normal 2 2 2 2 8" xfId="17253" xr:uid="{026DF93E-58D7-48AB-8204-3FB6D8E5D8B8}"/>
    <cellStyle name="Normal 2 2 2 2 8 2" xfId="23698" xr:uid="{F1B4D96C-8349-484D-BB84-D9244C03645D}"/>
    <cellStyle name="Normal 2 2 2 2 9" xfId="17254" xr:uid="{EB83F496-A9E0-4156-B7D6-04966956EEB4}"/>
    <cellStyle name="Normal 2 2 2 2 9 2" xfId="30605" xr:uid="{A2C649A2-EC22-49BE-A594-AA67449CC154}"/>
    <cellStyle name="Normal 2 2 2 2_Act input CF" xfId="17255" xr:uid="{965912F1-A7BD-49F8-9AAA-2CFA658F0120}"/>
    <cellStyle name="Normal 2 2 2 3" xfId="17256" xr:uid="{34300AD9-08C9-4B2A-9F17-4E2E381BFB60}"/>
    <cellStyle name="Normal 2 2 2 3 10" xfId="37337" xr:uid="{CC22084D-EE4A-4CA5-9975-2DA712BE4119}"/>
    <cellStyle name="Normal 2 2 2 3 11" xfId="23699" xr:uid="{7FE4C309-A1B3-4F74-81D0-0044BD0DFE0E}"/>
    <cellStyle name="Normal 2 2 2 3 2" xfId="17257" xr:uid="{067AA6D0-14FC-4580-A26D-2C0CAE2DAA49}"/>
    <cellStyle name="Normal 2 2 2 3 2 10" xfId="33053" xr:uid="{D8D18198-3B6D-46AB-B8C4-1219852C04E4}"/>
    <cellStyle name="Normal 2 2 2 3 2 11" xfId="23700" xr:uid="{2A0BD9DB-8425-4F05-9D29-0A5ADCCD4098}"/>
    <cellStyle name="Normal 2 2 2 3 2 2" xfId="17258" xr:uid="{C442C79B-4529-42F7-9C16-536F1029C6A8}"/>
    <cellStyle name="Normal 2 2 2 3 2 2 10" xfId="36065" xr:uid="{2C6283FB-0E99-44F8-A373-451825AEEA76}"/>
    <cellStyle name="Normal 2 2 2 3 2 2 11" xfId="23701" xr:uid="{C66544CE-8595-48C5-9EE7-ACB732366F9E}"/>
    <cellStyle name="Normal 2 2 2 3 2 2 2" xfId="17259" xr:uid="{24B3A728-6825-4A8C-90EC-21FDEC453188}"/>
    <cellStyle name="Normal 2 2 2 3 2 2 2 2" xfId="17260" xr:uid="{6D11C2A2-E5B2-4C8C-A2A7-59C7AD43140D}"/>
    <cellStyle name="Normal 2 2 2 3 2 2 2 2 2" xfId="23703" xr:uid="{FD749E98-7D7E-4FF9-A3DB-FBEB5D022635}"/>
    <cellStyle name="Normal 2 2 2 3 2 2 2 3" xfId="17261" xr:uid="{A4DC7DAA-5DCC-4006-8CA3-BEFF68689FCB}"/>
    <cellStyle name="Normal 2 2 2 3 2 2 2 3 2" xfId="23704" xr:uid="{F5E7162F-E82A-4758-92C1-B27DE53D99B6}"/>
    <cellStyle name="Normal 2 2 2 3 2 2 2 4" xfId="23702" xr:uid="{B764DB3B-98D6-46A4-9C9A-EB22809C90EF}"/>
    <cellStyle name="Normal 2 2 2 3 2 2 2_ACT_NIBD EQ" xfId="17262" xr:uid="{B9C14040-8AFA-4D95-A5CC-3C20E61350D7}"/>
    <cellStyle name="Normal 2 2 2 3 2 2 3" xfId="17263" xr:uid="{E51F2257-A303-4AE5-9F26-B037B50DA146}"/>
    <cellStyle name="Normal 2 2 2 3 2 2 3 2" xfId="23705" xr:uid="{BD0628DE-3129-441B-86C9-25C335884846}"/>
    <cellStyle name="Normal 2 2 2 3 2 2 4" xfId="17264" xr:uid="{7B9C9733-EAAD-4010-BF4F-F8BB9BA10E15}"/>
    <cellStyle name="Normal 2 2 2 3 2 2 4 2" xfId="23706" xr:uid="{5282DBD6-37FD-4506-933B-8A7CDE4AC8DB}"/>
    <cellStyle name="Normal 2 2 2 3 2 2 5" xfId="17265" xr:uid="{23E04F82-812D-4261-B859-0D2F7E6C794F}"/>
    <cellStyle name="Normal 2 2 2 3 2 2 5 2" xfId="31320" xr:uid="{8E8648C2-A01C-436A-8F92-61D5113774FC}"/>
    <cellStyle name="Normal 2 2 2 3 2 2 6" xfId="36686" xr:uid="{533E9567-A138-4894-8F02-2993DDA056AC}"/>
    <cellStyle name="Normal 2 2 2 3 2 2 7" xfId="37755" xr:uid="{CCDFEFF3-A1FA-4510-8495-9D479F6C0D99}"/>
    <cellStyle name="Normal 2 2 2 3 2 2 8" xfId="38152" xr:uid="{98787FD8-3DF6-4411-9153-95A95038522F}"/>
    <cellStyle name="Normal 2 2 2 3 2 2 9" xfId="38512" xr:uid="{15AF00E7-8485-449F-A4CD-BFF9F4393F02}"/>
    <cellStyle name="Normal 2 2 2 3 2 2_Act input CF" xfId="17266" xr:uid="{F736995C-13B8-4F69-B1F1-D3A8196FE1E5}"/>
    <cellStyle name="Normal 2 2 2 3 2 3" xfId="17267" xr:uid="{7649041B-229E-4ED1-8B2D-A54075D2E409}"/>
    <cellStyle name="Normal 2 2 2 3 2 3 10" xfId="37127" xr:uid="{E1DEA1AA-A3A9-4C76-AB90-B42CF30CE4D5}"/>
    <cellStyle name="Normal 2 2 2 3 2 3 11" xfId="23707" xr:uid="{D0A308FC-DAC9-4C15-A62C-F5F08A882E51}"/>
    <cellStyle name="Normal 2 2 2 3 2 3 2" xfId="17268" xr:uid="{7F61CAEB-A601-4FD7-B1BC-A1F51A67C188}"/>
    <cellStyle name="Normal 2 2 2 3 2 3 2 2" xfId="17269" xr:uid="{3F1BFF5B-E790-4C0B-8312-BDEB3199BAB8}"/>
    <cellStyle name="Normal 2 2 2 3 2 3 2 2 2" xfId="23709" xr:uid="{29414164-FB71-424D-B6C9-4EA32331772D}"/>
    <cellStyle name="Normal 2 2 2 3 2 3 2 3" xfId="17270" xr:uid="{FB6243F8-27EF-4FCE-928F-20834F5CEAB9}"/>
    <cellStyle name="Normal 2 2 2 3 2 3 2 3 2" xfId="23710" xr:uid="{DDDF0AF9-8A25-44D9-92F3-BD334DA04E24}"/>
    <cellStyle name="Normal 2 2 2 3 2 3 2 4" xfId="23708" xr:uid="{20973BD6-90F0-4E12-B88C-13325E80DFB2}"/>
    <cellStyle name="Normal 2 2 2 3 2 3 2_ACT_NIBD EQ" xfId="17271" xr:uid="{152705AC-9995-4116-98AE-30004691CF5D}"/>
    <cellStyle name="Normal 2 2 2 3 2 3 3" xfId="17272" xr:uid="{5E7BCA48-B83F-4793-8D34-150926E75FAA}"/>
    <cellStyle name="Normal 2 2 2 3 2 3 3 2" xfId="23711" xr:uid="{7DA72CA2-BF1A-431D-BE0F-1B56A4CA060C}"/>
    <cellStyle name="Normal 2 2 2 3 2 3 4" xfId="17273" xr:uid="{3F2F3928-EE19-4858-927D-473B800DA5CD}"/>
    <cellStyle name="Normal 2 2 2 3 2 3 4 2" xfId="23712" xr:uid="{DBF16BFE-9647-4FA7-A95A-4F5F3F055E81}"/>
    <cellStyle name="Normal 2 2 2 3 2 3 5" xfId="17274" xr:uid="{5EF8DC40-5FDA-4C75-825E-F45D4406A4D7}"/>
    <cellStyle name="Normal 2 2 2 3 2 3 5 2" xfId="31713" xr:uid="{FD4A0B88-2638-48AC-9945-2C9B9E6B845E}"/>
    <cellStyle name="Normal 2 2 2 3 2 3 6" xfId="36687" xr:uid="{6CB2160C-F9A5-4505-97AC-705936D293E6}"/>
    <cellStyle name="Normal 2 2 2 3 2 3 7" xfId="37756" xr:uid="{DC639C1F-EE9E-4AC3-965C-77D57CC9222E}"/>
    <cellStyle name="Normal 2 2 2 3 2 3 8" xfId="38153" xr:uid="{B2DCE953-8257-443E-B44A-F8F769DF9D8D}"/>
    <cellStyle name="Normal 2 2 2 3 2 3 9" xfId="38513" xr:uid="{12D92427-7B1B-4BC9-9297-66DB34F67A7D}"/>
    <cellStyle name="Normal 2 2 2 3 2 3_Act input CF" xfId="17275" xr:uid="{66AB52C9-5B3B-4105-9EC4-874187E4A103}"/>
    <cellStyle name="Normal 2 2 2 3 2 4" xfId="17276" xr:uid="{28E9A4B9-F459-4FA8-9A4E-EAD66CA95370}"/>
    <cellStyle name="Normal 2 2 2 3 2 4 2" xfId="17277" xr:uid="{2CE66DF1-8165-4790-858C-842D9404C1F8}"/>
    <cellStyle name="Normal 2 2 2 3 2 4 2 2" xfId="23714" xr:uid="{376EE140-A99B-477D-82B2-AC1FCADB30B7}"/>
    <cellStyle name="Normal 2 2 2 3 2 4 3" xfId="17278" xr:uid="{578359AE-FFFE-4636-A683-CA991EA15D4A}"/>
    <cellStyle name="Normal 2 2 2 3 2 4 3 2" xfId="23715" xr:uid="{8B8C6043-D067-4FB1-A2C4-5766223B478D}"/>
    <cellStyle name="Normal 2 2 2 3 2 4 4" xfId="23713" xr:uid="{0FC529C9-1AAF-4F42-B875-A58AD194F582}"/>
    <cellStyle name="Normal 2 2 2 3 2 4_ACT_NIBD EQ" xfId="17279" xr:uid="{6E2B7E1C-8F7D-4B66-BF61-DB58ABF58080}"/>
    <cellStyle name="Normal 2 2 2 3 2 5" xfId="17280" xr:uid="{33AD0FBD-B809-469E-8F37-7A2192EE3578}"/>
    <cellStyle name="Normal 2 2 2 3 2 5 2" xfId="23716" xr:uid="{A4AF8E2D-DD1C-4D41-93C8-5BE376367DBE}"/>
    <cellStyle name="Normal 2 2 2 3 2 6" xfId="17281" xr:uid="{C07919B4-EC71-45E2-B043-52F72492770D}"/>
    <cellStyle name="Normal 2 2 2 3 2 6 2" xfId="23717" xr:uid="{FEDB3E1D-C8CE-474C-B39E-0F8D5E866AD3}"/>
    <cellStyle name="Normal 2 2 2 3 2 7" xfId="17282" xr:uid="{67711D1C-2BD1-4897-B596-4D1C60D7F4A4}"/>
    <cellStyle name="Normal 2 2 2 3 2 7 2" xfId="30921" xr:uid="{1879BB7B-B4C9-4F6C-A56D-5B17616E3286}"/>
    <cellStyle name="Normal 2 2 2 3 2 8" xfId="36377" xr:uid="{66AAA15C-45F5-4AA6-BE0F-625800FB80FD}"/>
    <cellStyle name="Normal 2 2 2 3 2 9" xfId="37439" xr:uid="{F928A20C-AF0A-4537-87FC-0D3C68316AFB}"/>
    <cellStyle name="Normal 2 2 2 3 2_Act input CF" xfId="17283" xr:uid="{82ADA5C2-915F-41B3-9391-3C1429C41B19}"/>
    <cellStyle name="Normal 2 2 2 3 3" xfId="17284" xr:uid="{0F37A8F7-9473-4493-B232-400B267F697F}"/>
    <cellStyle name="Normal 2 2 2 3 3 10" xfId="37263" xr:uid="{B9B9EAB3-5AB3-47EC-9872-A88ADAE0C1BA}"/>
    <cellStyle name="Normal 2 2 2 3 3 11" xfId="23718" xr:uid="{9BD6D57D-5BFB-490B-9863-76BD7BA48FB1}"/>
    <cellStyle name="Normal 2 2 2 3 3 2" xfId="17285" xr:uid="{C23F1E02-FF92-48AD-9412-AA57F077D885}"/>
    <cellStyle name="Normal 2 2 2 3 3 2 2" xfId="17286" xr:uid="{A80C74A5-C319-4C3B-AAE4-1BEE0E3FB739}"/>
    <cellStyle name="Normal 2 2 2 3 3 2 2 2" xfId="23720" xr:uid="{DDF7C4F1-4A47-4BE1-A6FA-17D0E28DB71B}"/>
    <cellStyle name="Normal 2 2 2 3 3 2 3" xfId="17287" xr:uid="{6B69050A-AE03-45B1-91A0-C517D448B390}"/>
    <cellStyle name="Normal 2 2 2 3 3 2 3 2" xfId="23721" xr:uid="{73E2E2D9-1972-4B2A-9C3F-BC3444A3B2A9}"/>
    <cellStyle name="Normal 2 2 2 3 3 2 4" xfId="23719" xr:uid="{99A90240-75DA-4D8B-95FF-94AEC43CAED5}"/>
    <cellStyle name="Normal 2 2 2 3 3 2_ACT_NIBD EQ" xfId="17288" xr:uid="{4CB2C5C7-F02B-409C-A625-5B5668F03F4D}"/>
    <cellStyle name="Normal 2 2 2 3 3 3" xfId="17289" xr:uid="{47D52B65-EBDE-42E5-8E87-C774746158E9}"/>
    <cellStyle name="Normal 2 2 2 3 3 3 2" xfId="23722" xr:uid="{FAE831A4-A8DE-437C-9870-C39DC75753A5}"/>
    <cellStyle name="Normal 2 2 2 3 3 4" xfId="17290" xr:uid="{FA60AF62-31DF-4CF7-BB01-F9AC968ACB4D}"/>
    <cellStyle name="Normal 2 2 2 3 3 4 2" xfId="23723" xr:uid="{231E0AC1-E68A-47F0-84B6-652549E8965D}"/>
    <cellStyle name="Normal 2 2 2 3 3 5" xfId="17291" xr:uid="{94D0DE97-1B6B-4EA9-A27D-3BE648FCF166}"/>
    <cellStyle name="Normal 2 2 2 3 3 5 2" xfId="31168" xr:uid="{6608C310-4B7B-4526-8654-7E5F67813153}"/>
    <cellStyle name="Normal 2 2 2 3 3 6" xfId="36688" xr:uid="{5849418E-9A82-44C2-9304-114ABC3659FE}"/>
    <cellStyle name="Normal 2 2 2 3 3 7" xfId="37757" xr:uid="{EFD0678D-D590-46C9-8E6D-A9432A717F33}"/>
    <cellStyle name="Normal 2 2 2 3 3 8" xfId="38154" xr:uid="{F2A50468-01E7-433B-B5DC-6AE050735079}"/>
    <cellStyle name="Normal 2 2 2 3 3 9" xfId="38514" xr:uid="{6B27411E-D043-4041-9363-B485108D2950}"/>
    <cellStyle name="Normal 2 2 2 3 3_Act input CF" xfId="17292" xr:uid="{B56AB7F9-FC44-45A7-83E7-41C7DF23D396}"/>
    <cellStyle name="Normal 2 2 2 3 4" xfId="17293" xr:uid="{55A2BAD1-6F48-4F89-A1AA-2A4FEED92186}"/>
    <cellStyle name="Normal 2 2 2 3 4 10" xfId="36017" xr:uid="{23A587A6-B280-41EE-9719-10FC4A669435}"/>
    <cellStyle name="Normal 2 2 2 3 4 11" xfId="23724" xr:uid="{25A6CABB-7760-4B97-8DBF-56A75193EC51}"/>
    <cellStyle name="Normal 2 2 2 3 4 2" xfId="17294" xr:uid="{C74606B5-6D9D-4CEB-8A64-5AD7AD606929}"/>
    <cellStyle name="Normal 2 2 2 3 4 2 2" xfId="17295" xr:uid="{DBD79C97-0B62-45D5-AA94-F08431A7883B}"/>
    <cellStyle name="Normal 2 2 2 3 4 2 2 2" xfId="23726" xr:uid="{E86400B0-DFBF-4C71-AC4D-662AAD19C90A}"/>
    <cellStyle name="Normal 2 2 2 3 4 2 3" xfId="17296" xr:uid="{D42EF704-00DD-4360-AFB1-CDDCAC082FA9}"/>
    <cellStyle name="Normal 2 2 2 3 4 2 3 2" xfId="23727" xr:uid="{0D6A53D1-5286-4C37-B000-E93B178EE3CA}"/>
    <cellStyle name="Normal 2 2 2 3 4 2 4" xfId="23725" xr:uid="{7C4783A3-E4FD-48DB-AB72-44AD1F95B7F0}"/>
    <cellStyle name="Normal 2 2 2 3 4 2_ACT_NIBD EQ" xfId="17297" xr:uid="{7EDE686F-7012-4C06-830A-421A29B458E2}"/>
    <cellStyle name="Normal 2 2 2 3 4 3" xfId="17298" xr:uid="{6F466A87-5D93-4FDB-B270-1EFAB2474692}"/>
    <cellStyle name="Normal 2 2 2 3 4 3 2" xfId="23728" xr:uid="{9A424FBC-64B8-4355-8F59-5316D0F61072}"/>
    <cellStyle name="Normal 2 2 2 3 4 4" xfId="17299" xr:uid="{8F67FE7F-4740-4361-8457-014085450737}"/>
    <cellStyle name="Normal 2 2 2 3 4 4 2" xfId="23729" xr:uid="{DEFED991-7FBA-45EC-AE34-FEEC9ABAA8A7}"/>
    <cellStyle name="Normal 2 2 2 3 4 5" xfId="17300" xr:uid="{AF33EA06-AB6A-4FF3-8CF5-05994F758AEC}"/>
    <cellStyle name="Normal 2 2 2 3 4 5 2" xfId="31564" xr:uid="{23644EDD-D803-4DA7-A6C6-9E1441B24494}"/>
    <cellStyle name="Normal 2 2 2 3 4 6" xfId="36689" xr:uid="{347D46BA-A557-4778-84D7-1053145366F4}"/>
    <cellStyle name="Normal 2 2 2 3 4 7" xfId="37758" xr:uid="{35819675-01CB-4195-A3BD-9691C98E7189}"/>
    <cellStyle name="Normal 2 2 2 3 4 8" xfId="38155" xr:uid="{148A91E1-9AD5-4691-A006-8443984E59DC}"/>
    <cellStyle name="Normal 2 2 2 3 4 9" xfId="38515" xr:uid="{EE9677CD-A2CA-4024-8162-527D4DEF4AC8}"/>
    <cellStyle name="Normal 2 2 2 3 4_Act input CF" xfId="17301" xr:uid="{8DCF0F61-025C-464F-B85F-BB7E34F4345D}"/>
    <cellStyle name="Normal 2 2 2 3 5" xfId="17302" xr:uid="{08DD4D2A-132F-485C-B2E8-B5FACB964725}"/>
    <cellStyle name="Normal 2 2 2 3 5 2" xfId="17303" xr:uid="{B0F39E60-F074-4C34-9CBF-FE4ECFA3FD84}"/>
    <cellStyle name="Normal 2 2 2 3 5 2 2" xfId="23731" xr:uid="{F586D499-8873-45B8-95A4-3FC2F4A6C11A}"/>
    <cellStyle name="Normal 2 2 2 3 5 3" xfId="17304" xr:uid="{981D37FA-2A68-4C5F-AFA5-B91F4DE87170}"/>
    <cellStyle name="Normal 2 2 2 3 5 3 2" xfId="23732" xr:uid="{30D16A72-690A-4205-A73C-58B583F01179}"/>
    <cellStyle name="Normal 2 2 2 3 5 4" xfId="23730" xr:uid="{E231A313-2AA0-40A7-BEB3-4DF8823DA6FE}"/>
    <cellStyle name="Normal 2 2 2 3 5_ACT_NIBD EQ" xfId="17305" xr:uid="{A09B9370-AACF-4DD4-AF84-741BE2481A9F}"/>
    <cellStyle name="Normal 2 2 2 3 6" xfId="17306" xr:uid="{93CB6D60-87E0-480D-AE07-FCE58255C42F}"/>
    <cellStyle name="Normal 2 2 2 3 6 2" xfId="23733" xr:uid="{2CE2B24E-A479-456B-98EB-8BEB257653EA}"/>
    <cellStyle name="Normal 2 2 2 3 7" xfId="17307" xr:uid="{BF04207F-893A-4330-8DA3-D046A2AC7E3A}"/>
    <cellStyle name="Normal 2 2 2 3 7 2" xfId="23734" xr:uid="{8B3751E7-ACA8-4DDA-BF75-70D7242E0286}"/>
    <cellStyle name="Normal 2 2 2 3 8" xfId="17308" xr:uid="{3EA4F8BE-947B-4804-A29C-38A37D1F60EE}"/>
    <cellStyle name="Normal 2 2 2 3 8 2" xfId="30705" xr:uid="{49EED1F7-578B-43A7-8639-2E27E8127EB4}"/>
    <cellStyle name="Normal 2 2 2 3 9" xfId="36283" xr:uid="{CADB96F4-77D2-4F26-A429-7A820E0C5911}"/>
    <cellStyle name="Normal 2 2 2 3_Act input CF" xfId="17309" xr:uid="{023D2DBA-03BF-461E-94BB-D2836BD54A2E}"/>
    <cellStyle name="Normal 2 2 2 4" xfId="17310" xr:uid="{CDC393B9-52A7-443E-B2A8-F31ED2AE412A}"/>
    <cellStyle name="Normal 2 2 2 4 2" xfId="17311" xr:uid="{69BCF636-239F-4D69-A59C-D33A7960CC05}"/>
    <cellStyle name="Normal 2 2 2 4 2 2" xfId="30813" xr:uid="{9994FE76-51E0-4031-9B20-6C26DC1BE08C}"/>
    <cellStyle name="Normal 2 2 2 4 3" xfId="23735" xr:uid="{CB12F161-43EB-40D2-A661-A3E0B3E07007}"/>
    <cellStyle name="Normal 2 2 2 4_ACT Segment adj EBITDA" xfId="17312" xr:uid="{3E84D42C-5D3A-486A-8F23-E8704150A81C}"/>
    <cellStyle name="Normal 2 2 2 5" xfId="17313" xr:uid="{680A0208-E5F9-456A-A492-6AA71C173C9D}"/>
    <cellStyle name="Normal 2 2 2 5 10" xfId="36027" xr:uid="{41C9D255-D01A-4A39-AD93-7159CFD755F1}"/>
    <cellStyle name="Normal 2 2 2 5 11" xfId="23736" xr:uid="{3D73FA09-2B25-4C79-AF5D-5052F1B9A233}"/>
    <cellStyle name="Normal 2 2 2 5 2" xfId="17314" xr:uid="{982E69F2-13D6-433A-9564-9162A8DE2801}"/>
    <cellStyle name="Normal 2 2 2 5 2 10" xfId="37143" xr:uid="{7477F124-EF06-4F48-B1B3-986B3957513D}"/>
    <cellStyle name="Normal 2 2 2 5 2 11" xfId="23737" xr:uid="{1F60883E-2715-41BC-A1FD-73A5E1AE05B3}"/>
    <cellStyle name="Normal 2 2 2 5 2 2" xfId="17315" xr:uid="{94C76BF6-6C44-4511-A637-2535DF04912F}"/>
    <cellStyle name="Normal 2 2 2 5 2 2 2" xfId="17316" xr:uid="{4AEB57C5-DA38-40FF-AE0D-E48CAFD67166}"/>
    <cellStyle name="Normal 2 2 2 5 2 2 2 2" xfId="23739" xr:uid="{A62A3CDE-574A-47AB-B0D7-1E328755C514}"/>
    <cellStyle name="Normal 2 2 2 5 2 2 3" xfId="17317" xr:uid="{90BCD4C3-9125-4929-B3B7-7060BE7B86BB}"/>
    <cellStyle name="Normal 2 2 2 5 2 2 3 2" xfId="23740" xr:uid="{E0497DB8-DD64-4A6F-9FD4-681E98D596AE}"/>
    <cellStyle name="Normal 2 2 2 5 2 2 4" xfId="23738" xr:uid="{CD6EA56A-2E93-4B61-99DC-FF4331CE26BD}"/>
    <cellStyle name="Normal 2 2 2 5 2 2_ACT_NIBD EQ" xfId="17318" xr:uid="{7EDE7C1E-07A3-4197-BEB9-06F6170CF40B}"/>
    <cellStyle name="Normal 2 2 2 5 2 3" xfId="17319" xr:uid="{A8ED2E44-A005-4698-84C9-77C65010C089}"/>
    <cellStyle name="Normal 2 2 2 5 2 3 2" xfId="23741" xr:uid="{423140BC-CBA3-45F5-B0AA-E236CB38FE2E}"/>
    <cellStyle name="Normal 2 2 2 5 2 4" xfId="17320" xr:uid="{4BA588EE-31FD-4722-8136-EAF14A526CFB}"/>
    <cellStyle name="Normal 2 2 2 5 2 4 2" xfId="23742" xr:uid="{3FAA6E38-8356-4C93-9C9F-2256F0D7C1CB}"/>
    <cellStyle name="Normal 2 2 2 5 2 5" xfId="17321" xr:uid="{3B65E8DA-3D7C-48D9-81FD-CCE02D9BE58B}"/>
    <cellStyle name="Normal 2 2 2 5 2 5 2" xfId="31267" xr:uid="{4097B222-D77F-431B-9AE3-9EBEDF792039}"/>
    <cellStyle name="Normal 2 2 2 5 2 6" xfId="36690" xr:uid="{CF8D1409-8150-45BC-8980-BCA97F5F6402}"/>
    <cellStyle name="Normal 2 2 2 5 2 7" xfId="37760" xr:uid="{5A4E2D57-6253-40FF-B6A1-363109257260}"/>
    <cellStyle name="Normal 2 2 2 5 2 8" xfId="38156" xr:uid="{124E52AB-EFD3-4D70-8E8D-D895442D8757}"/>
    <cellStyle name="Normal 2 2 2 5 2 9" xfId="38516" xr:uid="{75076CCF-22E1-42C8-8877-808C6D3A360F}"/>
    <cellStyle name="Normal 2 2 2 5 2_Act input CF" xfId="17322" xr:uid="{8CE84121-2A8A-4690-A2CD-8504F9522B4D}"/>
    <cellStyle name="Normal 2 2 2 5 3" xfId="17323" xr:uid="{1D6053EB-AB02-4D03-805F-0751E20121CB}"/>
    <cellStyle name="Normal 2 2 2 5 3 10" xfId="35980" xr:uid="{F6CD5F8B-7D3C-4D6B-B2B4-7B36292227BE}"/>
    <cellStyle name="Normal 2 2 2 5 3 11" xfId="23743" xr:uid="{D839C927-95FA-4DB6-814E-5BA2A4147D77}"/>
    <cellStyle name="Normal 2 2 2 5 3 2" xfId="17324" xr:uid="{76E8343C-29B4-4CE6-B261-9621FEA54E62}"/>
    <cellStyle name="Normal 2 2 2 5 3 2 2" xfId="17325" xr:uid="{CBBFCC2F-38A2-488D-A45A-5FCADE23BF28}"/>
    <cellStyle name="Normal 2 2 2 5 3 2 2 2" xfId="23745" xr:uid="{77695B61-5F7A-4643-8051-5D63F5942F40}"/>
    <cellStyle name="Normal 2 2 2 5 3 2 3" xfId="17326" xr:uid="{B217CEF0-A918-4130-B7B9-17A9174E6482}"/>
    <cellStyle name="Normal 2 2 2 5 3 2 3 2" xfId="23746" xr:uid="{1BB60EBD-906A-4581-BF1F-771E88EB494D}"/>
    <cellStyle name="Normal 2 2 2 5 3 2 4" xfId="23744" xr:uid="{A3B5A26F-D27D-473A-982B-13F74234F3E6}"/>
    <cellStyle name="Normal 2 2 2 5 3 2_ACT_NIBD EQ" xfId="17327" xr:uid="{9168C4D3-C62C-49DA-8084-9C06BF41A2D5}"/>
    <cellStyle name="Normal 2 2 2 5 3 3" xfId="17328" xr:uid="{7EF720DC-3AC5-4EE2-A112-5835DFB046C1}"/>
    <cellStyle name="Normal 2 2 2 5 3 3 2" xfId="23747" xr:uid="{31FAB07C-7CE0-4CEE-818C-44FD942BBD25}"/>
    <cellStyle name="Normal 2 2 2 5 3 4" xfId="17329" xr:uid="{D8187EE8-AA8E-4304-9F7A-2A3D1B7BCAFF}"/>
    <cellStyle name="Normal 2 2 2 5 3 4 2" xfId="23748" xr:uid="{57F01863-0652-41C4-AA82-F17F0F79E4C0}"/>
    <cellStyle name="Normal 2 2 2 5 3 5" xfId="17330" xr:uid="{F8D9169C-4211-40B0-9742-5ADB84B508C7}"/>
    <cellStyle name="Normal 2 2 2 5 3 5 2" xfId="31660" xr:uid="{C8548C0D-4148-4610-AA9F-52AC574A1BC4}"/>
    <cellStyle name="Normal 2 2 2 5 3 6" xfId="36691" xr:uid="{15E357A3-1765-4974-8080-69CE42C07C77}"/>
    <cellStyle name="Normal 2 2 2 5 3 7" xfId="37761" xr:uid="{C83BB4F0-9C06-4701-A42A-857ACB0F9EFB}"/>
    <cellStyle name="Normal 2 2 2 5 3 8" xfId="38157" xr:uid="{5140A50D-7A00-484E-ADEA-F168176D0B67}"/>
    <cellStyle name="Normal 2 2 2 5 3 9" xfId="38517" xr:uid="{52C48FF9-E504-40CD-8A02-B51766DEECF1}"/>
    <cellStyle name="Normal 2 2 2 5 3_Act input CF" xfId="17331" xr:uid="{FE64FC00-BC2A-4081-838F-C3A050B50E5E}"/>
    <cellStyle name="Normal 2 2 2 5 4" xfId="17332" xr:uid="{FA4D2301-BD0C-4979-8DD4-1D7D3EDDA0BE}"/>
    <cellStyle name="Normal 2 2 2 5 4 2" xfId="17333" xr:uid="{8D07AE57-BE6D-40F2-BD51-0BAD56A34A95}"/>
    <cellStyle name="Normal 2 2 2 5 4 2 2" xfId="23750" xr:uid="{DBA211EE-8ECD-44BF-BB35-198F084E5146}"/>
    <cellStyle name="Normal 2 2 2 5 4 3" xfId="17334" xr:uid="{97974B02-FEE0-4816-90C3-372CC6F0A01D}"/>
    <cellStyle name="Normal 2 2 2 5 4 3 2" xfId="23751" xr:uid="{28AFB765-8DB3-4369-9688-C6B74F57D153}"/>
    <cellStyle name="Normal 2 2 2 5 4 4" xfId="23749" xr:uid="{2C740B56-9FC9-43C2-A990-FFCC7768D398}"/>
    <cellStyle name="Normal 2 2 2 5 4_ACT_NIBD EQ" xfId="17335" xr:uid="{B0536C8E-99F4-467F-8C52-67CD251B9F0F}"/>
    <cellStyle name="Normal 2 2 2 5 5" xfId="17336" xr:uid="{35F31A84-E344-47CA-BDF9-1AEB8BC3F811}"/>
    <cellStyle name="Normal 2 2 2 5 5 2" xfId="23752" xr:uid="{E2CB2295-6581-40E3-B84C-C04B4FDC984E}"/>
    <cellStyle name="Normal 2 2 2 5 6" xfId="17337" xr:uid="{14E4992C-6150-4FF4-8764-6DF25E5E24C1}"/>
    <cellStyle name="Normal 2 2 2 5 6 2" xfId="23753" xr:uid="{C59C481F-56FC-4999-92A8-2C24F1748326}"/>
    <cellStyle name="Normal 2 2 2 5 7" xfId="17338" xr:uid="{430FFE37-2E3F-4D52-9476-C9B106B97761}"/>
    <cellStyle name="Normal 2 2 2 5 7 2" xfId="30840" xr:uid="{04795FBD-18C3-4DB1-99B4-9F3A50B6A88F}"/>
    <cellStyle name="Normal 2 2 2 5 8" xfId="36343" xr:uid="{B47EFF27-C2D7-4240-857E-A346711EB115}"/>
    <cellStyle name="Normal 2 2 2 5 9" xfId="37394" xr:uid="{BFD20375-CF07-446B-A383-6B39527D9720}"/>
    <cellStyle name="Normal 2 2 2 5_Act input CF" xfId="17339" xr:uid="{4E289219-2A59-4055-83CE-17CFBF76E726}"/>
    <cellStyle name="Normal 2 2 2 6" xfId="17340" xr:uid="{1CE8304D-1516-46D4-9D1B-B5DA276AC4BB}"/>
    <cellStyle name="Normal 2 2 2 6 10" xfId="37689" xr:uid="{42DBD140-F1BD-4E07-AD5B-816B4B8E15F3}"/>
    <cellStyle name="Normal 2 2 2 6 11" xfId="23754" xr:uid="{4E371254-C1D0-4EED-8C26-E3C214E1D22E}"/>
    <cellStyle name="Normal 2 2 2 6 2" xfId="17341" xr:uid="{D8059D76-034D-4F5D-A056-E11BE62EF593}"/>
    <cellStyle name="Normal 2 2 2 6 2 2" xfId="17342" xr:uid="{2D4E8F76-89D6-4C9F-928B-05E377840904}"/>
    <cellStyle name="Normal 2 2 2 6 2 2 2" xfId="23756" xr:uid="{FB4A0D40-79DF-4A07-9D69-930768EB827C}"/>
    <cellStyle name="Normal 2 2 2 6 2 3" xfId="17343" xr:uid="{23948BC6-AE1E-47F1-8D07-704EC6A12C0C}"/>
    <cellStyle name="Normal 2 2 2 6 2 3 2" xfId="23757" xr:uid="{AFE1DFB8-F7CE-4B34-8A03-43818DA37F6C}"/>
    <cellStyle name="Normal 2 2 2 6 2 4" xfId="23755" xr:uid="{4150F56C-0244-429E-A604-78D0BFBBB7CE}"/>
    <cellStyle name="Normal 2 2 2 6 2_ACT_NIBD EQ" xfId="17344" xr:uid="{9504412E-FA6E-464C-A638-8EA4FEE2FAA0}"/>
    <cellStyle name="Normal 2 2 2 6 3" xfId="17345" xr:uid="{40848C1C-B78A-4F85-BC45-9E7533F92D73}"/>
    <cellStyle name="Normal 2 2 2 6 3 2" xfId="23758" xr:uid="{6B280086-9563-40B0-AA62-D61FCC2EADE2}"/>
    <cellStyle name="Normal 2 2 2 6 4" xfId="17346" xr:uid="{5E2B377E-77A7-469B-9E54-F255A2012D11}"/>
    <cellStyle name="Normal 2 2 2 6 4 2" xfId="23759" xr:uid="{424B4954-FBFA-4676-B1E7-13ADDBE4404A}"/>
    <cellStyle name="Normal 2 2 2 6 5" xfId="17347" xr:uid="{0D188B61-BA3B-4DD6-AF5B-28C766896281}"/>
    <cellStyle name="Normal 2 2 2 6 5 2" xfId="31085" xr:uid="{482B7328-8881-4FCD-8723-F1CE7263FF49}"/>
    <cellStyle name="Normal 2 2 2 6 6" xfId="36692" xr:uid="{D5AAFA85-CB0D-4DBB-B896-1163877AAE0B}"/>
    <cellStyle name="Normal 2 2 2 6 7" xfId="37762" xr:uid="{5439FE8B-B080-4CE5-8C4B-49F8C3F5ABCC}"/>
    <cellStyle name="Normal 2 2 2 6 8" xfId="38158" xr:uid="{B48E1B43-5D97-4BC0-AD6B-8C1E7120E801}"/>
    <cellStyle name="Normal 2 2 2 6 9" xfId="38518" xr:uid="{2597F37A-00A9-4A2A-A11E-1710906B69C7}"/>
    <cellStyle name="Normal 2 2 2 6_Act input CF" xfId="17348" xr:uid="{60B5B9B1-28CD-44F7-8E2E-D92E1438BB7B}"/>
    <cellStyle name="Normal 2 2 2 7" xfId="17349" xr:uid="{2E16423F-B3FA-4F77-B58F-84A44ED80A8A}"/>
    <cellStyle name="Normal 2 2 2 7 10" xfId="36068" xr:uid="{67535811-0081-4A54-A6BA-26F0D5581278}"/>
    <cellStyle name="Normal 2 2 2 7 11" xfId="23760" xr:uid="{DE93FCA1-BE69-42A3-BD2B-027D6DAE5DA5}"/>
    <cellStyle name="Normal 2 2 2 7 2" xfId="17350" xr:uid="{2DE52715-4610-47B1-B9B4-2169909FC154}"/>
    <cellStyle name="Normal 2 2 2 7 2 2" xfId="17351" xr:uid="{5A3545A4-C5F5-4182-9C50-A0C35E2B2DD9}"/>
    <cellStyle name="Normal 2 2 2 7 2 2 2" xfId="23762" xr:uid="{7EB6797E-AC74-4368-B333-7F020E3CA4E6}"/>
    <cellStyle name="Normal 2 2 2 7 2 3" xfId="17352" xr:uid="{B3E7E19B-DFF3-418C-B5FC-CEA100A16BEA}"/>
    <cellStyle name="Normal 2 2 2 7 2 3 2" xfId="23763" xr:uid="{33410694-66A1-4B3D-8215-0E3E3B54AB49}"/>
    <cellStyle name="Normal 2 2 2 7 2 4" xfId="23761" xr:uid="{4D7ABDF5-EAF1-43ED-8D06-729734C76EE6}"/>
    <cellStyle name="Normal 2 2 2 7 2_ACT_NIBD EQ" xfId="17353" xr:uid="{B9075D91-7682-48CE-B4E9-6A7D7BBD5433}"/>
    <cellStyle name="Normal 2 2 2 7 3" xfId="17354" xr:uid="{151CCF95-300A-4672-8449-B5130602A212}"/>
    <cellStyle name="Normal 2 2 2 7 3 2" xfId="23764" xr:uid="{5CA08C72-0FAD-479A-BC76-C8E89DBA1F1E}"/>
    <cellStyle name="Normal 2 2 2 7 4" xfId="17355" xr:uid="{9C1C6B5F-2306-42C9-8E91-6B4E609AA328}"/>
    <cellStyle name="Normal 2 2 2 7 4 2" xfId="23765" xr:uid="{BF78BFF8-BE47-4802-B21B-7D2B64531868}"/>
    <cellStyle name="Normal 2 2 2 7 5" xfId="17356" xr:uid="{04021C75-05AB-46FC-84C8-23468B63C1B9}"/>
    <cellStyle name="Normal 2 2 2 7 5 2" xfId="31511" xr:uid="{E8F2851A-5296-4B8C-B05A-47E0B9672974}"/>
    <cellStyle name="Normal 2 2 2 7 6" xfId="36693" xr:uid="{E203EE56-FFBB-450E-B877-44A2DD012C06}"/>
    <cellStyle name="Normal 2 2 2 7 7" xfId="37763" xr:uid="{EA066C27-40CC-4AC0-972A-6976307FBD73}"/>
    <cellStyle name="Normal 2 2 2 7 8" xfId="38159" xr:uid="{E35E555E-6284-4021-B43C-8B263627E4ED}"/>
    <cellStyle name="Normal 2 2 2 7 9" xfId="38519" xr:uid="{0094D37B-3CDA-4956-9629-9FBD58A143F9}"/>
    <cellStyle name="Normal 2 2 2 7_Act input CF" xfId="17357" xr:uid="{8F57D5CE-17D5-49A7-900F-EEE8CF21ED57}"/>
    <cellStyle name="Normal 2 2 2 8" xfId="17358" xr:uid="{CC96984A-CA63-42D4-9CD8-399FA7B3D896}"/>
    <cellStyle name="Normal 2 2 2 8 2" xfId="17359" xr:uid="{FDB758FB-1DDE-4A61-AD9A-BA356EE4A456}"/>
    <cellStyle name="Normal 2 2 2 8 2 2" xfId="23767" xr:uid="{8696C767-BFBA-4B83-805B-E683CFB58BA6}"/>
    <cellStyle name="Normal 2 2 2 8 3" xfId="17360" xr:uid="{A8A7F023-754A-4FC7-9924-E5E6591A20DA}"/>
    <cellStyle name="Normal 2 2 2 8 3 2" xfId="23768" xr:uid="{ED551AE6-5E54-4A75-AC3B-62E67C7088A6}"/>
    <cellStyle name="Normal 2 2 2 8 4" xfId="23766" xr:uid="{0F2D4E89-A96E-45FE-9C2B-19E7CDCBAC90}"/>
    <cellStyle name="Normal 2 2 2 8_ACT_NIBD EQ" xfId="17361" xr:uid="{F6E87DFF-60D1-4DD1-A8FE-9F7D61CB0C1B}"/>
    <cellStyle name="Normal 2 2 2 9" xfId="17362" xr:uid="{CA9DCCE0-AD85-4B17-9520-93ACA164E300}"/>
    <cellStyle name="Normal 2 2 2 9 2" xfId="23769" xr:uid="{0267D8AB-7FB2-4595-9F34-4A1765A3791F}"/>
    <cellStyle name="Normal 2 2 2_Act input CF" xfId="17363" xr:uid="{ABED967B-1FA7-4864-BA38-CFFD74598806}"/>
    <cellStyle name="Normal 2 2 20" xfId="17364" xr:uid="{C36639CD-754D-4454-9252-42C2F517B8A3}"/>
    <cellStyle name="Normal 2 2 20 2" xfId="23770" xr:uid="{A959EC58-7F49-43CD-A897-D4A90D18B643}"/>
    <cellStyle name="Normal 2 2 21" xfId="17365" xr:uid="{5C9ABD64-AF67-4FFF-AEF8-B741B0329AD4}"/>
    <cellStyle name="Normal 2 2 21 2" xfId="26663" xr:uid="{577FFDCB-CA84-4448-AAF1-430721098728}"/>
    <cellStyle name="Normal 2 2 22" xfId="17366" xr:uid="{696C1A41-EF80-4FB7-9F85-B45A976E4066}"/>
    <cellStyle name="Normal 2 2 22 2" xfId="30557" xr:uid="{755A39BA-7487-4815-8D27-D05B45A1F99F}"/>
    <cellStyle name="Normal 2 2 23" xfId="33020" xr:uid="{5F3AF4B6-23C1-4DED-A1AE-4490E9C01F1D}"/>
    <cellStyle name="Normal 2 2 24" xfId="36103" xr:uid="{2F814A68-1321-44BE-B6FA-B093F8700961}"/>
    <cellStyle name="Normal 2 2 25" xfId="37773" xr:uid="{F30566EE-AC76-4A85-BE80-1F6430EA0D36}"/>
    <cellStyle name="Normal 2 2 26" xfId="38481" xr:uid="{51E9B0AC-33BD-48D1-9DEA-D93B7527EC55}"/>
    <cellStyle name="Normal 2 2 27" xfId="37274" xr:uid="{9C9E9FC2-9A4B-41D3-B5C6-43FEA05414EA}"/>
    <cellStyle name="Normal 2 2 28" xfId="38907" xr:uid="{05F7CAD1-6698-439B-8964-FD4C1F030017}"/>
    <cellStyle name="Normal 2 2 29" xfId="37198" xr:uid="{9D6D7980-4228-4B6D-81FF-8291A45214CC}"/>
    <cellStyle name="Normal 2 2 3" xfId="17367" xr:uid="{B83240A1-0021-47DA-B1B5-2309620A0EF6}"/>
    <cellStyle name="Normal 2 2 3 10" xfId="36251" xr:uid="{86C71A5B-AD29-4A88-B5B5-CFA8864DADD2}"/>
    <cellStyle name="Normal 2 2 3 11" xfId="23771" xr:uid="{6DCFFC8A-AE9A-4C4A-A25A-7EFD3B152567}"/>
    <cellStyle name="Normal 2 2 3 2" xfId="17368" xr:uid="{40182970-A8B4-4F24-8AE4-1ADA5DDC9FC9}"/>
    <cellStyle name="Normal 2 2 3 2 10" xfId="37341" xr:uid="{EF5107F4-AB28-4EBF-9482-9DEA9033556A}"/>
    <cellStyle name="Normal 2 2 3 2 11" xfId="23772" xr:uid="{EB44A091-D221-4CF8-9925-1E747333C034}"/>
    <cellStyle name="Normal 2 2 3 2 2" xfId="17369" xr:uid="{652219F6-6B44-4578-85D8-E0BC93112A84}"/>
    <cellStyle name="Normal 2 2 3 2 2 10" xfId="37489" xr:uid="{52D9A7FA-1064-4E53-8B96-542E5DE402D1}"/>
    <cellStyle name="Normal 2 2 3 2 2 11" xfId="23773" xr:uid="{C6934651-4015-4DEC-9560-02B5E481A025}"/>
    <cellStyle name="Normal 2 2 3 2 2 2" xfId="17370" xr:uid="{55DE9EFA-6E7D-465B-B074-CD6C57CE5385}"/>
    <cellStyle name="Normal 2 2 3 2 2 2 10" xfId="37542" xr:uid="{249A6C24-6DF0-45C4-955E-B4B2F9D4AEEA}"/>
    <cellStyle name="Normal 2 2 3 2 2 2 11" xfId="23774" xr:uid="{7E3FE832-B5CE-4280-B4C0-CE7BBFD5C228}"/>
    <cellStyle name="Normal 2 2 3 2 2 2 2" xfId="17371" xr:uid="{F65C6379-6EBC-4D85-A045-15C3D4795B62}"/>
    <cellStyle name="Normal 2 2 3 2 2 2 2 2" xfId="17372" xr:uid="{B618C248-F254-4955-8F5F-C7C008932168}"/>
    <cellStyle name="Normal 2 2 3 2 2 2 2 2 2" xfId="23776" xr:uid="{67BBD954-9CC5-4BC2-A722-B7B86328131F}"/>
    <cellStyle name="Normal 2 2 3 2 2 2 2 3" xfId="17373" xr:uid="{D1F9FE3E-2D12-4C6A-9694-CF50EB2F4461}"/>
    <cellStyle name="Normal 2 2 3 2 2 2 2 3 2" xfId="23777" xr:uid="{C45CDBAF-63F0-438F-BD8E-BAA9AF0693F3}"/>
    <cellStyle name="Normal 2 2 3 2 2 2 2 4" xfId="23775" xr:uid="{C4A22641-3221-4102-A264-30C7F292A8BB}"/>
    <cellStyle name="Normal 2 2 3 2 2 2 2_ACT_NIBD EQ" xfId="17374" xr:uid="{219FB0AA-77A6-4620-AE34-5BEB818DB5DF}"/>
    <cellStyle name="Normal 2 2 3 2 2 2 3" xfId="17375" xr:uid="{39D20BB8-2B86-4A01-9D26-C4A5A6F61C85}"/>
    <cellStyle name="Normal 2 2 3 2 2 2 3 2" xfId="23778" xr:uid="{F5DF70D3-E488-432E-BFAB-046B0837A433}"/>
    <cellStyle name="Normal 2 2 3 2 2 2 4" xfId="17376" xr:uid="{675E00F3-50A1-4464-A549-35E3432A55A5}"/>
    <cellStyle name="Normal 2 2 3 2 2 2 4 2" xfId="23779" xr:uid="{13AA9C52-CA7F-4F30-868E-FD2CABBB2CCD}"/>
    <cellStyle name="Normal 2 2 3 2 2 2 5" xfId="17377" xr:uid="{A5D9EC2B-964B-450A-B204-BCA00CC706AB}"/>
    <cellStyle name="Normal 2 2 3 2 2 2 5 2" xfId="31324" xr:uid="{3C8370BA-8A36-4810-9B0E-FC76B6CD89F3}"/>
    <cellStyle name="Normal 2 2 3 2 2 2 6" xfId="36694" xr:uid="{877951AB-81A9-42BE-8394-6A6C73538BB9}"/>
    <cellStyle name="Normal 2 2 3 2 2 2 7" xfId="37765" xr:uid="{55245A2C-1ADF-47CB-813F-4B07BB9610BF}"/>
    <cellStyle name="Normal 2 2 3 2 2 2 8" xfId="38160" xr:uid="{B190CAD2-A1CB-49A8-9E79-26BB9F5B7EE9}"/>
    <cellStyle name="Normal 2 2 3 2 2 2 9" xfId="38520" xr:uid="{0DE32CE4-9B46-4CAD-B60B-7E5FAEAD1A31}"/>
    <cellStyle name="Normal 2 2 3 2 2 2_Act input CF" xfId="17378" xr:uid="{678B25D2-6C8A-42C3-AA5D-6AECE342F3F9}"/>
    <cellStyle name="Normal 2 2 3 2 2 3" xfId="17379" xr:uid="{B5B0D980-F371-4FB0-BEFF-D2025EFA4902}"/>
    <cellStyle name="Normal 2 2 3 2 2 3 10" xfId="37136" xr:uid="{BF051E2F-7632-44F4-98BD-EB2535FF7C80}"/>
    <cellStyle name="Normal 2 2 3 2 2 3 11" xfId="23780" xr:uid="{2B091773-90B8-49C0-A6F9-C1E3C875485E}"/>
    <cellStyle name="Normal 2 2 3 2 2 3 2" xfId="17380" xr:uid="{18C07334-5753-428C-B0DA-8A27F020DD0C}"/>
    <cellStyle name="Normal 2 2 3 2 2 3 2 2" xfId="17381" xr:uid="{FC66378E-62DB-47B1-AF72-62A90BA506A9}"/>
    <cellStyle name="Normal 2 2 3 2 2 3 2 2 2" xfId="23782" xr:uid="{7F4F05A0-2D2C-4903-A070-1AF7F81EAE92}"/>
    <cellStyle name="Normal 2 2 3 2 2 3 2 3" xfId="17382" xr:uid="{6A38DC8F-9BB0-45A2-B152-18838E7C6FF9}"/>
    <cellStyle name="Normal 2 2 3 2 2 3 2 3 2" xfId="23783" xr:uid="{CA053D33-0529-4C65-B1D8-185B0B0E541F}"/>
    <cellStyle name="Normal 2 2 3 2 2 3 2 4" xfId="23781" xr:uid="{04672E79-3F12-4B04-9DEB-462F706216B9}"/>
    <cellStyle name="Normal 2 2 3 2 2 3 2_ACT_NIBD EQ" xfId="17383" xr:uid="{139786C0-8E0C-4DDF-818F-78E843874244}"/>
    <cellStyle name="Normal 2 2 3 2 2 3 3" xfId="17384" xr:uid="{75CCC1A2-8A0D-4F8C-AE63-6B58C465B32A}"/>
    <cellStyle name="Normal 2 2 3 2 2 3 3 2" xfId="23784" xr:uid="{8C226809-E2FE-4D68-BA37-D26FFB50CD86}"/>
    <cellStyle name="Normal 2 2 3 2 2 3 4" xfId="17385" xr:uid="{F32976EA-FD74-4969-A97D-4994C762A9EF}"/>
    <cellStyle name="Normal 2 2 3 2 2 3 4 2" xfId="23785" xr:uid="{7E16037D-E1F1-4CF1-A410-44CCAE1FB993}"/>
    <cellStyle name="Normal 2 2 3 2 2 3 5" xfId="17386" xr:uid="{93B4C6B8-F2B7-4B3E-9505-16FED2AA18D0}"/>
    <cellStyle name="Normal 2 2 3 2 2 3 5 2" xfId="31717" xr:uid="{C50194B8-22D6-4BE5-809C-4D72782453D0}"/>
    <cellStyle name="Normal 2 2 3 2 2 3 6" xfId="36695" xr:uid="{19AEFA69-C19F-42B9-BA37-2DB078679C82}"/>
    <cellStyle name="Normal 2 2 3 2 2 3 7" xfId="37766" xr:uid="{72C0F028-5FD8-442A-A0DF-9569B5E66707}"/>
    <cellStyle name="Normal 2 2 3 2 2 3 8" xfId="38161" xr:uid="{BF0B9A2A-36F2-4E1D-84B5-3A96D0D7D6D1}"/>
    <cellStyle name="Normal 2 2 3 2 2 3 9" xfId="38521" xr:uid="{31FF981E-4B31-4E81-A3A7-246128FB030A}"/>
    <cellStyle name="Normal 2 2 3 2 2 3_Act input CF" xfId="17387" xr:uid="{17D23764-28E0-4791-8569-686FC32D65C1}"/>
    <cellStyle name="Normal 2 2 3 2 2 4" xfId="17388" xr:uid="{F8858906-9313-46C7-AD72-E03F2F172CFA}"/>
    <cellStyle name="Normal 2 2 3 2 2 4 2" xfId="17389" xr:uid="{290A80AF-4754-467A-8F4C-FB177CB09C1A}"/>
    <cellStyle name="Normal 2 2 3 2 2 4 2 2" xfId="23787" xr:uid="{6F145BA7-A638-4308-A7B8-55ABAB90E6F2}"/>
    <cellStyle name="Normal 2 2 3 2 2 4 3" xfId="17390" xr:uid="{CF1589B0-69F7-48B6-909D-6FF4E972D374}"/>
    <cellStyle name="Normal 2 2 3 2 2 4 3 2" xfId="23788" xr:uid="{0F89F8D7-F8FB-4860-8E52-2BA50DB67622}"/>
    <cellStyle name="Normal 2 2 3 2 2 4 4" xfId="23786" xr:uid="{62704727-34C8-465C-8CB5-C364C59ECC3F}"/>
    <cellStyle name="Normal 2 2 3 2 2 4_ACT_NIBD EQ" xfId="17391" xr:uid="{06724A8E-5859-4FD3-B479-0949514F116E}"/>
    <cellStyle name="Normal 2 2 3 2 2 5" xfId="17392" xr:uid="{67020453-0513-4A00-B896-370E4E240E6E}"/>
    <cellStyle name="Normal 2 2 3 2 2 5 2" xfId="23789" xr:uid="{C98CDC46-46ED-4EB8-929C-F11D08A4F838}"/>
    <cellStyle name="Normal 2 2 3 2 2 6" xfId="17393" xr:uid="{134F11E1-DD4A-402F-B32E-8A36059E7F88}"/>
    <cellStyle name="Normal 2 2 3 2 2 6 2" xfId="23790" xr:uid="{99BC10D4-7B3B-4BA1-8466-9BC2CE3865F1}"/>
    <cellStyle name="Normal 2 2 3 2 2 7" xfId="17394" xr:uid="{DC26AE41-AB5B-46FC-ABC9-BA66364EB13E}"/>
    <cellStyle name="Normal 2 2 3 2 2 7 2" xfId="30925" xr:uid="{AB315454-3962-4D60-843C-A9B85677B719}"/>
    <cellStyle name="Normal 2 2 3 2 2 8" xfId="36381" xr:uid="{A656BFAC-4512-417E-8DB0-AD41FB8FA562}"/>
    <cellStyle name="Normal 2 2 3 2 2 9" xfId="37443" xr:uid="{243F53DE-71F0-489D-A8A8-EF95688B28AA}"/>
    <cellStyle name="Normal 2 2 3 2 2_Act input CF" xfId="17395" xr:uid="{F545898A-4C60-4685-BE0D-457FAF12CEB9}"/>
    <cellStyle name="Normal 2 2 3 2 3" xfId="17396" xr:uid="{EA1A2080-F6A1-4D7E-A63B-BC7820F8F639}"/>
    <cellStyle name="Normal 2 2 3 2 3 10" xfId="35990" xr:uid="{33C2D611-D4B9-471F-9D7F-DC857200E547}"/>
    <cellStyle name="Normal 2 2 3 2 3 11" xfId="23791" xr:uid="{940AECD1-4AF8-4286-9136-2F2CD7C8A5C0}"/>
    <cellStyle name="Normal 2 2 3 2 3 2" xfId="17397" xr:uid="{769238B9-28CA-41F3-BBA8-256C0A09A86E}"/>
    <cellStyle name="Normal 2 2 3 2 3 2 2" xfId="17398" xr:uid="{4CEBA115-7735-48CD-A03B-2FACECE7BE42}"/>
    <cellStyle name="Normal 2 2 3 2 3 2 2 2" xfId="23793" xr:uid="{C7FBC500-700D-48AE-8E93-B7A946A98C7D}"/>
    <cellStyle name="Normal 2 2 3 2 3 2 3" xfId="17399" xr:uid="{8D2B8361-E96A-483F-8463-A0E5F27C3414}"/>
    <cellStyle name="Normal 2 2 3 2 3 2 3 2" xfId="23794" xr:uid="{4F45300E-E682-4A50-AFA1-FA3CCB56D45B}"/>
    <cellStyle name="Normal 2 2 3 2 3 2 4" xfId="23792" xr:uid="{E0537A3E-4732-4CDD-AC52-604DACA67988}"/>
    <cellStyle name="Normal 2 2 3 2 3 2_ACT_NIBD EQ" xfId="17400" xr:uid="{F1208F76-28FE-4C60-8387-3F57887D326A}"/>
    <cellStyle name="Normal 2 2 3 2 3 3" xfId="17401" xr:uid="{E94D4517-60D4-49A8-A3EF-59AABE04B852}"/>
    <cellStyle name="Normal 2 2 3 2 3 3 2" xfId="23795" xr:uid="{BA660C64-C421-4D44-A4A3-02ED0AC6FDF6}"/>
    <cellStyle name="Normal 2 2 3 2 3 4" xfId="17402" xr:uid="{CD7D64BA-3EB6-464F-ADB4-4EA2E06815A0}"/>
    <cellStyle name="Normal 2 2 3 2 3 4 2" xfId="23796" xr:uid="{5909F498-3D78-430D-BAF8-23E2841A1FE8}"/>
    <cellStyle name="Normal 2 2 3 2 3 5" xfId="17403" xr:uid="{91BF9D6C-F5CC-4E6B-B2D6-ED17DC445BD4}"/>
    <cellStyle name="Normal 2 2 3 2 3 5 2" xfId="31172" xr:uid="{D764F69E-6985-4635-9049-B5EC26E80A8F}"/>
    <cellStyle name="Normal 2 2 3 2 3 6" xfId="36696" xr:uid="{24C39A28-E484-447D-A63B-2AC7C0478101}"/>
    <cellStyle name="Normal 2 2 3 2 3 7" xfId="37767" xr:uid="{F0872D30-B2ED-4AE4-A3DD-A47E0878C5FC}"/>
    <cellStyle name="Normal 2 2 3 2 3 8" xfId="38162" xr:uid="{281D4C9B-9CFA-423F-A2A2-1D367261F082}"/>
    <cellStyle name="Normal 2 2 3 2 3 9" xfId="38522" xr:uid="{A8330B61-45FA-4280-89BB-B81F54CC8A39}"/>
    <cellStyle name="Normal 2 2 3 2 3_Act input CF" xfId="17404" xr:uid="{638E73F7-5BB1-4A1B-91F3-1C92A1AFF951}"/>
    <cellStyle name="Normal 2 2 3 2 4" xfId="17405" xr:uid="{921D7AB4-EAF4-4FE5-8E71-82007A0B5D17}"/>
    <cellStyle name="Normal 2 2 3 2 4 10" xfId="35981" xr:uid="{1420F497-2CC3-4D1B-A1AC-51F0934F8649}"/>
    <cellStyle name="Normal 2 2 3 2 4 11" xfId="23797" xr:uid="{B29B3C7D-BF57-41C0-B4C2-9A11C567D37E}"/>
    <cellStyle name="Normal 2 2 3 2 4 2" xfId="17406" xr:uid="{CB7349C4-EBA7-4743-9D95-05D536461350}"/>
    <cellStyle name="Normal 2 2 3 2 4 2 2" xfId="17407" xr:uid="{11710D1C-891D-44A2-BE12-32D7D2E4B3DB}"/>
    <cellStyle name="Normal 2 2 3 2 4 2 2 2" xfId="23799" xr:uid="{36B634F2-EC07-411E-B72F-5DF0CE4EF601}"/>
    <cellStyle name="Normal 2 2 3 2 4 2 3" xfId="17408" xr:uid="{B4FC7A30-AB4F-4D48-A291-A61761B1C468}"/>
    <cellStyle name="Normal 2 2 3 2 4 2 3 2" xfId="23800" xr:uid="{1B0EEA74-4A8D-48D2-B437-63CE999C6976}"/>
    <cellStyle name="Normal 2 2 3 2 4 2 4" xfId="23798" xr:uid="{E039DE25-9E54-4DC3-B2CB-1066D0B9ECEA}"/>
    <cellStyle name="Normal 2 2 3 2 4 2_ACT_NIBD EQ" xfId="17409" xr:uid="{56F185B9-35C0-4659-9CAE-A6DCB2426380}"/>
    <cellStyle name="Normal 2 2 3 2 4 3" xfId="17410" xr:uid="{2588293B-FA51-4436-8DD7-468CAAF39704}"/>
    <cellStyle name="Normal 2 2 3 2 4 3 2" xfId="23801" xr:uid="{20B157E2-D7D2-4772-B3FD-D889570771BC}"/>
    <cellStyle name="Normal 2 2 3 2 4 4" xfId="17411" xr:uid="{7C13980F-4A17-4119-9525-111B2F117076}"/>
    <cellStyle name="Normal 2 2 3 2 4 4 2" xfId="23802" xr:uid="{B1DF6A8E-2F7E-4E8F-8AC3-6750DFD12D4E}"/>
    <cellStyle name="Normal 2 2 3 2 4 5" xfId="17412" xr:uid="{11566168-2EDE-4EA7-B7D9-9C5CE3729191}"/>
    <cellStyle name="Normal 2 2 3 2 4 5 2" xfId="31568" xr:uid="{E5732943-31F0-4F29-8E67-8ED27846BCDF}"/>
    <cellStyle name="Normal 2 2 3 2 4 6" xfId="36697" xr:uid="{9707DB80-3397-417D-97AA-798E16EC5848}"/>
    <cellStyle name="Normal 2 2 3 2 4 7" xfId="37768" xr:uid="{CB2D3592-B07B-4828-852E-67D60D723F6D}"/>
    <cellStyle name="Normal 2 2 3 2 4 8" xfId="38163" xr:uid="{B9DA922E-A027-4C87-B549-592721935711}"/>
    <cellStyle name="Normal 2 2 3 2 4 9" xfId="38523" xr:uid="{C82400FA-F1BA-4943-B0D2-12021FB4D476}"/>
    <cellStyle name="Normal 2 2 3 2 4_Act input CF" xfId="17413" xr:uid="{F6797217-BEF3-485D-A550-7292D5AEB621}"/>
    <cellStyle name="Normal 2 2 3 2 5" xfId="17414" xr:uid="{DE35F283-5BA1-4285-A4A9-BA68DAA92E94}"/>
    <cellStyle name="Normal 2 2 3 2 5 2" xfId="17415" xr:uid="{EC3AE055-772D-4361-8FE9-65279B3FA596}"/>
    <cellStyle name="Normal 2 2 3 2 5 2 2" xfId="23804" xr:uid="{B11E4E5C-9F3E-49ED-A225-B4FD08EAD82C}"/>
    <cellStyle name="Normal 2 2 3 2 5 3" xfId="17416" xr:uid="{9A9B30C4-C58B-4B07-8E1D-51916FA7709A}"/>
    <cellStyle name="Normal 2 2 3 2 5 3 2" xfId="23805" xr:uid="{05214742-4353-44EC-80F7-83E23DD266CD}"/>
    <cellStyle name="Normal 2 2 3 2 5 4" xfId="23803" xr:uid="{439107DD-6540-4E6A-BF1C-1450AEF82B91}"/>
    <cellStyle name="Normal 2 2 3 2 5_ACT_NIBD EQ" xfId="17417" xr:uid="{E5E9EC20-4E59-461D-8AF9-5EB0AA2F4F29}"/>
    <cellStyle name="Normal 2 2 3 2 6" xfId="17418" xr:uid="{4A848AB5-4BC7-4603-801B-92CF1A16A2E2}"/>
    <cellStyle name="Normal 2 2 3 2 6 2" xfId="23806" xr:uid="{3A0504D0-CDAD-4AFD-992A-5D17D1BD42D9}"/>
    <cellStyle name="Normal 2 2 3 2 7" xfId="17419" xr:uid="{6B84408C-DF4E-48A6-88F4-5AD5CC75E99F}"/>
    <cellStyle name="Normal 2 2 3 2 7 2" xfId="23807" xr:uid="{48936D31-0BF3-49AB-87A9-84E7F956BAAC}"/>
    <cellStyle name="Normal 2 2 3 2 8" xfId="17420" xr:uid="{3650ADAA-9D18-496A-AA4D-FA0EC30895C2}"/>
    <cellStyle name="Normal 2 2 3 2 8 2" xfId="30709" xr:uid="{B248FB05-2CE6-426E-8958-2CB8284298AE}"/>
    <cellStyle name="Normal 2 2 3 2 9" xfId="36287" xr:uid="{9B123CFD-6325-4ECF-8498-37850EC6E2B8}"/>
    <cellStyle name="Normal 2 2 3 2_Act input CF" xfId="17421" xr:uid="{FBEA956F-66A5-4276-B996-6B029553FBFB}"/>
    <cellStyle name="Normal 2 2 3 3" xfId="17422" xr:uid="{3C8C7169-F0DE-4E10-915B-E2792BE2310F}"/>
    <cellStyle name="Normal 2 2 3 3 10" xfId="37493" xr:uid="{C2EF329A-F022-48FA-AE91-D4706190D5C8}"/>
    <cellStyle name="Normal 2 2 3 3 11" xfId="23808" xr:uid="{BD5F64B7-3BB0-41A2-8380-E6AAA09632E7}"/>
    <cellStyle name="Normal 2 2 3 3 2" xfId="17423" xr:uid="{C29A3D76-31ED-47E1-A95C-EA7849130746}"/>
    <cellStyle name="Normal 2 2 3 3 2 10" xfId="35986" xr:uid="{26AA0298-D8E6-4A5D-BD35-9B380301997E}"/>
    <cellStyle name="Normal 2 2 3 3 2 11" xfId="23809" xr:uid="{00D4B4FA-F338-40AB-9B57-D49D73E50EF9}"/>
    <cellStyle name="Normal 2 2 3 3 2 2" xfId="17424" xr:uid="{67A567CC-9F8B-424D-BFFC-DE63F1B15FCC}"/>
    <cellStyle name="Normal 2 2 3 3 2 2 2" xfId="17425" xr:uid="{CFD9BAED-0FBA-41FB-926C-3949A24DC42B}"/>
    <cellStyle name="Normal 2 2 3 3 2 2 2 2" xfId="23811" xr:uid="{E8B02524-9D46-4FB5-BD6C-9BD5A1421AE3}"/>
    <cellStyle name="Normal 2 2 3 3 2 2 3" xfId="17426" xr:uid="{E226587F-F499-4BBB-8A45-88AAD81BC8FB}"/>
    <cellStyle name="Normal 2 2 3 3 2 2 3 2" xfId="23812" xr:uid="{C9715200-AF30-440E-9D40-0A06B7AD9A60}"/>
    <cellStyle name="Normal 2 2 3 3 2 2 4" xfId="23810" xr:uid="{73E4090E-DEE5-4EB9-8C06-DCB3972AB6C6}"/>
    <cellStyle name="Normal 2 2 3 3 2 2_ACT_NIBD EQ" xfId="17427" xr:uid="{C5E08FEC-E908-4C07-868F-7B0D2672D072}"/>
    <cellStyle name="Normal 2 2 3 3 2 3" xfId="17428" xr:uid="{1C755516-2FBC-4E73-B898-285569B2FAFC}"/>
    <cellStyle name="Normal 2 2 3 3 2 3 2" xfId="23813" xr:uid="{F0F8AA0C-ECB4-4E11-9CD7-205E4DE10AEB}"/>
    <cellStyle name="Normal 2 2 3 3 2 4" xfId="17429" xr:uid="{571B7749-F999-497E-98A3-8C34D7D43A85}"/>
    <cellStyle name="Normal 2 2 3 3 2 4 2" xfId="23814" xr:uid="{E2BEA990-D3BA-4CCD-8B10-A5DBEB2547A9}"/>
    <cellStyle name="Normal 2 2 3 3 2 5" xfId="17430" xr:uid="{CBE950EF-E3EA-4FBC-988A-3F984AD9BFC8}"/>
    <cellStyle name="Normal 2 2 3 3 2 5 2" xfId="31271" xr:uid="{5A4A3D44-6135-4084-8264-2F2CC6CE67F7}"/>
    <cellStyle name="Normal 2 2 3 3 2 6" xfId="36698" xr:uid="{EC4E7FC2-19B1-41AC-BD9C-A8F9B227D427}"/>
    <cellStyle name="Normal 2 2 3 3 2 7" xfId="37769" xr:uid="{EE97B8D5-F8F0-462E-B20B-43C961687BB1}"/>
    <cellStyle name="Normal 2 2 3 3 2 8" xfId="38164" xr:uid="{A225C9C9-9551-4D59-A382-0B24096E9895}"/>
    <cellStyle name="Normal 2 2 3 3 2 9" xfId="38524" xr:uid="{40B26C72-0B9C-42C3-8051-712ED9A66A01}"/>
    <cellStyle name="Normal 2 2 3 3 2_Act input CF" xfId="17431" xr:uid="{6C97D745-1EE6-43AC-AB98-44118273DC5A}"/>
    <cellStyle name="Normal 2 2 3 3 3" xfId="17432" xr:uid="{5F57FEA6-0ED7-42C1-84A9-A149FF803C6E}"/>
    <cellStyle name="Normal 2 2 3 3 3 10" xfId="35983" xr:uid="{E13C660C-48FB-498A-B4D8-39AB98CC8F43}"/>
    <cellStyle name="Normal 2 2 3 3 3 11" xfId="23815" xr:uid="{63F251E5-B232-4E38-9C7C-17E55FC86DCD}"/>
    <cellStyle name="Normal 2 2 3 3 3 2" xfId="17433" xr:uid="{5DACD0D8-1E9C-427C-9527-0BFA736F83D2}"/>
    <cellStyle name="Normal 2 2 3 3 3 2 2" xfId="17434" xr:uid="{E390920E-585B-4F40-B098-E60D09C5F7FF}"/>
    <cellStyle name="Normal 2 2 3 3 3 2 2 2" xfId="23817" xr:uid="{5FC2F529-8317-4768-9E15-096CD47ECB34}"/>
    <cellStyle name="Normal 2 2 3 3 3 2 3" xfId="17435" xr:uid="{8BB0FE6C-F64B-4408-B4AE-56D2FE8743C4}"/>
    <cellStyle name="Normal 2 2 3 3 3 2 3 2" xfId="23818" xr:uid="{915998CB-03B9-499E-A581-0E2B8DA7DA62}"/>
    <cellStyle name="Normal 2 2 3 3 3 2 4" xfId="23816" xr:uid="{A2D74B21-FAE5-47D1-8EE3-2215DCBBFDEA}"/>
    <cellStyle name="Normal 2 2 3 3 3 2_ACT_NIBD EQ" xfId="17436" xr:uid="{C3BEA027-19E9-4D00-8573-C2CD6A4B8BB5}"/>
    <cellStyle name="Normal 2 2 3 3 3 3" xfId="17437" xr:uid="{A394E596-8415-4BB8-9A01-29E64C03A95C}"/>
    <cellStyle name="Normal 2 2 3 3 3 3 2" xfId="23819" xr:uid="{404E6203-3A56-41A0-9850-2937CFAF5B05}"/>
    <cellStyle name="Normal 2 2 3 3 3 4" xfId="17438" xr:uid="{637AECD8-B365-4DFD-A6B0-F2DA2812BBB5}"/>
    <cellStyle name="Normal 2 2 3 3 3 4 2" xfId="23820" xr:uid="{A97AA833-9BF2-4F43-9AF3-2F5AA9696DAB}"/>
    <cellStyle name="Normal 2 2 3 3 3 5" xfId="17439" xr:uid="{E9D836AA-191B-4018-9409-9DEB264AB514}"/>
    <cellStyle name="Normal 2 2 3 3 3 5 2" xfId="31664" xr:uid="{A2B4128C-C603-48A8-A5AE-11700FD3E64D}"/>
    <cellStyle name="Normal 2 2 3 3 3 6" xfId="36699" xr:uid="{314D63B2-B92A-452D-9E29-10725509F0B6}"/>
    <cellStyle name="Normal 2 2 3 3 3 7" xfId="37770" xr:uid="{1912F9EF-960E-41E8-A1CA-420D3546E929}"/>
    <cellStyle name="Normal 2 2 3 3 3 8" xfId="38165" xr:uid="{C9623267-9E7F-4150-9ADD-046E9524BE55}"/>
    <cellStyle name="Normal 2 2 3 3 3 9" xfId="38525" xr:uid="{F91207A3-DC8B-4E1A-8F85-6CD4FAA0A0F1}"/>
    <cellStyle name="Normal 2 2 3 3 3_Act input CF" xfId="17440" xr:uid="{CE5A77DD-1E44-4F9A-9887-9BEFB5BE0226}"/>
    <cellStyle name="Normal 2 2 3 3 4" xfId="17441" xr:uid="{6F3CDEA7-A59F-4287-9AA6-7E6A014059C5}"/>
    <cellStyle name="Normal 2 2 3 3 4 2" xfId="17442" xr:uid="{C24D4C58-1214-48A3-B907-82F05F8EC678}"/>
    <cellStyle name="Normal 2 2 3 3 4 2 2" xfId="23822" xr:uid="{B96FBCA0-6C02-4194-A1D5-ADD89AC99AC1}"/>
    <cellStyle name="Normal 2 2 3 3 4 3" xfId="17443" xr:uid="{BF5E616B-1845-4059-9B8C-490F9F5ABC17}"/>
    <cellStyle name="Normal 2 2 3 3 4 3 2" xfId="23823" xr:uid="{DF51D8A3-EE13-47B2-817D-10F2CA253AAF}"/>
    <cellStyle name="Normal 2 2 3 3 4 4" xfId="23821" xr:uid="{DB5D7A3E-B052-4913-B774-7DA3E5B44EFC}"/>
    <cellStyle name="Normal 2 2 3 3 4_ACT_NIBD EQ" xfId="17444" xr:uid="{E7E5E14C-4636-44D1-AE45-450939BDFF84}"/>
    <cellStyle name="Normal 2 2 3 3 5" xfId="17445" xr:uid="{2B04629F-06A0-49C8-8C25-DFE5A8756EB3}"/>
    <cellStyle name="Normal 2 2 3 3 5 2" xfId="23824" xr:uid="{312CBAE4-7832-43CF-9ADD-C191A3FBC9BD}"/>
    <cellStyle name="Normal 2 2 3 3 6" xfId="17446" xr:uid="{27805A96-4184-4716-AED6-2DC49FE466AE}"/>
    <cellStyle name="Normal 2 2 3 3 6 2" xfId="23825" xr:uid="{CC601906-F8FF-47A3-8487-8F9FDCE479DD}"/>
    <cellStyle name="Normal 2 2 3 3 7" xfId="17447" xr:uid="{65538684-70DA-483A-ADC2-9B329AD76055}"/>
    <cellStyle name="Normal 2 2 3 3 7 2" xfId="30844" xr:uid="{66A58C64-CAB0-4602-8391-B7C98B110261}"/>
    <cellStyle name="Normal 2 2 3 3 8" xfId="36347" xr:uid="{1E7CB334-15DD-41E3-8669-2A107C42112C}"/>
    <cellStyle name="Normal 2 2 3 3 9" xfId="37398" xr:uid="{64690B33-B7AF-400A-9471-82D33E4314E4}"/>
    <cellStyle name="Normal 2 2 3 3_Act input CF" xfId="17448" xr:uid="{99950F5E-979C-4EC2-A078-39CF536561E7}"/>
    <cellStyle name="Normal 2 2 3 4" xfId="17449" xr:uid="{85209DD0-5299-411D-9BA3-180B067D91B9}"/>
    <cellStyle name="Normal 2 2 3 4 10" xfId="35982" xr:uid="{D1739B1E-1F47-4AD5-B052-A69057DC868A}"/>
    <cellStyle name="Normal 2 2 3 4 11" xfId="23826" xr:uid="{9754F716-3E5A-40DD-AC39-FFE69DE16D80}"/>
    <cellStyle name="Normal 2 2 3 4 2" xfId="17450" xr:uid="{64DDA160-A704-484F-99BF-C7D0F0462F1E}"/>
    <cellStyle name="Normal 2 2 3 4 2 2" xfId="17451" xr:uid="{808D8268-25B2-403E-8700-16942D5F79AC}"/>
    <cellStyle name="Normal 2 2 3 4 2 2 2" xfId="23828" xr:uid="{5E522362-7425-4ED0-83A2-1274CAC8194A}"/>
    <cellStyle name="Normal 2 2 3 4 2 3" xfId="17452" xr:uid="{B268DA08-34AE-4CAA-A6EB-C44AC681D64B}"/>
    <cellStyle name="Normal 2 2 3 4 2 3 2" xfId="23829" xr:uid="{2020A8D7-6442-400C-9197-482C1AB4C0AB}"/>
    <cellStyle name="Normal 2 2 3 4 2 4" xfId="23827" xr:uid="{697F1880-782E-470C-91F9-55E85671244F}"/>
    <cellStyle name="Normal 2 2 3 4 2_ACT_NIBD EQ" xfId="17453" xr:uid="{84435A18-0C2A-42B6-81FD-F7078ED726DB}"/>
    <cellStyle name="Normal 2 2 3 4 3" xfId="17454" xr:uid="{F93FCDEF-C186-4303-90E6-92FF91533627}"/>
    <cellStyle name="Normal 2 2 3 4 3 2" xfId="23830" xr:uid="{A312C492-C6AB-43F3-A664-39FA001F9171}"/>
    <cellStyle name="Normal 2 2 3 4 4" xfId="17455" xr:uid="{67F6D5BB-0D57-44AC-98E0-D28C704C806E}"/>
    <cellStyle name="Normal 2 2 3 4 4 2" xfId="23831" xr:uid="{B630219A-0A8B-4142-8E10-50B36BD7B105}"/>
    <cellStyle name="Normal 2 2 3 4 5" xfId="17456" xr:uid="{831629F6-02B1-47CD-ACA4-1BB3B754E689}"/>
    <cellStyle name="Normal 2 2 3 4 5 2" xfId="31089" xr:uid="{BCFF1BEA-1FF2-458D-A7C6-D7D41E56D73E}"/>
    <cellStyle name="Normal 2 2 3 4 6" xfId="36700" xr:uid="{9370CAEB-EFAD-4CF8-B3F1-AE000D088BE0}"/>
    <cellStyle name="Normal 2 2 3 4 7" xfId="37771" xr:uid="{420866DB-06EA-4893-9EDE-9B9EE47BD3F2}"/>
    <cellStyle name="Normal 2 2 3 4 8" xfId="38166" xr:uid="{21E80C29-D484-459A-B50E-CBB77D7E5A29}"/>
    <cellStyle name="Normal 2 2 3 4 9" xfId="38526" xr:uid="{0C159992-BF9A-4A39-844A-F7B610F2D476}"/>
    <cellStyle name="Normal 2 2 3 4_Act input CF" xfId="17457" xr:uid="{685F2500-C466-4DB3-A871-737995951CB1}"/>
    <cellStyle name="Normal 2 2 3 5" xfId="17458" xr:uid="{8EACC77B-966B-45B4-8384-112746EFCA82}"/>
    <cellStyle name="Normal 2 2 3 5 10" xfId="37666" xr:uid="{36B7AF6D-FB66-4AEC-B68D-2932E8BD09AF}"/>
    <cellStyle name="Normal 2 2 3 5 11" xfId="23832" xr:uid="{0947CACD-639B-4490-A76F-1764AF2E8514}"/>
    <cellStyle name="Normal 2 2 3 5 2" xfId="17459" xr:uid="{43AFE31C-F550-462B-BD4D-0FD506FA9E49}"/>
    <cellStyle name="Normal 2 2 3 5 2 2" xfId="17460" xr:uid="{4F92EF99-A5BF-43F3-A700-F00260B17017}"/>
    <cellStyle name="Normal 2 2 3 5 2 2 2" xfId="23834" xr:uid="{17BE2362-66E4-4873-A74E-985E7025BE8C}"/>
    <cellStyle name="Normal 2 2 3 5 2 3" xfId="17461" xr:uid="{1DCD512E-4E0B-4B80-83B8-15C5278A88E8}"/>
    <cellStyle name="Normal 2 2 3 5 2 3 2" xfId="23835" xr:uid="{F3B57717-9BCE-430F-8C85-A726178AC566}"/>
    <cellStyle name="Normal 2 2 3 5 2 4" xfId="23833" xr:uid="{08A6262E-0144-4936-9423-1A9DB39130B1}"/>
    <cellStyle name="Normal 2 2 3 5 2_ACT_NIBD EQ" xfId="17462" xr:uid="{471595CF-982E-4F10-B214-3EF3A60D4D35}"/>
    <cellStyle name="Normal 2 2 3 5 3" xfId="17463" xr:uid="{29C47431-A8C0-4720-BE9C-606700459951}"/>
    <cellStyle name="Normal 2 2 3 5 3 2" xfId="23836" xr:uid="{285F9041-8B65-40F9-BAE8-76B045028067}"/>
    <cellStyle name="Normal 2 2 3 5 4" xfId="17464" xr:uid="{6BE35A1E-A3C6-4F40-946A-9FC863F26968}"/>
    <cellStyle name="Normal 2 2 3 5 4 2" xfId="23837" xr:uid="{81896B2B-430F-4A1B-82C5-E21293227D3C}"/>
    <cellStyle name="Normal 2 2 3 5 5" xfId="17465" xr:uid="{970A8062-98D2-4D1C-969C-6D3C7D2AD7B8}"/>
    <cellStyle name="Normal 2 2 3 5 5 2" xfId="31515" xr:uid="{A0677F6E-786C-46EA-BB3B-9277B4F36325}"/>
    <cellStyle name="Normal 2 2 3 5 6" xfId="36701" xr:uid="{1D518204-8B91-4B7C-9345-7F9E033EA909}"/>
    <cellStyle name="Normal 2 2 3 5 7" xfId="37772" xr:uid="{99407BA9-8D84-4090-9B61-7CF2BE951058}"/>
    <cellStyle name="Normal 2 2 3 5 8" xfId="38167" xr:uid="{55E69073-83CD-4078-8E0C-0A6A89C384AD}"/>
    <cellStyle name="Normal 2 2 3 5 9" xfId="38527" xr:uid="{23EBAFD0-C2D6-4C49-942E-1456D8A554F9}"/>
    <cellStyle name="Normal 2 2 3 5_Act input CF" xfId="17466" xr:uid="{BF7263D3-FC3B-498F-9562-3F96B6ACD4B1}"/>
    <cellStyle name="Normal 2 2 3 6" xfId="17467" xr:uid="{523719C3-F32E-48BE-B3E6-79D971DEFB05}"/>
    <cellStyle name="Normal 2 2 3 6 2" xfId="17468" xr:uid="{9625B600-B7CF-45E1-9318-B5C3F98341F9}"/>
    <cellStyle name="Normal 2 2 3 6 2 2" xfId="23839" xr:uid="{E2072DED-2BAF-4A65-923A-FE3D3DD3AAEE}"/>
    <cellStyle name="Normal 2 2 3 6 3" xfId="17469" xr:uid="{9B187653-3340-48AE-9734-BA7CFD7A0340}"/>
    <cellStyle name="Normal 2 2 3 6 3 2" xfId="23840" xr:uid="{29682C93-1EFF-4D93-91DF-BCBCDA21FF0D}"/>
    <cellStyle name="Normal 2 2 3 6 4" xfId="23838" xr:uid="{BC1E0BA4-B82D-455D-8839-4D54DF683D71}"/>
    <cellStyle name="Normal 2 2 3 6_ACT_NIBD EQ" xfId="17470" xr:uid="{DF27971E-6CA8-42AA-AE2E-BFA71FCBC67C}"/>
    <cellStyle name="Normal 2 2 3 7" xfId="17471" xr:uid="{5A9E8525-EA3B-4C92-AFCB-EFA18A447873}"/>
    <cellStyle name="Normal 2 2 3 7 2" xfId="23841" xr:uid="{47E4C12B-5D95-44CF-87B4-7A8BC088BF08}"/>
    <cellStyle name="Normal 2 2 3 8" xfId="17472" xr:uid="{26D7D5F9-6116-427E-8B9E-61DFA2FFF7AD}"/>
    <cellStyle name="Normal 2 2 3 8 2" xfId="23842" xr:uid="{0FD4EAFC-A81F-4429-B1F8-B1673E8EC656}"/>
    <cellStyle name="Normal 2 2 3 9" xfId="17473" xr:uid="{769534A4-2D39-4755-8746-B01A5FBA1587}"/>
    <cellStyle name="Normal 2 2 3 9 2" xfId="30593" xr:uid="{58453857-6659-4F40-A7EA-E57CFB63A272}"/>
    <cellStyle name="Normal 2 2 3_Act input CF" xfId="17474" xr:uid="{79B4F2C6-D06B-4477-870A-EB35A7D0B847}"/>
    <cellStyle name="Normal 2 2 30" xfId="33146" xr:uid="{69A5B7A7-A006-437B-9CED-B7E8AD41C1A5}"/>
    <cellStyle name="Normal 2 2 31" xfId="33083" xr:uid="{C832AF2D-88A6-41A5-B720-6BAB0FF9C404}"/>
    <cellStyle name="Normal 2 2 32" xfId="37500" xr:uid="{22186187-B6E7-4424-90E2-99D48FC6C855}"/>
    <cellStyle name="Normal 2 2 33" xfId="33077" xr:uid="{522B5065-D5A2-47EC-BCC2-AF31BC0F19B3}"/>
    <cellStyle name="Normal 2 2 34" xfId="37202" xr:uid="{F97A9570-1E80-4DD1-A93A-5388C75EE176}"/>
    <cellStyle name="Normal 2 2 35" xfId="35941" xr:uid="{2E79F6EF-DD22-4A7E-9C5A-75858616F011}"/>
    <cellStyle name="Normal 2 2 36" xfId="37094" xr:uid="{418787C7-BDD0-429F-85ED-97F5F679A0A8}"/>
    <cellStyle name="Normal 2 2 37" xfId="37965" xr:uid="{DC3E7ADA-D04F-4578-9A48-BD9A8D9AC29C}"/>
    <cellStyle name="Normal 2 2 38" xfId="38987" xr:uid="{2D986234-0E5E-47BA-AAD4-BEFD0CB613A7}"/>
    <cellStyle name="Normal 2 2 39" xfId="35955" xr:uid="{47F0CE1A-B545-46F7-B79B-7C81C512F43B}"/>
    <cellStyle name="Normal 2 2 4" xfId="17475" xr:uid="{724BE3F1-E788-4B6D-A453-C928448E0326}"/>
    <cellStyle name="Normal 2 2 4 10" xfId="36256" xr:uid="{12BC60DB-985A-46D2-B477-3A8ACDD26B20}"/>
    <cellStyle name="Normal 2 2 4 11" xfId="23843" xr:uid="{3E63E0C1-3EC8-4ABB-9FEC-B6C7798ECC82}"/>
    <cellStyle name="Normal 2 2 4 2" xfId="17476" xr:uid="{6AEB2A1A-2E0E-4454-9617-2055AB009735}"/>
    <cellStyle name="Normal 2 2 4 2 10" xfId="37345" xr:uid="{0913EAF7-4674-45D7-A94E-6150B12C8EFC}"/>
    <cellStyle name="Normal 2 2 4 2 11" xfId="23844" xr:uid="{4BE704E8-B256-4282-9186-8EF9244C16B8}"/>
    <cellStyle name="Normal 2 2 4 2 2" xfId="17477" xr:uid="{ADD6362A-C73D-41A5-A559-A2D7F40B7738}"/>
    <cellStyle name="Normal 2 2 4 2 2 10" xfId="33056" xr:uid="{35EE6E70-6DF2-4E8B-8EA3-95298AE1007C}"/>
    <cellStyle name="Normal 2 2 4 2 2 11" xfId="23845" xr:uid="{A10C1632-0DBF-4F6F-BE5E-4DBC93164F7D}"/>
    <cellStyle name="Normal 2 2 4 2 2 2" xfId="17478" xr:uid="{EEBED50B-41E5-4F14-9401-E880125C2A44}"/>
    <cellStyle name="Normal 2 2 4 2 2 2 10" xfId="35991" xr:uid="{378E562D-6D63-4FB7-B382-627D530745D6}"/>
    <cellStyle name="Normal 2 2 4 2 2 2 11" xfId="23846" xr:uid="{ED2F8C00-2361-4E4B-9A49-8F4F28C2FDA5}"/>
    <cellStyle name="Normal 2 2 4 2 2 2 2" xfId="17479" xr:uid="{8E205032-429E-4D89-8F0F-D8DA326BBED7}"/>
    <cellStyle name="Normal 2 2 4 2 2 2 2 2" xfId="17480" xr:uid="{83C181B8-9604-4E57-80D9-A932E106F8DC}"/>
    <cellStyle name="Normal 2 2 4 2 2 2 2 2 2" xfId="23848" xr:uid="{39980116-360A-401A-B48B-24631BD75FBB}"/>
    <cellStyle name="Normal 2 2 4 2 2 2 2 3" xfId="17481" xr:uid="{3BE03DDB-07D0-4B91-B320-EB566E3869BD}"/>
    <cellStyle name="Normal 2 2 4 2 2 2 2 3 2" xfId="23849" xr:uid="{F7C7A010-804D-48C2-95C4-B6963965DE08}"/>
    <cellStyle name="Normal 2 2 4 2 2 2 2 4" xfId="23847" xr:uid="{D0B85125-2FD8-48E6-ACB2-3BC8436B1C8F}"/>
    <cellStyle name="Normal 2 2 4 2 2 2 2_ACT_NIBD EQ" xfId="17482" xr:uid="{04080D29-4DED-4557-A5B8-3B2F42D2C0FA}"/>
    <cellStyle name="Normal 2 2 4 2 2 2 3" xfId="17483" xr:uid="{3649C9C1-87D8-4C61-B9B5-7440D89130DC}"/>
    <cellStyle name="Normal 2 2 4 2 2 2 3 2" xfId="23850" xr:uid="{02667B55-1DF2-473F-8B29-8BCB319D54FA}"/>
    <cellStyle name="Normal 2 2 4 2 2 2 4" xfId="17484" xr:uid="{147D10E3-4891-474E-9DBE-647A2B370071}"/>
    <cellStyle name="Normal 2 2 4 2 2 2 4 2" xfId="23851" xr:uid="{140043CF-B415-4497-947A-DE57BA6569ED}"/>
    <cellStyle name="Normal 2 2 4 2 2 2 5" xfId="17485" xr:uid="{33C310E8-6358-4882-A90E-156226A49524}"/>
    <cellStyle name="Normal 2 2 4 2 2 2 5 2" xfId="31328" xr:uid="{0DD2FB96-203E-4283-AD6E-3DEEAC58B968}"/>
    <cellStyle name="Normal 2 2 4 2 2 2 6" xfId="36702" xr:uid="{C14A4D13-1098-4AA0-B856-842720BF6BE8}"/>
    <cellStyle name="Normal 2 2 4 2 2 2 7" xfId="37774" xr:uid="{67BDD4FF-25F8-420B-A18C-713D41485E1B}"/>
    <cellStyle name="Normal 2 2 4 2 2 2 8" xfId="38168" xr:uid="{A0BA3264-D10F-4AAC-91DD-7B2DB3E03223}"/>
    <cellStyle name="Normal 2 2 4 2 2 2 9" xfId="38528" xr:uid="{DED6CA39-D7B7-47C9-8B81-F4D736C76C34}"/>
    <cellStyle name="Normal 2 2 4 2 2 2_Act input CF" xfId="17486" xr:uid="{8B3DEACA-0807-49CA-9EE9-35BEAD0DF568}"/>
    <cellStyle name="Normal 2 2 4 2 2 3" xfId="17487" xr:uid="{DAD4BABD-8D68-4E56-82B4-C8B6362421EB}"/>
    <cellStyle name="Normal 2 2 4 2 2 3 10" xfId="35988" xr:uid="{267D664B-D16D-40E9-A849-898E6F7B7D25}"/>
    <cellStyle name="Normal 2 2 4 2 2 3 11" xfId="23852" xr:uid="{40E22632-F9EB-481F-A4F0-560B7B9844C0}"/>
    <cellStyle name="Normal 2 2 4 2 2 3 2" xfId="17488" xr:uid="{D6255CD7-42B1-4AE5-86CD-56CDEB4A0905}"/>
    <cellStyle name="Normal 2 2 4 2 2 3 2 2" xfId="17489" xr:uid="{8DE13011-5BE8-49CD-895F-53F88426036B}"/>
    <cellStyle name="Normal 2 2 4 2 2 3 2 2 2" xfId="23854" xr:uid="{AF958715-6B09-41FB-8D62-B1107C1ADCA0}"/>
    <cellStyle name="Normal 2 2 4 2 2 3 2 3" xfId="17490" xr:uid="{7BA843ED-C744-4446-A76B-6B853C21693D}"/>
    <cellStyle name="Normal 2 2 4 2 2 3 2 3 2" xfId="23855" xr:uid="{7EDA3788-4F2D-44F0-B38E-D8FFE705D461}"/>
    <cellStyle name="Normal 2 2 4 2 2 3 2 4" xfId="23853" xr:uid="{7EFEEF01-EE22-426F-B313-F6A9C5942F7C}"/>
    <cellStyle name="Normal 2 2 4 2 2 3 2_ACT_NIBD EQ" xfId="17491" xr:uid="{0D6EAA3C-8B93-48B8-833C-0F9D96A6EF4B}"/>
    <cellStyle name="Normal 2 2 4 2 2 3 3" xfId="17492" xr:uid="{576D13A5-2006-47C6-A50C-8C97C31AA33A}"/>
    <cellStyle name="Normal 2 2 4 2 2 3 3 2" xfId="23856" xr:uid="{BDE45B4D-7CA9-47EE-BD32-3EF08F7D5F7E}"/>
    <cellStyle name="Normal 2 2 4 2 2 3 4" xfId="17493" xr:uid="{1FECFE78-6E88-4957-87BF-DEF5D8655679}"/>
    <cellStyle name="Normal 2 2 4 2 2 3 4 2" xfId="23857" xr:uid="{FF0E6447-D4D6-4EC9-AD37-6088652497F7}"/>
    <cellStyle name="Normal 2 2 4 2 2 3 5" xfId="17494" xr:uid="{6603AED4-6DEF-4904-ACD8-453E77B103EA}"/>
    <cellStyle name="Normal 2 2 4 2 2 3 5 2" xfId="31721" xr:uid="{09F6EAB6-9038-4997-9B24-965B7A2DC114}"/>
    <cellStyle name="Normal 2 2 4 2 2 3 6" xfId="36703" xr:uid="{AD9B3C5A-D3EF-480B-A61C-9F61AF7E51AB}"/>
    <cellStyle name="Normal 2 2 4 2 2 3 7" xfId="37775" xr:uid="{E8608F60-A752-42D1-A32C-40E46F3991DB}"/>
    <cellStyle name="Normal 2 2 4 2 2 3 8" xfId="38169" xr:uid="{FDCFB257-78A5-4A7D-9FD9-D980E2BD43F4}"/>
    <cellStyle name="Normal 2 2 4 2 2 3 9" xfId="38529" xr:uid="{FDAEA8A7-D0B7-44F5-9CAE-722A3D09AD97}"/>
    <cellStyle name="Normal 2 2 4 2 2 3_Act input CF" xfId="17495" xr:uid="{F8F4A311-F2B8-4BC7-A119-7F61577FC656}"/>
    <cellStyle name="Normal 2 2 4 2 2 4" xfId="17496" xr:uid="{189EC1B7-B9E3-4B87-8CB1-FEC90B3AF6ED}"/>
    <cellStyle name="Normal 2 2 4 2 2 4 2" xfId="17497" xr:uid="{CD647F51-F59C-4721-8D74-11C8F6D91D07}"/>
    <cellStyle name="Normal 2 2 4 2 2 4 2 2" xfId="23859" xr:uid="{86169344-B04D-40EE-8348-B05C9D5A8BFB}"/>
    <cellStyle name="Normal 2 2 4 2 2 4 3" xfId="17498" xr:uid="{EB2A84DD-3FEF-4514-887D-95FEE8EB0048}"/>
    <cellStyle name="Normal 2 2 4 2 2 4 3 2" xfId="23860" xr:uid="{B172EF77-776C-435A-BF98-EAAA7D71743E}"/>
    <cellStyle name="Normal 2 2 4 2 2 4 4" xfId="23858" xr:uid="{CE0AA999-AA2F-4A53-B4AD-F26399B09690}"/>
    <cellStyle name="Normal 2 2 4 2 2 4_ACT_NIBD EQ" xfId="17499" xr:uid="{3B7E9E98-1DA7-46BB-9168-7867B34A0118}"/>
    <cellStyle name="Normal 2 2 4 2 2 5" xfId="17500" xr:uid="{4F87257D-E245-40F4-8EB1-DEC3489986DA}"/>
    <cellStyle name="Normal 2 2 4 2 2 5 2" xfId="23861" xr:uid="{495F5C80-7787-4079-B3C4-6D3D3279D86F}"/>
    <cellStyle name="Normal 2 2 4 2 2 6" xfId="17501" xr:uid="{C7E082B6-C913-46AC-B333-B9B9DB8CD124}"/>
    <cellStyle name="Normal 2 2 4 2 2 6 2" xfId="23862" xr:uid="{4EE04BA6-BF4D-4489-AF00-F84EAD81CBAD}"/>
    <cellStyle name="Normal 2 2 4 2 2 7" xfId="17502" xr:uid="{1A85DF97-B13E-4A53-B5E0-0C35CF9B5C00}"/>
    <cellStyle name="Normal 2 2 4 2 2 7 2" xfId="30929" xr:uid="{3A0A4AA3-DE66-4E83-AE71-A25F8384D0D1}"/>
    <cellStyle name="Normal 2 2 4 2 2 8" xfId="36385" xr:uid="{AEDC9C2C-C866-44DE-B0DA-5E08D72E2C86}"/>
    <cellStyle name="Normal 2 2 4 2 2 9" xfId="37447" xr:uid="{2B3A2A8D-2464-43FF-8A54-C6E7447C8774}"/>
    <cellStyle name="Normal 2 2 4 2 2_Act input CF" xfId="17503" xr:uid="{64FBD60B-8308-4715-B46A-EEEBEBC0A601}"/>
    <cellStyle name="Normal 2 2 4 2 3" xfId="17504" xr:uid="{C391CA62-A6BD-4FB7-AF26-24BBA9701B60}"/>
    <cellStyle name="Normal 2 2 4 2 3 10" xfId="35993" xr:uid="{B017D106-8D0B-4405-A499-04CC62864F98}"/>
    <cellStyle name="Normal 2 2 4 2 3 11" xfId="23863" xr:uid="{669B1467-2739-40A0-9E9B-5F914FCBD636}"/>
    <cellStyle name="Normal 2 2 4 2 3 2" xfId="17505" xr:uid="{8D0070E7-1030-4BB9-8C95-74F31236C23C}"/>
    <cellStyle name="Normal 2 2 4 2 3 2 2" xfId="17506" xr:uid="{744DC9CD-1149-46CC-B598-67EF96B32C30}"/>
    <cellStyle name="Normal 2 2 4 2 3 2 2 2" xfId="23865" xr:uid="{7A8CF943-F30C-4977-B1C8-FBD442F2FC4F}"/>
    <cellStyle name="Normal 2 2 4 2 3 2 3" xfId="17507" xr:uid="{3D9D1567-33D5-4866-92D4-87FBFDB0592D}"/>
    <cellStyle name="Normal 2 2 4 2 3 2 3 2" xfId="23866" xr:uid="{971F832F-C4EC-4544-B5B9-CE580A6B83AA}"/>
    <cellStyle name="Normal 2 2 4 2 3 2 4" xfId="23864" xr:uid="{86D47F63-1F6B-460D-8072-FFE6BC0AAB48}"/>
    <cellStyle name="Normal 2 2 4 2 3 2_ACT_NIBD EQ" xfId="17508" xr:uid="{F0F71C3E-4C65-4D8A-8B25-F39945855661}"/>
    <cellStyle name="Normal 2 2 4 2 3 3" xfId="17509" xr:uid="{6F48CB42-3A1A-46C6-A52E-E7A2DAAA700F}"/>
    <cellStyle name="Normal 2 2 4 2 3 3 2" xfId="23867" xr:uid="{E28B2F42-F5D6-49F7-B61F-6AFFEE1F98C8}"/>
    <cellStyle name="Normal 2 2 4 2 3 4" xfId="17510" xr:uid="{4024283B-64C1-4640-B225-3090D0991458}"/>
    <cellStyle name="Normal 2 2 4 2 3 4 2" xfId="23868" xr:uid="{55A3DF3C-B94E-4197-A59B-ABEBA9C19779}"/>
    <cellStyle name="Normal 2 2 4 2 3 5" xfId="17511" xr:uid="{5B7B8A12-256F-4EA2-89D7-B5BB8C455CB6}"/>
    <cellStyle name="Normal 2 2 4 2 3 5 2" xfId="31176" xr:uid="{EAFB4F1E-1A3F-4091-87D6-173672934B64}"/>
    <cellStyle name="Normal 2 2 4 2 3 6" xfId="36704" xr:uid="{A0DF2D3D-519A-4345-8492-16CA634C003B}"/>
    <cellStyle name="Normal 2 2 4 2 3 7" xfId="37776" xr:uid="{DCD46C54-3421-4CEE-A9EB-AADCCC79F1AE}"/>
    <cellStyle name="Normal 2 2 4 2 3 8" xfId="38170" xr:uid="{3D3104B9-A804-408C-8483-1A29276C2EF7}"/>
    <cellStyle name="Normal 2 2 4 2 3 9" xfId="38530" xr:uid="{B8930B6B-D0A8-4F74-AD61-1E934C45DC63}"/>
    <cellStyle name="Normal 2 2 4 2 3_Act input CF" xfId="17512" xr:uid="{B3031C65-A0D0-4220-9E85-3AA5182B49FA}"/>
    <cellStyle name="Normal 2 2 4 2 4" xfId="17513" xr:uid="{3425BF36-B41D-4471-920C-E8AC4AD1B86C}"/>
    <cellStyle name="Normal 2 2 4 2 4 10" xfId="37126" xr:uid="{BC86FFB2-F0C0-4EFE-8FDE-3C8A54F8AD2C}"/>
    <cellStyle name="Normal 2 2 4 2 4 11" xfId="23869" xr:uid="{2BAA9DBB-E519-402C-BF95-3B5498C348F7}"/>
    <cellStyle name="Normal 2 2 4 2 4 2" xfId="17514" xr:uid="{389A855A-9F4D-4F56-A464-103A3A1F3190}"/>
    <cellStyle name="Normal 2 2 4 2 4 2 2" xfId="17515" xr:uid="{8FA86969-D366-429F-8BC2-E3348F27B54B}"/>
    <cellStyle name="Normal 2 2 4 2 4 2 2 2" xfId="23871" xr:uid="{E546E4DA-551D-41F3-87DF-7639A63FDC4D}"/>
    <cellStyle name="Normal 2 2 4 2 4 2 3" xfId="17516" xr:uid="{FEDA29ED-D2C0-4840-AE16-3473A9302EC9}"/>
    <cellStyle name="Normal 2 2 4 2 4 2 3 2" xfId="23872" xr:uid="{022B11A7-29C7-4BE8-BC08-2D860C364343}"/>
    <cellStyle name="Normal 2 2 4 2 4 2 4" xfId="23870" xr:uid="{A461931C-CB4F-43FB-8EE1-E2841493EFC1}"/>
    <cellStyle name="Normal 2 2 4 2 4 2_ACT_NIBD EQ" xfId="17517" xr:uid="{512B9C5A-A6E9-4955-BE94-AB880A557F69}"/>
    <cellStyle name="Normal 2 2 4 2 4 3" xfId="17518" xr:uid="{A8466DF0-29A4-460D-8CEA-8F07D48E0A04}"/>
    <cellStyle name="Normal 2 2 4 2 4 3 2" xfId="23873" xr:uid="{049FF898-8583-4F75-8B61-A98A3BC9EBE8}"/>
    <cellStyle name="Normal 2 2 4 2 4 4" xfId="17519" xr:uid="{7A7831C5-6340-4CC2-B5C3-D599741AD60B}"/>
    <cellStyle name="Normal 2 2 4 2 4 4 2" xfId="23874" xr:uid="{4C670BB5-8830-46EF-946F-9158E6B38CDA}"/>
    <cellStyle name="Normal 2 2 4 2 4 5" xfId="17520" xr:uid="{0CF401FF-A4CB-467A-95AC-120652F1920C}"/>
    <cellStyle name="Normal 2 2 4 2 4 5 2" xfId="31572" xr:uid="{0D691600-522F-494C-A9ED-CBCA7841C33D}"/>
    <cellStyle name="Normal 2 2 4 2 4 6" xfId="36705" xr:uid="{C83D89EC-93B6-4B76-88B2-AC6F2FA5A679}"/>
    <cellStyle name="Normal 2 2 4 2 4 7" xfId="37777" xr:uid="{CB9133AE-B9E7-45E7-AD71-F54FDB088F5E}"/>
    <cellStyle name="Normal 2 2 4 2 4 8" xfId="38171" xr:uid="{6D82CB03-5A06-4C00-B672-20D80B445CF8}"/>
    <cellStyle name="Normal 2 2 4 2 4 9" xfId="38531" xr:uid="{C9F8F811-DC0E-4875-97F1-09E33707709B}"/>
    <cellStyle name="Normal 2 2 4 2 4_Act input CF" xfId="17521" xr:uid="{90218B18-AC4A-42F0-B8D9-AD0D8698886D}"/>
    <cellStyle name="Normal 2 2 4 2 5" xfId="17522" xr:uid="{0F25E55C-5518-40A4-ABFE-8D2898078894}"/>
    <cellStyle name="Normal 2 2 4 2 5 2" xfId="17523" xr:uid="{55CEFC63-88DB-4D04-B64B-A63FB81B37D4}"/>
    <cellStyle name="Normal 2 2 4 2 5 2 2" xfId="23876" xr:uid="{8884CB3B-616E-41E1-8D41-3B0E360E73DF}"/>
    <cellStyle name="Normal 2 2 4 2 5 3" xfId="17524" xr:uid="{365ACF65-6F9A-4404-9857-2BECF9840192}"/>
    <cellStyle name="Normal 2 2 4 2 5 3 2" xfId="23877" xr:uid="{92B06E1F-3E5E-4C16-B821-DF8524E3D0C5}"/>
    <cellStyle name="Normal 2 2 4 2 5 4" xfId="23875" xr:uid="{AB34D97B-1A74-4050-882C-4EEBE4281E42}"/>
    <cellStyle name="Normal 2 2 4 2 5_ACT_NIBD EQ" xfId="17525" xr:uid="{63DE7159-FA27-4979-9736-85BB7D53A176}"/>
    <cellStyle name="Normal 2 2 4 2 6" xfId="17526" xr:uid="{AA4F2455-F958-40EF-A679-5532F76EB218}"/>
    <cellStyle name="Normal 2 2 4 2 6 2" xfId="23878" xr:uid="{A6C479C6-7335-429E-A467-AD206C6FEE79}"/>
    <cellStyle name="Normal 2 2 4 2 7" xfId="17527" xr:uid="{89F76274-EFED-4E72-B668-6624F73F2124}"/>
    <cellStyle name="Normal 2 2 4 2 7 2" xfId="23879" xr:uid="{6BCFE049-4C39-430B-BBC7-CE310052A2AE}"/>
    <cellStyle name="Normal 2 2 4 2 8" xfId="17528" xr:uid="{312484FF-7568-499F-B16C-F61ECFA1061A}"/>
    <cellStyle name="Normal 2 2 4 2 8 2" xfId="30713" xr:uid="{15984DB2-01C0-478A-AC8D-2AE98AF79904}"/>
    <cellStyle name="Normal 2 2 4 2 9" xfId="36291" xr:uid="{47906AE7-1361-4E1A-ACF7-3C9ADD4A3F00}"/>
    <cellStyle name="Normal 2 2 4 2_Act input CF" xfId="17529" xr:uid="{55DC6AAD-6FB9-46ED-9C36-7FA23C3F948C}"/>
    <cellStyle name="Normal 2 2 4 3" xfId="17530" xr:uid="{0D8A4F56-0F1B-4406-A9FA-641EA8AB4936}"/>
    <cellStyle name="Normal 2 2 4 3 10" xfId="36051" xr:uid="{7B227D1D-4B62-43C2-9B28-54E918058229}"/>
    <cellStyle name="Normal 2 2 4 3 11" xfId="23880" xr:uid="{E7B0AF7D-BBFA-4A71-873A-6D6D674E8A47}"/>
    <cellStyle name="Normal 2 2 4 3 2" xfId="17531" xr:uid="{00B89837-A4B2-4103-B4D9-C3A77D344312}"/>
    <cellStyle name="Normal 2 2 4 3 2 10" xfId="35966" xr:uid="{CB43F76B-0EC6-46B5-9E1E-C25FC1CF5F0A}"/>
    <cellStyle name="Normal 2 2 4 3 2 11" xfId="23881" xr:uid="{A4E0CB45-CFCA-4A51-A31B-5B6AE3B10E05}"/>
    <cellStyle name="Normal 2 2 4 3 2 2" xfId="17532" xr:uid="{57CB9D58-EE3D-46F8-94C1-9FAB7E69403D}"/>
    <cellStyle name="Normal 2 2 4 3 2 2 2" xfId="17533" xr:uid="{29F035F3-1066-4E5D-821C-0AFCA5FB5380}"/>
    <cellStyle name="Normal 2 2 4 3 2 2 2 2" xfId="23883" xr:uid="{16B2AD2F-2A0B-4481-B852-9E67D13C3125}"/>
    <cellStyle name="Normal 2 2 4 3 2 2 3" xfId="17534" xr:uid="{F66A39FE-7584-4D74-8180-2C2DDA12DB2E}"/>
    <cellStyle name="Normal 2 2 4 3 2 2 3 2" xfId="23884" xr:uid="{6D189560-B473-4BAA-AFFC-10C6D1350F24}"/>
    <cellStyle name="Normal 2 2 4 3 2 2 4" xfId="23882" xr:uid="{DA26213C-DBE0-427F-BEDF-9AFBF4B5AD7C}"/>
    <cellStyle name="Normal 2 2 4 3 2 2_ACT_NIBD EQ" xfId="17535" xr:uid="{35F9129C-DD50-418E-93C8-54461509DFF8}"/>
    <cellStyle name="Normal 2 2 4 3 2 3" xfId="17536" xr:uid="{F89C0EE7-8ACD-488B-8879-48B503C16367}"/>
    <cellStyle name="Normal 2 2 4 3 2 3 2" xfId="23885" xr:uid="{F9AB1F5C-A5CB-4F5E-830D-8801BB26AFD1}"/>
    <cellStyle name="Normal 2 2 4 3 2 4" xfId="17537" xr:uid="{EA1511DA-5FF5-43FC-9431-38754868FEC8}"/>
    <cellStyle name="Normal 2 2 4 3 2 4 2" xfId="23886" xr:uid="{5E91281A-0854-4327-82B3-C7792299ADA4}"/>
    <cellStyle name="Normal 2 2 4 3 2 5" xfId="17538" xr:uid="{D252AF0E-BAD8-43AC-97D7-763C2A237647}"/>
    <cellStyle name="Normal 2 2 4 3 2 5 2" xfId="31275" xr:uid="{8A7EE22C-B8B3-4E37-BC51-796ADADE14B8}"/>
    <cellStyle name="Normal 2 2 4 3 2 6" xfId="36706" xr:uid="{BF938A08-E6DF-495F-88D5-5848EAEC02CF}"/>
    <cellStyle name="Normal 2 2 4 3 2 7" xfId="37779" xr:uid="{C1DA27DF-602C-4BED-8CEA-FC7303008D6C}"/>
    <cellStyle name="Normal 2 2 4 3 2 8" xfId="38172" xr:uid="{CECAA4A8-3D8D-4FC0-A73C-CBC9D7A5C577}"/>
    <cellStyle name="Normal 2 2 4 3 2 9" xfId="38532" xr:uid="{C4BAA562-70F0-45D2-871E-AE0A2EEDBCC8}"/>
    <cellStyle name="Normal 2 2 4 3 2_Act input CF" xfId="17539" xr:uid="{B4CC329D-DD19-44C3-87A7-FE2AD5B995CE}"/>
    <cellStyle name="Normal 2 2 4 3 3" xfId="17540" xr:uid="{1093042B-9880-4205-9D7A-F559ED78A5C9}"/>
    <cellStyle name="Normal 2 2 4 3 3 10" xfId="37329" xr:uid="{B524D2B4-24EB-444F-A27B-8A2BEE423A8D}"/>
    <cellStyle name="Normal 2 2 4 3 3 11" xfId="23887" xr:uid="{94B6E5ED-1F75-4536-AE3D-51123438309F}"/>
    <cellStyle name="Normal 2 2 4 3 3 2" xfId="17541" xr:uid="{0097780E-1C21-4026-87DD-648488CEB804}"/>
    <cellStyle name="Normal 2 2 4 3 3 2 2" xfId="17542" xr:uid="{182DA48F-3A51-4D2C-9181-D67D7419811F}"/>
    <cellStyle name="Normal 2 2 4 3 3 2 2 2" xfId="23889" xr:uid="{493FB6C1-7A75-4E6C-B736-A23660229344}"/>
    <cellStyle name="Normal 2 2 4 3 3 2 3" xfId="17543" xr:uid="{884B7B49-26B4-4436-BBA8-DD87E1A8B0C0}"/>
    <cellStyle name="Normal 2 2 4 3 3 2 3 2" xfId="23890" xr:uid="{BB61874E-C2A7-4130-A58C-EB524AA66968}"/>
    <cellStyle name="Normal 2 2 4 3 3 2 4" xfId="23888" xr:uid="{60D04E78-3D93-4C88-BE2F-1D4EC04F4D5D}"/>
    <cellStyle name="Normal 2 2 4 3 3 2_ACT_NIBD EQ" xfId="17544" xr:uid="{D8D80707-0F66-4CEA-8F0D-EBD1742058CB}"/>
    <cellStyle name="Normal 2 2 4 3 3 3" xfId="17545" xr:uid="{0DE9B250-B57E-47AC-B2AE-E2CBFE59F28D}"/>
    <cellStyle name="Normal 2 2 4 3 3 3 2" xfId="23891" xr:uid="{247045C1-8B55-4BB2-A5AB-E050F69CC6FF}"/>
    <cellStyle name="Normal 2 2 4 3 3 4" xfId="17546" xr:uid="{53D80312-D07F-44F6-AF9E-D29AAACC07AD}"/>
    <cellStyle name="Normal 2 2 4 3 3 4 2" xfId="23892" xr:uid="{D53F3878-4B6D-4A85-917E-669B4A05B883}"/>
    <cellStyle name="Normal 2 2 4 3 3 5" xfId="17547" xr:uid="{1E3DAF11-115B-464B-9347-EBD5FBE85E7C}"/>
    <cellStyle name="Normal 2 2 4 3 3 5 2" xfId="31668" xr:uid="{22B3193D-C568-4EFC-8839-E1AFCD915B1B}"/>
    <cellStyle name="Normal 2 2 4 3 3 6" xfId="36707" xr:uid="{C50D3F18-A4E2-44C6-8511-730DB8721F47}"/>
    <cellStyle name="Normal 2 2 4 3 3 7" xfId="37780" xr:uid="{16537F3B-FAB7-42CC-A743-5C5EA10877A9}"/>
    <cellStyle name="Normal 2 2 4 3 3 8" xfId="38173" xr:uid="{1DC44770-43D5-4EDD-A3CF-3ED89B58F2EB}"/>
    <cellStyle name="Normal 2 2 4 3 3 9" xfId="38533" xr:uid="{328106B6-E94E-4E0C-9277-6FA8C0CAE93A}"/>
    <cellStyle name="Normal 2 2 4 3 3_Act input CF" xfId="17548" xr:uid="{F1488B55-5C35-4523-9CCE-FFD50DC0B925}"/>
    <cellStyle name="Normal 2 2 4 3 4" xfId="17549" xr:uid="{597CC312-2F31-4A7F-96BB-ABDB7C27F512}"/>
    <cellStyle name="Normal 2 2 4 3 4 2" xfId="17550" xr:uid="{2917BE3C-B57B-4133-A0EB-7E7B563F5BF8}"/>
    <cellStyle name="Normal 2 2 4 3 4 2 2" xfId="23894" xr:uid="{A322FEB9-0772-4B4E-8852-733951838676}"/>
    <cellStyle name="Normal 2 2 4 3 4 3" xfId="17551" xr:uid="{03342B8C-EBF0-41EC-B348-99DC8AA2648D}"/>
    <cellStyle name="Normal 2 2 4 3 4 3 2" xfId="23895" xr:uid="{17CCBC58-6A98-422A-92C5-55FB17A71913}"/>
    <cellStyle name="Normal 2 2 4 3 4 4" xfId="23893" xr:uid="{6E87B4E5-A449-4238-8E7A-E08034621DDA}"/>
    <cellStyle name="Normal 2 2 4 3 4_ACT_NIBD EQ" xfId="17552" xr:uid="{31C17410-FD5D-4D26-B1AF-19793503A197}"/>
    <cellStyle name="Normal 2 2 4 3 5" xfId="17553" xr:uid="{CB042818-2934-499D-A4CB-DAD823BC33F3}"/>
    <cellStyle name="Normal 2 2 4 3 5 2" xfId="23896" xr:uid="{A02799B5-BA71-4E89-9949-E0C7C9A09F02}"/>
    <cellStyle name="Normal 2 2 4 3 6" xfId="17554" xr:uid="{D2C8EE4C-0A71-41C8-99D8-F8C4368B2E70}"/>
    <cellStyle name="Normal 2 2 4 3 6 2" xfId="23897" xr:uid="{F180174E-7A7C-47E5-9EC1-DA615AF6578B}"/>
    <cellStyle name="Normal 2 2 4 3 7" xfId="17555" xr:uid="{26DF6DDC-91BF-407C-9216-72AC5AB9B52A}"/>
    <cellStyle name="Normal 2 2 4 3 7 2" xfId="30848" xr:uid="{2D16ADEF-0156-460A-9A0E-7B2BF72291DA}"/>
    <cellStyle name="Normal 2 2 4 3 8" xfId="36351" xr:uid="{D42F775A-4931-4D6C-8279-BE09065E91A4}"/>
    <cellStyle name="Normal 2 2 4 3 9" xfId="37402" xr:uid="{7ACD6ABB-2067-4260-BCAA-5EA3FEEE22F7}"/>
    <cellStyle name="Normal 2 2 4 3_Act input CF" xfId="17556" xr:uid="{71B8012D-C244-4179-8309-0A11C98FC3DC}"/>
    <cellStyle name="Normal 2 2 4 4" xfId="17557" xr:uid="{018DD823-C99A-47C5-B6A4-CFE4F9AC1206}"/>
    <cellStyle name="Normal 2 2 4 4 10" xfId="37251" xr:uid="{68292966-33FD-470A-8D67-D4B27B04B69C}"/>
    <cellStyle name="Normal 2 2 4 4 11" xfId="23898" xr:uid="{524689CD-50C5-4CA2-A48C-5FAD15EF2048}"/>
    <cellStyle name="Normal 2 2 4 4 2" xfId="17558" xr:uid="{FE8CE48A-3983-4B92-A6D9-E16B3EECDF29}"/>
    <cellStyle name="Normal 2 2 4 4 2 2" xfId="17559" xr:uid="{8D1E4784-B5F2-4962-BC98-C0BE49E04EA2}"/>
    <cellStyle name="Normal 2 2 4 4 2 2 2" xfId="23900" xr:uid="{683FBE19-A5B2-4C83-B4AA-1D998BA0DEB9}"/>
    <cellStyle name="Normal 2 2 4 4 2 3" xfId="17560" xr:uid="{FA68F600-3EDF-4DDE-A086-D6F8981FD1A9}"/>
    <cellStyle name="Normal 2 2 4 4 2 3 2" xfId="23901" xr:uid="{7F0F2B6C-54B4-42CD-A746-533600875065}"/>
    <cellStyle name="Normal 2 2 4 4 2 4" xfId="23899" xr:uid="{CE0E134F-F177-455F-9EC7-A975397CF4FA}"/>
    <cellStyle name="Normal 2 2 4 4 2_ACT_NIBD EQ" xfId="17561" xr:uid="{5B695632-31C9-402F-BCA0-FAEB9317C179}"/>
    <cellStyle name="Normal 2 2 4 4 3" xfId="17562" xr:uid="{1ED68993-C50F-4779-9BCF-33E1B32F8F79}"/>
    <cellStyle name="Normal 2 2 4 4 3 2" xfId="23902" xr:uid="{A4C2D425-5450-4DA9-A423-588F97DF37EC}"/>
    <cellStyle name="Normal 2 2 4 4 4" xfId="17563" xr:uid="{66B2FA0B-EDC0-462D-9E73-99597995B244}"/>
    <cellStyle name="Normal 2 2 4 4 4 2" xfId="23903" xr:uid="{47141B18-3DA4-4CB1-936F-2859931660F3}"/>
    <cellStyle name="Normal 2 2 4 4 5" xfId="17564" xr:uid="{D7B67FB5-C945-4D05-BB12-90A6C3723A3A}"/>
    <cellStyle name="Normal 2 2 4 4 5 2" xfId="31093" xr:uid="{CCA529C9-9FDD-48C2-A2B8-86B2A8DA750B}"/>
    <cellStyle name="Normal 2 2 4 4 6" xfId="36708" xr:uid="{033A1A80-BA74-4C9E-8367-3FE43174C46E}"/>
    <cellStyle name="Normal 2 2 4 4 7" xfId="37781" xr:uid="{D25A103E-7A25-4323-A97A-88A06D2CDE78}"/>
    <cellStyle name="Normal 2 2 4 4 8" xfId="38174" xr:uid="{A89AD3FD-096E-4AFD-9054-1908100E6F6B}"/>
    <cellStyle name="Normal 2 2 4 4 9" xfId="38534" xr:uid="{6E26141E-5CE1-4497-B546-13C56F04A41D}"/>
    <cellStyle name="Normal 2 2 4 4_Act input CF" xfId="17565" xr:uid="{DDB2EA81-921F-45B7-93E4-633A05B21A00}"/>
    <cellStyle name="Normal 2 2 4 5" xfId="17566" xr:uid="{3E0FD6D4-6F69-479B-BC2D-6CA736AC6A53}"/>
    <cellStyle name="Normal 2 2 4 5 10" xfId="35969" xr:uid="{47E5EF77-DA0D-4AF0-8951-3A51EB8B6AAB}"/>
    <cellStyle name="Normal 2 2 4 5 11" xfId="23904" xr:uid="{5B6C4C48-F787-4EED-A9B4-1CBF7F19212D}"/>
    <cellStyle name="Normal 2 2 4 5 2" xfId="17567" xr:uid="{31443A5A-5D49-4D98-92B0-398F0D22AF0E}"/>
    <cellStyle name="Normal 2 2 4 5 2 2" xfId="17568" xr:uid="{D2CCE4EC-114F-4130-8186-93FCC0BC9AC6}"/>
    <cellStyle name="Normal 2 2 4 5 2 2 2" xfId="23906" xr:uid="{E32BBC02-D97D-479E-82D5-905BEF1C7B8D}"/>
    <cellStyle name="Normal 2 2 4 5 2 3" xfId="17569" xr:uid="{AD818CBA-1065-4DB0-BE30-B8769CD6A65A}"/>
    <cellStyle name="Normal 2 2 4 5 2 3 2" xfId="23907" xr:uid="{BFB79A37-A12A-4F9C-86A3-13BA4B3E6BDD}"/>
    <cellStyle name="Normal 2 2 4 5 2 4" xfId="23905" xr:uid="{9AEB901C-3C58-4DCD-ADFC-3F45B8651214}"/>
    <cellStyle name="Normal 2 2 4 5 2_ACT_NIBD EQ" xfId="17570" xr:uid="{0B7FE3C0-FCC1-4013-A691-CC0668A8495A}"/>
    <cellStyle name="Normal 2 2 4 5 3" xfId="17571" xr:uid="{B2ECCAA6-015B-4BCE-8CEC-CE7780F7C376}"/>
    <cellStyle name="Normal 2 2 4 5 3 2" xfId="23908" xr:uid="{E026D201-423F-4541-9D43-CE120663C494}"/>
    <cellStyle name="Normal 2 2 4 5 4" xfId="17572" xr:uid="{267ADBD8-24E3-477B-AE61-EFA6584080B6}"/>
    <cellStyle name="Normal 2 2 4 5 4 2" xfId="23909" xr:uid="{AF9EF314-FA2A-4B43-90A2-AF6120BE5D08}"/>
    <cellStyle name="Normal 2 2 4 5 5" xfId="17573" xr:uid="{73D65E78-C6B4-4314-8AE0-E6644DC88F5C}"/>
    <cellStyle name="Normal 2 2 4 5 5 2" xfId="31519" xr:uid="{85B811C9-2AD2-435C-962F-9B73DA490B3F}"/>
    <cellStyle name="Normal 2 2 4 5 6" xfId="36709" xr:uid="{AC22DE17-5FF8-4157-A27C-FFF998AF06DB}"/>
    <cellStyle name="Normal 2 2 4 5 7" xfId="37782" xr:uid="{9A0A3AB1-126B-4E21-9D7C-9E443C15D318}"/>
    <cellStyle name="Normal 2 2 4 5 8" xfId="38175" xr:uid="{752E04F6-9396-4B4C-86E3-A56782FB1F1C}"/>
    <cellStyle name="Normal 2 2 4 5 9" xfId="38535" xr:uid="{2B91A3CD-7162-4042-B1F7-22EE3AAFB2DC}"/>
    <cellStyle name="Normal 2 2 4 5_Act input CF" xfId="17574" xr:uid="{0D8F3269-F59C-4963-BD5C-F9484BFCE829}"/>
    <cellStyle name="Normal 2 2 4 6" xfId="17575" xr:uid="{DD02DC5C-6B21-4D73-AA3A-5B0AD6484253}"/>
    <cellStyle name="Normal 2 2 4 6 2" xfId="17576" xr:uid="{D5339628-8104-4AC1-9010-D6378DF9D00B}"/>
    <cellStyle name="Normal 2 2 4 6 2 2" xfId="23911" xr:uid="{3CBCD5B9-F13C-4A06-BE03-F1B8297C6987}"/>
    <cellStyle name="Normal 2 2 4 6 3" xfId="17577" xr:uid="{4445729D-C82E-4C11-BB2D-3016E0FE99AD}"/>
    <cellStyle name="Normal 2 2 4 6 3 2" xfId="23912" xr:uid="{62234310-81A9-432C-AD34-6FCF30C0046D}"/>
    <cellStyle name="Normal 2 2 4 6 4" xfId="23910" xr:uid="{F0AFBDC8-3C0B-4D5B-A885-14ADDA63843D}"/>
    <cellStyle name="Normal 2 2 4 6_ACT_NIBD EQ" xfId="17578" xr:uid="{75FD51D9-2403-452B-8D3A-1F1B3FEB7D2A}"/>
    <cellStyle name="Normal 2 2 4 7" xfId="17579" xr:uid="{5DBD283C-2275-4234-884C-A176F7C86C60}"/>
    <cellStyle name="Normal 2 2 4 7 2" xfId="23913" xr:uid="{E14FD21D-513B-49F4-9DD8-25DC10D6352B}"/>
    <cellStyle name="Normal 2 2 4 8" xfId="17580" xr:uid="{FC384F16-6F9D-4F18-BA52-8999AF9B9F3C}"/>
    <cellStyle name="Normal 2 2 4 8 2" xfId="23914" xr:uid="{EA3A0056-81A9-4287-A681-4ED61CEF8939}"/>
    <cellStyle name="Normal 2 2 4 9" xfId="17581" xr:uid="{B18A33BE-638F-4269-AAA5-CD1BEF537A9C}"/>
    <cellStyle name="Normal 2 2 4 9 2" xfId="30599" xr:uid="{5EF15620-9CB5-4331-B125-E185DC7ACDE3}"/>
    <cellStyle name="Normal 2 2 4_Act input CF" xfId="17582" xr:uid="{BD4EF2CE-10D3-4DB0-89D2-CC0E9E5A4E68}"/>
    <cellStyle name="Normal 2 2 40" xfId="37118" xr:uid="{6ED94D92-30EC-4E22-AA60-7A82561A06CD}"/>
    <cellStyle name="Normal 2 2 41" xfId="39366" xr:uid="{6BE63884-EDE5-4443-ABFE-F16C73055973}"/>
    <cellStyle name="Normal 2 2 42" xfId="39778" xr:uid="{0929C4B7-F1E2-4A1F-B1B6-7FA59CA4F3D8}"/>
    <cellStyle name="Normal 2 2 43" xfId="39869" xr:uid="{DE1AD4E3-B660-40CA-8E82-780DF299D4AD}"/>
    <cellStyle name="Normal 2 2 44" xfId="39116" xr:uid="{E465C9AD-EB39-443A-9381-27B03E8993A3}"/>
    <cellStyle name="Normal 2 2 45" xfId="39531" xr:uid="{E592EA8A-E7CF-465A-A8E3-BCBE713CA0B9}"/>
    <cellStyle name="Normal 2 2 46" xfId="39417" xr:uid="{D0D698E1-3F9D-404F-B557-B9672FF95D94}"/>
    <cellStyle name="Normal 2 2 47" xfId="39465" xr:uid="{2C06804B-029B-4DBC-A119-38DCB2151262}"/>
    <cellStyle name="Normal 2 2 48" xfId="39400" xr:uid="{CE3770F0-077A-4236-AB6A-FE9DC5795FD9}"/>
    <cellStyle name="Normal 2 2 49" xfId="39479" xr:uid="{069E902B-BD73-402D-9A0B-9911EFC72CF4}"/>
    <cellStyle name="Normal 2 2 5" xfId="17583" xr:uid="{5D7BD22A-3A6F-4B74-BB8E-99B124889DBC}"/>
    <cellStyle name="Normal 2 2 5 10" xfId="37330" xr:uid="{FD45ADAA-E917-46DC-8821-2106E4F608FA}"/>
    <cellStyle name="Normal 2 2 5 11" xfId="23915" xr:uid="{2ED7E0D6-5894-4870-B0AB-0990A360E84B}"/>
    <cellStyle name="Normal 2 2 5 2" xfId="17584" xr:uid="{FE78C8CC-4EAE-4254-8EC0-E44A84C5B49D}"/>
    <cellStyle name="Normal 2 2 5 2 10" xfId="36896" xr:uid="{D9D4724E-957D-451F-BF1A-22809D338D0F}"/>
    <cellStyle name="Normal 2 2 5 2 11" xfId="23916" xr:uid="{BC602E6C-866D-46B6-BC71-B785B92A20BC}"/>
    <cellStyle name="Normal 2 2 5 2 2" xfId="17585" xr:uid="{E0CBA4E9-168C-41E3-A457-2C3250AEADED}"/>
    <cellStyle name="Normal 2 2 5 2 2 10" xfId="36024" xr:uid="{EFA89A4F-67C0-4059-B567-45E29B4DAB40}"/>
    <cellStyle name="Normal 2 2 5 2 2 11" xfId="23917" xr:uid="{5867CA19-B9F1-4DC2-B410-8F6A5153D82D}"/>
    <cellStyle name="Normal 2 2 5 2 2 2" xfId="17586" xr:uid="{2138A006-A4EC-4919-9605-A0ED5D44FAC9}"/>
    <cellStyle name="Normal 2 2 5 2 2 2 2" xfId="17587" xr:uid="{3892BC8B-7112-49B0-BB0C-D84415785E38}"/>
    <cellStyle name="Normal 2 2 5 2 2 2 2 2" xfId="23919" xr:uid="{65B2BD2C-BC79-476C-B829-A4DBEDCE913F}"/>
    <cellStyle name="Normal 2 2 5 2 2 2 3" xfId="17588" xr:uid="{0B2905B8-E19C-4319-854B-12FC827C6710}"/>
    <cellStyle name="Normal 2 2 5 2 2 2 3 2" xfId="23920" xr:uid="{CCE69B57-B625-41C9-9A00-B786FF49A214}"/>
    <cellStyle name="Normal 2 2 5 2 2 2 4" xfId="23918" xr:uid="{6A8C4D5F-288F-4F95-BA7F-1E70098234B0}"/>
    <cellStyle name="Normal 2 2 5 2 2 2_ACT_NIBD EQ" xfId="17589" xr:uid="{B923A1F0-C614-41A0-891C-7E7D61626B0B}"/>
    <cellStyle name="Normal 2 2 5 2 2 3" xfId="17590" xr:uid="{C3184758-186B-433A-9CC3-C35E3B9AF74C}"/>
    <cellStyle name="Normal 2 2 5 2 2 3 2" xfId="23921" xr:uid="{EE236834-49D1-4778-9FFE-B98D3A439BC7}"/>
    <cellStyle name="Normal 2 2 5 2 2 4" xfId="17591" xr:uid="{7DAD817A-141D-4AF5-B6CA-35245F081AE3}"/>
    <cellStyle name="Normal 2 2 5 2 2 4 2" xfId="23922" xr:uid="{6A1201F7-5FC6-43E4-AE15-216A74575802}"/>
    <cellStyle name="Normal 2 2 5 2 2 5" xfId="17592" xr:uid="{9D1B7244-D4DB-4D36-89FC-123B5FE5C849}"/>
    <cellStyle name="Normal 2 2 5 2 2 5 2" xfId="31312" xr:uid="{933AC729-277B-4C7A-85A0-555570CAED9E}"/>
    <cellStyle name="Normal 2 2 5 2 2 6" xfId="36710" xr:uid="{6D2AD541-C362-47E5-8A94-214D4D0B6CCB}"/>
    <cellStyle name="Normal 2 2 5 2 2 7" xfId="37783" xr:uid="{C8DF60B4-4774-43E9-B3EF-AD531774B356}"/>
    <cellStyle name="Normal 2 2 5 2 2 8" xfId="38177" xr:uid="{13BF2D13-A5CD-4578-A6C3-F6E009D37102}"/>
    <cellStyle name="Normal 2 2 5 2 2 9" xfId="38536" xr:uid="{E161CA72-4F1F-48D9-B61C-A0C4DF7008FD}"/>
    <cellStyle name="Normal 2 2 5 2 2_Act input CF" xfId="17593" xr:uid="{D34587EF-8CEA-4087-A213-D5A32751EE30}"/>
    <cellStyle name="Normal 2 2 5 2 3" xfId="17594" xr:uid="{5D2D5445-89E5-4CE3-A4F0-A1A8101EF508}"/>
    <cellStyle name="Normal 2 2 5 2 3 10" xfId="37427" xr:uid="{9009682C-5D8E-49A8-8B74-57E3EFB8197C}"/>
    <cellStyle name="Normal 2 2 5 2 3 11" xfId="23923" xr:uid="{67CD11FF-FA50-4047-92C1-15E661494AB5}"/>
    <cellStyle name="Normal 2 2 5 2 3 2" xfId="17595" xr:uid="{5849D094-E681-4D81-88EC-64C32F7E564E}"/>
    <cellStyle name="Normal 2 2 5 2 3 2 2" xfId="17596" xr:uid="{04FFCF23-8036-489E-91FD-B07DCFF8A861}"/>
    <cellStyle name="Normal 2 2 5 2 3 2 2 2" xfId="23925" xr:uid="{28CEE2B5-ECC0-4DEB-B01B-D13D11DE3BA6}"/>
    <cellStyle name="Normal 2 2 5 2 3 2 3" xfId="17597" xr:uid="{01B55368-5E62-4B3E-B8AD-F1838C8485A0}"/>
    <cellStyle name="Normal 2 2 5 2 3 2 3 2" xfId="23926" xr:uid="{81F470B9-AD44-4F75-89A7-E9C6CACB938A}"/>
    <cellStyle name="Normal 2 2 5 2 3 2 4" xfId="23924" xr:uid="{323374FB-787D-4D5B-80B2-F676AE78F53F}"/>
    <cellStyle name="Normal 2 2 5 2 3 2_ACT_NIBD EQ" xfId="17598" xr:uid="{EB829AD6-D63C-4464-BFDF-F7F017E35EF3}"/>
    <cellStyle name="Normal 2 2 5 2 3 3" xfId="17599" xr:uid="{3ABB9E62-9621-4003-9991-7897FDC9C076}"/>
    <cellStyle name="Normal 2 2 5 2 3 3 2" xfId="23927" xr:uid="{8469C4C2-3FE8-4B69-88A8-0B190F460921}"/>
    <cellStyle name="Normal 2 2 5 2 3 4" xfId="17600" xr:uid="{7B0F365B-FE41-4A55-A4EA-4A82493D0598}"/>
    <cellStyle name="Normal 2 2 5 2 3 4 2" xfId="23928" xr:uid="{36A8816E-E839-41C1-ADC0-3347EC6A73A9}"/>
    <cellStyle name="Normal 2 2 5 2 3 5" xfId="17601" xr:uid="{859E6C9D-8292-4B10-924C-AC4B6C3DDCF9}"/>
    <cellStyle name="Normal 2 2 5 2 3 5 2" xfId="31705" xr:uid="{ED357CA7-F0F0-404A-80F4-06C9991CD076}"/>
    <cellStyle name="Normal 2 2 5 2 3 6" xfId="36711" xr:uid="{A79F98D4-A5EF-4408-A10B-8FE779911BC7}"/>
    <cellStyle name="Normal 2 2 5 2 3 7" xfId="37784" xr:uid="{2AD4537E-D650-4735-9714-918CD3CB03C3}"/>
    <cellStyle name="Normal 2 2 5 2 3 8" xfId="38178" xr:uid="{19190CC7-1CD6-4E72-9585-5F881E5DDF37}"/>
    <cellStyle name="Normal 2 2 5 2 3 9" xfId="38537" xr:uid="{A216704B-35A2-4B3B-B565-89FFFD5AF322}"/>
    <cellStyle name="Normal 2 2 5 2 3_Act input CF" xfId="17602" xr:uid="{2C373CF5-073D-4DBF-A00A-EF64EB72AA3C}"/>
    <cellStyle name="Normal 2 2 5 2 4" xfId="17603" xr:uid="{358CD5AC-00D0-4479-A587-EC2DA3FB8778}"/>
    <cellStyle name="Normal 2 2 5 2 4 2" xfId="17604" xr:uid="{EBEBFD40-CE14-4FEA-AFA7-5D1B1D558C95}"/>
    <cellStyle name="Normal 2 2 5 2 4 2 2" xfId="23930" xr:uid="{8EBC5F16-0E18-42C4-BDA1-37BCA9DAD8E7}"/>
    <cellStyle name="Normal 2 2 5 2 4 3" xfId="17605" xr:uid="{F7CB1512-6DD5-407A-833F-A9D29F334043}"/>
    <cellStyle name="Normal 2 2 5 2 4 3 2" xfId="23931" xr:uid="{202F466D-C78A-47C3-9A27-6505EF491CD6}"/>
    <cellStyle name="Normal 2 2 5 2 4 4" xfId="23929" xr:uid="{DE756899-8383-408C-9C83-527F7EFBD3E9}"/>
    <cellStyle name="Normal 2 2 5 2 4_ACT_NIBD EQ" xfId="17606" xr:uid="{558EC5F6-B04A-4910-A03F-67D0058FE0E1}"/>
    <cellStyle name="Normal 2 2 5 2 5" xfId="17607" xr:uid="{6FB078C4-7CB2-466D-9FA3-179058426C52}"/>
    <cellStyle name="Normal 2 2 5 2 5 2" xfId="23932" xr:uid="{4C078508-FDCE-455E-BE61-0E30405DBCEB}"/>
    <cellStyle name="Normal 2 2 5 2 6" xfId="17608" xr:uid="{18AA1E61-579C-442B-B8B2-CC85C3166267}"/>
    <cellStyle name="Normal 2 2 5 2 6 2" xfId="23933" xr:uid="{0156E163-47C6-4259-B6F7-557FD3A77F29}"/>
    <cellStyle name="Normal 2 2 5 2 7" xfId="17609" xr:uid="{E0320BD9-FA26-4F14-9767-030A359FA31C}"/>
    <cellStyle name="Normal 2 2 5 2 7 2" xfId="30913" xr:uid="{2A7D93BC-951A-4A19-A23E-169A3C4468C5}"/>
    <cellStyle name="Normal 2 2 5 2 8" xfId="36369" xr:uid="{8BCF5F7D-B556-456E-94B6-3C7E1208C49F}"/>
    <cellStyle name="Normal 2 2 5 2 9" xfId="37432" xr:uid="{53E4AFDE-09B3-40F8-A4C0-940D53124E5A}"/>
    <cellStyle name="Normal 2 2 5 2_Act input CF" xfId="17610" xr:uid="{535FABFD-C524-47F1-8F7C-D8E6345C26E0}"/>
    <cellStyle name="Normal 2 2 5 3" xfId="17611" xr:uid="{88EF0875-CADF-46A6-8246-60B52F0CE281}"/>
    <cellStyle name="Normal 2 2 5 3 10" xfId="36069" xr:uid="{20DF0D29-BABF-48B0-8C06-695CD638BF3D}"/>
    <cellStyle name="Normal 2 2 5 3 11" xfId="23934" xr:uid="{3AF815DD-6352-41AE-8148-BA56C65C329B}"/>
    <cellStyle name="Normal 2 2 5 3 2" xfId="17612" xr:uid="{7BC5B0C7-C5D3-4F76-8F3D-9D2599D19C4A}"/>
    <cellStyle name="Normal 2 2 5 3 2 2" xfId="17613" xr:uid="{ED5BF859-6A70-4A2C-AF34-2439A7FC4724}"/>
    <cellStyle name="Normal 2 2 5 3 2 2 2" xfId="23936" xr:uid="{C3133985-AFB3-427E-9E8E-FB6BFCD91C0C}"/>
    <cellStyle name="Normal 2 2 5 3 2 3" xfId="17614" xr:uid="{06924458-016E-4FED-9D2E-2773129BF356}"/>
    <cellStyle name="Normal 2 2 5 3 2 3 2" xfId="23937" xr:uid="{A20DF431-F179-42AC-9B48-BBFE79B85F9B}"/>
    <cellStyle name="Normal 2 2 5 3 2 4" xfId="23935" xr:uid="{C65C4BE4-406F-48A0-B537-CE0DFCB961F8}"/>
    <cellStyle name="Normal 2 2 5 3 2_ACT_NIBD EQ" xfId="17615" xr:uid="{A295B334-9698-4B8D-BE25-C78071268C3F}"/>
    <cellStyle name="Normal 2 2 5 3 3" xfId="17616" xr:uid="{FFE7EC96-1A48-4313-A570-BB6AFB2FA5E9}"/>
    <cellStyle name="Normal 2 2 5 3 3 2" xfId="23938" xr:uid="{D75B71A0-77F1-4099-90F4-8A430557852A}"/>
    <cellStyle name="Normal 2 2 5 3 4" xfId="17617" xr:uid="{BB355AF6-66B7-4F7F-9F46-7FCAD38C1AB6}"/>
    <cellStyle name="Normal 2 2 5 3 4 2" xfId="23939" xr:uid="{841C6C75-C5DC-4EB8-B505-14D2DE0696AF}"/>
    <cellStyle name="Normal 2 2 5 3 5" xfId="17618" xr:uid="{E235D34E-C1CF-4C44-8381-FD5B1CE6B387}"/>
    <cellStyle name="Normal 2 2 5 3 5 2" xfId="31160" xr:uid="{FF8EF6D6-B409-41C5-99EF-8569BB997A89}"/>
    <cellStyle name="Normal 2 2 5 3 6" xfId="36712" xr:uid="{F764D16C-34A3-43C5-97F5-1166B3046FC9}"/>
    <cellStyle name="Normal 2 2 5 3 7" xfId="37785" xr:uid="{B6377BB2-835A-44C1-A4CD-5A5DCB4566D6}"/>
    <cellStyle name="Normal 2 2 5 3 8" xfId="38179" xr:uid="{F4BD2D36-2AB0-4ED6-B4B7-1EB73B670615}"/>
    <cellStyle name="Normal 2 2 5 3 9" xfId="38538" xr:uid="{C778A9B5-BB07-4E49-A768-5D188DDAFA82}"/>
    <cellStyle name="Normal 2 2 5 3_Act input CF" xfId="17619" xr:uid="{93783A2D-854A-4260-B915-BB14633EF9DF}"/>
    <cellStyle name="Normal 2 2 5 4" xfId="17620" xr:uid="{5ECEF6E8-BA4A-4E2F-8292-E4CC6F513E4A}"/>
    <cellStyle name="Normal 2 2 5 4 10" xfId="37492" xr:uid="{5832B7BB-5187-43AD-98A8-32438E0CEA08}"/>
    <cellStyle name="Normal 2 2 5 4 11" xfId="23940" xr:uid="{FF633566-DEB7-4A48-88F3-9CB2B2CA7FB4}"/>
    <cellStyle name="Normal 2 2 5 4 2" xfId="17621" xr:uid="{601FEE44-DE35-43DC-8404-281D58E8DB2F}"/>
    <cellStyle name="Normal 2 2 5 4 2 2" xfId="17622" xr:uid="{90A13F0D-6ABD-4FFD-96C0-259C290B4CED}"/>
    <cellStyle name="Normal 2 2 5 4 2 2 2" xfId="23942" xr:uid="{5FC56256-2B97-48A8-B37F-E9689C9975AC}"/>
    <cellStyle name="Normal 2 2 5 4 2 3" xfId="17623" xr:uid="{4BF32149-A4E7-4ED2-AE02-67A54D00B12B}"/>
    <cellStyle name="Normal 2 2 5 4 2 3 2" xfId="23943" xr:uid="{EAD1C924-DF98-4AD4-9FB1-24BF52265D56}"/>
    <cellStyle name="Normal 2 2 5 4 2 4" xfId="23941" xr:uid="{06382438-E1C1-4096-AE28-9F1E5DEC440A}"/>
    <cellStyle name="Normal 2 2 5 4 2_ACT_NIBD EQ" xfId="17624" xr:uid="{C3357B96-F69C-42DB-B4B2-3467C414D147}"/>
    <cellStyle name="Normal 2 2 5 4 3" xfId="17625" xr:uid="{9959AFFE-B239-4C4C-95CF-AB18FCDAFA5E}"/>
    <cellStyle name="Normal 2 2 5 4 3 2" xfId="23944" xr:uid="{B43E338A-DC71-4FDC-9CB8-01518102D586}"/>
    <cellStyle name="Normal 2 2 5 4 4" xfId="17626" xr:uid="{438AEEE9-00AF-42B7-A96F-901BD07D9FE1}"/>
    <cellStyle name="Normal 2 2 5 4 4 2" xfId="23945" xr:uid="{FE163E09-5441-43DF-AFB1-9A88AFA6F409}"/>
    <cellStyle name="Normal 2 2 5 4 5" xfId="17627" xr:uid="{872DF3F7-851A-4003-8F67-6CCD9CF90BDD}"/>
    <cellStyle name="Normal 2 2 5 4 5 2" xfId="31556" xr:uid="{8E3743A8-8FBA-4869-9738-02032EFCD595}"/>
    <cellStyle name="Normal 2 2 5 4 6" xfId="36713" xr:uid="{ECC97833-668C-4FD5-AB44-773D9E88FAF0}"/>
    <cellStyle name="Normal 2 2 5 4 7" xfId="37786" xr:uid="{24F42A70-CE8E-41D3-9045-055B746A7D6F}"/>
    <cellStyle name="Normal 2 2 5 4 8" xfId="38180" xr:uid="{BBA6BE52-1C95-4FCC-80F7-14E20A19422F}"/>
    <cellStyle name="Normal 2 2 5 4 9" xfId="38539" xr:uid="{CD5AC014-A7C9-4C2D-8809-35ABA925E160}"/>
    <cellStyle name="Normal 2 2 5 4_Act input CF" xfId="17628" xr:uid="{44D7E05F-C394-4F34-9022-CA7E9479A2BD}"/>
    <cellStyle name="Normal 2 2 5 5" xfId="17629" xr:uid="{B4EAB2EA-345D-4478-BF20-E15AD465EA6F}"/>
    <cellStyle name="Normal 2 2 5 5 2" xfId="17630" xr:uid="{D4AA0A74-EC84-4E3C-8603-5CD6D4682BD5}"/>
    <cellStyle name="Normal 2 2 5 5 2 2" xfId="23947" xr:uid="{5924B944-9F7D-416F-9981-C2E4D4F549F1}"/>
    <cellStyle name="Normal 2 2 5 5 3" xfId="17631" xr:uid="{BB340839-87C2-4B99-A655-554B73EE4DD9}"/>
    <cellStyle name="Normal 2 2 5 5 3 2" xfId="23948" xr:uid="{5E43F67C-0EEB-4578-A3D3-DF58E65675DE}"/>
    <cellStyle name="Normal 2 2 5 5 4" xfId="23946" xr:uid="{6DC622AF-3ADC-41AD-9B19-4AEAB005EC88}"/>
    <cellStyle name="Normal 2 2 5 5_ACT_NIBD EQ" xfId="17632" xr:uid="{06CEB6CF-82A7-4E3A-A028-72DE4AFB2393}"/>
    <cellStyle name="Normal 2 2 5 6" xfId="17633" xr:uid="{75256F03-9B24-4FD6-AA67-ADB8FDA48BAD}"/>
    <cellStyle name="Normal 2 2 5 6 2" xfId="23949" xr:uid="{783D6622-0C55-4174-B07C-7DF5AECAAF98}"/>
    <cellStyle name="Normal 2 2 5 7" xfId="17634" xr:uid="{272C81F0-29CB-4D01-9136-0067032B4EC7}"/>
    <cellStyle name="Normal 2 2 5 7 2" xfId="23950" xr:uid="{B7CC0D6D-CBEE-4EA4-9589-E56EDF7E4642}"/>
    <cellStyle name="Normal 2 2 5 8" xfId="17635" xr:uid="{E3035831-EF28-4289-B5C4-1D8F0C088A92}"/>
    <cellStyle name="Normal 2 2 5 8 2" xfId="30697" xr:uid="{959F1B38-8963-4480-BC8B-50A9125AC3F4}"/>
    <cellStyle name="Normal 2 2 5 9" xfId="36275" xr:uid="{87C56955-ECA4-4E36-890C-1A8B74035930}"/>
    <cellStyle name="Normal 2 2 5_Act input CF" xfId="17636" xr:uid="{DD8A5E96-FE14-40B7-9CF2-D2C752EEAEB6}"/>
    <cellStyle name="Normal 2 2 50" xfId="39435" xr:uid="{4F96B74F-E100-4FC0-8E73-8F8E5B90BF37}"/>
    <cellStyle name="Normal 2 2 51" xfId="39454" xr:uid="{8091B1F4-9DE0-4156-8DE1-5C27A4B356BA}"/>
    <cellStyle name="Normal 2 2 52" xfId="39510" xr:uid="{A1C0C3C2-3387-4EEB-910D-AB02E2D22500}"/>
    <cellStyle name="Normal 2 2 53" xfId="39625" xr:uid="{A8B07704-BD70-4927-BBE6-4E35C935ABC2}"/>
    <cellStyle name="Normal 2 2 54" xfId="39504" xr:uid="{02C03B76-3D1B-43B2-A489-E600C0BD1B75}"/>
    <cellStyle name="Normal 2 2 55" xfId="39415" xr:uid="{0E7E8D1F-26E0-4CBD-9497-5DE18103EC83}"/>
    <cellStyle name="Normal 2 2 56" xfId="39467" xr:uid="{115E1CFE-D2F1-4E2F-8B90-2A8200B3D5FC}"/>
    <cellStyle name="Normal 2 2 57" xfId="39441" xr:uid="{FC9E8D41-908E-4118-9463-CB1292DA94E4}"/>
    <cellStyle name="Normal 2 2 58" xfId="39512" xr:uid="{09501D5E-AB5F-4D59-B192-F1BD806BD8A8}"/>
    <cellStyle name="Normal 2 2 59" xfId="39893" xr:uid="{83C78EA2-49CF-4C6E-A00A-245AF537AA77}"/>
    <cellStyle name="Normal 2 2 6" xfId="17637" xr:uid="{1532E042-F902-4C9F-B3E3-347E923EFEFF}"/>
    <cellStyle name="Normal 2 2 6 10" xfId="37364" xr:uid="{EBE2F6F2-70A6-4759-986C-E7BBBF347DEC}"/>
    <cellStyle name="Normal 2 2 6 11" xfId="23951" xr:uid="{D63DFF76-CE63-4ACE-9530-58274C3B1FC5}"/>
    <cellStyle name="Normal 2 2 6 2" xfId="17638" xr:uid="{0017DF64-CD52-4B7C-9F25-7CA6C16C7F1C}"/>
    <cellStyle name="Normal 2 2 6 2 10" xfId="37255" xr:uid="{8BED8243-E4F2-440D-BF23-C4867D15D53B}"/>
    <cellStyle name="Normal 2 2 6 2 11" xfId="23952" xr:uid="{C18D755E-5A29-40D6-A367-01BA1AAF6DB8}"/>
    <cellStyle name="Normal 2 2 6 2 2" xfId="17639" xr:uid="{50347921-6116-4467-960A-901F6A09DD55}"/>
    <cellStyle name="Normal 2 2 6 2 2 10" xfId="37371" xr:uid="{4FDC6D72-98E8-495B-AEF0-C3317A7DD8DE}"/>
    <cellStyle name="Normal 2 2 6 2 2 11" xfId="23953" xr:uid="{AAD7F082-8D9E-41DC-B57A-72A794A8BF59}"/>
    <cellStyle name="Normal 2 2 6 2 2 2" xfId="17640" xr:uid="{963A1D6D-F2AE-4692-AFED-F608608DCCA5}"/>
    <cellStyle name="Normal 2 2 6 2 2 2 2" xfId="17641" xr:uid="{81EAB112-3CF8-425D-BFDD-28B2542AE228}"/>
    <cellStyle name="Normal 2 2 6 2 2 2 2 2" xfId="23955" xr:uid="{BBDA7F2A-F792-4BA9-A6BE-4DF3F4D408BD}"/>
    <cellStyle name="Normal 2 2 6 2 2 2 3" xfId="17642" xr:uid="{667F9153-8085-417F-BDD3-BBAF0642F731}"/>
    <cellStyle name="Normal 2 2 6 2 2 2 3 2" xfId="23956" xr:uid="{B201727B-B4DC-4D3B-851F-F42E17CE836F}"/>
    <cellStyle name="Normal 2 2 6 2 2 2 4" xfId="23954" xr:uid="{1DF051D6-7C04-4F9B-A608-D873A6DD8866}"/>
    <cellStyle name="Normal 2 2 6 2 2 2_ACT_NIBD EQ" xfId="17643" xr:uid="{619AFDAC-1276-44EC-ADA3-8A32731BB711}"/>
    <cellStyle name="Normal 2 2 6 2 2 3" xfId="17644" xr:uid="{2418B1F9-8165-4B4A-BB89-9046FA464E3A}"/>
    <cellStyle name="Normal 2 2 6 2 2 3 2" xfId="23957" xr:uid="{4346CC5A-330B-4B92-8E98-0A11073C1BB4}"/>
    <cellStyle name="Normal 2 2 6 2 2 4" xfId="17645" xr:uid="{F8BF4EC0-50E7-40C3-8C66-4C2556BD73E0}"/>
    <cellStyle name="Normal 2 2 6 2 2 4 2" xfId="23958" xr:uid="{FF3747B3-2932-4103-B481-280B20453283}"/>
    <cellStyle name="Normal 2 2 6 2 2 5" xfId="17646" xr:uid="{B712E22B-F04F-4268-B9AB-A61A1364AD76}"/>
    <cellStyle name="Normal 2 2 6 2 2 5 2" xfId="31364" xr:uid="{839848AB-0ADD-4752-82A5-16F2C48A5654}"/>
    <cellStyle name="Normal 2 2 6 2 2 6" xfId="36714" xr:uid="{8C532D43-01FB-447A-8A44-A8B541F7ECE4}"/>
    <cellStyle name="Normal 2 2 6 2 2 7" xfId="37787" xr:uid="{7FB97FEF-2378-436C-9586-95C5C7AAFCE7}"/>
    <cellStyle name="Normal 2 2 6 2 2 8" xfId="38183" xr:uid="{63E88156-F6D6-4C58-B053-03871114F9CA}"/>
    <cellStyle name="Normal 2 2 6 2 2 9" xfId="38540" xr:uid="{21597634-55F0-42CC-939A-20E1BD07EBD2}"/>
    <cellStyle name="Normal 2 2 6 2 2_Act input CF" xfId="17647" xr:uid="{31AB7FF5-8827-40C4-816B-0BFC01EA245E}"/>
    <cellStyle name="Normal 2 2 6 2 3" xfId="17648" xr:uid="{513879AF-8A44-4761-BD8D-56DCE6AD8476}"/>
    <cellStyle name="Normal 2 2 6 2 3 10" xfId="36045" xr:uid="{9751F5C6-041E-4018-9275-E22BA3BDE7BD}"/>
    <cellStyle name="Normal 2 2 6 2 3 11" xfId="23959" xr:uid="{2707CB46-CCCE-42EA-B0BB-68E48301CF73}"/>
    <cellStyle name="Normal 2 2 6 2 3 2" xfId="17649" xr:uid="{6035A1DB-7AB2-46C7-8191-663B5FE3488A}"/>
    <cellStyle name="Normal 2 2 6 2 3 2 2" xfId="17650" xr:uid="{FA3353C9-B551-4909-AEA2-9244F7853271}"/>
    <cellStyle name="Normal 2 2 6 2 3 2 2 2" xfId="23961" xr:uid="{26FBF6D4-7F12-4D2F-9E4C-7F3F15A59C25}"/>
    <cellStyle name="Normal 2 2 6 2 3 2 3" xfId="17651" xr:uid="{1176B337-B4B8-4ABA-9AC9-4DDE991BCAF4}"/>
    <cellStyle name="Normal 2 2 6 2 3 2 3 2" xfId="23962" xr:uid="{3EE8977C-CC08-4E86-9604-9E39F1D3A284}"/>
    <cellStyle name="Normal 2 2 6 2 3 2 4" xfId="23960" xr:uid="{55D1811C-7C2E-4B63-98FA-471C92441F60}"/>
    <cellStyle name="Normal 2 2 6 2 3 2_ACT_NIBD EQ" xfId="17652" xr:uid="{F15076A8-8ABF-4992-B8DD-220CD26FD97D}"/>
    <cellStyle name="Normal 2 2 6 2 3 3" xfId="17653" xr:uid="{9D6D470A-DF94-41A4-8C03-D980CA36B679}"/>
    <cellStyle name="Normal 2 2 6 2 3 3 2" xfId="23963" xr:uid="{F970BED2-EA1E-4224-BB82-527CE49B8FDA}"/>
    <cellStyle name="Normal 2 2 6 2 3 4" xfId="17654" xr:uid="{8453F11C-17A9-4382-86EA-15FAAE1949E9}"/>
    <cellStyle name="Normal 2 2 6 2 3 4 2" xfId="23964" xr:uid="{9407F915-ECC5-450E-8BA4-041F123D4DA7}"/>
    <cellStyle name="Normal 2 2 6 2 3 5" xfId="17655" xr:uid="{E4C80D98-3281-4F8F-A77C-23D1AA6B6DF4}"/>
    <cellStyle name="Normal 2 2 6 2 3 5 2" xfId="31757" xr:uid="{3EAD7F76-C08E-4797-A624-08E331455054}"/>
    <cellStyle name="Normal 2 2 6 2 3 6" xfId="36715" xr:uid="{F10AD380-A366-4033-9031-8AA4E94EF1D4}"/>
    <cellStyle name="Normal 2 2 6 2 3 7" xfId="37788" xr:uid="{79A6C743-1AC2-434A-8B85-D5A3D189E598}"/>
    <cellStyle name="Normal 2 2 6 2 3 8" xfId="38184" xr:uid="{A42C9787-1CB5-43E6-93A2-474C6D0ED4C3}"/>
    <cellStyle name="Normal 2 2 6 2 3 9" xfId="38541" xr:uid="{5B783350-CDE7-44F3-88D3-BF88EFDA889A}"/>
    <cellStyle name="Normal 2 2 6 2 3_Act input CF" xfId="17656" xr:uid="{E4E3AC22-D1D4-4B27-B217-AE050EED9E8F}"/>
    <cellStyle name="Normal 2 2 6 2 4" xfId="17657" xr:uid="{D1FA8937-9A3A-4552-920C-186C02754AEC}"/>
    <cellStyle name="Normal 2 2 6 2 4 2" xfId="17658" xr:uid="{189FA6B7-38E6-44CA-92C0-A91034A92D90}"/>
    <cellStyle name="Normal 2 2 6 2 4 2 2" xfId="23966" xr:uid="{8E1430B4-403D-480B-8C5A-50F069430AF5}"/>
    <cellStyle name="Normal 2 2 6 2 4 3" xfId="17659" xr:uid="{9240238A-EC65-4B0C-8594-DABB60BD252D}"/>
    <cellStyle name="Normal 2 2 6 2 4 3 2" xfId="23967" xr:uid="{6B97C9DB-710A-4611-8D59-0B145E7A350C}"/>
    <cellStyle name="Normal 2 2 6 2 4 4" xfId="23965" xr:uid="{BE5B5725-0AE3-40C9-9B9E-356E8974B36B}"/>
    <cellStyle name="Normal 2 2 6 2 4_ACT_NIBD EQ" xfId="17660" xr:uid="{7B38D124-CC48-4F6A-9173-0869979C8609}"/>
    <cellStyle name="Normal 2 2 6 2 5" xfId="17661" xr:uid="{5E8C4E45-879C-4B58-82EE-F824EAC032CA}"/>
    <cellStyle name="Normal 2 2 6 2 5 2" xfId="23968" xr:uid="{4226E5BE-04B6-4D39-9796-8423B7047A8C}"/>
    <cellStyle name="Normal 2 2 6 2 6" xfId="17662" xr:uid="{28B825A2-5C6B-4CC9-A5FE-72F7C5EC0360}"/>
    <cellStyle name="Normal 2 2 6 2 6 2" xfId="23969" xr:uid="{D59B9C85-4799-4EEB-BC20-D2C2DAC1869C}"/>
    <cellStyle name="Normal 2 2 6 2 7" xfId="17663" xr:uid="{2D8E2AA8-C07C-4EC4-9975-3F7F84448DF8}"/>
    <cellStyle name="Normal 2 2 6 2 7 2" xfId="30965" xr:uid="{37104AD4-2A97-42DA-B7CD-21E99D695361}"/>
    <cellStyle name="Normal 2 2 6 2 8" xfId="36400" xr:uid="{E50CF577-C68A-4546-9E3C-4726E9DD2C77}"/>
    <cellStyle name="Normal 2 2 6 2 9" xfId="37465" xr:uid="{BEA2A80D-5114-4064-9ECA-1E95FDEB7F74}"/>
    <cellStyle name="Normal 2 2 6 2_Act input CF" xfId="17664" xr:uid="{2E217C6A-6650-4AAF-801B-7404B9EFA050}"/>
    <cellStyle name="Normal 2 2 6 3" xfId="17665" xr:uid="{C4A63A0F-E9E6-44E5-8993-B16DB7515BB8}"/>
    <cellStyle name="Normal 2 2 6 3 10" xfId="36073" xr:uid="{B41EE44E-8494-4D73-810D-37EAB3EA6AAF}"/>
    <cellStyle name="Normal 2 2 6 3 11" xfId="23970" xr:uid="{7C7856F5-EE4A-4075-9E71-6D656C40DDB9}"/>
    <cellStyle name="Normal 2 2 6 3 2" xfId="17666" xr:uid="{DA4CCF49-8F94-451C-B1DD-E1EF58A09AF1}"/>
    <cellStyle name="Normal 2 2 6 3 2 2" xfId="17667" xr:uid="{11DE65DE-3B35-4BBF-899F-9C855CE0B3B5}"/>
    <cellStyle name="Normal 2 2 6 3 2 2 2" xfId="23972" xr:uid="{FEF539F6-ECBB-4479-9F83-373A238BBA40}"/>
    <cellStyle name="Normal 2 2 6 3 2 3" xfId="17668" xr:uid="{D647B7C7-C9A5-48C1-B441-DD162661FCE5}"/>
    <cellStyle name="Normal 2 2 6 3 2 3 2" xfId="23973" xr:uid="{DA3042C7-4472-41DF-B4C4-FA557846816D}"/>
    <cellStyle name="Normal 2 2 6 3 2 4" xfId="23971" xr:uid="{7B92F668-A476-425B-8BD3-AEB732484802}"/>
    <cellStyle name="Normal 2 2 6 3 2_ACT_NIBD EQ" xfId="17669" xr:uid="{C1632CD8-2482-4FB9-80BA-7442E8E6EDCE}"/>
    <cellStyle name="Normal 2 2 6 3 3" xfId="17670" xr:uid="{9F1E2F13-BC4E-426A-835A-729D70C6DE00}"/>
    <cellStyle name="Normal 2 2 6 3 3 2" xfId="23974" xr:uid="{46084DF9-F9BD-4618-ADEF-7E764674AED9}"/>
    <cellStyle name="Normal 2 2 6 3 4" xfId="17671" xr:uid="{280180DA-2112-4C67-9427-86C105B7166A}"/>
    <cellStyle name="Normal 2 2 6 3 4 2" xfId="23975" xr:uid="{B24A047A-E2E4-4700-A0E6-D20D439CAAAF}"/>
    <cellStyle name="Normal 2 2 6 3 5" xfId="17672" xr:uid="{0DA925BA-E334-4AE5-961E-EA277D1983C0}"/>
    <cellStyle name="Normal 2 2 6 3 5 2" xfId="31212" xr:uid="{0E5782E9-AB8E-4349-AFF6-AAAF18C2F93B}"/>
    <cellStyle name="Normal 2 2 6 3 6" xfId="36716" xr:uid="{8F5970AC-E08E-4E75-BDB5-3A1EB0490186}"/>
    <cellStyle name="Normal 2 2 6 3 7" xfId="37789" xr:uid="{2A096AD2-ADB4-4090-929E-0421A9113483}"/>
    <cellStyle name="Normal 2 2 6 3 8" xfId="38185" xr:uid="{BC4A0B2B-96AC-44C6-8B6A-C0F5F30DF6BD}"/>
    <cellStyle name="Normal 2 2 6 3 9" xfId="38542" xr:uid="{B35D39CE-A545-4D46-BD4B-A8C4C5E9B2C0}"/>
    <cellStyle name="Normal 2 2 6 3_Act input CF" xfId="17673" xr:uid="{ED0EC9D5-FFB8-47FF-B652-A6F2386C3301}"/>
    <cellStyle name="Normal 2 2 6 4" xfId="17674" xr:uid="{06EB74D6-F811-43E9-AE02-A2F3563CF52F}"/>
    <cellStyle name="Normal 2 2 6 4 10" xfId="36023" xr:uid="{DE023265-C4F7-4561-A17D-256C2EFE741C}"/>
    <cellStyle name="Normal 2 2 6 4 11" xfId="23976" xr:uid="{8601F0BA-6FA7-4C18-A270-D1E63396F7FE}"/>
    <cellStyle name="Normal 2 2 6 4 2" xfId="17675" xr:uid="{69A759AD-CBF5-464D-9AEF-C4C663F65885}"/>
    <cellStyle name="Normal 2 2 6 4 2 2" xfId="17676" xr:uid="{B3CAEDD7-06C0-48CB-91F4-038E5D4C6F93}"/>
    <cellStyle name="Normal 2 2 6 4 2 2 2" xfId="23978" xr:uid="{205B1FE6-7B29-462D-8900-3559383A2972}"/>
    <cellStyle name="Normal 2 2 6 4 2 3" xfId="17677" xr:uid="{16233E36-7770-4F03-ACB0-9C8394AB64CC}"/>
    <cellStyle name="Normal 2 2 6 4 2 3 2" xfId="23979" xr:uid="{E281279E-FB57-4C59-B802-E4D0266B8796}"/>
    <cellStyle name="Normal 2 2 6 4 2 4" xfId="23977" xr:uid="{E917FC2B-14AD-422F-AE1F-5149371BF99A}"/>
    <cellStyle name="Normal 2 2 6 4 2_ACT_NIBD EQ" xfId="17678" xr:uid="{E35EC9D3-FF93-4496-A771-F831E446AA25}"/>
    <cellStyle name="Normal 2 2 6 4 3" xfId="17679" xr:uid="{2EE3B763-C25C-4114-8A19-B22767B93637}"/>
    <cellStyle name="Normal 2 2 6 4 3 2" xfId="23980" xr:uid="{CD6B2104-7A05-40B3-A666-37E3E04ADFC4}"/>
    <cellStyle name="Normal 2 2 6 4 4" xfId="17680" xr:uid="{27AF316B-1D18-4B64-86A9-FA675CA14ADC}"/>
    <cellStyle name="Normal 2 2 6 4 4 2" xfId="23981" xr:uid="{9283932E-59E1-4676-A798-9E01920F1EC7}"/>
    <cellStyle name="Normal 2 2 6 4 5" xfId="17681" xr:uid="{F39FB9F9-F7A0-4CCE-AE1B-778B06445743}"/>
    <cellStyle name="Normal 2 2 6 4 5 2" xfId="31608" xr:uid="{F6C5DC34-0CB0-4768-8C01-232667E9F193}"/>
    <cellStyle name="Normal 2 2 6 4 6" xfId="36717" xr:uid="{84A141FF-A83A-41BE-B8A6-1A3EF1DBC618}"/>
    <cellStyle name="Normal 2 2 6 4 7" xfId="37790" xr:uid="{83D5CBED-1B5B-46F4-91E2-1763C54D539D}"/>
    <cellStyle name="Normal 2 2 6 4 8" xfId="38186" xr:uid="{9DA1AC81-207C-40B1-AA41-DF420A35E644}"/>
    <cellStyle name="Normal 2 2 6 4 9" xfId="38543" xr:uid="{2D4B2ACB-CF74-4C6C-B6DB-FC73FBC497E3}"/>
    <cellStyle name="Normal 2 2 6 4_Act input CF" xfId="17682" xr:uid="{94E47286-B843-48E6-B918-00CA47DBCC32}"/>
    <cellStyle name="Normal 2 2 6 5" xfId="17683" xr:uid="{B3277160-A3A3-41B1-A4BE-6D68F13F0E1C}"/>
    <cellStyle name="Normal 2 2 6 5 2" xfId="17684" xr:uid="{2F01B7E4-B195-48AF-BB9F-D5B3E9BEA03E}"/>
    <cellStyle name="Normal 2 2 6 5 2 2" xfId="23983" xr:uid="{F610B3DD-4E4F-4309-8B07-A7CDB378ECA4}"/>
    <cellStyle name="Normal 2 2 6 5 3" xfId="17685" xr:uid="{E39FC63E-4B0E-4C62-8ED8-69779A6DB9C8}"/>
    <cellStyle name="Normal 2 2 6 5 3 2" xfId="23984" xr:uid="{1BC04B85-8E0E-4ED0-9A35-95269871A547}"/>
    <cellStyle name="Normal 2 2 6 5 4" xfId="23982" xr:uid="{E1B4139D-95CF-4DB7-ACD7-CFE5F36BF78F}"/>
    <cellStyle name="Normal 2 2 6 5_ACT_NIBD EQ" xfId="17686" xr:uid="{094DCC0A-40D0-4412-A3A0-441E6BEBA70D}"/>
    <cellStyle name="Normal 2 2 6 6" xfId="17687" xr:uid="{9D5A337B-4DA0-4EA1-9E37-CDA4A87A8CFB}"/>
    <cellStyle name="Normal 2 2 6 6 2" xfId="23985" xr:uid="{65A573E0-6728-482A-AD88-5520CE739D51}"/>
    <cellStyle name="Normal 2 2 6 7" xfId="17688" xr:uid="{7EFE7D3B-27B0-4F65-9284-B0198AA5FDA1}"/>
    <cellStyle name="Normal 2 2 6 7 2" xfId="23986" xr:uid="{3E06977F-6554-4A10-A00F-8A904539D1C4}"/>
    <cellStyle name="Normal 2 2 6 8" xfId="17689" xr:uid="{8F577F94-63B5-4796-81E5-9C7CEDF31462}"/>
    <cellStyle name="Normal 2 2 6 8 2" xfId="30749" xr:uid="{43765E43-406E-4DBB-9ABC-1A74210D0DE1}"/>
    <cellStyle name="Normal 2 2 6 9" xfId="36304" xr:uid="{99F24819-5C72-4BC9-87E3-BEF973DADD3B}"/>
    <cellStyle name="Normal 2 2 6_Act input CF" xfId="17690" xr:uid="{824394F4-BC11-4887-9C97-19EFF4C0FF79}"/>
    <cellStyle name="Normal 2 2 60" xfId="23463" xr:uid="{33AADAB3-3D94-41CB-8AC9-53754BB21181}"/>
    <cellStyle name="Normal 2 2 7" xfId="17691" xr:uid="{02A91E61-68B7-42F5-9231-D82AC6A87EB1}"/>
    <cellStyle name="Normal 2 2 7 10" xfId="37365" xr:uid="{B79CD4B9-8F46-4752-B230-4C18965ED0A6}"/>
    <cellStyle name="Normal 2 2 7 11" xfId="23987" xr:uid="{E72DC3AB-518D-4A63-9050-C12203F1C8B4}"/>
    <cellStyle name="Normal 2 2 7 2" xfId="17692" xr:uid="{73E062D1-894B-4F30-B7BE-D97163EEEA70}"/>
    <cellStyle name="Normal 2 2 7 2 10" xfId="37273" xr:uid="{5593CA29-9048-4739-816A-52098251D93B}"/>
    <cellStyle name="Normal 2 2 7 2 11" xfId="23988" xr:uid="{6310A681-EE62-48C1-8CD4-D64D19B18FCF}"/>
    <cellStyle name="Normal 2 2 7 2 2" xfId="17693" xr:uid="{675C0FD9-6D7C-45BB-BF80-5345589F2E3B}"/>
    <cellStyle name="Normal 2 2 7 2 2 10" xfId="35962" xr:uid="{53633438-BEEE-4849-AD33-3AE058E33D6A}"/>
    <cellStyle name="Normal 2 2 7 2 2 11" xfId="23989" xr:uid="{BCE0EEBF-D410-433B-8CB1-2470D86D07EF}"/>
    <cellStyle name="Normal 2 2 7 2 2 2" xfId="17694" xr:uid="{0E3D830F-BF02-40D3-A8DF-F27A707215BC}"/>
    <cellStyle name="Normal 2 2 7 2 2 2 2" xfId="17695" xr:uid="{B05311C6-5E54-44F3-9762-E54133EC9227}"/>
    <cellStyle name="Normal 2 2 7 2 2 2 2 2" xfId="23991" xr:uid="{C0B88A71-8202-47E4-B4D8-23463D85AA28}"/>
    <cellStyle name="Normal 2 2 7 2 2 2 3" xfId="17696" xr:uid="{C494FCCC-4834-439E-9E06-D5844D419E1D}"/>
    <cellStyle name="Normal 2 2 7 2 2 2 3 2" xfId="23992" xr:uid="{4CA6A85C-FA8A-4482-92F5-6D364D1AF36B}"/>
    <cellStyle name="Normal 2 2 7 2 2 2 4" xfId="23990" xr:uid="{E54241FB-1C8F-431F-9479-74175DAF06D8}"/>
    <cellStyle name="Normal 2 2 7 2 2 2_ACT_NIBD EQ" xfId="17697" xr:uid="{2510539E-3EDC-4A3C-9E65-D22C99EC590F}"/>
    <cellStyle name="Normal 2 2 7 2 2 3" xfId="17698" xr:uid="{470885C5-198A-4DB8-A04D-112EA8F76C22}"/>
    <cellStyle name="Normal 2 2 7 2 2 3 2" xfId="23993" xr:uid="{239EDC81-CBB8-4E50-BB81-92181A4A5081}"/>
    <cellStyle name="Normal 2 2 7 2 2 4" xfId="17699" xr:uid="{3F612E98-AC6D-420A-81E0-07E189D0B2CB}"/>
    <cellStyle name="Normal 2 2 7 2 2 4 2" xfId="23994" xr:uid="{9B74A530-B48A-4365-A321-F54E5CFF054F}"/>
    <cellStyle name="Normal 2 2 7 2 2 5" xfId="17700" xr:uid="{A7E1C577-880B-4BDA-A265-D2AB2044EBD9}"/>
    <cellStyle name="Normal 2 2 7 2 2 5 2" xfId="31365" xr:uid="{857EBA47-95FA-48CA-B942-8E677E5B569E}"/>
    <cellStyle name="Normal 2 2 7 2 2 6" xfId="36718" xr:uid="{15183432-D498-4AC6-93F4-96033FDF2BBD}"/>
    <cellStyle name="Normal 2 2 7 2 2 7" xfId="37791" xr:uid="{CAF2F119-39A0-4D23-B1E7-9C14CEDBA1B0}"/>
    <cellStyle name="Normal 2 2 7 2 2 8" xfId="38189" xr:uid="{447570BE-C4A6-4536-88CD-D388DAB59A75}"/>
    <cellStyle name="Normal 2 2 7 2 2 9" xfId="38544" xr:uid="{F35737F8-4917-4316-9266-734809B9EC74}"/>
    <cellStyle name="Normal 2 2 7 2 2_Act input CF" xfId="17701" xr:uid="{27C2DC58-CC0D-4DF6-94BB-474D5F0B971D}"/>
    <cellStyle name="Normal 2 2 7 2 3" xfId="17702" xr:uid="{FA917F26-F688-4880-9983-B78DAD36B2FE}"/>
    <cellStyle name="Normal 2 2 7 2 3 10" xfId="37103" xr:uid="{36DFC9E2-C73F-4DB9-B97A-02A0C4172B3E}"/>
    <cellStyle name="Normal 2 2 7 2 3 11" xfId="23995" xr:uid="{ABF5DB40-02A8-4DCC-8220-81FFCABCFCA1}"/>
    <cellStyle name="Normal 2 2 7 2 3 2" xfId="17703" xr:uid="{36E93961-1057-470B-85B5-0CBA73289143}"/>
    <cellStyle name="Normal 2 2 7 2 3 2 2" xfId="17704" xr:uid="{5BED6DC9-8006-424F-BCBA-AC60C2442C5E}"/>
    <cellStyle name="Normal 2 2 7 2 3 2 2 2" xfId="23997" xr:uid="{2660048A-3225-4352-A194-734A9C35D3EA}"/>
    <cellStyle name="Normal 2 2 7 2 3 2 3" xfId="17705" xr:uid="{42FC5CCC-F1F9-404C-A3EB-AC3A6303B303}"/>
    <cellStyle name="Normal 2 2 7 2 3 2 3 2" xfId="23998" xr:uid="{A69D2E73-2021-4DF2-B967-59AE74B88FDB}"/>
    <cellStyle name="Normal 2 2 7 2 3 2 4" xfId="23996" xr:uid="{72B8AC3B-B3B9-4114-9FA9-E6F8CB191837}"/>
    <cellStyle name="Normal 2 2 7 2 3 2_ACT_NIBD EQ" xfId="17706" xr:uid="{52F9BF59-32BF-4789-99F5-54C45D9B2D31}"/>
    <cellStyle name="Normal 2 2 7 2 3 3" xfId="17707" xr:uid="{5AA772DB-81C6-4D87-BA15-3CC3EB5392A6}"/>
    <cellStyle name="Normal 2 2 7 2 3 3 2" xfId="23999" xr:uid="{2C2867B5-ABA7-4F3A-A661-76AB69184501}"/>
    <cellStyle name="Normal 2 2 7 2 3 4" xfId="17708" xr:uid="{B3949BD1-A1E1-49A7-8ED2-BB8151E2597D}"/>
    <cellStyle name="Normal 2 2 7 2 3 4 2" xfId="24000" xr:uid="{549A95BE-65F2-4C9F-80F8-B2E2396A21F6}"/>
    <cellStyle name="Normal 2 2 7 2 3 5" xfId="17709" xr:uid="{802C9DB8-38A0-4872-A3DC-8B38D737B75F}"/>
    <cellStyle name="Normal 2 2 7 2 3 5 2" xfId="31758" xr:uid="{213A64C8-8A79-42BF-89B9-937EA379CC5D}"/>
    <cellStyle name="Normal 2 2 7 2 3 6" xfId="36719" xr:uid="{4C690F14-DA80-4B74-94F5-5AC79C28E7C2}"/>
    <cellStyle name="Normal 2 2 7 2 3 7" xfId="37792" xr:uid="{A943EC50-79CE-4622-A7F0-B8422B44ED32}"/>
    <cellStyle name="Normal 2 2 7 2 3 8" xfId="38190" xr:uid="{448F23E8-A053-4533-AA54-A240AA5029FB}"/>
    <cellStyle name="Normal 2 2 7 2 3 9" xfId="38545" xr:uid="{29E40767-0289-4B68-B128-B7DB9BD1B12B}"/>
    <cellStyle name="Normal 2 2 7 2 3_Act input CF" xfId="17710" xr:uid="{647F8D8B-017F-4FC3-B912-19DD4135C700}"/>
    <cellStyle name="Normal 2 2 7 2 4" xfId="17711" xr:uid="{F96234F9-E4C7-4CE5-A7D2-DB4EF95434E7}"/>
    <cellStyle name="Normal 2 2 7 2 4 2" xfId="17712" xr:uid="{4705FD69-A988-4B62-B217-D96C1358EECD}"/>
    <cellStyle name="Normal 2 2 7 2 4 2 2" xfId="24002" xr:uid="{16CEA507-1082-4A4B-8882-40075FC60C53}"/>
    <cellStyle name="Normal 2 2 7 2 4 3" xfId="17713" xr:uid="{89659649-F1B1-4FDB-BF2F-CE38DACF0DE6}"/>
    <cellStyle name="Normal 2 2 7 2 4 3 2" xfId="24003" xr:uid="{A336EAA7-C18D-4432-98E4-04941678EDF9}"/>
    <cellStyle name="Normal 2 2 7 2 4 4" xfId="24001" xr:uid="{F097B4B7-9B09-4AE4-A932-5D80ECB8AE29}"/>
    <cellStyle name="Normal 2 2 7 2 4_ACT_NIBD EQ" xfId="17714" xr:uid="{86C78C91-17EF-418A-A528-7BC363D29113}"/>
    <cellStyle name="Normal 2 2 7 2 5" xfId="17715" xr:uid="{06F0FEA5-6C4A-4662-BCF8-8A84056B27DA}"/>
    <cellStyle name="Normal 2 2 7 2 5 2" xfId="24004" xr:uid="{5FFB1123-F000-4CE3-9CD4-1542185DD331}"/>
    <cellStyle name="Normal 2 2 7 2 6" xfId="17716" xr:uid="{A36CEE58-2DAF-4362-9EBE-8AF1D652FD89}"/>
    <cellStyle name="Normal 2 2 7 2 6 2" xfId="24005" xr:uid="{DFDE8B5B-8D90-4F9C-A603-D8DBCE12D726}"/>
    <cellStyle name="Normal 2 2 7 2 7" xfId="17717" xr:uid="{78C83851-E564-4461-BE13-E073853CB3E6}"/>
    <cellStyle name="Normal 2 2 7 2 7 2" xfId="30966" xr:uid="{B1AABF8F-EC3D-435B-8F6C-238F72AB8A00}"/>
    <cellStyle name="Normal 2 2 7 2 8" xfId="36401" xr:uid="{6F339380-A246-48CA-8D4C-2B47D055DAE4}"/>
    <cellStyle name="Normal 2 2 7 2 9" xfId="37466" xr:uid="{A7CA983A-1D86-4726-895B-00ECAC2B9CDE}"/>
    <cellStyle name="Normal 2 2 7 2_Act input CF" xfId="17718" xr:uid="{CAB50C97-2CA1-4818-9C28-A514AC7256DF}"/>
    <cellStyle name="Normal 2 2 7 3" xfId="17719" xr:uid="{3CE958E1-7685-4E38-83A3-982D71EB2126}"/>
    <cellStyle name="Normal 2 2 7 3 10" xfId="38828" xr:uid="{CEAE179A-C7E6-4398-B96B-6154FC18B820}"/>
    <cellStyle name="Normal 2 2 7 3 11" xfId="24006" xr:uid="{AD0B1E35-75B1-4E1B-8941-80AB212EABE2}"/>
    <cellStyle name="Normal 2 2 7 3 2" xfId="17720" xr:uid="{D4F8446B-D9EC-43A4-9719-8F808E65BACD}"/>
    <cellStyle name="Normal 2 2 7 3 2 2" xfId="17721" xr:uid="{9B8B6256-B924-49C4-A9BB-C55E55861011}"/>
    <cellStyle name="Normal 2 2 7 3 2 2 2" xfId="24008" xr:uid="{129FAFB2-3F5C-4BB3-A412-9C29868AC089}"/>
    <cellStyle name="Normal 2 2 7 3 2 3" xfId="17722" xr:uid="{FA235686-23A6-4399-8A96-510055DE716A}"/>
    <cellStyle name="Normal 2 2 7 3 2 3 2" xfId="24009" xr:uid="{5CFBF91D-531D-4C3E-9FEA-3591CBDF7A1A}"/>
    <cellStyle name="Normal 2 2 7 3 2 4" xfId="24007" xr:uid="{C8A6C75A-4499-45BC-AF2A-73283F203F9F}"/>
    <cellStyle name="Normal 2 2 7 3 2_ACT_NIBD EQ" xfId="17723" xr:uid="{08E28CB4-AFF4-4C95-B00C-F74BA57C4151}"/>
    <cellStyle name="Normal 2 2 7 3 3" xfId="17724" xr:uid="{C7B7B621-F0C6-432B-9DD5-6D048E0AEA00}"/>
    <cellStyle name="Normal 2 2 7 3 3 2" xfId="24010" xr:uid="{306D05D2-64E6-4C17-BF73-41F8D327D39B}"/>
    <cellStyle name="Normal 2 2 7 3 4" xfId="17725" xr:uid="{A917A042-505B-48D4-91D9-C479FDD8C31B}"/>
    <cellStyle name="Normal 2 2 7 3 4 2" xfId="24011" xr:uid="{01DDE978-46F5-40A2-9522-6458779EB8A0}"/>
    <cellStyle name="Normal 2 2 7 3 5" xfId="17726" xr:uid="{AF96910D-71E7-4A86-B7B1-DE31EC5D7356}"/>
    <cellStyle name="Normal 2 2 7 3 5 2" xfId="31213" xr:uid="{AFB135C3-12D1-4BF1-8762-D7E56306CD7F}"/>
    <cellStyle name="Normal 2 2 7 3 6" xfId="36720" xr:uid="{B6BA8733-53DD-4AB6-82FF-790163BA363A}"/>
    <cellStyle name="Normal 2 2 7 3 7" xfId="37793" xr:uid="{4143C81C-6E46-42D9-B6D0-F10590DF2D57}"/>
    <cellStyle name="Normal 2 2 7 3 8" xfId="38191" xr:uid="{5582DBE1-717A-41C7-8A8E-C43E80488B2C}"/>
    <cellStyle name="Normal 2 2 7 3 9" xfId="38546" xr:uid="{058501A0-6716-470B-98D0-D47B38B712CA}"/>
    <cellStyle name="Normal 2 2 7 3_Act input CF" xfId="17727" xr:uid="{7070D30E-AA95-4F8E-8292-53A9C50D5FDA}"/>
    <cellStyle name="Normal 2 2 7 4" xfId="17728" xr:uid="{840EE281-1FAC-42B3-AF8A-5AD43596181E}"/>
    <cellStyle name="Normal 2 2 7 4 10" xfId="38829" xr:uid="{AAF1FB73-B0E2-4035-93B8-81BAE1FB8759}"/>
    <cellStyle name="Normal 2 2 7 4 11" xfId="24012" xr:uid="{D5CB4B4E-78F6-477E-A7D0-57E427E300EE}"/>
    <cellStyle name="Normal 2 2 7 4 2" xfId="17729" xr:uid="{32760660-EE04-435D-BFE2-F657C28C0EF6}"/>
    <cellStyle name="Normal 2 2 7 4 2 2" xfId="17730" xr:uid="{269F0FD7-7FBC-4FA6-8EC0-32277B8535AB}"/>
    <cellStyle name="Normal 2 2 7 4 2 2 2" xfId="24014" xr:uid="{17FE6AC6-9C61-43AD-8110-EF57F9C5A2D6}"/>
    <cellStyle name="Normal 2 2 7 4 2 3" xfId="17731" xr:uid="{A264369C-9F58-4116-A965-EC99C6DFFF09}"/>
    <cellStyle name="Normal 2 2 7 4 2 3 2" xfId="24015" xr:uid="{003E757F-F64D-4C4B-9D67-E4F10E2D59A2}"/>
    <cellStyle name="Normal 2 2 7 4 2 4" xfId="24013" xr:uid="{7B799207-A413-4577-BC9C-5A6A068ADAD2}"/>
    <cellStyle name="Normal 2 2 7 4 2_ACT_NIBD EQ" xfId="17732" xr:uid="{EFA36862-D64C-4D4C-87A3-E1874F2C18F7}"/>
    <cellStyle name="Normal 2 2 7 4 3" xfId="17733" xr:uid="{C506C8BA-9893-47ED-BB72-B370C7431AC3}"/>
    <cellStyle name="Normal 2 2 7 4 3 2" xfId="24016" xr:uid="{8CC2536F-0843-4600-A952-6A751583D144}"/>
    <cellStyle name="Normal 2 2 7 4 4" xfId="17734" xr:uid="{C7D7645D-F3A3-4AC4-B403-ACD8EF0509E7}"/>
    <cellStyle name="Normal 2 2 7 4 4 2" xfId="24017" xr:uid="{B8054647-F751-40E8-843B-1C90F0F737E2}"/>
    <cellStyle name="Normal 2 2 7 4 5" xfId="17735" xr:uid="{610A0285-DA13-4358-80A2-CC7588CDB03A}"/>
    <cellStyle name="Normal 2 2 7 4 5 2" xfId="31609" xr:uid="{D8E940AB-CD0A-49A0-8A64-C20F86AFC1F4}"/>
    <cellStyle name="Normal 2 2 7 4 6" xfId="36721" xr:uid="{17D0A8F0-C494-40AA-A39C-ADA214734129}"/>
    <cellStyle name="Normal 2 2 7 4 7" xfId="37794" xr:uid="{2AA91732-F433-4C3A-ACBB-1BA4A036F442}"/>
    <cellStyle name="Normal 2 2 7 4 8" xfId="38192" xr:uid="{E4C39CBB-70BD-4394-A161-ADEC77D7936B}"/>
    <cellStyle name="Normal 2 2 7 4 9" xfId="38547" xr:uid="{BA34D49F-4BFA-4261-AF16-FD1F11F2FBB6}"/>
    <cellStyle name="Normal 2 2 7 4_Act input CF" xfId="17736" xr:uid="{F348B4AB-DE84-4352-B307-B742B86496E9}"/>
    <cellStyle name="Normal 2 2 7 5" xfId="17737" xr:uid="{2EA8C8BE-2B55-4434-BAE2-C0AF1D6B4628}"/>
    <cellStyle name="Normal 2 2 7 5 2" xfId="17738" xr:uid="{6B243788-ED2E-484A-B8F3-63C144A416B1}"/>
    <cellStyle name="Normal 2 2 7 5 2 2" xfId="24019" xr:uid="{5AB2E864-891C-435F-A655-69C5298EB858}"/>
    <cellStyle name="Normal 2 2 7 5 3" xfId="17739" xr:uid="{B0AD821D-55A0-4DC4-80CA-4E046D26461D}"/>
    <cellStyle name="Normal 2 2 7 5 3 2" xfId="24020" xr:uid="{DCAEA8CE-B49F-4091-8671-C9FE796CAABF}"/>
    <cellStyle name="Normal 2 2 7 5 4" xfId="24018" xr:uid="{FEDBCDFD-B81F-4A50-B8BF-7881B2E6D4DB}"/>
    <cellStyle name="Normal 2 2 7 5_ACT_NIBD EQ" xfId="17740" xr:uid="{98E74503-BEE2-4798-8AC8-C45578630D24}"/>
    <cellStyle name="Normal 2 2 7 6" xfId="17741" xr:uid="{3CD4C7BA-7FCD-427A-8617-CAD32E2F316C}"/>
    <cellStyle name="Normal 2 2 7 6 2" xfId="24021" xr:uid="{4BBB8AF8-326C-438F-BBAA-16F1DE89C859}"/>
    <cellStyle name="Normal 2 2 7 7" xfId="17742" xr:uid="{60F667D5-9E41-4C35-BB49-B43904B8B840}"/>
    <cellStyle name="Normal 2 2 7 7 2" xfId="24022" xr:uid="{CC8B1BE6-F648-4BEB-93CC-963B1E13BC19}"/>
    <cellStyle name="Normal 2 2 7 8" xfId="17743" xr:uid="{496171A5-21F9-401D-ABBE-D3409C1E7FFF}"/>
    <cellStyle name="Normal 2 2 7 8 2" xfId="30750" xr:uid="{B1DF7385-0099-4506-A2C3-5A374008DC80}"/>
    <cellStyle name="Normal 2 2 7 9" xfId="36305" xr:uid="{AB74C9F9-38A0-418E-9E5F-D7DFE18E4C2B}"/>
    <cellStyle name="Normal 2 2 7_Act input CF" xfId="17744" xr:uid="{124DCCA7-547A-47D9-AACF-3F59DD3C7F6D}"/>
    <cellStyle name="Normal 2 2 8" xfId="17745" xr:uid="{2AEB9B49-3A63-4F92-81C9-6E2FC08D4A2C}"/>
    <cellStyle name="Normal 2 2 8 10" xfId="37362" xr:uid="{DCB75721-CCD5-4B8B-8639-E5725CE1A109}"/>
    <cellStyle name="Normal 2 2 8 11" xfId="24023" xr:uid="{8911F04D-BE81-4350-B73E-5184C7D62166}"/>
    <cellStyle name="Normal 2 2 8 2" xfId="17746" xr:uid="{9FC9A3B6-F297-4296-A538-8E1D5B51D8F9}"/>
    <cellStyle name="Normal 2 2 8 2 10" xfId="37424" xr:uid="{8021E5A1-AE0A-4FFB-9132-6B25B7CD3678}"/>
    <cellStyle name="Normal 2 2 8 2 11" xfId="24024" xr:uid="{DA019504-E8D7-47A2-8676-28B10E7532CD}"/>
    <cellStyle name="Normal 2 2 8 2 2" xfId="17747" xr:uid="{E003D2CF-9642-4332-8B5B-2869B0094A36}"/>
    <cellStyle name="Normal 2 2 8 2 2 10" xfId="38830" xr:uid="{FC58446E-FDC1-4C41-A8AD-D569C348D3D5}"/>
    <cellStyle name="Normal 2 2 8 2 2 11" xfId="24025" xr:uid="{CAA2E577-1FE7-4073-810A-522D93212630}"/>
    <cellStyle name="Normal 2 2 8 2 2 2" xfId="17748" xr:uid="{BF778B32-7948-4E25-A917-9520DF771A32}"/>
    <cellStyle name="Normal 2 2 8 2 2 2 2" xfId="17749" xr:uid="{E8C177E0-5038-44E1-BB3B-1EE0F5BDBC28}"/>
    <cellStyle name="Normal 2 2 8 2 2 2 2 2" xfId="24027" xr:uid="{11E973C3-2D84-4756-B73C-7AE7DA7B8458}"/>
    <cellStyle name="Normal 2 2 8 2 2 2 3" xfId="17750" xr:uid="{4EE38CCE-261C-4E99-AD56-056133E859CC}"/>
    <cellStyle name="Normal 2 2 8 2 2 2 3 2" xfId="24028" xr:uid="{C0FD392B-3EC8-4248-8F97-D890CE4132DA}"/>
    <cellStyle name="Normal 2 2 8 2 2 2 4" xfId="24026" xr:uid="{053C6ECA-82E3-4552-87FE-61360C9E7CCE}"/>
    <cellStyle name="Normal 2 2 8 2 2 2_ACT_NIBD EQ" xfId="17751" xr:uid="{787F4E97-E58A-4521-AC29-A3FDFB0EF739}"/>
    <cellStyle name="Normal 2 2 8 2 2 3" xfId="17752" xr:uid="{5663FA9E-FB86-43E1-8106-68246F15461C}"/>
    <cellStyle name="Normal 2 2 8 2 2 3 2" xfId="24029" xr:uid="{1F2AB7B5-9C65-4CA9-A369-4466BD20E1D4}"/>
    <cellStyle name="Normal 2 2 8 2 2 4" xfId="17753" xr:uid="{92E83D45-D3BA-438D-90B8-E5C9624E094F}"/>
    <cellStyle name="Normal 2 2 8 2 2 4 2" xfId="24030" xr:uid="{8A051669-6A02-463B-93AE-8D96D01DECAC}"/>
    <cellStyle name="Normal 2 2 8 2 2 5" xfId="17754" xr:uid="{19A909B1-AD6E-4663-AFDE-26328687D4E4}"/>
    <cellStyle name="Normal 2 2 8 2 2 5 2" xfId="31362" xr:uid="{292CCF6D-0F1E-44DE-BBF2-FD985C3AF643}"/>
    <cellStyle name="Normal 2 2 8 2 2 6" xfId="36722" xr:uid="{1FDAC974-5F49-4B64-90AC-1E099D4DC066}"/>
    <cellStyle name="Normal 2 2 8 2 2 7" xfId="37795" xr:uid="{9FB971FA-F5B5-4D9E-AE94-11D1A16A1847}"/>
    <cellStyle name="Normal 2 2 8 2 2 8" xfId="38193" xr:uid="{A1CA3FBA-7088-42EB-B643-E621120D89A8}"/>
    <cellStyle name="Normal 2 2 8 2 2 9" xfId="38548" xr:uid="{7568FD8A-3D7E-4F3C-B6AF-106502838D89}"/>
    <cellStyle name="Normal 2 2 8 2 2_Act input CF" xfId="17755" xr:uid="{26A2533A-0E1B-4D7E-9082-B8E68B10F376}"/>
    <cellStyle name="Normal 2 2 8 2 3" xfId="17756" xr:uid="{70A6C621-7651-4593-AC62-7613D99C2CC9}"/>
    <cellStyle name="Normal 2 2 8 2 3 10" xfId="38831" xr:uid="{3D12364C-AB74-43E0-8B37-072A96C00768}"/>
    <cellStyle name="Normal 2 2 8 2 3 11" xfId="24031" xr:uid="{6026C1B0-9E36-4D08-AE5D-5B25E354F2E3}"/>
    <cellStyle name="Normal 2 2 8 2 3 2" xfId="17757" xr:uid="{13E8ACC6-9C9F-45AE-AEC5-E4D37BFBEAF6}"/>
    <cellStyle name="Normal 2 2 8 2 3 2 2" xfId="17758" xr:uid="{59F31C04-64D4-4261-963A-C1248303278D}"/>
    <cellStyle name="Normal 2 2 8 2 3 2 2 2" xfId="24033" xr:uid="{64567B93-77C0-4B9B-8954-541F0D91B20F}"/>
    <cellStyle name="Normal 2 2 8 2 3 2 3" xfId="17759" xr:uid="{55DE096D-6AB6-4F54-B600-DFD2A519F55A}"/>
    <cellStyle name="Normal 2 2 8 2 3 2 3 2" xfId="24034" xr:uid="{1FCE8AF9-41AE-4CE6-8510-F2FC00DBA82D}"/>
    <cellStyle name="Normal 2 2 8 2 3 2 4" xfId="24032" xr:uid="{09C83BA1-3EB8-43F3-8E63-1B94EF5AC605}"/>
    <cellStyle name="Normal 2 2 8 2 3 2_ACT_NIBD EQ" xfId="17760" xr:uid="{5702F379-D93E-48DC-BD40-B0A6763F2D8B}"/>
    <cellStyle name="Normal 2 2 8 2 3 3" xfId="17761" xr:uid="{C1473B4D-86B7-4918-B44D-93A521C44BB0}"/>
    <cellStyle name="Normal 2 2 8 2 3 3 2" xfId="24035" xr:uid="{00249057-70AF-4B71-AF1C-C7DE57E2F21E}"/>
    <cellStyle name="Normal 2 2 8 2 3 4" xfId="17762" xr:uid="{864373D0-784A-47B4-B681-A5721D1B20FF}"/>
    <cellStyle name="Normal 2 2 8 2 3 4 2" xfId="24036" xr:uid="{78D78372-B38C-4B21-9ABF-08F66D905211}"/>
    <cellStyle name="Normal 2 2 8 2 3 5" xfId="17763" xr:uid="{4D20C2B2-125E-465D-A848-2D32C4102544}"/>
    <cellStyle name="Normal 2 2 8 2 3 5 2" xfId="31755" xr:uid="{EA2503E8-B2C6-49E9-91D5-735854EA3F8B}"/>
    <cellStyle name="Normal 2 2 8 2 3 6" xfId="36723" xr:uid="{AF9F03A5-E07B-4CEA-8BCF-97138AAB5FE4}"/>
    <cellStyle name="Normal 2 2 8 2 3 7" xfId="37796" xr:uid="{65B865D9-E451-487A-804B-C99E6B76116A}"/>
    <cellStyle name="Normal 2 2 8 2 3 8" xfId="38194" xr:uid="{17938796-524F-4493-80BC-27D22B7A5C5F}"/>
    <cellStyle name="Normal 2 2 8 2 3 9" xfId="38549" xr:uid="{CFE743EF-E828-419D-B0EE-94A894D179A2}"/>
    <cellStyle name="Normal 2 2 8 2 3_Act input CF" xfId="17764" xr:uid="{4C77C0B3-E5FC-4889-AFA3-B65718B89851}"/>
    <cellStyle name="Normal 2 2 8 2 4" xfId="17765" xr:uid="{CB44DA4D-4E11-4164-88EC-E641A881B90E}"/>
    <cellStyle name="Normal 2 2 8 2 4 2" xfId="17766" xr:uid="{F08F1AF1-9637-4F0A-A214-75E4B1412EC7}"/>
    <cellStyle name="Normal 2 2 8 2 4 2 2" xfId="24038" xr:uid="{590D2967-9F36-41A8-BC6B-D565CC99E75F}"/>
    <cellStyle name="Normal 2 2 8 2 4 3" xfId="17767" xr:uid="{E3A9091C-B552-4CCA-9B10-C87AC703211A}"/>
    <cellStyle name="Normal 2 2 8 2 4 3 2" xfId="24039" xr:uid="{5AE45CA5-D1F6-4F8A-BFFE-F8B11EB5A0EF}"/>
    <cellStyle name="Normal 2 2 8 2 4 4" xfId="24037" xr:uid="{5AF52A6E-F5EF-48CE-AB1E-85EA56334860}"/>
    <cellStyle name="Normal 2 2 8 2 4_ACT_NIBD EQ" xfId="17768" xr:uid="{D461939C-2468-42C9-8DD6-CFF73EAF1D13}"/>
    <cellStyle name="Normal 2 2 8 2 5" xfId="17769" xr:uid="{EA8DCD62-2240-431A-9380-BCA90DA42FC6}"/>
    <cellStyle name="Normal 2 2 8 2 5 2" xfId="24040" xr:uid="{E1BE8050-E1B7-4D99-965C-34EAD10B004C}"/>
    <cellStyle name="Normal 2 2 8 2 6" xfId="17770" xr:uid="{9C21A310-36F1-43BB-8AD2-C981C16F688A}"/>
    <cellStyle name="Normal 2 2 8 2 6 2" xfId="24041" xr:uid="{783FEEB5-E2CC-496B-8314-C618C56A7027}"/>
    <cellStyle name="Normal 2 2 8 2 7" xfId="17771" xr:uid="{FB7EB473-F498-4CDF-A262-9B5ECCE5E63F}"/>
    <cellStyle name="Normal 2 2 8 2 7 2" xfId="30963" xr:uid="{6B62AC51-79E1-49D0-8CCD-E507EF4ECDA3}"/>
    <cellStyle name="Normal 2 2 8 2 8" xfId="36398" xr:uid="{DC2E00E0-623D-42D4-84AD-BA6CDADEC34B}"/>
    <cellStyle name="Normal 2 2 8 2 9" xfId="37463" xr:uid="{2345D1C2-2E5A-4F13-9C57-CA1F651FAC6E}"/>
    <cellStyle name="Normal 2 2 8 2_Act input CF" xfId="17772" xr:uid="{EC7B70A3-0A44-4C00-9A75-4C2B26C2AC96}"/>
    <cellStyle name="Normal 2 2 8 3" xfId="17773" xr:uid="{6E2CF101-AA2F-4477-89CD-3586D4538842}"/>
    <cellStyle name="Normal 2 2 8 3 10" xfId="38832" xr:uid="{E6F26DC6-1E70-4960-A4B5-F96677771CB6}"/>
    <cellStyle name="Normal 2 2 8 3 11" xfId="24042" xr:uid="{2DA9D5DA-723E-4957-967C-CDADCCBB16B3}"/>
    <cellStyle name="Normal 2 2 8 3 2" xfId="17774" xr:uid="{28D47230-0CC4-4C03-AD3A-AB73F2B22274}"/>
    <cellStyle name="Normal 2 2 8 3 2 2" xfId="17775" xr:uid="{1C12D00B-32A5-4978-AE34-0115321BB188}"/>
    <cellStyle name="Normal 2 2 8 3 2 2 2" xfId="24044" xr:uid="{A1CB1176-23AF-4A55-B9AE-702911BC8AEF}"/>
    <cellStyle name="Normal 2 2 8 3 2 3" xfId="17776" xr:uid="{0436396F-5A45-4BC3-A5C7-4493724D98D7}"/>
    <cellStyle name="Normal 2 2 8 3 2 3 2" xfId="24045" xr:uid="{BCC5C40F-60A0-45B6-B7E7-04AA8325E824}"/>
    <cellStyle name="Normal 2 2 8 3 2 4" xfId="24043" xr:uid="{27D0DF2D-0B2E-4C50-9686-E5B264E7AD54}"/>
    <cellStyle name="Normal 2 2 8 3 2_ACT_NIBD EQ" xfId="17777" xr:uid="{772E323F-797D-4DD0-BCF3-53EF37C4293F}"/>
    <cellStyle name="Normal 2 2 8 3 3" xfId="17778" xr:uid="{3BCA7193-2C42-4D67-BD8B-E2FF8EDE3763}"/>
    <cellStyle name="Normal 2 2 8 3 3 2" xfId="24046" xr:uid="{173D6B6F-CD0E-440A-AE75-F81303E76B75}"/>
    <cellStyle name="Normal 2 2 8 3 4" xfId="17779" xr:uid="{2CFBD227-D90C-44C4-9351-BC5FE3F70272}"/>
    <cellStyle name="Normal 2 2 8 3 4 2" xfId="24047" xr:uid="{F85BAB43-372A-4E50-9C2A-491F42FC58BD}"/>
    <cellStyle name="Normal 2 2 8 3 5" xfId="17780" xr:uid="{58757E83-7545-4D22-9793-00755CF62799}"/>
    <cellStyle name="Normal 2 2 8 3 5 2" xfId="31210" xr:uid="{86CC3102-44BA-45F7-B59B-562430EB15D4}"/>
    <cellStyle name="Normal 2 2 8 3 6" xfId="36724" xr:uid="{6E11F4BB-59F0-4C47-A45B-200D724C4798}"/>
    <cellStyle name="Normal 2 2 8 3 7" xfId="37797" xr:uid="{738EE640-29EA-4800-856F-D72E5A3AC944}"/>
    <cellStyle name="Normal 2 2 8 3 8" xfId="38195" xr:uid="{F688A902-933F-42F1-BCCC-E99B418F9F6C}"/>
    <cellStyle name="Normal 2 2 8 3 9" xfId="38550" xr:uid="{26DB8931-63B8-474F-A80F-2513202D98B9}"/>
    <cellStyle name="Normal 2 2 8 3_Act input CF" xfId="17781" xr:uid="{863CC1A4-9BFE-4160-B118-A9621EAB326B}"/>
    <cellStyle name="Normal 2 2 8 4" xfId="17782" xr:uid="{07984FE1-7A16-4E25-B87C-BB866C4DC3DC}"/>
    <cellStyle name="Normal 2 2 8 4 10" xfId="38833" xr:uid="{CCB91A08-CF18-460C-8CD3-EB4BEE26A912}"/>
    <cellStyle name="Normal 2 2 8 4 11" xfId="24048" xr:uid="{EE7CC6AD-C9CF-44D9-BF4D-4DE07537D7EE}"/>
    <cellStyle name="Normal 2 2 8 4 2" xfId="17783" xr:uid="{B48BE1F4-4D86-4F3A-9198-9922754AD45C}"/>
    <cellStyle name="Normal 2 2 8 4 2 2" xfId="17784" xr:uid="{36721692-EAE2-487A-9BF5-02FF5670536D}"/>
    <cellStyle name="Normal 2 2 8 4 2 2 2" xfId="24050" xr:uid="{767EB6D1-17E7-4271-933E-F17DB903A459}"/>
    <cellStyle name="Normal 2 2 8 4 2 3" xfId="17785" xr:uid="{8E33B397-D10F-4F19-B28E-00C5A7C1337E}"/>
    <cellStyle name="Normal 2 2 8 4 2 3 2" xfId="24051" xr:uid="{6B653FF3-8277-40BA-BA35-996AC049C11D}"/>
    <cellStyle name="Normal 2 2 8 4 2 4" xfId="24049" xr:uid="{C212B603-1EB4-4001-8101-F56D30361F22}"/>
    <cellStyle name="Normal 2 2 8 4 2_ACT_NIBD EQ" xfId="17786" xr:uid="{6609FA10-7F99-46CF-A4B4-A661A5801962}"/>
    <cellStyle name="Normal 2 2 8 4 3" xfId="17787" xr:uid="{D2F5DFBF-9623-429B-8B82-C454B0A68326}"/>
    <cellStyle name="Normal 2 2 8 4 3 2" xfId="24052" xr:uid="{58C5ED28-A198-49A8-98E9-49F290831469}"/>
    <cellStyle name="Normal 2 2 8 4 4" xfId="17788" xr:uid="{739D945C-E54A-43F3-8F77-A6B5DC02C90A}"/>
    <cellStyle name="Normal 2 2 8 4 4 2" xfId="24053" xr:uid="{19D1036B-A025-4A41-9752-5E1DD7009AEF}"/>
    <cellStyle name="Normal 2 2 8 4 5" xfId="17789" xr:uid="{FC507321-82B5-40A3-AB38-A136E727493E}"/>
    <cellStyle name="Normal 2 2 8 4 5 2" xfId="31606" xr:uid="{CE2F6544-6B74-4B2B-9139-38A3DF2A0772}"/>
    <cellStyle name="Normal 2 2 8 4 6" xfId="36725" xr:uid="{1F933EEC-0EE4-428C-8A91-A9D26046A12D}"/>
    <cellStyle name="Normal 2 2 8 4 7" xfId="37798" xr:uid="{11EC03F4-6DE4-4439-AA62-50AFDED9EC55}"/>
    <cellStyle name="Normal 2 2 8 4 8" xfId="38196" xr:uid="{99B2DF3E-2147-436A-9212-E700A068CFA5}"/>
    <cellStyle name="Normal 2 2 8 4 9" xfId="38551" xr:uid="{B3984990-A93F-4D13-A1E9-381B3D3CE0E6}"/>
    <cellStyle name="Normal 2 2 8 4_Act input CF" xfId="17790" xr:uid="{31323BE4-F941-40A2-8B1A-5BE22B1CFFA7}"/>
    <cellStyle name="Normal 2 2 8 5" xfId="17791" xr:uid="{9E724D83-C0E3-423A-AD4C-0C4FD1F15B6E}"/>
    <cellStyle name="Normal 2 2 8 5 2" xfId="17792" xr:uid="{5F93B223-E4C1-49A8-B641-A847DC1933FB}"/>
    <cellStyle name="Normal 2 2 8 5 2 2" xfId="24055" xr:uid="{4E71034E-9FF9-441B-8178-A049CAD1DBA2}"/>
    <cellStyle name="Normal 2 2 8 5 3" xfId="17793" xr:uid="{914FFE68-ABB1-4A9A-B5EB-E6FCCADEAE77}"/>
    <cellStyle name="Normal 2 2 8 5 3 2" xfId="24056" xr:uid="{B2FE8514-1D9A-49FC-AED3-AE342848C6DF}"/>
    <cellStyle name="Normal 2 2 8 5 4" xfId="24054" xr:uid="{12D6BA14-785E-4D35-B745-F99EB31A2EEA}"/>
    <cellStyle name="Normal 2 2 8 5_ACT_NIBD EQ" xfId="17794" xr:uid="{5612D10C-38EB-48C3-A16A-59F22A8F127B}"/>
    <cellStyle name="Normal 2 2 8 6" xfId="17795" xr:uid="{586E187A-862B-494E-AB9D-19F5FF85C126}"/>
    <cellStyle name="Normal 2 2 8 6 2" xfId="24057" xr:uid="{6747BE7B-607F-48B2-A818-AAB62D0556C0}"/>
    <cellStyle name="Normal 2 2 8 7" xfId="17796" xr:uid="{7201D51B-B9D2-4FE9-947F-D486AF0B6EDD}"/>
    <cellStyle name="Normal 2 2 8 7 2" xfId="24058" xr:uid="{9F2691A9-3915-47DE-B4EF-721E06F9C57E}"/>
    <cellStyle name="Normal 2 2 8 8" xfId="17797" xr:uid="{3FDF4AEF-A3B4-4734-BC2B-C2960FD75D44}"/>
    <cellStyle name="Normal 2 2 8 8 2" xfId="30747" xr:uid="{3319C813-6D48-4E78-981F-6C3F7900417A}"/>
    <cellStyle name="Normal 2 2 8 9" xfId="36302" xr:uid="{16921FCE-C6F5-4306-BB18-3064C85CE208}"/>
    <cellStyle name="Normal 2 2 8_Act input CF" xfId="17798" xr:uid="{6AF6F698-772D-4943-A00A-D6132C7652B4}"/>
    <cellStyle name="Normal 2 2 9" xfId="17799" xr:uid="{AFC7AB1A-DEFD-47A9-A5D4-A4A1110315E0}"/>
    <cellStyle name="Normal 2 2 9 10" xfId="37369" xr:uid="{9A30582D-F4C1-4BA7-A3CA-ABF213DAC2DC}"/>
    <cellStyle name="Normal 2 2 9 11" xfId="24059" xr:uid="{4BECF71A-238B-4987-9D00-B4B5F0EDA047}"/>
    <cellStyle name="Normal 2 2 9 2" xfId="17800" xr:uid="{08F9E53C-9FAF-4F91-B60A-2AAC5C7BE418}"/>
    <cellStyle name="Normal 2 2 9 2 10" xfId="37423" xr:uid="{0A76C075-3AF0-419A-A507-CB494184C660}"/>
    <cellStyle name="Normal 2 2 9 2 11" xfId="24060" xr:uid="{3F2AAE45-46DF-48F7-A994-9D0B3E3730C6}"/>
    <cellStyle name="Normal 2 2 9 2 2" xfId="17801" xr:uid="{B34552B0-4CA1-450C-9CD8-76799F640C7F}"/>
    <cellStyle name="Normal 2 2 9 2 2 10" xfId="38834" xr:uid="{D48D0618-0088-4106-A919-565FB5D999E8}"/>
    <cellStyle name="Normal 2 2 9 2 2 11" xfId="24061" xr:uid="{FBB22BBC-80F9-4234-B767-A1730208B10F}"/>
    <cellStyle name="Normal 2 2 9 2 2 2" xfId="17802" xr:uid="{5C2379C2-CD9E-4FA6-AC3B-D0F7D4EE9B53}"/>
    <cellStyle name="Normal 2 2 9 2 2 2 2" xfId="17803" xr:uid="{D661F54B-6AAE-455A-A4E7-40FE54C1E9C7}"/>
    <cellStyle name="Normal 2 2 9 2 2 2 2 2" xfId="24063" xr:uid="{FEBFA7DA-FB6B-40BC-92FE-58766834C8DF}"/>
    <cellStyle name="Normal 2 2 9 2 2 2 3" xfId="17804" xr:uid="{0ADFC6EA-0B2A-4917-AAB5-DA168588CA94}"/>
    <cellStyle name="Normal 2 2 9 2 2 2 3 2" xfId="24064" xr:uid="{99368ECE-440B-41B9-8E78-FA6976B805AB}"/>
    <cellStyle name="Normal 2 2 9 2 2 2 4" xfId="24062" xr:uid="{4B002B8D-9450-483E-A6B4-D5ECA0896830}"/>
    <cellStyle name="Normal 2 2 9 2 2 2_ACT_NIBD EQ" xfId="17805" xr:uid="{B9A76FEF-8B9E-43F2-8B0A-D3705F76951D}"/>
    <cellStyle name="Normal 2 2 9 2 2 3" xfId="17806" xr:uid="{D5500EE2-01C7-4267-93E8-83DA38481F49}"/>
    <cellStyle name="Normal 2 2 9 2 2 3 2" xfId="24065" xr:uid="{A2A4FC38-8E64-481E-BDF4-5CA9F9AAAA96}"/>
    <cellStyle name="Normal 2 2 9 2 2 4" xfId="17807" xr:uid="{A5F20706-2642-4869-A15D-A177454AA5BD}"/>
    <cellStyle name="Normal 2 2 9 2 2 4 2" xfId="24066" xr:uid="{01374A71-1B1D-48D0-A9F6-A17762CD9F25}"/>
    <cellStyle name="Normal 2 2 9 2 2 5" xfId="17808" xr:uid="{0FBA4A32-2B3A-4BF6-9749-E29DDA68124E}"/>
    <cellStyle name="Normal 2 2 9 2 2 5 2" xfId="31369" xr:uid="{EAB5C59C-B4D9-471B-9D79-BEEC2BF272D6}"/>
    <cellStyle name="Normal 2 2 9 2 2 6" xfId="36726" xr:uid="{1B50FE64-1DEF-4A7E-BF6A-13CA287AF844}"/>
    <cellStyle name="Normal 2 2 9 2 2 7" xfId="37799" xr:uid="{D0155F2B-8EB0-4240-AEF9-890253B4B4B7}"/>
    <cellStyle name="Normal 2 2 9 2 2 8" xfId="38197" xr:uid="{DD309F35-2FF0-42AF-A702-3467F262EA33}"/>
    <cellStyle name="Normal 2 2 9 2 2 9" xfId="38552" xr:uid="{F88D515D-BDF6-46D8-8491-2C44B706A2C5}"/>
    <cellStyle name="Normal 2 2 9 2 2_Act input CF" xfId="17809" xr:uid="{6CE0465A-D63B-4131-B109-1CB324F67FA2}"/>
    <cellStyle name="Normal 2 2 9 2 3" xfId="17810" xr:uid="{F386BB81-63A2-43D5-9299-B8979D6252F3}"/>
    <cellStyle name="Normal 2 2 9 2 3 10" xfId="38835" xr:uid="{C7569EDB-064B-46F4-803E-7A9A6AD54416}"/>
    <cellStyle name="Normal 2 2 9 2 3 11" xfId="24067" xr:uid="{52A2A7F8-EB92-43F6-9E20-93C09C0BAA09}"/>
    <cellStyle name="Normal 2 2 9 2 3 2" xfId="17811" xr:uid="{165A2806-C39E-4E30-805D-7A85FE275AF0}"/>
    <cellStyle name="Normal 2 2 9 2 3 2 2" xfId="17812" xr:uid="{20598B85-B514-4A65-8A49-771AB2C9DB5C}"/>
    <cellStyle name="Normal 2 2 9 2 3 2 2 2" xfId="24069" xr:uid="{340652E5-172B-4A97-87E6-9193D79148BA}"/>
    <cellStyle name="Normal 2 2 9 2 3 2 3" xfId="17813" xr:uid="{D64CA968-6CA7-48E2-B13C-D974683B4D96}"/>
    <cellStyle name="Normal 2 2 9 2 3 2 3 2" xfId="24070" xr:uid="{75FFE45A-350A-4796-9FB6-405DE5BCDCDC}"/>
    <cellStyle name="Normal 2 2 9 2 3 2 4" xfId="24068" xr:uid="{5C662A3E-9285-431B-B71D-DD8E7AA6C5B5}"/>
    <cellStyle name="Normal 2 2 9 2 3 2_ACT_NIBD EQ" xfId="17814" xr:uid="{FAFC1E6F-1390-4193-A5F7-5737E4BE9EE5}"/>
    <cellStyle name="Normal 2 2 9 2 3 3" xfId="17815" xr:uid="{2829E653-821F-4D24-A83C-E3CB2D3A0E90}"/>
    <cellStyle name="Normal 2 2 9 2 3 3 2" xfId="24071" xr:uid="{11B796C4-D8E2-470C-BBCF-7762E3E07C0C}"/>
    <cellStyle name="Normal 2 2 9 2 3 4" xfId="17816" xr:uid="{93DAD217-D289-4DA0-BA46-6AA3076A5BFE}"/>
    <cellStyle name="Normal 2 2 9 2 3 4 2" xfId="24072" xr:uid="{3CE739C5-688E-46A3-9131-3045091AA111}"/>
    <cellStyle name="Normal 2 2 9 2 3 5" xfId="17817" xr:uid="{85455B5E-9845-462B-B051-E7062B7C0951}"/>
    <cellStyle name="Normal 2 2 9 2 3 5 2" xfId="31762" xr:uid="{8F488089-5CD2-4F39-9FE4-13674FB51EC7}"/>
    <cellStyle name="Normal 2 2 9 2 3 6" xfId="36727" xr:uid="{B61B686D-74BB-4F64-9F84-4F045AB7B6B2}"/>
    <cellStyle name="Normal 2 2 9 2 3 7" xfId="37800" xr:uid="{906BB072-0609-47AF-BDA1-01A0B1B5519E}"/>
    <cellStyle name="Normal 2 2 9 2 3 8" xfId="38198" xr:uid="{360A2A7A-99BB-45B2-9C08-F7D5BB87B40D}"/>
    <cellStyle name="Normal 2 2 9 2 3 9" xfId="38553" xr:uid="{31D0822B-03FF-4D29-92BA-3A2E3F59EBA3}"/>
    <cellStyle name="Normal 2 2 9 2 3_Act input CF" xfId="17818" xr:uid="{4F6E9CFD-A1A9-40FB-9F68-16F1F94238F4}"/>
    <cellStyle name="Normal 2 2 9 2 4" xfId="17819" xr:uid="{2A09C9E1-2787-4679-9779-97047CDEA2D4}"/>
    <cellStyle name="Normal 2 2 9 2 4 2" xfId="17820" xr:uid="{A24B6B66-DE62-4D44-B2B1-1E5FA3367D18}"/>
    <cellStyle name="Normal 2 2 9 2 4 2 2" xfId="24074" xr:uid="{9441FF31-4FE6-413D-9332-F8A2B35CAC71}"/>
    <cellStyle name="Normal 2 2 9 2 4 3" xfId="17821" xr:uid="{BFD9F39E-C744-4315-9CB1-3F643FEFD0C5}"/>
    <cellStyle name="Normal 2 2 9 2 4 3 2" xfId="24075" xr:uid="{E4733F06-4BD9-4103-AE58-A35AEAD31E22}"/>
    <cellStyle name="Normal 2 2 9 2 4 4" xfId="24073" xr:uid="{1D4218DD-26C5-45C5-B9B8-DD92843DB2A9}"/>
    <cellStyle name="Normal 2 2 9 2 4_ACT_NIBD EQ" xfId="17822" xr:uid="{8CE48216-B898-4531-A758-ACB4F8C47866}"/>
    <cellStyle name="Normal 2 2 9 2 5" xfId="17823" xr:uid="{288B6B98-F986-4702-8586-4330F2CBBF60}"/>
    <cellStyle name="Normal 2 2 9 2 5 2" xfId="24076" xr:uid="{7DB7293A-4485-4C73-B3AF-F994E9434A69}"/>
    <cellStyle name="Normal 2 2 9 2 6" xfId="17824" xr:uid="{2EB39055-355E-4001-B0DB-42FD556CAA02}"/>
    <cellStyle name="Normal 2 2 9 2 6 2" xfId="24077" xr:uid="{A9521B95-4090-4FB1-969E-B910F3483AC0}"/>
    <cellStyle name="Normal 2 2 9 2 7" xfId="17825" xr:uid="{7B202C6A-D817-4844-9AC2-F1BF339A1E14}"/>
    <cellStyle name="Normal 2 2 9 2 7 2" xfId="30970" xr:uid="{D332BB30-ECF5-43BD-A911-4FDF4E93F8BA}"/>
    <cellStyle name="Normal 2 2 9 2 8" xfId="36405" xr:uid="{96C519EC-6636-4F7C-9ED5-DDA211D8DD77}"/>
    <cellStyle name="Normal 2 2 9 2 9" xfId="37470" xr:uid="{C9E36F66-2EBE-4126-9E90-BAA39F83983C}"/>
    <cellStyle name="Normal 2 2 9 2_Act input CF" xfId="17826" xr:uid="{8E46AAB3-5693-427D-A9C9-E87E2684EC8D}"/>
    <cellStyle name="Normal 2 2 9 3" xfId="17827" xr:uid="{F374A778-8E48-4145-B1A4-4E9DB6C7E100}"/>
    <cellStyle name="Normal 2 2 9 3 10" xfId="38836" xr:uid="{D8F2E7B0-6651-449C-8A77-B10C0C794E56}"/>
    <cellStyle name="Normal 2 2 9 3 11" xfId="24078" xr:uid="{5196BBAC-1495-49D3-B3A0-4BA1CAD6C24A}"/>
    <cellStyle name="Normal 2 2 9 3 2" xfId="17828" xr:uid="{D6B23F09-553E-4F1E-961B-A6A1D9CD1AE9}"/>
    <cellStyle name="Normal 2 2 9 3 2 2" xfId="17829" xr:uid="{E753C742-E381-40FC-B764-1F971960DE99}"/>
    <cellStyle name="Normal 2 2 9 3 2 2 2" xfId="24080" xr:uid="{472B883D-63E9-451E-B4A8-297A00635C57}"/>
    <cellStyle name="Normal 2 2 9 3 2 3" xfId="17830" xr:uid="{3146C210-1F73-4B2C-955A-363E2A54B463}"/>
    <cellStyle name="Normal 2 2 9 3 2 3 2" xfId="24081" xr:uid="{7D55EC21-4C9A-4DDF-9AD3-ED673887CD8B}"/>
    <cellStyle name="Normal 2 2 9 3 2 4" xfId="24079" xr:uid="{B2711FBE-A970-4F69-AE78-C787A3C1E7A7}"/>
    <cellStyle name="Normal 2 2 9 3 2_ACT_NIBD EQ" xfId="17831" xr:uid="{02735EF0-16D6-4B47-9F9D-D3D534E0E463}"/>
    <cellStyle name="Normal 2 2 9 3 3" xfId="17832" xr:uid="{0F679191-AF5D-4529-9BD9-D3E072AC6EEB}"/>
    <cellStyle name="Normal 2 2 9 3 3 2" xfId="24082" xr:uid="{6B960148-E503-418D-A259-D6C2757AC9F6}"/>
    <cellStyle name="Normal 2 2 9 3 4" xfId="17833" xr:uid="{614793CE-B8FF-4B50-8D55-A30AD5F7B88F}"/>
    <cellStyle name="Normal 2 2 9 3 4 2" xfId="24083" xr:uid="{0D28A661-5042-4F7F-8AFF-158DCF929F28}"/>
    <cellStyle name="Normal 2 2 9 3 5" xfId="17834" xr:uid="{51484AF1-34E2-4137-8F70-7BA0FAB66D94}"/>
    <cellStyle name="Normal 2 2 9 3 5 2" xfId="31217" xr:uid="{C41B47F2-32B3-4409-BB7C-7383F7DA29A8}"/>
    <cellStyle name="Normal 2 2 9 3 6" xfId="36728" xr:uid="{C2E2759E-F924-40DF-877A-6E0343BE8B26}"/>
    <cellStyle name="Normal 2 2 9 3 7" xfId="37801" xr:uid="{1D761D2A-F2D3-419B-BD69-57DB73C75386}"/>
    <cellStyle name="Normal 2 2 9 3 8" xfId="38199" xr:uid="{408BBA90-CD13-4BAF-A5A6-0FE4BF599694}"/>
    <cellStyle name="Normal 2 2 9 3 9" xfId="38554" xr:uid="{DBBD1175-C537-4B0B-A8A7-D92AD4C2E036}"/>
    <cellStyle name="Normal 2 2 9 3_Act input CF" xfId="17835" xr:uid="{ACC8AE68-047B-40D5-9C17-B931FD6145E6}"/>
    <cellStyle name="Normal 2 2 9 4" xfId="17836" xr:uid="{04A640EA-A57C-4498-BC3D-95C50F29C7A5}"/>
    <cellStyle name="Normal 2 2 9 4 10" xfId="38837" xr:uid="{179BF2B9-026C-4940-BFC6-EC246E402D48}"/>
    <cellStyle name="Normal 2 2 9 4 11" xfId="24084" xr:uid="{9FD8AE96-C312-428F-AA63-2F8E5F3ECDFC}"/>
    <cellStyle name="Normal 2 2 9 4 2" xfId="17837" xr:uid="{2C4A876F-C9B6-4A4E-98B6-CEF3B9F4C31E}"/>
    <cellStyle name="Normal 2 2 9 4 2 2" xfId="17838" xr:uid="{35697E39-B041-4204-B47D-D318450B62E5}"/>
    <cellStyle name="Normal 2 2 9 4 2 2 2" xfId="24086" xr:uid="{7C10B3A2-1F86-40FD-821B-9FACBFAA9B44}"/>
    <cellStyle name="Normal 2 2 9 4 2 3" xfId="17839" xr:uid="{3F876227-17BA-473E-9B55-78887E964ABD}"/>
    <cellStyle name="Normal 2 2 9 4 2 3 2" xfId="24087" xr:uid="{F0CA67DB-DF3C-4DDF-9AC4-2A6B082974DE}"/>
    <cellStyle name="Normal 2 2 9 4 2 4" xfId="24085" xr:uid="{0597DBE6-8685-4D34-826F-82A916931FD2}"/>
    <cellStyle name="Normal 2 2 9 4 2_ACT_NIBD EQ" xfId="17840" xr:uid="{37F9F918-208B-4024-81E8-D81730F88148}"/>
    <cellStyle name="Normal 2 2 9 4 3" xfId="17841" xr:uid="{5487BDCC-906F-4B47-AD2E-D25409A3FF79}"/>
    <cellStyle name="Normal 2 2 9 4 3 2" xfId="24088" xr:uid="{9179492C-B131-4EAB-80BA-2BB3DC4C1B44}"/>
    <cellStyle name="Normal 2 2 9 4 4" xfId="17842" xr:uid="{F6AE046B-8B23-43A6-B3EF-350CA0A833EE}"/>
    <cellStyle name="Normal 2 2 9 4 4 2" xfId="24089" xr:uid="{AFBAA23A-8370-4AB8-BE17-4ABC05B3CB19}"/>
    <cellStyle name="Normal 2 2 9 4 5" xfId="17843" xr:uid="{A20BD83E-D38B-463C-BEB3-3D010409CAF6}"/>
    <cellStyle name="Normal 2 2 9 4 5 2" xfId="31613" xr:uid="{F5C0DF0B-FEDD-4062-B8A0-F5C13434C6E5}"/>
    <cellStyle name="Normal 2 2 9 4 6" xfId="36729" xr:uid="{21BE9D0E-B0EB-4F70-A6B6-EE0A8EBBB474}"/>
    <cellStyle name="Normal 2 2 9 4 7" xfId="37802" xr:uid="{FE5671EF-D537-44B3-97D9-CCA25FF9F2EB}"/>
    <cellStyle name="Normal 2 2 9 4 8" xfId="38200" xr:uid="{D1406901-DA85-4AF8-97F5-00934A2B427F}"/>
    <cellStyle name="Normal 2 2 9 4 9" xfId="38555" xr:uid="{2769A051-50FE-4A30-B523-5687C1EC2BF7}"/>
    <cellStyle name="Normal 2 2 9 4_Act input CF" xfId="17844" xr:uid="{53EDD92A-29D5-4000-82DB-42DC3375ADC6}"/>
    <cellStyle name="Normal 2 2 9 5" xfId="17845" xr:uid="{4EBFFE31-F2AA-459F-B1E5-813D68A3B8AC}"/>
    <cellStyle name="Normal 2 2 9 5 2" xfId="17846" xr:uid="{05B9C7F0-85C4-4C93-A469-DAC3AE747233}"/>
    <cellStyle name="Normal 2 2 9 5 2 2" xfId="24091" xr:uid="{13B53D2D-9E29-4AAF-8BBB-E198DC706B31}"/>
    <cellStyle name="Normal 2 2 9 5 3" xfId="17847" xr:uid="{6D1AB65C-0B53-4734-B5F6-E200FCA54CA0}"/>
    <cellStyle name="Normal 2 2 9 5 3 2" xfId="24092" xr:uid="{E80815FB-DF86-4A6C-B053-6B701E3C12E2}"/>
    <cellStyle name="Normal 2 2 9 5 4" xfId="24090" xr:uid="{A73C88CC-5871-49DC-A3DF-5462F76C57B5}"/>
    <cellStyle name="Normal 2 2 9 5_ACT_NIBD EQ" xfId="17848" xr:uid="{3E5ED81A-C71E-4FE2-B57F-4804B0FAB6C0}"/>
    <cellStyle name="Normal 2 2 9 6" xfId="17849" xr:uid="{A481EF4D-5FD3-4F72-9601-D26B1699D5A0}"/>
    <cellStyle name="Normal 2 2 9 6 2" xfId="24093" xr:uid="{17F043F8-BF36-43E3-9F14-8CF146104536}"/>
    <cellStyle name="Normal 2 2 9 7" xfId="17850" xr:uid="{13BF02B8-BF8F-46F0-8B75-F506053D2AA8}"/>
    <cellStyle name="Normal 2 2 9 7 2" xfId="24094" xr:uid="{0823B034-D095-41B0-8297-E2B7C522B896}"/>
    <cellStyle name="Normal 2 2 9 8" xfId="17851" xr:uid="{DECF9A66-E818-4514-9441-B2DEDCE1AE97}"/>
    <cellStyle name="Normal 2 2 9 8 2" xfId="30754" xr:uid="{03F3CB69-E60E-4D8B-964B-523C21CF4AB4}"/>
    <cellStyle name="Normal 2 2 9 9" xfId="36309" xr:uid="{B1482DB4-9192-492E-AC96-B1734549288A}"/>
    <cellStyle name="Normal 2 2 9_Act input CF" xfId="17852" xr:uid="{044F15E2-91FF-4AD7-A5F7-BEE706653F33}"/>
    <cellStyle name="Normal 2 2_Act input CF" xfId="17853" xr:uid="{8DF5C7BB-C7E0-42CE-82F3-B5A908AF6E3A}"/>
    <cellStyle name="Normal 2 20" xfId="17854" xr:uid="{7F250D32-D836-47A9-BA6B-DE92CE90ED8B}"/>
    <cellStyle name="Normal 2 20 10" xfId="38838" xr:uid="{84C2E99E-AD57-4E2C-82CD-AE98ECE9396D}"/>
    <cellStyle name="Normal 2 20 11" xfId="24095" xr:uid="{28E001FC-CF30-4BF9-8F19-D691CE6CAF2E}"/>
    <cellStyle name="Normal 2 20 2" xfId="17855" xr:uid="{905E8698-9EDC-4967-8BC8-3372CCEB90E6}"/>
    <cellStyle name="Normal 2 20 2 2" xfId="17856" xr:uid="{A949CB1E-2ADE-4072-8002-4E5682BD04FC}"/>
    <cellStyle name="Normal 2 20 2 2 2" xfId="24097" xr:uid="{3223FDE3-19E1-42FF-9F94-5158095CC217}"/>
    <cellStyle name="Normal 2 20 2 3" xfId="17857" xr:uid="{081D94DF-02E8-4AE7-9C7E-AD69F9B45484}"/>
    <cellStyle name="Normal 2 20 2 3 2" xfId="24098" xr:uid="{39BEE69F-3581-4D5F-BE5B-0C62AED347A8}"/>
    <cellStyle name="Normal 2 20 2 4" xfId="24096" xr:uid="{56371462-94BB-469A-B900-772BF999110F}"/>
    <cellStyle name="Normal 2 20 2_ACT_NIBD EQ" xfId="17858" xr:uid="{CDE23EFD-9103-4275-9C7A-B128DE7C2CFF}"/>
    <cellStyle name="Normal 2 20 3" xfId="17859" xr:uid="{A4D6214C-77BF-4CE5-A1BD-DDA6FB491792}"/>
    <cellStyle name="Normal 2 20 3 2" xfId="24099" xr:uid="{7689D3CC-8321-4ACF-AC43-D38CBF21E1C1}"/>
    <cellStyle name="Normal 2 20 4" xfId="17860" xr:uid="{4E0A5A6B-C0D9-499B-BB09-A8E1BDEECE54}"/>
    <cellStyle name="Normal 2 20 4 2" xfId="24100" xr:uid="{0D728CDC-87F6-4D4A-AA61-0CFE15997980}"/>
    <cellStyle name="Normal 2 20 5" xfId="17861" xr:uid="{8AB3BD6B-26E2-4784-908E-A34242805708}"/>
    <cellStyle name="Normal 2 20 5 2" xfId="31496" xr:uid="{E1ADFA3D-DE50-497E-B13D-77403CC72F2E}"/>
    <cellStyle name="Normal 2 20 6" xfId="36730" xr:uid="{790EF6D8-7EE3-4A59-86D2-CA7ADB124798}"/>
    <cellStyle name="Normal 2 20 7" xfId="37803" xr:uid="{9D8C0BB5-203F-4AC8-9CD9-74C11F067ABD}"/>
    <cellStyle name="Normal 2 20 8" xfId="38201" xr:uid="{C29FF8F5-625F-462E-A106-E1B923EBC57E}"/>
    <cellStyle name="Normal 2 20 9" xfId="38556" xr:uid="{33AE195F-C60F-42C5-B945-8B779DB14602}"/>
    <cellStyle name="Normal 2 20_Act input CF" xfId="17862" xr:uid="{C084C0E4-E35F-43F4-8592-2F4E2373545A}"/>
    <cellStyle name="Normal 2 21" xfId="17863" xr:uid="{6C069A6D-888D-4498-B445-432D1D2CA87D}"/>
    <cellStyle name="Normal 2 21 2" xfId="17864" xr:uid="{1046077A-71E8-4F3F-9135-2DF3195FF747}"/>
    <cellStyle name="Normal 2 21 2 2" xfId="31853" xr:uid="{2899A481-1429-4056-91FA-B36C215E50A2}"/>
    <cellStyle name="Normal 2 21 3" xfId="24101" xr:uid="{EC19E14D-5649-4C54-B362-388E69230DE8}"/>
    <cellStyle name="Normal 2 21_ACT Segment adj EBITDA" xfId="17865" xr:uid="{D0640007-491F-4C0C-9753-1EE5EB9CF2A0}"/>
    <cellStyle name="Normal 2 22" xfId="17866" xr:uid="{50BC0EAB-C8C8-4375-947F-1DB568E6F181}"/>
    <cellStyle name="Normal 2 22 2" xfId="17867" xr:uid="{3413A918-4C8A-469C-8EA5-937D306262B9}"/>
    <cellStyle name="Normal 2 22 2 2" xfId="31901" xr:uid="{BB6870AA-8EE9-40D6-85C5-8F75215AF205}"/>
    <cellStyle name="Normal 2 22 3" xfId="24102" xr:uid="{E4D8AF95-C5C9-4A9D-ABF6-8D7D4DDF89EA}"/>
    <cellStyle name="Normal 2 22_ACT Segment adj EBITDA" xfId="17868" xr:uid="{52DF5DDE-D4A8-4AC4-AF0C-A2BCC6DD2201}"/>
    <cellStyle name="Normal 2 23" xfId="17869" xr:uid="{6F42400F-9F4A-412E-89A9-C560407994C7}"/>
    <cellStyle name="Normal 2 23 2" xfId="17870" xr:uid="{183C8FDD-3EF8-498A-8C60-655362806F2C}"/>
    <cellStyle name="Normal 2 23 2 2" xfId="31920" xr:uid="{675BF8BF-B5BB-44F8-8012-5273E38D0708}"/>
    <cellStyle name="Normal 2 23 3" xfId="24103" xr:uid="{52B1EB27-D3BC-4431-9EE3-43CCADBF6D29}"/>
    <cellStyle name="Normal 2 23_ACT Segment adj EBITDA" xfId="17871" xr:uid="{2D9D6B17-8FB1-4079-AF32-85FAE51263F4}"/>
    <cellStyle name="Normal 2 24" xfId="17872" xr:uid="{E3183A87-B355-4C9A-8CC7-DFE4658D4369}"/>
    <cellStyle name="Normal 2 24 2" xfId="17873" xr:uid="{F524F644-7F07-4A1B-B997-8509DE1621AC}"/>
    <cellStyle name="Normal 2 24 2 2" xfId="31934" xr:uid="{350EAA90-E168-44E7-AF0D-AC4ED242B5B8}"/>
    <cellStyle name="Normal 2 24 3" xfId="36731" xr:uid="{3DC305AF-FC42-497A-A606-15225E528457}"/>
    <cellStyle name="Normal 2 24 4" xfId="24104" xr:uid="{F824473D-A973-4CF2-A985-C989E1674A96}"/>
    <cellStyle name="Normal 2 24_ACT Segment adj EBITDA" xfId="17874" xr:uid="{1EAE16DA-8577-40D7-8F7E-203B54200935}"/>
    <cellStyle name="Normal 2 25" xfId="17875" xr:uid="{BBA298FE-D88E-4391-B85D-359589E29CA6}"/>
    <cellStyle name="Normal 2 25 2" xfId="17876" xr:uid="{CD44FC70-0EB0-4912-988E-26C3D0294252}"/>
    <cellStyle name="Normal 2 25 2 2" xfId="31937" xr:uid="{1BC6A4C8-6E3B-4FC3-BFE8-357D1AD0E065}"/>
    <cellStyle name="Normal 2 25 3" xfId="24105" xr:uid="{3BF97F63-A1D6-4EB3-8950-FDC199C89604}"/>
    <cellStyle name="Normal 2 25_ACT Segment adj EBITDA" xfId="17877" xr:uid="{4E39E5A7-8187-4037-9D6C-6FF8BB86B32A}"/>
    <cellStyle name="Normal 2 26" xfId="17878" xr:uid="{37B749AC-C821-485E-AFE2-50A8915FEF61}"/>
    <cellStyle name="Normal 2 26 2" xfId="36732" xr:uid="{66BA6502-95B4-4A3A-B561-DC6715D6DE53}"/>
    <cellStyle name="Normal 2 26 3" xfId="24106" xr:uid="{8B146C19-6AA4-48E3-8481-055BD5C38C31}"/>
    <cellStyle name="Normal 2 27" xfId="17879" xr:uid="{FC67F93A-2B0E-4EA3-A946-564E66F246D9}"/>
    <cellStyle name="Normal 2 27 2" xfId="36733" xr:uid="{B380A095-850A-41DF-9321-3F6E382F0A61}"/>
    <cellStyle name="Normal 2 27 3" xfId="24107" xr:uid="{653401C7-8290-40AE-BF78-381811235FE9}"/>
    <cellStyle name="Normal 2 28" xfId="17880" xr:uid="{D31D5FDC-9301-4B93-AE9A-106372499747}"/>
    <cellStyle name="Normal 2 28 2" xfId="36734" xr:uid="{117E6BF6-9D37-4768-BE29-FA82FF058DB1}"/>
    <cellStyle name="Normal 2 28 3" xfId="24108" xr:uid="{C3F984D6-FAF9-4E56-A8C1-5B2545683C24}"/>
    <cellStyle name="Normal 2 29" xfId="17881" xr:uid="{126057AB-6B71-40DC-850B-CD618DBF0BA8}"/>
    <cellStyle name="Normal 2 29 2" xfId="17882" xr:uid="{6A24053F-6E0E-4DC5-A2CB-2387B4CAD87B}"/>
    <cellStyle name="Normal 2 29 2 2" xfId="24110" xr:uid="{181050D2-9CE9-4572-9485-DB80C2F6A66A}"/>
    <cellStyle name="Normal 2 29 3" xfId="17883" xr:uid="{C3745D3B-23BD-48D7-9208-4E9A816F2EBF}"/>
    <cellStyle name="Normal 2 29 3 2" xfId="24111" xr:uid="{E538168E-154F-4ECB-98FB-006D136DBE08}"/>
    <cellStyle name="Normal 2 29 4" xfId="36156" xr:uid="{0FEF3F8C-7038-48BF-935C-23646ED80905}"/>
    <cellStyle name="Normal 2 29 5" xfId="24109" xr:uid="{ECC23626-7DFC-42BF-A37B-F2DCC6C6CE1E}"/>
    <cellStyle name="Normal 2 29_ACT Segment adj EBITDA" xfId="17884" xr:uid="{9A31A468-E24B-4145-BB48-B74300813A42}"/>
    <cellStyle name="Normal 2 3" xfId="17885" xr:uid="{5535F684-87F3-4D35-9A11-ABFF0B7EE490}"/>
    <cellStyle name="Normal 2 3 10" xfId="17886" xr:uid="{5A853CB9-97A6-4E6D-82C4-BE0EACCA1E23}"/>
    <cellStyle name="Normal 2 3 10 2" xfId="30592" xr:uid="{781FFEF2-1D3D-4C3C-B5C0-33D90F1AD558}"/>
    <cellStyle name="Normal 2 3 11" xfId="39899" xr:uid="{07F0C7BA-3DF3-429B-A054-FFA9CCC752AF}"/>
    <cellStyle name="Normal 2 3 12" xfId="24112" xr:uid="{43E6CBFA-3479-481C-B508-0709B62229AD}"/>
    <cellStyle name="Normal 2 3 2" xfId="17887" xr:uid="{A1B2134E-CB1D-48C4-8D3E-A1CA7DBB81BD}"/>
    <cellStyle name="Normal 2 3 2 10" xfId="37340" xr:uid="{367C34FB-EB4B-4DFA-8BB9-89CBF2EECE16}"/>
    <cellStyle name="Normal 2 3 2 11" xfId="24113" xr:uid="{2CEB251E-4891-4CBC-8C0F-AB894805D6A5}"/>
    <cellStyle name="Normal 2 3 2 2" xfId="17888" xr:uid="{32D5EF2D-C9B4-47BF-80A5-0B324D8B3A2D}"/>
    <cellStyle name="Normal 2 3 2 2 10" xfId="36269" xr:uid="{FAE0EEA5-D3F6-42D9-9BE6-E23D7AFA4034}"/>
    <cellStyle name="Normal 2 3 2 2 11" xfId="24114" xr:uid="{3C10BF0C-D032-4372-BC11-220D5789519C}"/>
    <cellStyle name="Normal 2 3 2 2 2" xfId="17889" xr:uid="{D350A3B7-074E-4E90-BD90-C84273088746}"/>
    <cellStyle name="Normal 2 3 2 2 2 10" xfId="38839" xr:uid="{8BC3AD0F-B9FF-436B-9F7D-6BAC9D87BA99}"/>
    <cellStyle name="Normal 2 3 2 2 2 11" xfId="24115" xr:uid="{BFD97A19-56FE-4163-A64D-63BA52277B8C}"/>
    <cellStyle name="Normal 2 3 2 2 2 2" xfId="17890" xr:uid="{B6CF4B67-19F6-4678-B268-1325C0D578AB}"/>
    <cellStyle name="Normal 2 3 2 2 2 2 2" xfId="17891" xr:uid="{470F6C63-2872-4DB4-9EA3-816582799BE6}"/>
    <cellStyle name="Normal 2 3 2 2 2 2 2 2" xfId="24117" xr:uid="{1F248335-7888-490D-BABA-FC8CF0E60F0C}"/>
    <cellStyle name="Normal 2 3 2 2 2 2 3" xfId="17892" xr:uid="{F58B8C04-F4BC-4D74-B0CC-DE8A0ADA1684}"/>
    <cellStyle name="Normal 2 3 2 2 2 2 3 2" xfId="24118" xr:uid="{26D51678-E2D5-4DDC-BAAB-CB8FBACDB21B}"/>
    <cellStyle name="Normal 2 3 2 2 2 2 4" xfId="24116" xr:uid="{B9FB6B9F-C504-4EDE-9840-2D7D8231C512}"/>
    <cellStyle name="Normal 2 3 2 2 2 2_ACT_NIBD EQ" xfId="17893" xr:uid="{1A47F549-41C3-4B66-9E45-F3512D104815}"/>
    <cellStyle name="Normal 2 3 2 2 2 3" xfId="17894" xr:uid="{811C9BD5-3FFE-4A51-8F92-8E8BE09EEDF7}"/>
    <cellStyle name="Normal 2 3 2 2 2 3 2" xfId="24119" xr:uid="{141A4810-F8F6-473E-9AA8-3CD61B7ADACB}"/>
    <cellStyle name="Normal 2 3 2 2 2 4" xfId="17895" xr:uid="{FFAC232E-AC01-42F8-A4CD-E5CEAB1A3F72}"/>
    <cellStyle name="Normal 2 3 2 2 2 4 2" xfId="24120" xr:uid="{6E6B74FE-B1A7-43BD-BCD3-50FAD84B7543}"/>
    <cellStyle name="Normal 2 3 2 2 2 5" xfId="17896" xr:uid="{09DB14C4-9168-445D-B9E4-796D2982288B}"/>
    <cellStyle name="Normal 2 3 2 2 2 5 2" xfId="31323" xr:uid="{9A1C1BF4-A0AF-429F-9ED0-4B6A731F9EC2}"/>
    <cellStyle name="Normal 2 3 2 2 2 6" xfId="36735" xr:uid="{050A12DE-84F1-487F-B27D-399B8837F7AF}"/>
    <cellStyle name="Normal 2 3 2 2 2 7" xfId="37809" xr:uid="{039DFE31-D422-46B0-A1E4-74E39980449A}"/>
    <cellStyle name="Normal 2 3 2 2 2 8" xfId="38208" xr:uid="{A002B6C3-74FE-46EF-9E06-BC0334980A88}"/>
    <cellStyle name="Normal 2 3 2 2 2 9" xfId="38557" xr:uid="{225EEFBA-78BD-46F7-BE59-7D0E5B40CF18}"/>
    <cellStyle name="Normal 2 3 2 2 2_Act input CF" xfId="17897" xr:uid="{AA924B58-586E-452F-B3CB-D2AD5940B432}"/>
    <cellStyle name="Normal 2 3 2 2 3" xfId="17898" xr:uid="{A9ADE360-549A-4729-9004-A7C7D68804F7}"/>
    <cellStyle name="Normal 2 3 2 2 3 10" xfId="38840" xr:uid="{350C2BA8-95E9-4720-9E42-F9E335689399}"/>
    <cellStyle name="Normal 2 3 2 2 3 11" xfId="24121" xr:uid="{0EB196B5-5099-4352-8A6F-0EDEB86DFC20}"/>
    <cellStyle name="Normal 2 3 2 2 3 2" xfId="17899" xr:uid="{F34E019D-3D0A-482C-8BA0-01D19A31855D}"/>
    <cellStyle name="Normal 2 3 2 2 3 2 2" xfId="17900" xr:uid="{F3239691-7C14-41A2-8B34-1019273308A2}"/>
    <cellStyle name="Normal 2 3 2 2 3 2 2 2" xfId="24123" xr:uid="{8FF5893B-D583-40D5-B2B2-F58B11F1E924}"/>
    <cellStyle name="Normal 2 3 2 2 3 2 3" xfId="17901" xr:uid="{C39BE6CB-E931-4ECE-A00E-9F604D4CAD42}"/>
    <cellStyle name="Normal 2 3 2 2 3 2 3 2" xfId="24124" xr:uid="{9E4E76D1-3AD2-45CB-A57F-6D45CF01672F}"/>
    <cellStyle name="Normal 2 3 2 2 3 2 4" xfId="24122" xr:uid="{833B936A-A60E-476B-90A3-806D4CE361FB}"/>
    <cellStyle name="Normal 2 3 2 2 3 2_ACT_NIBD EQ" xfId="17902" xr:uid="{051A6C1E-3029-44F1-9E7A-0944F6209E55}"/>
    <cellStyle name="Normal 2 3 2 2 3 3" xfId="17903" xr:uid="{D677EE53-86AC-4DD9-92FB-2A6895A837AF}"/>
    <cellStyle name="Normal 2 3 2 2 3 3 2" xfId="24125" xr:uid="{AC2933E8-6C2B-480D-9838-95FA5C681A45}"/>
    <cellStyle name="Normal 2 3 2 2 3 4" xfId="17904" xr:uid="{2ACAABA3-0AD2-4D2E-95C1-AF27DB7D9197}"/>
    <cellStyle name="Normal 2 3 2 2 3 4 2" xfId="24126" xr:uid="{D8B9DEAB-2F73-4C59-A5A5-300D007C46EB}"/>
    <cellStyle name="Normal 2 3 2 2 3 5" xfId="17905" xr:uid="{2DAA708D-5124-476A-80B7-0D7085864534}"/>
    <cellStyle name="Normal 2 3 2 2 3 5 2" xfId="31716" xr:uid="{02E1162A-37B4-4D03-9669-539192FDDB4A}"/>
    <cellStyle name="Normal 2 3 2 2 3 6" xfId="36736" xr:uid="{93FBAC01-D266-4604-B663-31ECA3407753}"/>
    <cellStyle name="Normal 2 3 2 2 3 7" xfId="37810" xr:uid="{4FAA3A99-3F7F-4085-913E-E31089F6B3B3}"/>
    <cellStyle name="Normal 2 3 2 2 3 8" xfId="38209" xr:uid="{3634CAAA-C9E8-4ECA-95A8-797C877439E4}"/>
    <cellStyle name="Normal 2 3 2 2 3 9" xfId="38558" xr:uid="{1EBB3903-59D4-4B86-AFE2-7BA32B8F35EE}"/>
    <cellStyle name="Normal 2 3 2 2 3_Act input CF" xfId="17906" xr:uid="{199558F4-7B92-483F-98B2-9387FCABD956}"/>
    <cellStyle name="Normal 2 3 2 2 4" xfId="17907" xr:uid="{D4154324-56F1-45F8-A8F2-24D90C0D6FA0}"/>
    <cellStyle name="Normal 2 3 2 2 4 2" xfId="17908" xr:uid="{C24C8837-8EBD-470E-802F-FBF38C33F449}"/>
    <cellStyle name="Normal 2 3 2 2 4 2 2" xfId="24128" xr:uid="{249D7FEE-EC9F-46E7-AA68-9708BE55AA26}"/>
    <cellStyle name="Normal 2 3 2 2 4 3" xfId="17909" xr:uid="{AF20EDD9-2AFE-4C09-9AB8-90DF8E555352}"/>
    <cellStyle name="Normal 2 3 2 2 4 3 2" xfId="24129" xr:uid="{2BD6D73B-3752-43EB-A848-D9A198B7F784}"/>
    <cellStyle name="Normal 2 3 2 2 4 4" xfId="24127" xr:uid="{8AA3CBAE-CEE8-4E28-9B7D-F69655D4FACD}"/>
    <cellStyle name="Normal 2 3 2 2 4_ACT_NIBD EQ" xfId="17910" xr:uid="{935EFC47-EB41-4EF2-BBE1-D18B9B7A9F7C}"/>
    <cellStyle name="Normal 2 3 2 2 5" xfId="17911" xr:uid="{47EE24AB-5371-440E-9244-10714E69A097}"/>
    <cellStyle name="Normal 2 3 2 2 5 2" xfId="24130" xr:uid="{F9681072-8478-4EB0-B6E4-08F58F809C72}"/>
    <cellStyle name="Normal 2 3 2 2 6" xfId="17912" xr:uid="{446B2E4E-9702-4044-A74B-31239E400C98}"/>
    <cellStyle name="Normal 2 3 2 2 6 2" xfId="24131" xr:uid="{E13B70A8-82B2-484D-B734-6526FE34ADAE}"/>
    <cellStyle name="Normal 2 3 2 2 7" xfId="17913" xr:uid="{5AE7334B-1F68-4715-B18B-E0CD194A9F52}"/>
    <cellStyle name="Normal 2 3 2 2 7 2" xfId="30924" xr:uid="{D0BEEF82-35BA-4E9D-B51D-6C132F60F848}"/>
    <cellStyle name="Normal 2 3 2 2 8" xfId="36380" xr:uid="{F508B7EE-E02B-4BFE-A161-4010AE104DF1}"/>
    <cellStyle name="Normal 2 3 2 2 9" xfId="37442" xr:uid="{EA746153-90BC-49FE-B527-947F72DF02EF}"/>
    <cellStyle name="Normal 2 3 2 2_Act input CF" xfId="17914" xr:uid="{0E7839DD-D0EB-4AE2-992B-56EE67E9F8F1}"/>
    <cellStyle name="Normal 2 3 2 3" xfId="17915" xr:uid="{54915E6C-AC2E-4110-B960-A7E2BB627B68}"/>
    <cellStyle name="Normal 2 3 2 3 10" xfId="38841" xr:uid="{4F77F058-6A41-4111-87F3-4BABE8CDEE1B}"/>
    <cellStyle name="Normal 2 3 2 3 11" xfId="24132" xr:uid="{457CEEEC-AF0B-4B47-B83E-2F455B696C72}"/>
    <cellStyle name="Normal 2 3 2 3 2" xfId="17916" xr:uid="{95C3DCB9-98C2-43C3-AA78-4C99723F8A64}"/>
    <cellStyle name="Normal 2 3 2 3 2 2" xfId="17917" xr:uid="{FA575391-8FA5-4B2C-A8F8-8A90DAD1FA1B}"/>
    <cellStyle name="Normal 2 3 2 3 2 2 2" xfId="24134" xr:uid="{E92183A6-B152-437D-B6F6-8C935F9D01E5}"/>
    <cellStyle name="Normal 2 3 2 3 2 3" xfId="17918" xr:uid="{20B00F7A-6619-45E4-A9B6-D1B2775FB07A}"/>
    <cellStyle name="Normal 2 3 2 3 2 3 2" xfId="24135" xr:uid="{6932F934-CC33-4BDA-B324-EE7BEAFAA736}"/>
    <cellStyle name="Normal 2 3 2 3 2 4" xfId="24133" xr:uid="{B3AE7F9F-A83F-4D6A-A555-8473962DAA46}"/>
    <cellStyle name="Normal 2 3 2 3 2_ACT_NIBD EQ" xfId="17919" xr:uid="{EA61CAF4-C73B-434B-9BD6-801291029E51}"/>
    <cellStyle name="Normal 2 3 2 3 3" xfId="17920" xr:uid="{3810C3F8-4995-43F9-BC39-62B466F2F474}"/>
    <cellStyle name="Normal 2 3 2 3 3 2" xfId="24136" xr:uid="{B180C92B-AA86-4F51-9C6B-DCEA60A4688A}"/>
    <cellStyle name="Normal 2 3 2 3 4" xfId="17921" xr:uid="{DC8C2174-E8DD-4338-A2F6-FE274E0BA6A7}"/>
    <cellStyle name="Normal 2 3 2 3 4 2" xfId="24137" xr:uid="{8FC2C55F-A601-4338-AE8F-5087C9686254}"/>
    <cellStyle name="Normal 2 3 2 3 5" xfId="17922" xr:uid="{49CA87DF-C652-46AE-A0E7-BC0225010E1A}"/>
    <cellStyle name="Normal 2 3 2 3 5 2" xfId="31171" xr:uid="{12C3942C-BDE6-43FE-9521-1BA5D5435DB6}"/>
    <cellStyle name="Normal 2 3 2 3 6" xfId="36737" xr:uid="{5C968854-2732-43B5-89EC-A8FD461DE959}"/>
    <cellStyle name="Normal 2 3 2 3 7" xfId="37811" xr:uid="{CFFC1620-EF7F-44F9-8F2C-8733B6F8307C}"/>
    <cellStyle name="Normal 2 3 2 3 8" xfId="38210" xr:uid="{F1CDE242-F726-4F5C-8F38-C55756E1F609}"/>
    <cellStyle name="Normal 2 3 2 3 9" xfId="38559" xr:uid="{D81F52EB-5EF3-4DF1-B15C-A1990642E3AD}"/>
    <cellStyle name="Normal 2 3 2 3_Act input CF" xfId="17923" xr:uid="{519A37EA-37C6-4139-B2AB-1FE23EF0A3DB}"/>
    <cellStyle name="Normal 2 3 2 4" xfId="17924" xr:uid="{3DF8590B-8AC4-41BF-8E55-7A09108C5A45}"/>
    <cellStyle name="Normal 2 3 2 4 10" xfId="38842" xr:uid="{0B2E170C-8A24-4AA8-9027-D66DAEBD0E7B}"/>
    <cellStyle name="Normal 2 3 2 4 11" xfId="24138" xr:uid="{BA270591-6CEB-4315-ACF9-87A7FABD401D}"/>
    <cellStyle name="Normal 2 3 2 4 2" xfId="17925" xr:uid="{38DE7C07-746F-4B05-984D-C4E3CF54D6E2}"/>
    <cellStyle name="Normal 2 3 2 4 2 2" xfId="17926" xr:uid="{4488BF84-0347-41C6-A5AE-9EC12E3BF1C6}"/>
    <cellStyle name="Normal 2 3 2 4 2 2 2" xfId="24140" xr:uid="{87350E7F-8E49-49C8-A33D-FACC66D70EF0}"/>
    <cellStyle name="Normal 2 3 2 4 2 3" xfId="17927" xr:uid="{307C5B40-4DD7-4540-9150-4D3823C3A7B4}"/>
    <cellStyle name="Normal 2 3 2 4 2 3 2" xfId="24141" xr:uid="{F639856E-DAAE-4B7A-83F7-54062BF1AE1D}"/>
    <cellStyle name="Normal 2 3 2 4 2 4" xfId="24139" xr:uid="{BA605EF9-68A5-4DE3-97E1-A66835FE2C5B}"/>
    <cellStyle name="Normal 2 3 2 4 2_ACT_NIBD EQ" xfId="17928" xr:uid="{34B25F0F-D767-4302-AC0C-5041C9C84028}"/>
    <cellStyle name="Normal 2 3 2 4 3" xfId="17929" xr:uid="{9D009B4D-BC47-403B-B9A7-5DA121EF3707}"/>
    <cellStyle name="Normal 2 3 2 4 3 2" xfId="24142" xr:uid="{99819537-7CD0-46A4-97CB-8A3105C1D04E}"/>
    <cellStyle name="Normal 2 3 2 4 4" xfId="17930" xr:uid="{C077D76A-027C-4AE3-A7E8-F77142EA723B}"/>
    <cellStyle name="Normal 2 3 2 4 4 2" xfId="24143" xr:uid="{37D3877F-4A21-4822-8F24-BD3E16776EB2}"/>
    <cellStyle name="Normal 2 3 2 4 5" xfId="17931" xr:uid="{F3EB735B-80C8-4FAA-A95F-BAA3B7B672FA}"/>
    <cellStyle name="Normal 2 3 2 4 5 2" xfId="31567" xr:uid="{77F77426-86C3-41F8-A639-4DBA09F5A2F4}"/>
    <cellStyle name="Normal 2 3 2 4 6" xfId="36738" xr:uid="{16CB7277-E777-4689-ACC5-538B9CED8C6E}"/>
    <cellStyle name="Normal 2 3 2 4 7" xfId="37812" xr:uid="{5180ED27-907D-4DAA-9848-C1DA7D9F02C3}"/>
    <cellStyle name="Normal 2 3 2 4 8" xfId="38211" xr:uid="{FDBBD495-B523-47CE-B572-58AD38CA72A9}"/>
    <cellStyle name="Normal 2 3 2 4 9" xfId="38560" xr:uid="{D952083D-61E7-4694-9F0C-84832A72B7AB}"/>
    <cellStyle name="Normal 2 3 2 4_Act input CF" xfId="17932" xr:uid="{20E3424D-230F-49F7-9CDC-B051ADBCE47C}"/>
    <cellStyle name="Normal 2 3 2 5" xfId="17933" xr:uid="{D36F4519-D231-4C5B-B5E7-C3F3D7147FF7}"/>
    <cellStyle name="Normal 2 3 2 5 2" xfId="17934" xr:uid="{A70D2C7C-282B-4582-88DF-74EDAB5BBD31}"/>
    <cellStyle name="Normal 2 3 2 5 2 2" xfId="24145" xr:uid="{AAA66E1E-FAE2-49D9-A53B-86D82FDB8095}"/>
    <cellStyle name="Normal 2 3 2 5 3" xfId="17935" xr:uid="{B79A8361-040C-40B3-A65C-04522975247B}"/>
    <cellStyle name="Normal 2 3 2 5 3 2" xfId="24146" xr:uid="{5CAF0F77-C6E2-4097-9A20-BFBE4EC8BD14}"/>
    <cellStyle name="Normal 2 3 2 5 4" xfId="24144" xr:uid="{D0989F0A-B860-4D26-8BC5-928820DD3EED}"/>
    <cellStyle name="Normal 2 3 2 5_ACT_NIBD EQ" xfId="17936" xr:uid="{8A65E9F7-A715-4A43-A425-0A27E211A87D}"/>
    <cellStyle name="Normal 2 3 2 6" xfId="17937" xr:uid="{08245054-91F0-46E3-BD3C-FED11185C562}"/>
    <cellStyle name="Normal 2 3 2 6 2" xfId="24147" xr:uid="{BF4E1C03-27F1-44C2-9753-F554756F1102}"/>
    <cellStyle name="Normal 2 3 2 7" xfId="17938" xr:uid="{6FBB3001-3073-4E74-AB6E-FFF7D154C949}"/>
    <cellStyle name="Normal 2 3 2 7 2" xfId="24148" xr:uid="{93B89026-190E-47C3-AB5B-5BFDD59E05B7}"/>
    <cellStyle name="Normal 2 3 2 8" xfId="17939" xr:uid="{27057222-A0CC-4BAA-AC17-715B34546141}"/>
    <cellStyle name="Normal 2 3 2 8 2" xfId="30708" xr:uid="{E50DAF40-6E7B-4E03-850C-8A7EB61F3101}"/>
    <cellStyle name="Normal 2 3 2 9" xfId="36286" xr:uid="{19238E69-AD72-47EE-B09B-A40CF4E672E9}"/>
    <cellStyle name="Normal 2 3 2_Act input CF" xfId="17940" xr:uid="{3DA8DCA3-2029-4EF0-9817-EB415586C11D}"/>
    <cellStyle name="Normal 2 3 3" xfId="17941" xr:uid="{3B4F45D8-FCDE-4C60-A4F3-93C20FA5EBCC}"/>
    <cellStyle name="Normal 2 3 3 10" xfId="36249" xr:uid="{5676135D-48CE-41F7-B153-CF4B40C2B65A}"/>
    <cellStyle name="Normal 2 3 3 11" xfId="24149" xr:uid="{AFECB4D4-12DD-4EAB-8EA5-A40F181BBF37}"/>
    <cellStyle name="Normal 2 3 3 2" xfId="17942" xr:uid="{319C6AAC-FD13-4EA0-AF61-3D8FE4B747EC}"/>
    <cellStyle name="Normal 2 3 3 2 10" xfId="38843" xr:uid="{95E60945-8D5D-4A4A-859F-3837EBA45840}"/>
    <cellStyle name="Normal 2 3 3 2 11" xfId="24150" xr:uid="{3E3508D4-077F-4098-816D-6C816554F097}"/>
    <cellStyle name="Normal 2 3 3 2 2" xfId="17943" xr:uid="{9511A098-E09E-4624-8257-7968E1D995DB}"/>
    <cellStyle name="Normal 2 3 3 2 2 2" xfId="17944" xr:uid="{2955789E-F35F-4B35-B1A4-5596264ECDD2}"/>
    <cellStyle name="Normal 2 3 3 2 2 2 2" xfId="24152" xr:uid="{1967BAFB-79F1-4927-9C0B-44E30A1ECCCE}"/>
    <cellStyle name="Normal 2 3 3 2 2 3" xfId="17945" xr:uid="{9D163433-B9B2-4045-9C7A-4684F1B5F282}"/>
    <cellStyle name="Normal 2 3 3 2 2 3 2" xfId="24153" xr:uid="{8D8593E8-14FC-4ECE-88C3-5B8C9E480D39}"/>
    <cellStyle name="Normal 2 3 3 2 2 4" xfId="24151" xr:uid="{B46FEF57-A7E6-43CF-B2AF-DDD909EC3D6E}"/>
    <cellStyle name="Normal 2 3 3 2 2_ACT_NIBD EQ" xfId="17946" xr:uid="{91DDB085-4829-4C0E-8C88-E4D328256621}"/>
    <cellStyle name="Normal 2 3 3 2 3" xfId="17947" xr:uid="{94F378D5-1A91-4920-8429-398588D22BB2}"/>
    <cellStyle name="Normal 2 3 3 2 3 2" xfId="24154" xr:uid="{39E91831-0F30-4626-AD14-41D280DC2AD7}"/>
    <cellStyle name="Normal 2 3 3 2 4" xfId="17948" xr:uid="{7FCC9716-27D0-4B8E-B3F3-078E895933CA}"/>
    <cellStyle name="Normal 2 3 3 2 4 2" xfId="24155" xr:uid="{E2742137-69B9-49BB-A1DE-C9AEE5175041}"/>
    <cellStyle name="Normal 2 3 3 2 5" xfId="17949" xr:uid="{DCC74BFD-351D-4EF4-B8D1-41EA0481D90D}"/>
    <cellStyle name="Normal 2 3 3 2 5 2" xfId="31270" xr:uid="{1D7E5565-BBBC-4DDE-A87C-98913159B328}"/>
    <cellStyle name="Normal 2 3 3 2 6" xfId="36739" xr:uid="{EB652001-15F2-400F-80C8-10FD5B128160}"/>
    <cellStyle name="Normal 2 3 3 2 7" xfId="37813" xr:uid="{C69FE94B-6A38-4D01-8EF3-AC25912499EE}"/>
    <cellStyle name="Normal 2 3 3 2 8" xfId="38212" xr:uid="{27E93491-00AE-4C6B-96FB-0A0FA0BAE33F}"/>
    <cellStyle name="Normal 2 3 3 2 9" xfId="38561" xr:uid="{86B9DC8A-88ED-46F5-8EF2-2137654CF77E}"/>
    <cellStyle name="Normal 2 3 3 2_Act input CF" xfId="17950" xr:uid="{CAF3F085-9889-4E37-91F0-7C0902B97B98}"/>
    <cellStyle name="Normal 2 3 3 3" xfId="17951" xr:uid="{E5058C47-2D06-4D49-B181-88E23C361084}"/>
    <cellStyle name="Normal 2 3 3 3 10" xfId="38844" xr:uid="{5EB6248D-E391-453A-9555-456CB75D7468}"/>
    <cellStyle name="Normal 2 3 3 3 11" xfId="24156" xr:uid="{7A54EB97-B857-4007-A6F8-07601E33C047}"/>
    <cellStyle name="Normal 2 3 3 3 2" xfId="17952" xr:uid="{3FC33F5B-D23E-429B-9D44-AFC0285EE528}"/>
    <cellStyle name="Normal 2 3 3 3 2 2" xfId="17953" xr:uid="{8C4B8219-63B5-43B9-AB26-CF75E01B4C51}"/>
    <cellStyle name="Normal 2 3 3 3 2 2 2" xfId="24158" xr:uid="{90D482F3-8D0F-4E64-8578-924259127A05}"/>
    <cellStyle name="Normal 2 3 3 3 2 3" xfId="17954" xr:uid="{8A500E58-EF50-4C5E-89A0-08EFE4E7C5F3}"/>
    <cellStyle name="Normal 2 3 3 3 2 3 2" xfId="24159" xr:uid="{3BAD32A9-B614-4556-BA6D-03A8594BB9EF}"/>
    <cellStyle name="Normal 2 3 3 3 2 4" xfId="24157" xr:uid="{9A70EAD5-5A01-42CC-B9EC-17471A63755F}"/>
    <cellStyle name="Normal 2 3 3 3 2_ACT_NIBD EQ" xfId="17955" xr:uid="{7393594C-CC0A-4AA0-BD0E-3FEB7E6C27CA}"/>
    <cellStyle name="Normal 2 3 3 3 3" xfId="17956" xr:uid="{843A5ECA-92AE-45BD-9D4F-A2256C17554A}"/>
    <cellStyle name="Normal 2 3 3 3 3 2" xfId="24160" xr:uid="{6E6ADA1F-740D-4C5B-A941-F216B8C7EC06}"/>
    <cellStyle name="Normal 2 3 3 3 4" xfId="17957" xr:uid="{D84F8292-141B-448A-A869-3CC36194D3E1}"/>
    <cellStyle name="Normal 2 3 3 3 4 2" xfId="24161" xr:uid="{6AF58967-94B0-42D0-8E46-678A6759B9FE}"/>
    <cellStyle name="Normal 2 3 3 3 5" xfId="17958" xr:uid="{4FF19330-5BEC-41AB-AFD7-F467365B1D0B}"/>
    <cellStyle name="Normal 2 3 3 3 5 2" xfId="31663" xr:uid="{F791371E-6B80-4003-9959-5760107F8F19}"/>
    <cellStyle name="Normal 2 3 3 3 6" xfId="36740" xr:uid="{D21BDB91-FB4C-4476-BA11-FA3A0E3B3D43}"/>
    <cellStyle name="Normal 2 3 3 3 7" xfId="37814" xr:uid="{F200385F-3C07-4D38-9F22-398F6FA24E26}"/>
    <cellStyle name="Normal 2 3 3 3 8" xfId="38213" xr:uid="{3A813A82-1650-4BBC-880A-FE84E54FF413}"/>
    <cellStyle name="Normal 2 3 3 3 9" xfId="38562" xr:uid="{68F60A15-3BB7-4885-B133-88A9408A4DDB}"/>
    <cellStyle name="Normal 2 3 3 3_Act input CF" xfId="17959" xr:uid="{0697633F-9AB6-46C3-BD18-70AABEBDA2AF}"/>
    <cellStyle name="Normal 2 3 3 4" xfId="17960" xr:uid="{26C71540-0FE6-45CC-B32A-4C63184F4504}"/>
    <cellStyle name="Normal 2 3 3 4 2" xfId="17961" xr:uid="{DC071B00-EBC3-4B88-A70B-CB9558D7D018}"/>
    <cellStyle name="Normal 2 3 3 4 2 2" xfId="24163" xr:uid="{36732FAD-BA73-4690-85CE-B27B15C83F03}"/>
    <cellStyle name="Normal 2 3 3 4 3" xfId="17962" xr:uid="{57EB7D66-0CAB-4794-BBE3-DC65B2C16A1A}"/>
    <cellStyle name="Normal 2 3 3 4 3 2" xfId="24164" xr:uid="{694C3771-55D4-4DE8-9D02-745EB53C9FA4}"/>
    <cellStyle name="Normal 2 3 3 4 4" xfId="24162" xr:uid="{983DC8F7-A7BC-4E41-9450-FE8B1544F733}"/>
    <cellStyle name="Normal 2 3 3 4_ACT_NIBD EQ" xfId="17963" xr:uid="{FCE185B0-89DA-4036-B4D8-02D412DBB13E}"/>
    <cellStyle name="Normal 2 3 3 5" xfId="17964" xr:uid="{2C627C19-AE8A-4581-8DF4-14D369037226}"/>
    <cellStyle name="Normal 2 3 3 5 2" xfId="24165" xr:uid="{1ABEB6AD-47E1-4C25-B45E-655418C7CB72}"/>
    <cellStyle name="Normal 2 3 3 6" xfId="17965" xr:uid="{082E0DB9-842E-4E69-8FEA-C093C05F07EB}"/>
    <cellStyle name="Normal 2 3 3 6 2" xfId="24166" xr:uid="{0F33A897-812C-4427-87EC-907197B0DE85}"/>
    <cellStyle name="Normal 2 3 3 7" xfId="17966" xr:uid="{FA7A63F0-629A-4729-8791-3A2ADCFB8156}"/>
    <cellStyle name="Normal 2 3 3 7 2" xfId="30843" xr:uid="{256B072D-67B8-4EC1-AF65-4E86EE085C1C}"/>
    <cellStyle name="Normal 2 3 3 8" xfId="36346" xr:uid="{9B7B2D4B-E126-4836-8724-1E666F96BA55}"/>
    <cellStyle name="Normal 2 3 3 9" xfId="37397" xr:uid="{A7D7BE8F-50A2-4D47-B3E5-5B07BE5F8A7C}"/>
    <cellStyle name="Normal 2 3 3_Act input CF" xfId="17967" xr:uid="{6284DE1B-3516-4A59-B534-774B68EFEB14}"/>
    <cellStyle name="Normal 2 3 4" xfId="17968" xr:uid="{85D2F788-0528-4546-A64C-A38135F39BC0}"/>
    <cellStyle name="Normal 2 3 4 2" xfId="17969" xr:uid="{DCD20CAB-CC70-48EB-BAC3-4FE83DED49AD}"/>
    <cellStyle name="Normal 2 3 4 2 2" xfId="31039" xr:uid="{D57D24E1-8D92-4DB3-A5DF-C0655B23A152}"/>
    <cellStyle name="Normal 2 3 4 3" xfId="24167" xr:uid="{97FDC39B-4A08-453A-B99A-1EA58A9D7596}"/>
    <cellStyle name="Normal 2 3 4_ACT Segment adj EBITDA" xfId="17970" xr:uid="{0E3E934B-1791-481F-909B-CD3E70141BCF}"/>
    <cellStyle name="Normal 2 3 5" xfId="17971" xr:uid="{5B2548F2-A433-461F-BE11-6EDE76DCA96A}"/>
    <cellStyle name="Normal 2 3 5 10" xfId="38845" xr:uid="{B644B7FF-D96B-421B-853B-F91F8F61FC8B}"/>
    <cellStyle name="Normal 2 3 5 11" xfId="24168" xr:uid="{35B4159A-0519-4B0B-8C99-D5A5412346D4}"/>
    <cellStyle name="Normal 2 3 5 2" xfId="17972" xr:uid="{03663F43-2AAF-4F36-965A-4CD6C46A0157}"/>
    <cellStyle name="Normal 2 3 5 2 2" xfId="17973" xr:uid="{2B83B6AB-35A1-4B39-AF86-9264FD50E914}"/>
    <cellStyle name="Normal 2 3 5 2 2 2" xfId="24170" xr:uid="{8B81A52B-9E56-476D-9174-21C8DB829C80}"/>
    <cellStyle name="Normal 2 3 5 2 3" xfId="17974" xr:uid="{0106F57F-5950-420E-AC3A-BAB62158B3D3}"/>
    <cellStyle name="Normal 2 3 5 2 3 2" xfId="24171" xr:uid="{3A896038-CF06-4EAA-9852-AF90B17ACA1F}"/>
    <cellStyle name="Normal 2 3 5 2 4" xfId="24169" xr:uid="{E0A5FDDB-2BC7-4FCF-BF27-7DDF9F84B02B}"/>
    <cellStyle name="Normal 2 3 5 2_ACT_NIBD EQ" xfId="17975" xr:uid="{0946F4D4-65A0-4E74-8133-227D5989F57C}"/>
    <cellStyle name="Normal 2 3 5 3" xfId="17976" xr:uid="{66628C4F-9F06-4584-9ECB-068816E0A7A9}"/>
    <cellStyle name="Normal 2 3 5 3 2" xfId="24172" xr:uid="{4B2E64DE-69D6-4DFB-BDB0-06F093831D5B}"/>
    <cellStyle name="Normal 2 3 5 4" xfId="17977" xr:uid="{379FAE52-1AD9-466E-9758-630EDAE14AE7}"/>
    <cellStyle name="Normal 2 3 5 4 2" xfId="24173" xr:uid="{38307EF3-FD92-48BE-8789-52310918BE5F}"/>
    <cellStyle name="Normal 2 3 5 5" xfId="17978" xr:uid="{24721D05-6114-4306-A027-172906BDBF08}"/>
    <cellStyle name="Normal 2 3 5 5 2" xfId="31088" xr:uid="{FD3179F9-3CCB-490B-9D03-1613A15A7A21}"/>
    <cellStyle name="Normal 2 3 5 6" xfId="36741" xr:uid="{05CB847E-A0B2-4CE5-A7E3-2F65F30F4EFE}"/>
    <cellStyle name="Normal 2 3 5 7" xfId="37815" xr:uid="{CBC1D58D-989E-4759-AB08-9DC2F00C8328}"/>
    <cellStyle name="Normal 2 3 5 8" xfId="38214" xr:uid="{83ED9BAE-8402-485D-A3C7-E77EEB36BB06}"/>
    <cellStyle name="Normal 2 3 5 9" xfId="38563" xr:uid="{DA74DF71-EEEC-4B88-B5D1-A3A3A0CC2446}"/>
    <cellStyle name="Normal 2 3 5_Act input CF" xfId="17979" xr:uid="{B746B786-C064-4676-851E-0FD1D053BFD8}"/>
    <cellStyle name="Normal 2 3 6" xfId="17980" xr:uid="{1A1F34AB-9D57-46E0-8B98-3C9C014A8EC2}"/>
    <cellStyle name="Normal 2 3 6 10" xfId="38846" xr:uid="{CA01C0C3-7FEE-48A6-B202-FD2513629B45}"/>
    <cellStyle name="Normal 2 3 6 11" xfId="24174" xr:uid="{7F372CBC-2324-4658-9A11-8323B3241361}"/>
    <cellStyle name="Normal 2 3 6 2" xfId="17981" xr:uid="{CB74BE86-BA39-460A-AD5B-074D48709101}"/>
    <cellStyle name="Normal 2 3 6 2 2" xfId="17982" xr:uid="{AB42E21A-7303-4424-BBD6-7A17E85B9451}"/>
    <cellStyle name="Normal 2 3 6 2 2 2" xfId="24176" xr:uid="{4022621C-6913-450A-AFBB-A67126185462}"/>
    <cellStyle name="Normal 2 3 6 2 3" xfId="17983" xr:uid="{AA73631A-BE29-4646-83C4-768CF969E0A3}"/>
    <cellStyle name="Normal 2 3 6 2 3 2" xfId="24177" xr:uid="{E185CE7A-55BF-4E1C-8BE8-309BA23A5278}"/>
    <cellStyle name="Normal 2 3 6 2 4" xfId="24175" xr:uid="{25D4E222-3419-4681-A457-1D12F1597353}"/>
    <cellStyle name="Normal 2 3 6 2_ACT_NIBD EQ" xfId="17984" xr:uid="{A7FC3F7E-4085-44C5-9D1F-42A732412A47}"/>
    <cellStyle name="Normal 2 3 6 3" xfId="17985" xr:uid="{F11C28F4-811F-4F60-A41B-1FD22CF41D05}"/>
    <cellStyle name="Normal 2 3 6 3 2" xfId="24178" xr:uid="{9B38AD12-1FC9-4E5A-AFD2-0AF509EA1ACB}"/>
    <cellStyle name="Normal 2 3 6 4" xfId="17986" xr:uid="{53350EC8-1E58-40FE-AE7A-63525080D1BE}"/>
    <cellStyle name="Normal 2 3 6 4 2" xfId="24179" xr:uid="{38F81AF3-8894-4CA3-850E-90E6A5F92554}"/>
    <cellStyle name="Normal 2 3 6 5" xfId="17987" xr:uid="{E54547FA-F019-4D05-A9AB-4BBEA73300A0}"/>
    <cellStyle name="Normal 2 3 6 5 2" xfId="31514" xr:uid="{C65C9825-1F74-47F8-9879-ED2C62C5F5C2}"/>
    <cellStyle name="Normal 2 3 6 6" xfId="36742" xr:uid="{4CEB558A-9791-4DE3-94E3-F3034AA470CE}"/>
    <cellStyle name="Normal 2 3 6 7" xfId="37816" xr:uid="{28542B6E-96BB-41F0-9C2F-9ABDB61199B9}"/>
    <cellStyle name="Normal 2 3 6 8" xfId="38215" xr:uid="{27C62353-0F26-43E5-A9DB-84636BC17C5A}"/>
    <cellStyle name="Normal 2 3 6 9" xfId="38564" xr:uid="{5D07F563-D35C-4002-B876-771E85F7B7A2}"/>
    <cellStyle name="Normal 2 3 6_Act input CF" xfId="17988" xr:uid="{6A2D330F-FFFA-4DC0-A1D2-A82713CC90A8}"/>
    <cellStyle name="Normal 2 3 7" xfId="17989" xr:uid="{6A30A236-85F8-434F-A88D-E21EE668BA50}"/>
    <cellStyle name="Normal 2 3 7 2" xfId="17990" xr:uid="{D9EE5E52-5514-4F2F-90A1-81B8D6CABF82}"/>
    <cellStyle name="Normal 2 3 7 2 2" xfId="24181" xr:uid="{A71121BA-D9B2-4F5F-AEA9-08EBC5F5B32D}"/>
    <cellStyle name="Normal 2 3 7 3" xfId="17991" xr:uid="{D47151D6-911D-4DA8-9CC0-67E850B8C237}"/>
    <cellStyle name="Normal 2 3 7 3 2" xfId="24182" xr:uid="{8BFEB222-7F23-45A0-A95C-1BCADD39CC2F}"/>
    <cellStyle name="Normal 2 3 7 4" xfId="24180" xr:uid="{1A6BA872-C9F5-40BB-91F1-ADEB8057DA68}"/>
    <cellStyle name="Normal 2 3 7_ACT_NIBD EQ" xfId="17992" xr:uid="{42EE5E4F-5F0C-4D89-BB44-E5D15EDF3A99}"/>
    <cellStyle name="Normal 2 3 8" xfId="17993" xr:uid="{DF2F613B-5A0E-4D70-B863-BAAC53E090F9}"/>
    <cellStyle name="Normal 2 3 8 2" xfId="24183" xr:uid="{66115434-15F4-4CB7-8346-7BB0E263CC50}"/>
    <cellStyle name="Normal 2 3 9" xfId="17994" xr:uid="{AF3906BB-3CAE-42A8-9148-CB1D705FE343}"/>
    <cellStyle name="Normal 2 3 9 2" xfId="24184" xr:uid="{7F48ED7E-5692-4FFD-AC80-A6D0576F9AA6}"/>
    <cellStyle name="Normal 2 3_Act input CF" xfId="17995" xr:uid="{16392E3A-EC1D-4932-A661-E929BDD457A1}"/>
    <cellStyle name="Normal 2 30" xfId="17996" xr:uid="{20816F6A-0634-4D9B-8838-86F23A975BCE}"/>
    <cellStyle name="Normal 2 30 2" xfId="36154" xr:uid="{FDA0FBF8-41C7-4619-A346-BF9E0BF27850}"/>
    <cellStyle name="Normal 2 30 3" xfId="24185" xr:uid="{852D0641-8281-424D-B432-AE4B82ADA0A9}"/>
    <cellStyle name="Normal 2 31" xfId="17997" xr:uid="{92696FDF-317F-4022-9163-717EC99AB9F0}"/>
    <cellStyle name="Normal 2 31 2" xfId="37025" xr:uid="{6EF5B085-A315-49B6-903A-9473A7893435}"/>
    <cellStyle name="Normal 2 31 3" xfId="21925" xr:uid="{E7C7AEE9-FE8B-4498-8338-D5C5F6D64428}"/>
    <cellStyle name="Normal 2 32" xfId="17998" xr:uid="{8DF1B616-F770-4201-A5FC-B64DD26611EA}"/>
    <cellStyle name="Normal 2 32 2" xfId="24186" xr:uid="{AE427BB9-7FD3-495F-B1BB-FC6849C9109B}"/>
    <cellStyle name="Normal 2 33" xfId="17999" xr:uid="{1E990C6E-411E-40E9-9E96-0DBDFF67843E}"/>
    <cellStyle name="Normal 2 33 2" xfId="24187" xr:uid="{B8814C98-0636-42A8-B0D2-718F18B0ADB1}"/>
    <cellStyle name="Normal 2 34" xfId="18000" xr:uid="{F670C35E-DAD1-4EB8-8E6E-1E4BDA7B2876}"/>
    <cellStyle name="Normal 2 34 2" xfId="30549" xr:uid="{84240665-929D-49DD-ACA1-EDADF4B8CAC3}"/>
    <cellStyle name="Normal 2 35" xfId="32726" xr:uid="{EBF9CC49-5184-4EEA-9882-87100339273D}"/>
    <cellStyle name="Normal 2 36" xfId="36366" xr:uid="{0D0759B9-44BD-4261-BAF7-96A35FEE325A}"/>
    <cellStyle name="Normal 2 37" xfId="37429" xr:uid="{5482E209-0CD8-4069-BF6E-F0775FEEB815}"/>
    <cellStyle name="Normal 2 38" xfId="36268" xr:uid="{2657E93D-5FDF-4A53-8032-6C4618A78941}"/>
    <cellStyle name="Normal 2 39" xfId="37147" xr:uid="{7EFAF3D5-2444-4B69-9B03-2F4DF8955DDE}"/>
    <cellStyle name="Normal 2 4" xfId="18001" xr:uid="{6CA2A41D-24FE-4A45-86E3-891FAE6063C8}"/>
    <cellStyle name="Normal 2 4 2" xfId="18002" xr:uid="{4E499C11-6BF5-469E-B320-7973935AFD11}"/>
    <cellStyle name="Normal 2 4 2 2" xfId="30597" xr:uid="{12B891BD-AD4B-48A4-A96C-6787D2D81FB1}"/>
    <cellStyle name="Normal 2 4 3" xfId="33021" xr:uid="{68DABB87-9DA5-4F0B-AC79-6E7D38904307}"/>
    <cellStyle name="Normal 2 4 4" xfId="24188" xr:uid="{8EC75343-D8D0-46ED-89E3-74ACE1178D43}"/>
    <cellStyle name="Normal 2 4_ACT Segment adj EBITDA" xfId="18003" xr:uid="{5CCD61AA-B594-4223-9191-1D9BC35E7303}"/>
    <cellStyle name="Normal 2 40" xfId="33147" xr:uid="{1274BD6D-C0DF-43AB-9207-E020BAA0B583}"/>
    <cellStyle name="Normal 2 41" xfId="35970" xr:uid="{A1F16CD9-C8BE-4E24-A4AC-74C129B10E64}"/>
    <cellStyle name="Normal 2 42" xfId="33191" xr:uid="{F95451D2-E5CE-4731-9CA0-5ADB8D88A6DF}"/>
    <cellStyle name="Normal 2 43" xfId="37203" xr:uid="{5BD5C346-68C5-47E5-9A13-2312D0196D4B}"/>
    <cellStyle name="Normal 2 44" xfId="37865" xr:uid="{0E38E179-57F4-4486-8D2F-7CE1AF6043EE}"/>
    <cellStyle name="Normal 2 45" xfId="37582" xr:uid="{EC8C104B-F70B-43F0-8FAC-1F8BFD5346FB}"/>
    <cellStyle name="Normal 2 46" xfId="33073" xr:uid="{1F22EADD-E79E-4CAC-85E5-6A60029097D5}"/>
    <cellStyle name="Normal 2 47" xfId="36087" xr:uid="{8C4FECE7-2BCA-4F19-8BB0-22C3C74F3803}"/>
    <cellStyle name="Normal 2 48" xfId="37524" xr:uid="{87C8B8D7-14F3-42A4-B939-DA91D997575E}"/>
    <cellStyle name="Normal 2 49" xfId="38986" xr:uid="{9040637E-A4B4-4C5B-82F3-657C8F1C9A30}"/>
    <cellStyle name="Normal 2 5" xfId="18004" xr:uid="{772FF1BE-3BFD-41C4-A8B8-1E6E7AF44FEF}"/>
    <cellStyle name="Normal 2 5 10" xfId="36100" xr:uid="{B997A059-6500-4A7F-B772-235B9357F685}"/>
    <cellStyle name="Normal 2 5 11" xfId="24189" xr:uid="{F0026CC5-7CE0-4254-AFB5-7B8F8D607337}"/>
    <cellStyle name="Normal 2 5 2" xfId="18005" xr:uid="{B1D82A13-D64B-49D5-99E2-E062D7047917}"/>
    <cellStyle name="Normal 2 5 2 10" xfId="36234" xr:uid="{A78356F6-A288-4D81-BB11-B2BB6B4A1AD4}"/>
    <cellStyle name="Normal 2 5 2 11" xfId="24190" xr:uid="{FAAF38C4-4F3A-4C1E-878A-023AADE01199}"/>
    <cellStyle name="Normal 2 5 2 2" xfId="18006" xr:uid="{7009FA81-1BB7-4674-9B4A-3FDB3ACAEFDE}"/>
    <cellStyle name="Normal 2 5 2 2 10" xfId="38848" xr:uid="{3BCB8C62-A341-4818-AD85-3787586B7AE4}"/>
    <cellStyle name="Normal 2 5 2 2 11" xfId="24191" xr:uid="{D47761B7-30DE-44DD-9334-A75F83421E82}"/>
    <cellStyle name="Normal 2 5 2 2 2" xfId="18007" xr:uid="{97538AB3-C8A0-4256-B1A5-5EED8B113144}"/>
    <cellStyle name="Normal 2 5 2 2 2 2" xfId="18008" xr:uid="{5BB49BD5-346B-47E1-8072-63DB2A5F223E}"/>
    <cellStyle name="Normal 2 5 2 2 2 2 2" xfId="24193" xr:uid="{6A03259C-6B43-4E28-BCDC-68741F995BFB}"/>
    <cellStyle name="Normal 2 5 2 2 2 3" xfId="18009" xr:uid="{7E258762-40ED-4338-821E-DB2720A12A25}"/>
    <cellStyle name="Normal 2 5 2 2 2 3 2" xfId="24194" xr:uid="{6F868A25-C008-454F-B5CA-7CCA9CC4852B}"/>
    <cellStyle name="Normal 2 5 2 2 2 4" xfId="24192" xr:uid="{D6642041-DD1D-4C5E-8414-E9E3D03890F8}"/>
    <cellStyle name="Normal 2 5 2 2 2_ACT_NIBD EQ" xfId="18010" xr:uid="{05D15688-06F2-441E-87C2-7750C5C9AF77}"/>
    <cellStyle name="Normal 2 5 2 2 3" xfId="18011" xr:uid="{0113A1A8-E3EC-4567-9988-181B5F09F43F}"/>
    <cellStyle name="Normal 2 5 2 2 3 2" xfId="24195" xr:uid="{F095A643-995D-4248-8EB2-A2B1883977D3}"/>
    <cellStyle name="Normal 2 5 2 2 4" xfId="18012" xr:uid="{CD6E5572-DE10-4875-8612-B175752BF4E9}"/>
    <cellStyle name="Normal 2 5 2 2 4 2" xfId="24196" xr:uid="{885F282F-BF60-4351-8BD5-A9962774E695}"/>
    <cellStyle name="Normal 2 5 2 2 5" xfId="18013" xr:uid="{A1F78056-963C-4336-BF5E-032342797476}"/>
    <cellStyle name="Normal 2 5 2 2 5 2" xfId="31311" xr:uid="{EFD8E0F6-BA15-49D8-BC9F-D83B4C3EE0A9}"/>
    <cellStyle name="Normal 2 5 2 2 6" xfId="36743" xr:uid="{82E1A16C-163D-4CE4-B4EA-66F6000D6690}"/>
    <cellStyle name="Normal 2 5 2 2 7" xfId="37817" xr:uid="{02B2535E-0387-4268-A055-464DA1F928C9}"/>
    <cellStyle name="Normal 2 5 2 2 8" xfId="38216" xr:uid="{D98AD8B7-D0DC-44EB-B785-67EA904A6644}"/>
    <cellStyle name="Normal 2 5 2 2 9" xfId="38565" xr:uid="{12F0F4A7-CB4E-4E69-A5F8-DF8B469CB337}"/>
    <cellStyle name="Normal 2 5 2 2_Act input CF" xfId="18014" xr:uid="{EA0C5BC5-26CB-4CD2-8BFD-EBF2F7BB6001}"/>
    <cellStyle name="Normal 2 5 2 3" xfId="18015" xr:uid="{CB894623-ECEB-4DF3-818F-5C281AF7A9C1}"/>
    <cellStyle name="Normal 2 5 2 3 10" xfId="38849" xr:uid="{C6F1A81D-87CB-4799-B250-466E2E646A56}"/>
    <cellStyle name="Normal 2 5 2 3 11" xfId="24197" xr:uid="{C6FAF031-3CEE-476D-8942-C04C8BC3EFCD}"/>
    <cellStyle name="Normal 2 5 2 3 2" xfId="18016" xr:uid="{15ADA8AE-A9D1-447A-9317-1B0DBE72493A}"/>
    <cellStyle name="Normal 2 5 2 3 2 2" xfId="18017" xr:uid="{5D37C47F-3A77-4861-9273-067732743A93}"/>
    <cellStyle name="Normal 2 5 2 3 2 2 2" xfId="24199" xr:uid="{D9F597FA-4DD5-4649-9E3D-7799B1A4C615}"/>
    <cellStyle name="Normal 2 5 2 3 2 3" xfId="18018" xr:uid="{2CE6AB25-4EB5-439E-9303-CE61F97AFCF2}"/>
    <cellStyle name="Normal 2 5 2 3 2 3 2" xfId="24200" xr:uid="{366DB5A2-D868-40A3-820D-92CC7F4CACDE}"/>
    <cellStyle name="Normal 2 5 2 3 2 4" xfId="24198" xr:uid="{660D288B-79CA-432D-8090-B8B16950BB4E}"/>
    <cellStyle name="Normal 2 5 2 3 2_ACT_NIBD EQ" xfId="18019" xr:uid="{84742320-92E9-499D-8924-BABF4255B022}"/>
    <cellStyle name="Normal 2 5 2 3 3" xfId="18020" xr:uid="{73A18316-49CF-4D6E-ADAA-C1D002F9B35E}"/>
    <cellStyle name="Normal 2 5 2 3 3 2" xfId="24201" xr:uid="{B1F26E86-892D-40EF-AC01-1730AB99CD88}"/>
    <cellStyle name="Normal 2 5 2 3 4" xfId="18021" xr:uid="{331C91D7-15C3-4669-A4F9-025EC6D0DBDF}"/>
    <cellStyle name="Normal 2 5 2 3 4 2" xfId="24202" xr:uid="{D853041D-466A-4430-876D-AEB7FF322A38}"/>
    <cellStyle name="Normal 2 5 2 3 5" xfId="18022" xr:uid="{15FAABB0-275C-42D8-B2A5-B850927B1738}"/>
    <cellStyle name="Normal 2 5 2 3 5 2" xfId="31704" xr:uid="{606AA902-C9EE-4020-8261-6831DE3E7C9B}"/>
    <cellStyle name="Normal 2 5 2 3 6" xfId="36744" xr:uid="{2AD2E658-5ABE-403D-96DC-2BBACD011C0D}"/>
    <cellStyle name="Normal 2 5 2 3 7" xfId="37818" xr:uid="{17D718F8-A4C2-44F0-AE50-4EA65B018C07}"/>
    <cellStyle name="Normal 2 5 2 3 8" xfId="38217" xr:uid="{7988382F-E553-4C80-891E-05056E797B23}"/>
    <cellStyle name="Normal 2 5 2 3 9" xfId="38566" xr:uid="{77A85553-4F1E-4A2A-B13D-33AF2D4CD6A1}"/>
    <cellStyle name="Normal 2 5 2 3_Act input CF" xfId="18023" xr:uid="{3D888B6C-D8BB-410A-8084-738B919F737F}"/>
    <cellStyle name="Normal 2 5 2 4" xfId="18024" xr:uid="{54457BF0-3D4D-4A35-B1D2-E2C55F83AE92}"/>
    <cellStyle name="Normal 2 5 2 4 2" xfId="18025" xr:uid="{0B8F1523-B02F-4328-980F-C9C7A86B4E5D}"/>
    <cellStyle name="Normal 2 5 2 4 2 2" xfId="24204" xr:uid="{B29446B3-6BED-415B-A7A2-17A1F9402F3C}"/>
    <cellStyle name="Normal 2 5 2 4 3" xfId="18026" xr:uid="{73AC3518-9CC3-472A-BD0A-5D64842365CB}"/>
    <cellStyle name="Normal 2 5 2 4 3 2" xfId="24205" xr:uid="{51020422-DB7E-4390-A784-A0435829A31C}"/>
    <cellStyle name="Normal 2 5 2 4 4" xfId="24203" xr:uid="{7152AB71-0376-4FE3-9A22-156FF4329283}"/>
    <cellStyle name="Normal 2 5 2 4_ACT_NIBD EQ" xfId="18027" xr:uid="{A9CB34DD-3410-4BA1-97ED-34913DA0B524}"/>
    <cellStyle name="Normal 2 5 2 5" xfId="18028" xr:uid="{737B7EBF-1C8A-4CA9-BD71-48091FC1BAAD}"/>
    <cellStyle name="Normal 2 5 2 5 2" xfId="24206" xr:uid="{BBE43862-1798-4C57-8603-EAE8A5FFCB8F}"/>
    <cellStyle name="Normal 2 5 2 6" xfId="18029" xr:uid="{CD9E6BAA-1A0F-4A50-9611-33B87B8DC96C}"/>
    <cellStyle name="Normal 2 5 2 6 2" xfId="24207" xr:uid="{606EE376-0348-4802-A260-8BC72FA35B8E}"/>
    <cellStyle name="Normal 2 5 2 7" xfId="18030" xr:uid="{55B50683-E7A6-4FC2-8B3E-22E7499CA124}"/>
    <cellStyle name="Normal 2 5 2 7 2" xfId="30912" xr:uid="{ED7300F1-C5E1-4A31-B4BE-1455B174EB23}"/>
    <cellStyle name="Normal 2 5 2 8" xfId="36368" xr:uid="{78658143-F4AA-44FE-8157-07EFA0BFA1D4}"/>
    <cellStyle name="Normal 2 5 2 9" xfId="37431" xr:uid="{BA4A9342-3843-46A6-AF5D-5E256A6FCCB5}"/>
    <cellStyle name="Normal 2 5 2_Act input CF" xfId="18031" xr:uid="{7AC09D9D-AD18-4984-B054-A6C8F7F05044}"/>
    <cellStyle name="Normal 2 5 3" xfId="18032" xr:uid="{4A45DD09-F894-4E6F-BF40-0F2970F9E96B}"/>
    <cellStyle name="Normal 2 5 3 10" xfId="38850" xr:uid="{3A6479B3-B197-46E8-AE70-0F2CD019109B}"/>
    <cellStyle name="Normal 2 5 3 11" xfId="24208" xr:uid="{C73CA82F-9B84-45A5-9DF5-E73E71D9011B}"/>
    <cellStyle name="Normal 2 5 3 2" xfId="18033" xr:uid="{460A2C2E-8830-478A-A402-34779E689E36}"/>
    <cellStyle name="Normal 2 5 3 2 2" xfId="18034" xr:uid="{F9D31F4B-799A-479C-BF7D-BA2B1FA5F8EB}"/>
    <cellStyle name="Normal 2 5 3 2 2 2" xfId="24210" xr:uid="{F061033D-BE0C-411A-98A6-5BADE895F0F5}"/>
    <cellStyle name="Normal 2 5 3 2 3" xfId="18035" xr:uid="{1E87A26B-1997-4820-A494-0E7C9A601579}"/>
    <cellStyle name="Normal 2 5 3 2 3 2" xfId="24211" xr:uid="{C34B2B69-2985-44A5-BC80-3C9FA97B7660}"/>
    <cellStyle name="Normal 2 5 3 2 4" xfId="24209" xr:uid="{EAC8A4D8-BC99-475F-B015-65535BF20DA7}"/>
    <cellStyle name="Normal 2 5 3 2_ACT_NIBD EQ" xfId="18036" xr:uid="{EEF3411B-A174-4BB8-AE50-D554FCE4B99C}"/>
    <cellStyle name="Normal 2 5 3 3" xfId="18037" xr:uid="{B75283B7-2280-4BAB-8E5C-CE5CC8A34748}"/>
    <cellStyle name="Normal 2 5 3 3 2" xfId="24212" xr:uid="{7454669B-C508-4BCF-9520-336AD32E2BEF}"/>
    <cellStyle name="Normal 2 5 3 4" xfId="18038" xr:uid="{A1B45065-A3B3-48CE-9343-22B66ED54FAD}"/>
    <cellStyle name="Normal 2 5 3 4 2" xfId="24213" xr:uid="{288D6655-A623-45F7-B054-225D37AAE50F}"/>
    <cellStyle name="Normal 2 5 3 5" xfId="18039" xr:uid="{1388376D-451E-4C58-AD97-ADCC938CB40D}"/>
    <cellStyle name="Normal 2 5 3 5 2" xfId="31159" xr:uid="{C604FADF-7F28-46FA-9439-A0896E538E52}"/>
    <cellStyle name="Normal 2 5 3 6" xfId="36745" xr:uid="{4009D273-0A9B-4A39-ADCD-41E78DCF783D}"/>
    <cellStyle name="Normal 2 5 3 7" xfId="37819" xr:uid="{8C34FCD7-BB54-425A-A653-500FE6F74DF1}"/>
    <cellStyle name="Normal 2 5 3 8" xfId="38218" xr:uid="{06322279-F833-464F-B408-DD36BC96F2BF}"/>
    <cellStyle name="Normal 2 5 3 9" xfId="38567" xr:uid="{BC9C9D9D-180C-4E73-999B-8C530EB1CCCF}"/>
    <cellStyle name="Normal 2 5 3_Act input CF" xfId="18040" xr:uid="{B9882D8E-B420-4367-BEFE-BA3EA331A006}"/>
    <cellStyle name="Normal 2 5 4" xfId="18041" xr:uid="{5CF1B240-AE7C-48FA-B16D-1BA0A85E8643}"/>
    <cellStyle name="Normal 2 5 4 10" xfId="38851" xr:uid="{BAB05C8E-69F7-4131-9CCF-2A117FE38D46}"/>
    <cellStyle name="Normal 2 5 4 11" xfId="24214" xr:uid="{B97689CF-69A4-4411-8DAC-9BA69D14E8C8}"/>
    <cellStyle name="Normal 2 5 4 2" xfId="18042" xr:uid="{A9550C9B-F03A-4528-8134-01DC6CD1459F}"/>
    <cellStyle name="Normal 2 5 4 2 2" xfId="18043" xr:uid="{9B59BABD-3C20-4693-96C3-71E8ED23D4CD}"/>
    <cellStyle name="Normal 2 5 4 2 2 2" xfId="24216" xr:uid="{7A5CE31E-34CF-46F4-A53B-C30E6A8970C4}"/>
    <cellStyle name="Normal 2 5 4 2 3" xfId="18044" xr:uid="{4A2EF99F-B865-48C4-BB3F-85768A945D94}"/>
    <cellStyle name="Normal 2 5 4 2 3 2" xfId="24217" xr:uid="{734BE5CD-D1F8-451C-A925-74B8C7717CEB}"/>
    <cellStyle name="Normal 2 5 4 2 4" xfId="24215" xr:uid="{0FC84EC3-2B47-456B-A436-F4707577BD26}"/>
    <cellStyle name="Normal 2 5 4 2_ACT_NIBD EQ" xfId="18045" xr:uid="{12F603F2-E62E-4D34-B6E1-83A42993D238}"/>
    <cellStyle name="Normal 2 5 4 3" xfId="18046" xr:uid="{1EB4AC0D-A2D8-4833-BFDE-957482001340}"/>
    <cellStyle name="Normal 2 5 4 3 2" xfId="24218" xr:uid="{B872A350-D9EE-4F0F-BF09-68F97F98EEA6}"/>
    <cellStyle name="Normal 2 5 4 4" xfId="18047" xr:uid="{6B5C405C-DBA9-4C76-A477-9CC345ECF707}"/>
    <cellStyle name="Normal 2 5 4 4 2" xfId="24219" xr:uid="{37E996EC-2FBD-493B-8A2F-B0C6AA64B3E8}"/>
    <cellStyle name="Normal 2 5 4 5" xfId="18048" xr:uid="{EA91AB3B-B71F-4111-9A59-B87D46D4A40F}"/>
    <cellStyle name="Normal 2 5 4 5 2" xfId="31555" xr:uid="{BBA84B65-B2CC-4DC4-B9A8-D99883F93B61}"/>
    <cellStyle name="Normal 2 5 4 6" xfId="36746" xr:uid="{2FA23C15-3773-45A6-8F59-CB52185D80E0}"/>
    <cellStyle name="Normal 2 5 4 7" xfId="37820" xr:uid="{30302029-59CF-46D6-9543-5B4299E114F9}"/>
    <cellStyle name="Normal 2 5 4 8" xfId="38219" xr:uid="{B9CF8507-EE51-4A26-95A8-27FB8B015D9A}"/>
    <cellStyle name="Normal 2 5 4 9" xfId="38568" xr:uid="{AA22D354-7403-499D-BB12-68527D03A432}"/>
    <cellStyle name="Normal 2 5 4_Act input CF" xfId="18049" xr:uid="{A1994BCC-741F-4FA0-B0FD-E660254B8C5C}"/>
    <cellStyle name="Normal 2 5 5" xfId="18050" xr:uid="{5EB5AD3F-4FEE-4289-9242-7647F73D7FA5}"/>
    <cellStyle name="Normal 2 5 5 2" xfId="18051" xr:uid="{8D5239D4-4086-4804-BDA3-4799E80C920F}"/>
    <cellStyle name="Normal 2 5 5 2 2" xfId="24221" xr:uid="{DC0E73E2-B525-4883-9300-6E7F858ECCD4}"/>
    <cellStyle name="Normal 2 5 5 3" xfId="18052" xr:uid="{E6982270-25EE-467C-B8F3-83CB0536F5A3}"/>
    <cellStyle name="Normal 2 5 5 3 2" xfId="24222" xr:uid="{C7135EEC-9D5B-4ED8-BE49-5D2182E57632}"/>
    <cellStyle name="Normal 2 5 5 4" xfId="36274" xr:uid="{7F446F49-2B5A-439B-9646-3A2E6EEBB31F}"/>
    <cellStyle name="Normal 2 5 5 5" xfId="24220" xr:uid="{95C017DB-9D6E-4D06-91B6-96A451B7A3F5}"/>
    <cellStyle name="Normal 2 5 5_ACT Segment adj EBITDA" xfId="18053" xr:uid="{DAD271B7-877C-4A51-85A7-5DBA749D04EB}"/>
    <cellStyle name="Normal 2 5 6" xfId="18054" xr:uid="{86601DCC-29B3-4903-8B05-5292F2D129F1}"/>
    <cellStyle name="Normal 2 5 6 2" xfId="24223" xr:uid="{E6FB00CE-880C-40C4-96CE-CA4F3678A1F0}"/>
    <cellStyle name="Normal 2 5 7" xfId="18055" xr:uid="{65319617-4F11-4D26-98C6-212B3CF2DD77}"/>
    <cellStyle name="Normal 2 5 7 2" xfId="24224" xr:uid="{11977239-5895-4A58-A64A-65E5CC0764F1}"/>
    <cellStyle name="Normal 2 5 8" xfId="18056" xr:uid="{8E94435A-E438-4A86-BAA1-7474A0D1128F}"/>
    <cellStyle name="Normal 2 5 8 2" xfId="30696" xr:uid="{43237CEA-6956-4DCB-9FD5-C30F7B9E0B5A}"/>
    <cellStyle name="Normal 2 5 9" xfId="33022" xr:uid="{982083D0-E8CB-455B-8675-9CC639DA2103}"/>
    <cellStyle name="Normal 2 5_Act input CF" xfId="18057" xr:uid="{E4D1B7F6-4454-41DC-BFB1-7C955353F559}"/>
    <cellStyle name="Normal 2 50" xfId="39106" xr:uid="{884DE39D-9831-48EA-A101-C0531A6A24B0}"/>
    <cellStyle name="Normal 2 51" xfId="37096" xr:uid="{5C692385-FB9A-4E52-87FA-3B949E9E2D47}"/>
    <cellStyle name="Normal 2 52" xfId="33086" xr:uid="{5DAE4523-838C-4553-8A6E-01BAEC13E141}"/>
    <cellStyle name="Normal 2 53" xfId="39114" xr:uid="{9AC31B9D-238C-42DF-9F61-BB03BE811506}"/>
    <cellStyle name="Normal 2 54" xfId="39584" xr:uid="{4D542AB0-867B-48B1-BEE6-22618A716794}"/>
    <cellStyle name="Normal 2 55" xfId="39626" xr:uid="{F9A3F7EF-8D93-464C-ABF1-FF82C95315EF}"/>
    <cellStyle name="Normal 2 56" xfId="39503" xr:uid="{F3D03740-4ACA-458F-9A73-54E9A910687A}"/>
    <cellStyle name="Normal 2 57" xfId="39416" xr:uid="{1289EA2B-D668-4165-AF97-E88C00B0587B}"/>
    <cellStyle name="Normal 2 58" xfId="39466" xr:uid="{F9ACF4F7-5DDF-462F-A205-436096EB9FA9}"/>
    <cellStyle name="Normal 2 59" xfId="39399" xr:uid="{E3116ECA-DD2B-4101-9AFA-E40713ACB1D2}"/>
    <cellStyle name="Normal 2 6" xfId="18058" xr:uid="{1DDB3C9E-93DF-4A29-B8D5-38C564D17E6E}"/>
    <cellStyle name="Normal 2 6 10" xfId="37361" xr:uid="{5811C4D4-8C56-464C-A685-B3E71F57839A}"/>
    <cellStyle name="Normal 2 6 11" xfId="24225" xr:uid="{4138E88F-0A26-4CC0-85A9-B2B0ED24CDB7}"/>
    <cellStyle name="Normal 2 6 2" xfId="18059" xr:uid="{6E9166D7-63EB-4A0D-8E00-C0FC2653F5EE}"/>
    <cellStyle name="Normal 2 6 2 10" xfId="36226" xr:uid="{5FF797D7-B235-4D59-ABEA-A7731959D3B8}"/>
    <cellStyle name="Normal 2 6 2 11" xfId="24226" xr:uid="{82D50E3B-BE76-4F1A-B953-8CA612FF589A}"/>
    <cellStyle name="Normal 2 6 2 2" xfId="18060" xr:uid="{9C80EACF-3EEA-4178-8DF9-53D6260BE97E}"/>
    <cellStyle name="Normal 2 6 2 2 10" xfId="38852" xr:uid="{C0F62BCE-DD60-4C54-A774-B188855A0D54}"/>
    <cellStyle name="Normal 2 6 2 2 11" xfId="24227" xr:uid="{BB1759AE-68A8-4C7B-BB66-B8ADCC26DBDF}"/>
    <cellStyle name="Normal 2 6 2 2 2" xfId="18061" xr:uid="{8B8D7F68-4068-4FC1-B2BF-C6EA82B09C0E}"/>
    <cellStyle name="Normal 2 6 2 2 2 2" xfId="18062" xr:uid="{29DC6CC0-C159-4E6A-9F49-9A568030D3AF}"/>
    <cellStyle name="Normal 2 6 2 2 2 2 2" xfId="24229" xr:uid="{18314395-309D-4310-96DA-8BA06CA7C3D3}"/>
    <cellStyle name="Normal 2 6 2 2 2 3" xfId="18063" xr:uid="{6E7D8A86-6B68-4767-9043-64D0E87C63F8}"/>
    <cellStyle name="Normal 2 6 2 2 2 3 2" xfId="24230" xr:uid="{50C16029-BCE9-4C9B-BCA2-1E87913F73C0}"/>
    <cellStyle name="Normal 2 6 2 2 2 4" xfId="24228" xr:uid="{9CA1205C-0A66-4C22-8B44-BAA653F1D72C}"/>
    <cellStyle name="Normal 2 6 2 2 2_ACT_NIBD EQ" xfId="18064" xr:uid="{20717C60-E94C-460F-A0E0-15588E4C91F0}"/>
    <cellStyle name="Normal 2 6 2 2 3" xfId="18065" xr:uid="{5FAE3DDA-A6ED-42C3-B900-2AA6714B9BCA}"/>
    <cellStyle name="Normal 2 6 2 2 3 2" xfId="24231" xr:uid="{DEE8A7BF-DB97-44CC-931E-D82F4F278401}"/>
    <cellStyle name="Normal 2 6 2 2 4" xfId="18066" xr:uid="{8F5FF85F-9737-4BC2-BF24-1099B96424E8}"/>
    <cellStyle name="Normal 2 6 2 2 4 2" xfId="24232" xr:uid="{3B0D6BFE-B78D-463A-946E-D1B8A5B3FAD5}"/>
    <cellStyle name="Normal 2 6 2 2 5" xfId="18067" xr:uid="{B2501238-086E-41A5-8F83-96CD2629D782}"/>
    <cellStyle name="Normal 2 6 2 2 5 2" xfId="31349" xr:uid="{022167F6-D299-47D3-9FBD-C44944D58088}"/>
    <cellStyle name="Normal 2 6 2 2 6" xfId="36747" xr:uid="{4C610C5D-F434-42BE-BC4C-C58C6C5F5FCE}"/>
    <cellStyle name="Normal 2 6 2 2 7" xfId="37821" xr:uid="{0CE59EEE-FD55-4FE0-BA17-16A71131CF50}"/>
    <cellStyle name="Normal 2 6 2 2 8" xfId="38220" xr:uid="{1C21D13D-0F9E-441B-BA24-F74778215B52}"/>
    <cellStyle name="Normal 2 6 2 2 9" xfId="38569" xr:uid="{E62400FF-6A51-488E-A3D4-E92D3404BF6A}"/>
    <cellStyle name="Normal 2 6 2 2_Act input CF" xfId="18068" xr:uid="{8E289D85-3A03-4042-B49B-C74188989D70}"/>
    <cellStyle name="Normal 2 6 2 3" xfId="18069" xr:uid="{2CC2893A-6967-40F4-9D2F-951D6D1D8672}"/>
    <cellStyle name="Normal 2 6 2 3 10" xfId="38853" xr:uid="{AA9E0053-A8BC-48A5-87EC-2ABED48A9D99}"/>
    <cellStyle name="Normal 2 6 2 3 11" xfId="24233" xr:uid="{CBBC3440-42AA-44C7-AF26-3189985B7963}"/>
    <cellStyle name="Normal 2 6 2 3 2" xfId="18070" xr:uid="{60F6F6C7-D072-4A70-A3DF-E6C3E6E35BFB}"/>
    <cellStyle name="Normal 2 6 2 3 2 2" xfId="18071" xr:uid="{72907249-2AF5-42AF-9D75-54781F034068}"/>
    <cellStyle name="Normal 2 6 2 3 2 2 2" xfId="24235" xr:uid="{E24F879E-D25C-444F-B18A-E6572A360DFB}"/>
    <cellStyle name="Normal 2 6 2 3 2 3" xfId="18072" xr:uid="{5FC7CE5D-80F8-47CE-A69B-62BADCE870CF}"/>
    <cellStyle name="Normal 2 6 2 3 2 3 2" xfId="24236" xr:uid="{89B2CE73-1092-4CD7-97C5-54300ECB2A5C}"/>
    <cellStyle name="Normal 2 6 2 3 2 4" xfId="24234" xr:uid="{C55467EF-87DC-45BC-8C99-F1ACF23B38F8}"/>
    <cellStyle name="Normal 2 6 2 3 2_ACT_NIBD EQ" xfId="18073" xr:uid="{ED64E779-1B4B-492E-9D78-3F936DF92B79}"/>
    <cellStyle name="Normal 2 6 2 3 3" xfId="18074" xr:uid="{13012257-1E36-4AEE-A739-5655874B559B}"/>
    <cellStyle name="Normal 2 6 2 3 3 2" xfId="24237" xr:uid="{AEBAC20E-8B2C-4C79-9DC9-75AFBE9FA889}"/>
    <cellStyle name="Normal 2 6 2 3 4" xfId="18075" xr:uid="{AF25B153-2B97-4E0C-B2F7-1657B9FA8FA7}"/>
    <cellStyle name="Normal 2 6 2 3 4 2" xfId="24238" xr:uid="{524E56D1-6DF3-4A06-B8E2-6E54E61715E0}"/>
    <cellStyle name="Normal 2 6 2 3 5" xfId="18076" xr:uid="{3990D5F3-2C88-4BDC-9138-51D64AC53EC8}"/>
    <cellStyle name="Normal 2 6 2 3 5 2" xfId="31742" xr:uid="{23D5A739-1F91-4C97-B641-2E5F783170F4}"/>
    <cellStyle name="Normal 2 6 2 3 6" xfId="36748" xr:uid="{DC3AEB5E-6AFC-469A-9D43-572D694A9412}"/>
    <cellStyle name="Normal 2 6 2 3 7" xfId="37822" xr:uid="{44F300E2-6C66-4C64-9D49-4EA57BDB4B08}"/>
    <cellStyle name="Normal 2 6 2 3 8" xfId="38221" xr:uid="{4F7BA817-E2BA-446A-83CC-524B336D1E78}"/>
    <cellStyle name="Normal 2 6 2 3 9" xfId="38570" xr:uid="{A427F24B-A52D-4412-B51C-29A54B967872}"/>
    <cellStyle name="Normal 2 6 2 3_Act input CF" xfId="18077" xr:uid="{1328AA02-7977-47EF-979A-9467FAB6D82D}"/>
    <cellStyle name="Normal 2 6 2 4" xfId="18078" xr:uid="{806FB045-3B65-4AFC-986B-041084BA2D9B}"/>
    <cellStyle name="Normal 2 6 2 4 2" xfId="18079" xr:uid="{DF14205A-D9CB-49EC-BAF1-971EC68EF81A}"/>
    <cellStyle name="Normal 2 6 2 4 2 2" xfId="24240" xr:uid="{80F89C7C-CA7D-4AD3-B399-C0BF31B775AD}"/>
    <cellStyle name="Normal 2 6 2 4 3" xfId="18080" xr:uid="{BC3D8B50-EF5A-4545-876B-B83E6FF5401A}"/>
    <cellStyle name="Normal 2 6 2 4 3 2" xfId="24241" xr:uid="{82265C7D-7131-4296-B880-ED78B6177780}"/>
    <cellStyle name="Normal 2 6 2 4 4" xfId="24239" xr:uid="{13206D05-81BE-4224-8987-CD37487852A1}"/>
    <cellStyle name="Normal 2 6 2 4_ACT_NIBD EQ" xfId="18081" xr:uid="{2253A17D-56A7-46AF-8951-B3B3E9C473BC}"/>
    <cellStyle name="Normal 2 6 2 5" xfId="18082" xr:uid="{FC5550EE-86DB-4735-B333-1F52A21CE173}"/>
    <cellStyle name="Normal 2 6 2 5 2" xfId="24242" xr:uid="{6AE01381-4308-498E-A857-8493E736BB4D}"/>
    <cellStyle name="Normal 2 6 2 6" xfId="18083" xr:uid="{E57B390F-0FA1-4916-BB48-301B3350AD84}"/>
    <cellStyle name="Normal 2 6 2 6 2" xfId="24243" xr:uid="{7BBFE918-9AFC-4A55-8311-12BC2568401F}"/>
    <cellStyle name="Normal 2 6 2 7" xfId="18084" xr:uid="{73345438-29EA-49CF-A46B-8ACA07CD8DE1}"/>
    <cellStyle name="Normal 2 6 2 7 2" xfId="30950" xr:uid="{F021E80F-D62B-436E-AAE2-CFCD14475D03}"/>
    <cellStyle name="Normal 2 6 2 8" xfId="36396" xr:uid="{A35FA791-8473-4AD2-8EA1-9848BBEDB656}"/>
    <cellStyle name="Normal 2 6 2 9" xfId="37462" xr:uid="{F506E4C3-208E-44AD-9E49-CAE16C1AE0CD}"/>
    <cellStyle name="Normal 2 6 2_Act input CF" xfId="18085" xr:uid="{9C50663B-79CE-46E0-BD7D-E86A60BD9E28}"/>
    <cellStyle name="Normal 2 6 3" xfId="18086" xr:uid="{97FB8087-7009-4AFE-B03C-D2BE7D8F3245}"/>
    <cellStyle name="Normal 2 6 3 10" xfId="38854" xr:uid="{0DD79D3E-F86A-4C0D-9DBD-F956315A1280}"/>
    <cellStyle name="Normal 2 6 3 11" xfId="24244" xr:uid="{909A7971-9710-467C-BE35-C3387D46A1B4}"/>
    <cellStyle name="Normal 2 6 3 2" xfId="18087" xr:uid="{2C771B91-101A-440A-B38A-8087DD4E9913}"/>
    <cellStyle name="Normal 2 6 3 2 2" xfId="18088" xr:uid="{7AC7799F-22BB-4F9B-B8B8-27D31063AC14}"/>
    <cellStyle name="Normal 2 6 3 2 2 2" xfId="24246" xr:uid="{48C9EC3F-0E5F-4CBF-8FAC-C8514A0403CB}"/>
    <cellStyle name="Normal 2 6 3 2 3" xfId="18089" xr:uid="{CAF7E835-92D6-4734-A489-2373CAC0B30C}"/>
    <cellStyle name="Normal 2 6 3 2 3 2" xfId="24247" xr:uid="{4591A163-DF1E-4D47-88A6-6C68DD130842}"/>
    <cellStyle name="Normal 2 6 3 2 4" xfId="24245" xr:uid="{9A73F0E1-6FC2-4BC6-AC41-564C34D709A5}"/>
    <cellStyle name="Normal 2 6 3 2_ACT_NIBD EQ" xfId="18090" xr:uid="{1B59EB10-1733-40CB-9030-DC667FAF5386}"/>
    <cellStyle name="Normal 2 6 3 3" xfId="18091" xr:uid="{0E89D4D5-C13D-46D8-89AB-A14A29ACE899}"/>
    <cellStyle name="Normal 2 6 3 3 2" xfId="24248" xr:uid="{BB397CB0-B880-4795-B79B-F20CC9D1BE8B}"/>
    <cellStyle name="Normal 2 6 3 4" xfId="18092" xr:uid="{01C41388-AE82-4C44-9A52-B917D9D35E59}"/>
    <cellStyle name="Normal 2 6 3 4 2" xfId="24249" xr:uid="{19828E54-9880-4D22-8AB5-69468A594221}"/>
    <cellStyle name="Normal 2 6 3 5" xfId="18093" xr:uid="{5CE4FE8E-6530-40EA-B692-DF6054C08ABC}"/>
    <cellStyle name="Normal 2 6 3 5 2" xfId="31197" xr:uid="{2CCD907F-9476-4BF8-96A5-6953188CE398}"/>
    <cellStyle name="Normal 2 6 3 6" xfId="36749" xr:uid="{E88C2BE7-6C63-4CD8-ADEC-1126FA6FD5AB}"/>
    <cellStyle name="Normal 2 6 3 7" xfId="37823" xr:uid="{2F8F268A-E578-47FF-B879-2EF873E1B4F3}"/>
    <cellStyle name="Normal 2 6 3 8" xfId="38222" xr:uid="{38DAF2B4-3AEF-458A-B5EA-2C81933027F5}"/>
    <cellStyle name="Normal 2 6 3 9" xfId="38571" xr:uid="{F89E61F5-7DD5-45B1-9F6F-091B32FA529D}"/>
    <cellStyle name="Normal 2 6 3_Act input CF" xfId="18094" xr:uid="{51844CB8-91CA-4A9B-BB2C-5C2E3609ABE5}"/>
    <cellStyle name="Normal 2 6 4" xfId="18095" xr:uid="{9FA16F90-A25B-4BB4-9025-ADCA24DEAA7D}"/>
    <cellStyle name="Normal 2 6 4 10" xfId="38855" xr:uid="{A0A7504A-1C66-48D4-884C-C53B6CDA39AB}"/>
    <cellStyle name="Normal 2 6 4 11" xfId="24250" xr:uid="{A4610D72-C2CD-45A6-A2C9-BAE9A8A57279}"/>
    <cellStyle name="Normal 2 6 4 2" xfId="18096" xr:uid="{15ACE60E-4ED9-4CB8-9F22-1B686082664F}"/>
    <cellStyle name="Normal 2 6 4 2 2" xfId="18097" xr:uid="{9303C576-0897-4BCE-B904-D816F37607FC}"/>
    <cellStyle name="Normal 2 6 4 2 2 2" xfId="24252" xr:uid="{F0F8A429-E52C-4BC1-B557-8081B4877F04}"/>
    <cellStyle name="Normal 2 6 4 2 3" xfId="18098" xr:uid="{A0C4D541-0146-4C4E-9590-868EDCA1859E}"/>
    <cellStyle name="Normal 2 6 4 2 3 2" xfId="24253" xr:uid="{D26AD2E6-7DFD-4884-A56D-AFC70D377A1D}"/>
    <cellStyle name="Normal 2 6 4 2 4" xfId="24251" xr:uid="{F2C6E040-21BC-4076-BAF5-C6ED4003BEAD}"/>
    <cellStyle name="Normal 2 6 4 2_ACT_NIBD EQ" xfId="18099" xr:uid="{D80A02D2-B79B-47ED-AC62-7F30CF0DF71B}"/>
    <cellStyle name="Normal 2 6 4 3" xfId="18100" xr:uid="{F58F9E85-6ECC-4C63-9F8B-EAC618FDD4DC}"/>
    <cellStyle name="Normal 2 6 4 3 2" xfId="24254" xr:uid="{563DA610-7186-4294-B7EA-77550538D8BE}"/>
    <cellStyle name="Normal 2 6 4 4" xfId="18101" xr:uid="{E2D11AE7-7CB2-4EF7-A85C-5E75E427F1DB}"/>
    <cellStyle name="Normal 2 6 4 4 2" xfId="24255" xr:uid="{7EA5C83F-8F6A-4817-9EA5-F5A23593D864}"/>
    <cellStyle name="Normal 2 6 4 5" xfId="18102" xr:uid="{897B8D99-189A-4A82-8EC8-5A8674277E24}"/>
    <cellStyle name="Normal 2 6 4 5 2" xfId="31593" xr:uid="{0CA3A4E9-F714-470A-92DB-8D4B53661CF3}"/>
    <cellStyle name="Normal 2 6 4 6" xfId="36750" xr:uid="{10D8A96D-0B77-406E-811B-1A8897EFA241}"/>
    <cellStyle name="Normal 2 6 4 7" xfId="37824" xr:uid="{68682E6D-5B2E-490F-B00F-EAB63102DE07}"/>
    <cellStyle name="Normal 2 6 4 8" xfId="38223" xr:uid="{599129C2-B1F5-4FC1-A769-1687C4BABBA3}"/>
    <cellStyle name="Normal 2 6 4 9" xfId="38572" xr:uid="{C386EF85-FCBA-4B3B-B5D4-554A60408854}"/>
    <cellStyle name="Normal 2 6 4_Act input CF" xfId="18103" xr:uid="{98269967-80E9-4A53-97DB-50C1B6D58AC1}"/>
    <cellStyle name="Normal 2 6 5" xfId="18104" xr:uid="{45F54969-55D3-423C-8417-78C80250ADAE}"/>
    <cellStyle name="Normal 2 6 5 2" xfId="18105" xr:uid="{3CD524C7-64BB-4DF8-ABDE-9B1308199686}"/>
    <cellStyle name="Normal 2 6 5 2 2" xfId="24257" xr:uid="{003AA499-9611-4081-9E63-DC03E08BA138}"/>
    <cellStyle name="Normal 2 6 5 3" xfId="18106" xr:uid="{A25F9981-94CA-49DE-AB4D-D99FFB6970CE}"/>
    <cellStyle name="Normal 2 6 5 3 2" xfId="24258" xr:uid="{FAB74895-D898-471B-B489-B694794B1AB6}"/>
    <cellStyle name="Normal 2 6 5 4" xfId="24256" xr:uid="{DA4809CE-03DE-443F-A45D-B4F3E14C46CD}"/>
    <cellStyle name="Normal 2 6 5_ACT_NIBD EQ" xfId="18107" xr:uid="{BD82A619-D86A-49CE-9312-C4B1ABE5B895}"/>
    <cellStyle name="Normal 2 6 6" xfId="18108" xr:uid="{71A3EED2-0ABD-498B-A2BE-73289AD4D18C}"/>
    <cellStyle name="Normal 2 6 6 2" xfId="24259" xr:uid="{B3BFC78D-9BDC-42F1-A5DF-600E39B8F62F}"/>
    <cellStyle name="Normal 2 6 7" xfId="18109" xr:uid="{249B6CE3-800A-4E67-9752-C08452DC80D7}"/>
    <cellStyle name="Normal 2 6 7 2" xfId="24260" xr:uid="{3A07B214-0078-4C6F-A9DB-C0C2C1C864CC}"/>
    <cellStyle name="Normal 2 6 8" xfId="18110" xr:uid="{5544462D-1B74-40DD-AEE0-BFED3E301C0E}"/>
    <cellStyle name="Normal 2 6 8 2" xfId="30734" xr:uid="{2DAFAA7A-0E50-4700-8435-3B3F8CBBBAB7}"/>
    <cellStyle name="Normal 2 6 9" xfId="36301" xr:uid="{A503A48C-9BF4-4A7E-A302-154D4284D97D}"/>
    <cellStyle name="Normal 2 6_Act input CF" xfId="18111" xr:uid="{4B69A724-7F6C-4065-BC12-B99C173233A7}"/>
    <cellStyle name="Normal 2 60" xfId="39523" xr:uid="{72B933EB-C2D8-4F75-90B8-B08130D79E9A}"/>
    <cellStyle name="Normal 2 61" xfId="39434" xr:uid="{15A2BE56-9312-4DB0-992A-AECA96C482BD}"/>
    <cellStyle name="Normal 2 62" xfId="39455" xr:uid="{0EE6CF61-F212-47A2-B651-95EF36ADF1E0}"/>
    <cellStyle name="Normal 2 63" xfId="39556" xr:uid="{13E4E11F-68AF-4552-9B0E-5E2B26B109EF}"/>
    <cellStyle name="Normal 2 64" xfId="39872" xr:uid="{7B5E2A78-8D6D-4A3C-B25E-AC0AB434ACA4}"/>
    <cellStyle name="Normal 2 65" xfId="39565" xr:uid="{DD7A0C42-14E6-4859-8457-742B1846D78F}"/>
    <cellStyle name="Normal 2 66" xfId="39561" xr:uid="{D760852C-A5D6-4340-8CA0-95A691363813}"/>
    <cellStyle name="Normal 2 67" xfId="39856" xr:uid="{DCA1C045-3205-446E-AEA1-18EBFDE59D4F}"/>
    <cellStyle name="Normal 2 68" xfId="39380" xr:uid="{6A66E642-1AF6-496F-ADFD-03871054B24C}"/>
    <cellStyle name="Normal 2 69" xfId="39528" xr:uid="{D7E39DFF-62F9-463F-BDB4-017215E1F0F4}"/>
    <cellStyle name="Normal 2 7" xfId="18112" xr:uid="{0F6FAC8F-6A43-471E-9C5F-2086025D3063}"/>
    <cellStyle name="Normal 2 7 10" xfId="37367" xr:uid="{70E6F01A-94FB-4C59-A5C7-AF9747F4296F}"/>
    <cellStyle name="Normal 2 7 11" xfId="24261" xr:uid="{4A126930-BEE9-4458-82C6-060B194D6602}"/>
    <cellStyle name="Normal 2 7 2" xfId="18113" xr:uid="{797614F0-8144-42DA-B8AB-0B936EE4AADF}"/>
    <cellStyle name="Normal 2 7 2 10" xfId="37286" xr:uid="{E9C54EC9-65A5-441F-8EAA-F253346B3DE7}"/>
    <cellStyle name="Normal 2 7 2 11" xfId="24262" xr:uid="{660C1E73-B154-4D91-8E38-8B2E79F66D60}"/>
    <cellStyle name="Normal 2 7 2 2" xfId="18114" xr:uid="{EFD10A99-C7CB-42A5-885B-ED0CFEA507A7}"/>
    <cellStyle name="Normal 2 7 2 2 10" xfId="38856" xr:uid="{B8995749-B180-45BA-927D-AC85BC64FD6E}"/>
    <cellStyle name="Normal 2 7 2 2 11" xfId="24263" xr:uid="{66C6B639-24D4-4EAD-99A1-9ACE06127393}"/>
    <cellStyle name="Normal 2 7 2 2 2" xfId="18115" xr:uid="{7A8F55E1-D497-474B-8245-19C7076CA0B4}"/>
    <cellStyle name="Normal 2 7 2 2 2 2" xfId="18116" xr:uid="{ADD638CA-A330-48CB-B6E4-205B29C62D87}"/>
    <cellStyle name="Normal 2 7 2 2 2 2 2" xfId="24265" xr:uid="{C6E5F759-F63D-44FF-96B3-AD4E98AF4FA1}"/>
    <cellStyle name="Normal 2 7 2 2 2 3" xfId="18117" xr:uid="{E30AA24F-3A14-4E10-A370-CEE872A01C3B}"/>
    <cellStyle name="Normal 2 7 2 2 2 3 2" xfId="24266" xr:uid="{2F93FEB1-17B9-4DA1-9FAD-889A93FB45CA}"/>
    <cellStyle name="Normal 2 7 2 2 2 4" xfId="24264" xr:uid="{BD199B50-5EFD-475D-9264-AED8D14E61DB}"/>
    <cellStyle name="Normal 2 7 2 2 2_ACT_NIBD EQ" xfId="18118" xr:uid="{E6789EEF-9E71-4D53-9C57-C958F20E5435}"/>
    <cellStyle name="Normal 2 7 2 2 3" xfId="18119" xr:uid="{4EC70C4C-69A2-479A-80F8-B917EF9D4BEC}"/>
    <cellStyle name="Normal 2 7 2 2 3 2" xfId="24267" xr:uid="{DB35F584-E85F-43F7-B17E-90B1DF562B27}"/>
    <cellStyle name="Normal 2 7 2 2 4" xfId="18120" xr:uid="{CB255B87-05A9-45D7-B5B2-A45CA0E67DFC}"/>
    <cellStyle name="Normal 2 7 2 2 4 2" xfId="24268" xr:uid="{1A10C02E-E437-4008-8994-C4A0244A3130}"/>
    <cellStyle name="Normal 2 7 2 2 5" xfId="18121" xr:uid="{8868C657-A52B-45C3-95C3-1502681598B9}"/>
    <cellStyle name="Normal 2 7 2 2 5 2" xfId="31367" xr:uid="{7538F6A6-8B73-4DB2-B6DB-6D3CAF86E805}"/>
    <cellStyle name="Normal 2 7 2 2 6" xfId="36751" xr:uid="{3587A1E5-CEDB-45CF-A952-29F286AD9F41}"/>
    <cellStyle name="Normal 2 7 2 2 7" xfId="37825" xr:uid="{CE97A468-E043-4D59-82AD-259ADC57EAC4}"/>
    <cellStyle name="Normal 2 7 2 2 8" xfId="38224" xr:uid="{97A23D03-B51F-4520-80D1-34E399BAC0CD}"/>
    <cellStyle name="Normal 2 7 2 2 9" xfId="38573" xr:uid="{ABDCD1BA-460B-435B-98F2-1827C8F548AA}"/>
    <cellStyle name="Normal 2 7 2 2_Act input CF" xfId="18122" xr:uid="{23276EE1-C7EB-4ABA-A7A2-329BA0C5C6A0}"/>
    <cellStyle name="Normal 2 7 2 3" xfId="18123" xr:uid="{1DAC7C85-CAE8-4F2E-99A9-B8E692A33772}"/>
    <cellStyle name="Normal 2 7 2 3 10" xfId="38857" xr:uid="{4245F027-2975-4070-9730-C1CCEA07CCB7}"/>
    <cellStyle name="Normal 2 7 2 3 11" xfId="24269" xr:uid="{208AF968-1999-4EC1-AAB3-6BB64477F84C}"/>
    <cellStyle name="Normal 2 7 2 3 2" xfId="18124" xr:uid="{B6384554-8DCD-4A1C-932C-48A12EA19419}"/>
    <cellStyle name="Normal 2 7 2 3 2 2" xfId="18125" xr:uid="{648C5EF6-800C-4752-8282-DA85666FCE71}"/>
    <cellStyle name="Normal 2 7 2 3 2 2 2" xfId="24271" xr:uid="{94B66A37-7028-476B-929E-FC471490C401}"/>
    <cellStyle name="Normal 2 7 2 3 2 3" xfId="18126" xr:uid="{5FB2B02C-DF4C-4FF6-9D69-785240D8C839}"/>
    <cellStyle name="Normal 2 7 2 3 2 3 2" xfId="24272" xr:uid="{E1C5A92C-78B4-493C-A498-0B9B403B8043}"/>
    <cellStyle name="Normal 2 7 2 3 2 4" xfId="24270" xr:uid="{21D09E7D-F70A-4CF1-8DBE-BE729189EE14}"/>
    <cellStyle name="Normal 2 7 2 3 2_ACT_NIBD EQ" xfId="18127" xr:uid="{F5A19DD7-5D5A-4DBE-A1AC-5FF26DF8F8BB}"/>
    <cellStyle name="Normal 2 7 2 3 3" xfId="18128" xr:uid="{65B356C0-659C-4983-A90B-F5B710241C65}"/>
    <cellStyle name="Normal 2 7 2 3 3 2" xfId="24273" xr:uid="{70EB5327-3D39-46DA-9A02-5C8B95E54089}"/>
    <cellStyle name="Normal 2 7 2 3 4" xfId="18129" xr:uid="{2EB24CBA-16DD-48BE-A61F-E915591A3371}"/>
    <cellStyle name="Normal 2 7 2 3 4 2" xfId="24274" xr:uid="{BF9C96E6-2DAD-4852-852E-6A4515532B76}"/>
    <cellStyle name="Normal 2 7 2 3 5" xfId="18130" xr:uid="{D3FF7DF3-9B16-492A-8B86-13009CE4BFCA}"/>
    <cellStyle name="Normal 2 7 2 3 5 2" xfId="31760" xr:uid="{EAA7D290-00CF-45E8-99A9-A921EC7560A5}"/>
    <cellStyle name="Normal 2 7 2 3 6" xfId="36752" xr:uid="{AE51483B-2F52-4352-9672-9ED312ECE0DD}"/>
    <cellStyle name="Normal 2 7 2 3 7" xfId="37826" xr:uid="{50D99786-CD01-4D51-81D4-B94AAEE04F35}"/>
    <cellStyle name="Normal 2 7 2 3 8" xfId="38225" xr:uid="{66F8E68B-8F3A-4CFF-B060-1B0D79A1DFB7}"/>
    <cellStyle name="Normal 2 7 2 3 9" xfId="38574" xr:uid="{E2DCC6D7-9D62-471B-AE2A-6954A8B7D51B}"/>
    <cellStyle name="Normal 2 7 2 3_Act input CF" xfId="18131" xr:uid="{8D7DB6F4-DB59-4D5E-9D8B-4722E722BD60}"/>
    <cellStyle name="Normal 2 7 2 4" xfId="18132" xr:uid="{2FC98EBC-17AD-4AB7-82C0-751FBA845831}"/>
    <cellStyle name="Normal 2 7 2 4 2" xfId="18133" xr:uid="{7568748F-D8C5-4143-B047-6AD54E411468}"/>
    <cellStyle name="Normal 2 7 2 4 2 2" xfId="24276" xr:uid="{413850BE-DEE7-49B5-98A6-A19C66AF244E}"/>
    <cellStyle name="Normal 2 7 2 4 3" xfId="18134" xr:uid="{F4F182FC-DDEC-4074-A8C4-9F2FFAE1D122}"/>
    <cellStyle name="Normal 2 7 2 4 3 2" xfId="24277" xr:uid="{5132096F-E169-4EE7-ADBC-FE8365AC83EE}"/>
    <cellStyle name="Normal 2 7 2 4 4" xfId="24275" xr:uid="{A919C23E-1210-4A78-8B76-FC249B6ED8C5}"/>
    <cellStyle name="Normal 2 7 2 4_ACT_NIBD EQ" xfId="18135" xr:uid="{D8E697C0-ABFF-45B8-BC20-DA8BAD1C3F96}"/>
    <cellStyle name="Normal 2 7 2 5" xfId="18136" xr:uid="{5B687938-C463-47BD-8EED-F4887E4E9D4E}"/>
    <cellStyle name="Normal 2 7 2 5 2" xfId="24278" xr:uid="{1C4E79B2-05A6-49C0-AB2D-8612031D9C8D}"/>
    <cellStyle name="Normal 2 7 2 6" xfId="18137" xr:uid="{08F02166-B7FF-4BD2-83F0-040C12BAF1E1}"/>
    <cellStyle name="Normal 2 7 2 6 2" xfId="24279" xr:uid="{36428DBC-DF6B-4172-9E49-B57A8A8668DA}"/>
    <cellStyle name="Normal 2 7 2 7" xfId="18138" xr:uid="{9A1DBF6A-A3F4-4190-B68C-D51A2D5CB8D7}"/>
    <cellStyle name="Normal 2 7 2 7 2" xfId="30968" xr:uid="{61BB641C-997E-40A1-ACAB-8758B873CA70}"/>
    <cellStyle name="Normal 2 7 2 8" xfId="36403" xr:uid="{8D727322-E31A-409B-BEA7-A958AEE4DE51}"/>
    <cellStyle name="Normal 2 7 2 9" xfId="37468" xr:uid="{D25D6BB7-70E2-44D7-86F4-62806B7E3438}"/>
    <cellStyle name="Normal 2 7 2_Act input CF" xfId="18139" xr:uid="{4F478933-4013-4B3B-B832-AB310A246719}"/>
    <cellStyle name="Normal 2 7 3" xfId="18140" xr:uid="{8BFFF99A-77EA-4114-B7CB-855DA8F205DE}"/>
    <cellStyle name="Normal 2 7 3 10" xfId="38858" xr:uid="{9657FF14-2BD1-4CE4-92F5-2F3F2F4BD244}"/>
    <cellStyle name="Normal 2 7 3 11" xfId="24280" xr:uid="{D638ACFD-FC6E-48CA-8E26-D67BEE35BE31}"/>
    <cellStyle name="Normal 2 7 3 2" xfId="18141" xr:uid="{98457CE9-ACC8-4AE7-9AA8-546302447FAF}"/>
    <cellStyle name="Normal 2 7 3 2 2" xfId="18142" xr:uid="{F2AC6A2C-E628-45F1-8EA1-9E3DD5232A73}"/>
    <cellStyle name="Normal 2 7 3 2 2 2" xfId="24282" xr:uid="{D3B480DA-647E-49E0-AA27-BBD82350F0F2}"/>
    <cellStyle name="Normal 2 7 3 2 3" xfId="18143" xr:uid="{97AAAEF8-5BC0-495C-97F0-C87D00B7CD94}"/>
    <cellStyle name="Normal 2 7 3 2 3 2" xfId="24283" xr:uid="{AC69C18D-F578-454C-8A96-0A2167B35A8A}"/>
    <cellStyle name="Normal 2 7 3 2 4" xfId="24281" xr:uid="{8FA62A8E-6DEF-400D-9560-B93BAEE5FE66}"/>
    <cellStyle name="Normal 2 7 3 2_ACT_NIBD EQ" xfId="18144" xr:uid="{DD9D7D1C-19EF-4944-9E2D-92399D2874D2}"/>
    <cellStyle name="Normal 2 7 3 3" xfId="18145" xr:uid="{61BA67E7-4830-47B7-99D7-7BF367742948}"/>
    <cellStyle name="Normal 2 7 3 3 2" xfId="24284" xr:uid="{A3577767-92AD-4963-8607-80E7BDDA6CEE}"/>
    <cellStyle name="Normal 2 7 3 4" xfId="18146" xr:uid="{B11B57F9-DEEA-4704-81FF-A18BF6822605}"/>
    <cellStyle name="Normal 2 7 3 4 2" xfId="24285" xr:uid="{9E622386-22F7-4C08-A21B-F6BE52D2E53A}"/>
    <cellStyle name="Normal 2 7 3 5" xfId="18147" xr:uid="{A63E4E06-1D1F-4ABB-9CD1-AF55C6CC511A}"/>
    <cellStyle name="Normal 2 7 3 5 2" xfId="31215" xr:uid="{6BB5D780-F675-4AFD-A309-12075723DBEF}"/>
    <cellStyle name="Normal 2 7 3 6" xfId="36753" xr:uid="{9680F44E-7C70-4C78-AF37-B55AC75F7461}"/>
    <cellStyle name="Normal 2 7 3 7" xfId="37827" xr:uid="{C562CB2A-61D6-4641-AF12-EEB551C7FDDB}"/>
    <cellStyle name="Normal 2 7 3 8" xfId="38226" xr:uid="{35E87E13-7467-4B67-BFAE-1421F32F6C23}"/>
    <cellStyle name="Normal 2 7 3 9" xfId="38575" xr:uid="{7762C104-5F39-4455-BD24-A3796D9884DD}"/>
    <cellStyle name="Normal 2 7 3_Act input CF" xfId="18148" xr:uid="{A76E5149-FF7D-4A12-BE8E-DE23ABF84894}"/>
    <cellStyle name="Normal 2 7 4" xfId="18149" xr:uid="{600C8F80-ABD8-488D-BCED-7F76F13505D8}"/>
    <cellStyle name="Normal 2 7 4 10" xfId="38859" xr:uid="{C9952CB3-1424-4922-AA61-C270917471F6}"/>
    <cellStyle name="Normal 2 7 4 11" xfId="24286" xr:uid="{A31F8969-26C6-4C80-A9F7-D6F04BB9A93D}"/>
    <cellStyle name="Normal 2 7 4 2" xfId="18150" xr:uid="{1CD2F613-08F6-46B2-9C71-269EDDAE667D}"/>
    <cellStyle name="Normal 2 7 4 2 2" xfId="18151" xr:uid="{67102C5A-791B-40D2-B304-B5819FE0784E}"/>
    <cellStyle name="Normal 2 7 4 2 2 2" xfId="24288" xr:uid="{04369F9B-D03D-4043-84B0-3D708BACEC43}"/>
    <cellStyle name="Normal 2 7 4 2 3" xfId="18152" xr:uid="{B64F059E-993B-4DEB-AA5C-5FF72274F976}"/>
    <cellStyle name="Normal 2 7 4 2 3 2" xfId="24289" xr:uid="{893C72ED-98E6-4C19-9918-F21A0280C097}"/>
    <cellStyle name="Normal 2 7 4 2 4" xfId="24287" xr:uid="{A8AA3CD7-8D32-4144-B1F6-1DDA859AABA3}"/>
    <cellStyle name="Normal 2 7 4 2_ACT_NIBD EQ" xfId="18153" xr:uid="{5061CFD7-83F0-4A27-AD57-6290B42848C0}"/>
    <cellStyle name="Normal 2 7 4 3" xfId="18154" xr:uid="{C25DCE8F-6775-4372-A948-B4ECCE0BB4B0}"/>
    <cellStyle name="Normal 2 7 4 3 2" xfId="24290" xr:uid="{2F303119-BAA3-4798-ACCD-A0FF449DE2CB}"/>
    <cellStyle name="Normal 2 7 4 4" xfId="18155" xr:uid="{C8A0846C-B6C4-471B-BCFB-D64D70822E24}"/>
    <cellStyle name="Normal 2 7 4 4 2" xfId="24291" xr:uid="{762E325D-0E82-4370-9F66-B304A0766864}"/>
    <cellStyle name="Normal 2 7 4 5" xfId="18156" xr:uid="{745E27DC-45DD-4A2C-9D6D-29D52BA5E7D0}"/>
    <cellStyle name="Normal 2 7 4 5 2" xfId="31611" xr:uid="{14299253-5FE0-4ED0-A250-A3A7AE918ADE}"/>
    <cellStyle name="Normal 2 7 4 6" xfId="36754" xr:uid="{B0B6F534-87AF-485D-A01C-FD148CC9C59C}"/>
    <cellStyle name="Normal 2 7 4 7" xfId="37828" xr:uid="{3A5F20F2-CF9E-47E1-A9C3-519A2F04688B}"/>
    <cellStyle name="Normal 2 7 4 8" xfId="38227" xr:uid="{0EB6523F-7BC0-493F-B02D-8F5E444D39B1}"/>
    <cellStyle name="Normal 2 7 4 9" xfId="38576" xr:uid="{E48455A0-A95F-4EE5-B3E2-F23DC0DEA532}"/>
    <cellStyle name="Normal 2 7 4_Act input CF" xfId="18157" xr:uid="{517A456B-101E-4F8E-855C-957F544BFC1A}"/>
    <cellStyle name="Normal 2 7 5" xfId="18158" xr:uid="{C4EAFEB1-6C5E-48FC-8AA7-1A81DBBA2940}"/>
    <cellStyle name="Normal 2 7 5 2" xfId="18159" xr:uid="{7B9B40D1-EAAF-48C4-92EA-AB2C82732CA8}"/>
    <cellStyle name="Normal 2 7 5 2 2" xfId="24293" xr:uid="{C9273B1B-A2FA-4794-9620-101E72151F41}"/>
    <cellStyle name="Normal 2 7 5 3" xfId="18160" xr:uid="{AFBB78E0-FBD1-4D60-8660-D2BB3F2D3896}"/>
    <cellStyle name="Normal 2 7 5 3 2" xfId="24294" xr:uid="{2D403A3D-1B05-49AB-91E3-2BF1728D7A33}"/>
    <cellStyle name="Normal 2 7 5 4" xfId="24292" xr:uid="{918E0E46-721F-4F2E-A168-DFAC51A8EE83}"/>
    <cellStyle name="Normal 2 7 5_ACT_NIBD EQ" xfId="18161" xr:uid="{06EA800C-9F34-4B4F-A3B2-12D345BAF24A}"/>
    <cellStyle name="Normal 2 7 6" xfId="18162" xr:uid="{720A858F-A157-4C8B-AAD3-77C7BD9BEFB1}"/>
    <cellStyle name="Normal 2 7 6 2" xfId="24295" xr:uid="{49EB52E6-2266-41BF-86CD-11A68093A927}"/>
    <cellStyle name="Normal 2 7 7" xfId="18163" xr:uid="{37E4A0AF-30D3-4675-9F13-443773BCD274}"/>
    <cellStyle name="Normal 2 7 7 2" xfId="24296" xr:uid="{042702AA-F21C-41A7-B42C-44B8495391C7}"/>
    <cellStyle name="Normal 2 7 8" xfId="18164" xr:uid="{CEB50EAF-23B9-4ED1-BE31-C81BA0C8464D}"/>
    <cellStyle name="Normal 2 7 8 2" xfId="30752" xr:uid="{7C331936-6938-4DF4-AF38-69021B43335F}"/>
    <cellStyle name="Normal 2 7 9" xfId="36307" xr:uid="{3BA9EA12-AFF9-46EA-A596-2F6E39A414FF}"/>
    <cellStyle name="Normal 2 7_Act input CF" xfId="18165" xr:uid="{9C02390E-EA40-47C4-AA0A-33F8192F4777}"/>
    <cellStyle name="Normal 2 70" xfId="39424" xr:uid="{3225A1AA-057A-4159-988A-19FF3DED6F1E}"/>
    <cellStyle name="Normal 2 71" xfId="39876" xr:uid="{908AF041-3C2A-4CF8-811D-0954B8F29305}"/>
    <cellStyle name="Normal 2 72" xfId="21927" xr:uid="{436773CA-669C-484B-AEF9-F7BAF6067C34}"/>
    <cellStyle name="Normal 2 73" xfId="21919" xr:uid="{3AD4DF27-7A53-4E82-AB0B-4BF994A500C5}"/>
    <cellStyle name="Normal 2 8" xfId="18166" xr:uid="{26F9F09B-93C2-4372-8197-61C14C1CED30}"/>
    <cellStyle name="Normal 2 8 10" xfId="37360" xr:uid="{9061DB37-0892-47ED-8CDD-C119F6F8601D}"/>
    <cellStyle name="Normal 2 8 11" xfId="24297" xr:uid="{18E01D02-251E-45CB-A53C-7B6CAAF4C4B0}"/>
    <cellStyle name="Normal 2 8 2" xfId="18167" xr:uid="{0C74B821-A9B3-48E9-A3AA-D462C4EE56DB}"/>
    <cellStyle name="Normal 2 8 2 10" xfId="37616" xr:uid="{057ECED4-F9FF-4C74-975E-213EE62EBB1F}"/>
    <cellStyle name="Normal 2 8 2 11" xfId="24298" xr:uid="{BE1B19F4-2351-4C2F-B6EB-73C85DD1A0B3}"/>
    <cellStyle name="Normal 2 8 2 2" xfId="18168" xr:uid="{2212A8B4-977E-45A5-9C2D-812B5AFC88E0}"/>
    <cellStyle name="Normal 2 8 2 2 10" xfId="38860" xr:uid="{DDAD08D0-4F2A-4B52-BCE8-53849B9DD4E6}"/>
    <cellStyle name="Normal 2 8 2 2 11" xfId="24299" xr:uid="{FC235B2C-17E7-4A58-8BC8-25E4D8110672}"/>
    <cellStyle name="Normal 2 8 2 2 2" xfId="18169" xr:uid="{01C064CA-1F6B-47CA-AAF3-0DF2710FF61F}"/>
    <cellStyle name="Normal 2 8 2 2 2 2" xfId="18170" xr:uid="{100AF5A6-3279-468D-80CB-D380FB038843}"/>
    <cellStyle name="Normal 2 8 2 2 2 2 2" xfId="24301" xr:uid="{37624E3C-5619-47F3-850F-6CB51055C28D}"/>
    <cellStyle name="Normal 2 8 2 2 2 3" xfId="18171" xr:uid="{2A3815A4-B05F-4338-97A9-6EC46099B07E}"/>
    <cellStyle name="Normal 2 8 2 2 2 3 2" xfId="24302" xr:uid="{9B2AA04F-B8B5-411E-A9BF-6110C3F23118}"/>
    <cellStyle name="Normal 2 8 2 2 2 4" xfId="24300" xr:uid="{0E02AECA-D080-486C-BB8D-039089851FDC}"/>
    <cellStyle name="Normal 2 8 2 2 2_ACT_NIBD EQ" xfId="18172" xr:uid="{92747216-9B4C-4A72-BA59-3390BFA45B0B}"/>
    <cellStyle name="Normal 2 8 2 2 3" xfId="18173" xr:uid="{B99281D1-39AD-4255-87F2-7D903AB54105}"/>
    <cellStyle name="Normal 2 8 2 2 3 2" xfId="24303" xr:uid="{1769BBC2-5AF8-4B14-998B-2788DD4FFD6D}"/>
    <cellStyle name="Normal 2 8 2 2 4" xfId="18174" xr:uid="{7F125D54-7ECF-4D87-9AC3-A6BDEFCA7367}"/>
    <cellStyle name="Normal 2 8 2 2 4 2" xfId="24304" xr:uid="{D1D47A61-E74F-44B9-BF52-69AADC7F6B83}"/>
    <cellStyle name="Normal 2 8 2 2 5" xfId="18175" xr:uid="{59CFC380-CFB1-4452-8119-629A2ECAD2EB}"/>
    <cellStyle name="Normal 2 8 2 2 5 2" xfId="31348" xr:uid="{4D6B7DD3-FC94-4B81-B6B8-7F271F4BA27B}"/>
    <cellStyle name="Normal 2 8 2 2 6" xfId="36755" xr:uid="{D9199A94-9396-4B28-B7CD-CC7E509246CC}"/>
    <cellStyle name="Normal 2 8 2 2 7" xfId="37829" xr:uid="{1DE997F7-EC3E-4AD4-B41E-B0936F28520A}"/>
    <cellStyle name="Normal 2 8 2 2 8" xfId="38228" xr:uid="{8396FE68-F558-41B5-85F4-68C76FC8D9F3}"/>
    <cellStyle name="Normal 2 8 2 2 9" xfId="38578" xr:uid="{12E30FE0-336D-4B4E-A97F-B4D9A5736B2C}"/>
    <cellStyle name="Normal 2 8 2 2_Act input CF" xfId="18176" xr:uid="{6E17540C-3E7D-4DFF-B219-4E5A4569311D}"/>
    <cellStyle name="Normal 2 8 2 3" xfId="18177" xr:uid="{444F96D8-3055-4ACD-AF0E-B5050DBD9099}"/>
    <cellStyle name="Normal 2 8 2 3 10" xfId="38861" xr:uid="{04512F1E-CDCA-4D9C-BA76-B2D9964F7C6B}"/>
    <cellStyle name="Normal 2 8 2 3 11" xfId="24305" xr:uid="{D2957271-AF25-413D-AE45-72B4BD079B7A}"/>
    <cellStyle name="Normal 2 8 2 3 2" xfId="18178" xr:uid="{44DBC7D9-469F-4A74-9BC2-295D70CF385B}"/>
    <cellStyle name="Normal 2 8 2 3 2 2" xfId="18179" xr:uid="{CD223BA1-39B3-4F48-A5CE-DEE4268ED756}"/>
    <cellStyle name="Normal 2 8 2 3 2 2 2" xfId="24307" xr:uid="{5FD28BDC-9307-4C21-A1F6-B4CEFCA1DFCB}"/>
    <cellStyle name="Normal 2 8 2 3 2 3" xfId="18180" xr:uid="{509498EC-8394-4061-912C-3E7FEF4DE01E}"/>
    <cellStyle name="Normal 2 8 2 3 2 3 2" xfId="24308" xr:uid="{0FAC5B68-7A81-4CAC-BA9A-667B55E8821C}"/>
    <cellStyle name="Normal 2 8 2 3 2 4" xfId="24306" xr:uid="{D136DAD7-394A-4AEE-BDEC-D9244B8C38A6}"/>
    <cellStyle name="Normal 2 8 2 3 2_ACT_NIBD EQ" xfId="18181" xr:uid="{D3065D90-0E58-4E6F-B57B-DCB744D372FA}"/>
    <cellStyle name="Normal 2 8 2 3 3" xfId="18182" xr:uid="{4B8B3B04-D414-4118-B545-A40500FC724A}"/>
    <cellStyle name="Normal 2 8 2 3 3 2" xfId="24309" xr:uid="{C18A7319-E30A-418C-A38A-600F9C17C4EC}"/>
    <cellStyle name="Normal 2 8 2 3 4" xfId="18183" xr:uid="{DBE0136F-2069-47AA-B39B-547013CEB147}"/>
    <cellStyle name="Normal 2 8 2 3 4 2" xfId="24310" xr:uid="{8E5BC892-D0B6-437B-BD71-0709A42A7407}"/>
    <cellStyle name="Normal 2 8 2 3 5" xfId="18184" xr:uid="{06FC58ED-7D9D-4653-81F8-2F8118696EC1}"/>
    <cellStyle name="Normal 2 8 2 3 5 2" xfId="31741" xr:uid="{57EF992D-6BF0-4972-AA03-18E4DC4DB7D5}"/>
    <cellStyle name="Normal 2 8 2 3 6" xfId="36756" xr:uid="{02F570D8-9A17-4811-8DBC-0A96833E612E}"/>
    <cellStyle name="Normal 2 8 2 3 7" xfId="37830" xr:uid="{BABF3EE9-705B-44AB-8DD7-63D860A78912}"/>
    <cellStyle name="Normal 2 8 2 3 8" xfId="38229" xr:uid="{C759F62C-2E33-4083-95D5-0499D4D5B41F}"/>
    <cellStyle name="Normal 2 8 2 3 9" xfId="38579" xr:uid="{CAA1D5C0-ECB0-4611-A156-0EBFBF6A410F}"/>
    <cellStyle name="Normal 2 8 2 3_Act input CF" xfId="18185" xr:uid="{C3889438-20FB-47D4-95E5-5B8B2E5512D8}"/>
    <cellStyle name="Normal 2 8 2 4" xfId="18186" xr:uid="{C433AA0A-60E4-43C7-8C18-5B2C5F32C3E5}"/>
    <cellStyle name="Normal 2 8 2 4 2" xfId="18187" xr:uid="{455E4C6D-3463-4502-8904-07B484ACBBFE}"/>
    <cellStyle name="Normal 2 8 2 4 2 2" xfId="24312" xr:uid="{9931662F-B38C-45D3-A2D9-55B00428159D}"/>
    <cellStyle name="Normal 2 8 2 4 3" xfId="18188" xr:uid="{F6850760-B7C2-4BEB-BD64-E2DE8217D376}"/>
    <cellStyle name="Normal 2 8 2 4 3 2" xfId="24313" xr:uid="{462182B5-99B4-4A8D-8B34-C51F5FF778E7}"/>
    <cellStyle name="Normal 2 8 2 4 4" xfId="24311" xr:uid="{9C51DC8C-3D27-4D9A-BE8D-9C539F32A2B0}"/>
    <cellStyle name="Normal 2 8 2 4_ACT_NIBD EQ" xfId="18189" xr:uid="{5E390A7D-4B5A-40A0-8653-736112281F97}"/>
    <cellStyle name="Normal 2 8 2 5" xfId="18190" xr:uid="{835726EA-CC0E-4338-A019-5CA996C72507}"/>
    <cellStyle name="Normal 2 8 2 5 2" xfId="24314" xr:uid="{07FB2083-7227-4E89-B386-B708A8E921F0}"/>
    <cellStyle name="Normal 2 8 2 6" xfId="18191" xr:uid="{D051B437-6CE3-4C13-9581-D137BD3FA95C}"/>
    <cellStyle name="Normal 2 8 2 6 2" xfId="24315" xr:uid="{1AF28671-F46B-4DED-9E06-6662AC53FCE6}"/>
    <cellStyle name="Normal 2 8 2 7" xfId="18192" xr:uid="{ED9E2B12-C387-4155-B7EB-7D2DF96D8F77}"/>
    <cellStyle name="Normal 2 8 2 7 2" xfId="30949" xr:uid="{A04BB10F-5DF6-4079-82E0-8A4A250223B1}"/>
    <cellStyle name="Normal 2 8 2 8" xfId="36395" xr:uid="{1BC5B099-625B-4DA3-8CB3-26CE6ADF5174}"/>
    <cellStyle name="Normal 2 8 2 9" xfId="37461" xr:uid="{EDD981FF-FE85-4A6E-9ACA-0E635506AD30}"/>
    <cellStyle name="Normal 2 8 2_Act input CF" xfId="18193" xr:uid="{00331E1C-64CF-436B-9F9C-46F5E51C9D32}"/>
    <cellStyle name="Normal 2 8 3" xfId="18194" xr:uid="{22959515-F1E7-4EEE-B1BB-CF259529BE1C}"/>
    <cellStyle name="Normal 2 8 3 10" xfId="38862" xr:uid="{3C05D78B-2BFA-4E51-BACB-57F72FB4A2B3}"/>
    <cellStyle name="Normal 2 8 3 11" xfId="24316" xr:uid="{345F5A21-EAA1-423E-B912-CC553194FCFA}"/>
    <cellStyle name="Normal 2 8 3 2" xfId="18195" xr:uid="{CA729279-3EB5-4E23-80DE-853FD9B293D3}"/>
    <cellStyle name="Normal 2 8 3 2 2" xfId="18196" xr:uid="{19F33360-67BD-4331-B941-D8E8D89EDB7A}"/>
    <cellStyle name="Normal 2 8 3 2 2 2" xfId="24318" xr:uid="{3C3F6B54-72DC-46BD-AB1D-418E316BE87D}"/>
    <cellStyle name="Normal 2 8 3 2 3" xfId="18197" xr:uid="{CF9D15EA-A10D-412D-9B90-76AB41FBD161}"/>
    <cellStyle name="Normal 2 8 3 2 3 2" xfId="24319" xr:uid="{348DCC0F-080A-4849-A6EA-65E9A30AB054}"/>
    <cellStyle name="Normal 2 8 3 2 4" xfId="24317" xr:uid="{6CD708F4-D908-4DFA-BF42-3D250AE8E9F1}"/>
    <cellStyle name="Normal 2 8 3 2_ACT_NIBD EQ" xfId="18198" xr:uid="{1A9BEEDB-A11F-43D1-8DC5-325BA95A9719}"/>
    <cellStyle name="Normal 2 8 3 3" xfId="18199" xr:uid="{0B5D5795-505D-44B5-ADEA-106CEDE73F8F}"/>
    <cellStyle name="Normal 2 8 3 3 2" xfId="24320" xr:uid="{7F86127F-B958-406F-8175-0EA1E976439D}"/>
    <cellStyle name="Normal 2 8 3 4" xfId="18200" xr:uid="{8CDB4B46-AACA-45D8-B405-D17FAF7C633C}"/>
    <cellStyle name="Normal 2 8 3 4 2" xfId="24321" xr:uid="{9DF93221-DBEF-4AF2-B43A-79D093873808}"/>
    <cellStyle name="Normal 2 8 3 5" xfId="18201" xr:uid="{850BDB52-7FD0-440E-B364-563AE39C6227}"/>
    <cellStyle name="Normal 2 8 3 5 2" xfId="31196" xr:uid="{416A52F3-24C2-41D3-92C5-322B1AE835D5}"/>
    <cellStyle name="Normal 2 8 3 6" xfId="36757" xr:uid="{F534FC47-FAD8-4626-91B9-7F6F727F72F8}"/>
    <cellStyle name="Normal 2 8 3 7" xfId="37831" xr:uid="{3A9F9E6C-0BBB-49C7-B0ED-3CE95075D3D4}"/>
    <cellStyle name="Normal 2 8 3 8" xfId="38230" xr:uid="{EB32A185-C35A-4748-816F-63B42AADC4FF}"/>
    <cellStyle name="Normal 2 8 3 9" xfId="38580" xr:uid="{F7DEA162-DF03-4B6E-BCF3-D191876A13CB}"/>
    <cellStyle name="Normal 2 8 3_Act input CF" xfId="18202" xr:uid="{97EE0150-58D3-45B0-A932-ECDEC123DAF2}"/>
    <cellStyle name="Normal 2 8 4" xfId="18203" xr:uid="{263B01B4-3503-4870-A5F2-8F86E6D19DF8}"/>
    <cellStyle name="Normal 2 8 4 10" xfId="38863" xr:uid="{DDDD9EF9-0CF0-4A61-9F38-23E39008F426}"/>
    <cellStyle name="Normal 2 8 4 11" xfId="24322" xr:uid="{336D7ED5-3D6D-48CC-94CB-CF9580C27EB6}"/>
    <cellStyle name="Normal 2 8 4 2" xfId="18204" xr:uid="{1E603228-505A-4A41-AA73-742199A6F687}"/>
    <cellStyle name="Normal 2 8 4 2 2" xfId="18205" xr:uid="{0AC44EBA-67C0-4071-B298-977019DF6AE4}"/>
    <cellStyle name="Normal 2 8 4 2 2 2" xfId="24324" xr:uid="{E24ACADF-C532-48CD-88AB-17F1F9BD5D3A}"/>
    <cellStyle name="Normal 2 8 4 2 3" xfId="18206" xr:uid="{4C06EEEA-72D4-4394-9C30-7D2C887C2B3D}"/>
    <cellStyle name="Normal 2 8 4 2 3 2" xfId="24325" xr:uid="{3BD45689-9207-4EC8-B8F9-E9B44C8FDF9D}"/>
    <cellStyle name="Normal 2 8 4 2 4" xfId="24323" xr:uid="{C754F7C0-409A-4943-95A4-0E5B727E2BB6}"/>
    <cellStyle name="Normal 2 8 4 2_ACT_NIBD EQ" xfId="18207" xr:uid="{BC64F55A-64ED-4E03-BFC4-A8DB9874B5FE}"/>
    <cellStyle name="Normal 2 8 4 3" xfId="18208" xr:uid="{9CF66A39-C8E0-40F8-BE6D-661E164650F0}"/>
    <cellStyle name="Normal 2 8 4 3 2" xfId="24326" xr:uid="{6521F78A-5AEC-4E07-90B8-5C5AFF860CF8}"/>
    <cellStyle name="Normal 2 8 4 4" xfId="18209" xr:uid="{ECBCDB38-54B5-49C0-8A8B-AA4465889971}"/>
    <cellStyle name="Normal 2 8 4 4 2" xfId="24327" xr:uid="{FBFD6760-BE7A-4B5E-9C28-199ADA7F05DF}"/>
    <cellStyle name="Normal 2 8 4 5" xfId="18210" xr:uid="{EB91ADA1-591A-4568-8251-1D49F33CEEE9}"/>
    <cellStyle name="Normal 2 8 4 5 2" xfId="31592" xr:uid="{E0769E44-85AA-43CB-AAA6-A600DBBA3FFE}"/>
    <cellStyle name="Normal 2 8 4 6" xfId="36758" xr:uid="{88E4AE7A-B01F-419A-A393-EFD70CD99ACB}"/>
    <cellStyle name="Normal 2 8 4 7" xfId="37832" xr:uid="{AE838F27-8594-46BB-B4B0-787CFF953259}"/>
    <cellStyle name="Normal 2 8 4 8" xfId="38231" xr:uid="{8D39BAC0-44D8-464B-9C0D-4ACECC447D0D}"/>
    <cellStyle name="Normal 2 8 4 9" xfId="38581" xr:uid="{6ADB0C51-F211-403F-A2CD-ED65E1F2DFF6}"/>
    <cellStyle name="Normal 2 8 4_Act input CF" xfId="18211" xr:uid="{897A4488-0873-4F6E-889A-A1C8C185AD1E}"/>
    <cellStyle name="Normal 2 8 5" xfId="18212" xr:uid="{0ABC1E6B-55EE-4357-AAC6-EBAAA98DD196}"/>
    <cellStyle name="Normal 2 8 5 2" xfId="18213" xr:uid="{F8242EB8-5268-4D58-AE9A-420A68CFF04C}"/>
    <cellStyle name="Normal 2 8 5 2 2" xfId="24329" xr:uid="{C012383D-AF17-46C4-85F9-8CD779C07C6D}"/>
    <cellStyle name="Normal 2 8 5 3" xfId="18214" xr:uid="{E293A783-57E2-4DC0-8ED0-6AD828625E36}"/>
    <cellStyle name="Normal 2 8 5 3 2" xfId="24330" xr:uid="{F42D12DE-16D7-4834-971E-3A734D87360A}"/>
    <cellStyle name="Normal 2 8 5 4" xfId="24328" xr:uid="{A3B48F1C-79A7-4B78-9689-B97BC27A5516}"/>
    <cellStyle name="Normal 2 8 5_ACT_NIBD EQ" xfId="18215" xr:uid="{85E78341-9EBA-49C9-A5E7-7CD4B8651206}"/>
    <cellStyle name="Normal 2 8 6" xfId="18216" xr:uid="{B132F6A9-D70A-4773-A35C-B125E8DB0010}"/>
    <cellStyle name="Normal 2 8 6 2" xfId="24331" xr:uid="{FCF6492E-B110-4D87-8200-0A3E7F08FC4C}"/>
    <cellStyle name="Normal 2 8 7" xfId="18217" xr:uid="{7C772F44-5D88-4AE0-9E4E-65AE607F58D8}"/>
    <cellStyle name="Normal 2 8 7 2" xfId="24332" xr:uid="{210EC98F-875B-4F93-BEC1-26F91B033214}"/>
    <cellStyle name="Normal 2 8 8" xfId="18218" xr:uid="{76A0558E-9497-4B33-97F4-044BAFE59AE6}"/>
    <cellStyle name="Normal 2 8 8 2" xfId="30733" xr:uid="{59A105D9-5ADE-4283-AEA6-480E66685D94}"/>
    <cellStyle name="Normal 2 8 9" xfId="36300" xr:uid="{CFCFADF5-005F-4FC0-BAD4-E6A0AC28CF72}"/>
    <cellStyle name="Normal 2 8_Act input CF" xfId="18219" xr:uid="{7605C8CE-87BC-4190-A824-7C00F606778A}"/>
    <cellStyle name="Normal 2 9" xfId="18220" xr:uid="{23DB6DA2-6E03-498B-B158-5458EEC243D1}"/>
    <cellStyle name="Normal 2 9 10" xfId="37366" xr:uid="{5E87628A-A8EB-4AB7-B780-AE62B88D797E}"/>
    <cellStyle name="Normal 2 9 11" xfId="24333" xr:uid="{034B63B4-9DF8-4699-8234-6C08ADD6D93D}"/>
    <cellStyle name="Normal 2 9 2" xfId="18221" xr:uid="{00205EFF-2CBA-4F51-8699-FF51CEA1F2FC}"/>
    <cellStyle name="Normal 2 9 2 10" xfId="37272" xr:uid="{6F31EF2E-6D04-48A5-AE6F-002B20CA512F}"/>
    <cellStyle name="Normal 2 9 2 11" xfId="24334" xr:uid="{49B60EFE-C96C-45D0-B3B8-7C52B6A81384}"/>
    <cellStyle name="Normal 2 9 2 2" xfId="18222" xr:uid="{2D990D6F-C61F-4635-9987-EEBED210D7F0}"/>
    <cellStyle name="Normal 2 9 2 2 10" xfId="38864" xr:uid="{A602F832-ED63-4935-9DBD-4D76433DA940}"/>
    <cellStyle name="Normal 2 9 2 2 11" xfId="24335" xr:uid="{235774E1-25A6-402B-8518-527CCB03EF48}"/>
    <cellStyle name="Normal 2 9 2 2 2" xfId="18223" xr:uid="{80CE2F41-7514-4F53-950E-1EE737FF39D9}"/>
    <cellStyle name="Normal 2 9 2 2 2 2" xfId="18224" xr:uid="{2A8B301E-114D-4E6B-840B-4C8DFA92153B}"/>
    <cellStyle name="Normal 2 9 2 2 2 2 2" xfId="24337" xr:uid="{EF1C8E58-531A-4AB5-9364-03EDF50F6E3A}"/>
    <cellStyle name="Normal 2 9 2 2 2 3" xfId="18225" xr:uid="{57741A54-B3D0-4C8F-9B55-7935B897081B}"/>
    <cellStyle name="Normal 2 9 2 2 2 3 2" xfId="24338" xr:uid="{82E78F24-231C-4F6F-BD22-AB0C6C8B06E8}"/>
    <cellStyle name="Normal 2 9 2 2 2 4" xfId="24336" xr:uid="{9A55B309-99FB-4023-9B80-9C7281EC16E3}"/>
    <cellStyle name="Normal 2 9 2 2 2_ACT_NIBD EQ" xfId="18226" xr:uid="{033E37F0-44F7-4E05-A345-1D11D4645157}"/>
    <cellStyle name="Normal 2 9 2 2 3" xfId="18227" xr:uid="{1BD7A074-A575-439B-B58E-BDF6D97BDC9B}"/>
    <cellStyle name="Normal 2 9 2 2 3 2" xfId="24339" xr:uid="{8CBE41FB-4FCF-4D77-A085-E20B0B80B7DD}"/>
    <cellStyle name="Normal 2 9 2 2 4" xfId="18228" xr:uid="{1D8A9042-90C4-4E91-AC23-9B9CA59EC159}"/>
    <cellStyle name="Normal 2 9 2 2 4 2" xfId="24340" xr:uid="{D50D70FD-8111-479D-8B6B-C65C8453443A}"/>
    <cellStyle name="Normal 2 9 2 2 5" xfId="18229" xr:uid="{FCC07C32-DB34-4B29-802B-71C3308843CC}"/>
    <cellStyle name="Normal 2 9 2 2 5 2" xfId="31366" xr:uid="{DC5EDB16-7396-4071-91E3-625B024BED46}"/>
    <cellStyle name="Normal 2 9 2 2 6" xfId="36759" xr:uid="{30CCE929-40A9-4563-835F-957F8DC8D605}"/>
    <cellStyle name="Normal 2 9 2 2 7" xfId="37833" xr:uid="{4F737369-BF31-4BA1-B777-B35CF70236BA}"/>
    <cellStyle name="Normal 2 9 2 2 8" xfId="38233" xr:uid="{0918AD03-F131-4DD6-89AF-584E8585284D}"/>
    <cellStyle name="Normal 2 9 2 2 9" xfId="38582" xr:uid="{C8211BD1-693C-4866-BB7D-F6A69694D4C2}"/>
    <cellStyle name="Normal 2 9 2 2_Act input CF" xfId="18230" xr:uid="{0C0A02F6-3469-41ED-BD7E-5545FEA16401}"/>
    <cellStyle name="Normal 2 9 2 3" xfId="18231" xr:uid="{D5943936-3F73-4F5F-B83F-296D708D8915}"/>
    <cellStyle name="Normal 2 9 2 3 10" xfId="38865" xr:uid="{42F31F10-04B4-43F1-BE8A-88CD094A9B10}"/>
    <cellStyle name="Normal 2 9 2 3 11" xfId="24341" xr:uid="{A1D41F65-1101-4CFE-9063-B2D5CDEEB928}"/>
    <cellStyle name="Normal 2 9 2 3 2" xfId="18232" xr:uid="{223FE73E-D7FE-4357-AB35-74593543DD98}"/>
    <cellStyle name="Normal 2 9 2 3 2 2" xfId="18233" xr:uid="{903255BA-8A37-4B86-865F-D7C752324735}"/>
    <cellStyle name="Normal 2 9 2 3 2 2 2" xfId="24343" xr:uid="{7DFF73DC-2D71-4187-8B50-161E15FF0FA6}"/>
    <cellStyle name="Normal 2 9 2 3 2 3" xfId="18234" xr:uid="{221D2402-B461-45C9-B87D-B489755F28E3}"/>
    <cellStyle name="Normal 2 9 2 3 2 3 2" xfId="24344" xr:uid="{72E4FCBC-2D58-4433-9384-F469A07ABBB7}"/>
    <cellStyle name="Normal 2 9 2 3 2 4" xfId="24342" xr:uid="{BF272F87-2A74-40FC-AB7E-33826F18730E}"/>
    <cellStyle name="Normal 2 9 2 3 2_ACT_NIBD EQ" xfId="18235" xr:uid="{2653578C-DA9B-4A32-AA45-36210E712520}"/>
    <cellStyle name="Normal 2 9 2 3 3" xfId="18236" xr:uid="{F19FA231-421D-49BB-8BF5-A63B4465B6E1}"/>
    <cellStyle name="Normal 2 9 2 3 3 2" xfId="24345" xr:uid="{C7FEC978-A953-4007-B831-A47DD62B9205}"/>
    <cellStyle name="Normal 2 9 2 3 4" xfId="18237" xr:uid="{674743CD-2D5C-4B3E-9362-996887E40C67}"/>
    <cellStyle name="Normal 2 9 2 3 4 2" xfId="24346" xr:uid="{DD6B1F53-2A9F-4147-95D1-7316C51219B7}"/>
    <cellStyle name="Normal 2 9 2 3 5" xfId="18238" xr:uid="{513CC8AB-4E0E-471D-8BF6-035CB920107C}"/>
    <cellStyle name="Normal 2 9 2 3 5 2" xfId="31759" xr:uid="{60B06519-B923-4BAA-95F0-415D0738400F}"/>
    <cellStyle name="Normal 2 9 2 3 6" xfId="36760" xr:uid="{D4772CE6-86FE-4CE5-B940-6EF68D6C4DEA}"/>
    <cellStyle name="Normal 2 9 2 3 7" xfId="37834" xr:uid="{E6A00B00-F9D4-451D-86F9-2EA64AA90EE7}"/>
    <cellStyle name="Normal 2 9 2 3 8" xfId="38234" xr:uid="{702D8AAF-2E84-4E49-9747-C6DDC4865780}"/>
    <cellStyle name="Normal 2 9 2 3 9" xfId="38583" xr:uid="{F774D1AE-624A-434E-B29E-5D51213CD36C}"/>
    <cellStyle name="Normal 2 9 2 3_Act input CF" xfId="18239" xr:uid="{BF39D430-4D4C-462F-9630-5362619DDFA3}"/>
    <cellStyle name="Normal 2 9 2 4" xfId="18240" xr:uid="{CC086716-E8E7-437B-ADDB-F6A25AC7CB63}"/>
    <cellStyle name="Normal 2 9 2 4 2" xfId="18241" xr:uid="{825B90A5-BAA4-4A85-81CB-B4D9A6FA10AC}"/>
    <cellStyle name="Normal 2 9 2 4 2 2" xfId="24348" xr:uid="{D01214A5-24DB-473F-AA11-C3895D274DB0}"/>
    <cellStyle name="Normal 2 9 2 4 3" xfId="18242" xr:uid="{028174B1-E4F9-417F-A561-1D45CDEC71D0}"/>
    <cellStyle name="Normal 2 9 2 4 3 2" xfId="24349" xr:uid="{765656B8-F316-4050-8BA8-BA370C4BB34F}"/>
    <cellStyle name="Normal 2 9 2 4 4" xfId="24347" xr:uid="{2B8CF622-4E3F-48C0-9465-CC59D16F027E}"/>
    <cellStyle name="Normal 2 9 2 4_ACT_NIBD EQ" xfId="18243" xr:uid="{46ED602E-225D-4019-A66D-96657C1209BE}"/>
    <cellStyle name="Normal 2 9 2 5" xfId="18244" xr:uid="{B881D0A7-245A-4DD9-9954-1B1A380623FC}"/>
    <cellStyle name="Normal 2 9 2 5 2" xfId="24350" xr:uid="{7F920456-2DDF-4017-85E0-FB7105B6D6CF}"/>
    <cellStyle name="Normal 2 9 2 6" xfId="18245" xr:uid="{2793E067-731C-4217-93CF-5DFD46EE705C}"/>
    <cellStyle name="Normal 2 9 2 6 2" xfId="24351" xr:uid="{457FD25B-D9CD-4E12-A0AF-577E99733F0A}"/>
    <cellStyle name="Normal 2 9 2 7" xfId="18246" xr:uid="{50D7D4DB-B4A5-4F2C-B6B7-62288CEA9B42}"/>
    <cellStyle name="Normal 2 9 2 7 2" xfId="30967" xr:uid="{51FA0145-0047-4D41-B0CB-F97638A50685}"/>
    <cellStyle name="Normal 2 9 2 8" xfId="36402" xr:uid="{B1CC2B63-E784-43D3-A6CC-17DABD9D390E}"/>
    <cellStyle name="Normal 2 9 2 9" xfId="37467" xr:uid="{240BAE8C-802A-4807-82F3-846D8423202B}"/>
    <cellStyle name="Normal 2 9 2_Act input CF" xfId="18247" xr:uid="{09E4AA81-8464-406A-8DE3-35939232DDFA}"/>
    <cellStyle name="Normal 2 9 3" xfId="18248" xr:uid="{612ED01D-849D-4EB0-8A95-01AC8E063FEC}"/>
    <cellStyle name="Normal 2 9 3 10" xfId="38866" xr:uid="{510A011D-9415-42CD-836A-283184A55D04}"/>
    <cellStyle name="Normal 2 9 3 11" xfId="24352" xr:uid="{2F2019A9-F140-4C79-907D-59CBC189F858}"/>
    <cellStyle name="Normal 2 9 3 2" xfId="18249" xr:uid="{13FA3989-5BBB-457B-8C05-5F2D7A613215}"/>
    <cellStyle name="Normal 2 9 3 2 2" xfId="18250" xr:uid="{400464BB-A749-46B4-B9C5-B12B551270F3}"/>
    <cellStyle name="Normal 2 9 3 2 2 2" xfId="24354" xr:uid="{7AC39BF0-EFC8-44F2-AEF6-A57813080584}"/>
    <cellStyle name="Normal 2 9 3 2 3" xfId="18251" xr:uid="{6252F734-4C45-4BEA-8051-6261F4EA988E}"/>
    <cellStyle name="Normal 2 9 3 2 3 2" xfId="24355" xr:uid="{EBF8155A-5E50-4EC0-8712-0D069D0737A4}"/>
    <cellStyle name="Normal 2 9 3 2 4" xfId="24353" xr:uid="{3912BE7E-2A4E-4F60-867A-05F4EE8A1DD6}"/>
    <cellStyle name="Normal 2 9 3 2_ACT_NIBD EQ" xfId="18252" xr:uid="{B7A31603-47F9-4B4D-9118-C0EACC803E2E}"/>
    <cellStyle name="Normal 2 9 3 3" xfId="18253" xr:uid="{4548309D-5D36-43A2-9D8E-6CA5ADE0D7D4}"/>
    <cellStyle name="Normal 2 9 3 3 2" xfId="24356" xr:uid="{552F5BF5-6A45-4971-A16E-A1FDE3C26366}"/>
    <cellStyle name="Normal 2 9 3 4" xfId="18254" xr:uid="{78076E61-792E-4F87-A709-F6B7D22A8106}"/>
    <cellStyle name="Normal 2 9 3 4 2" xfId="24357" xr:uid="{CA4C62B8-1855-49AF-8037-1B4EE17B1B10}"/>
    <cellStyle name="Normal 2 9 3 5" xfId="18255" xr:uid="{38E0E1B8-F6E3-419D-B264-5BAE9BF67B38}"/>
    <cellStyle name="Normal 2 9 3 5 2" xfId="31214" xr:uid="{71A5199E-F760-43FC-A330-003C8EF38024}"/>
    <cellStyle name="Normal 2 9 3 6" xfId="36761" xr:uid="{91524421-1F5F-40FD-86AF-5FFC225A72CD}"/>
    <cellStyle name="Normal 2 9 3 7" xfId="37835" xr:uid="{4B928923-05C7-4A8E-9745-C949458C204C}"/>
    <cellStyle name="Normal 2 9 3 8" xfId="38235" xr:uid="{55273A80-303C-4534-ABE8-EC700696DE86}"/>
    <cellStyle name="Normal 2 9 3 9" xfId="38584" xr:uid="{8A9A8170-934D-457E-AA70-7D5702CD3FE4}"/>
    <cellStyle name="Normal 2 9 3_Act input CF" xfId="18256" xr:uid="{30718C8C-5893-4D70-94AE-DB1877DB8D9E}"/>
    <cellStyle name="Normal 2 9 4" xfId="18257" xr:uid="{B02C5469-8C16-40CB-A45C-3D059C8113B2}"/>
    <cellStyle name="Normal 2 9 4 10" xfId="38867" xr:uid="{9C856C08-8160-4DED-B0CC-32A86282CDE3}"/>
    <cellStyle name="Normal 2 9 4 11" xfId="24358" xr:uid="{5C0069F0-C808-4B82-BAA0-8368285593C7}"/>
    <cellStyle name="Normal 2 9 4 2" xfId="18258" xr:uid="{617EAAF8-6F56-473E-A46E-6A9E7BA0DB8F}"/>
    <cellStyle name="Normal 2 9 4 2 2" xfId="18259" xr:uid="{173C4F27-B940-464D-8168-3996550E9661}"/>
    <cellStyle name="Normal 2 9 4 2 2 2" xfId="24360" xr:uid="{A0897EC0-9ADB-4598-B33E-17759E88E4E7}"/>
    <cellStyle name="Normal 2 9 4 2 3" xfId="18260" xr:uid="{B5F98BD2-63D0-40EC-9FEC-C4FA251574BB}"/>
    <cellStyle name="Normal 2 9 4 2 3 2" xfId="24361" xr:uid="{2FA0E4D9-6CC7-4529-ADB1-1E8FC514A2DE}"/>
    <cellStyle name="Normal 2 9 4 2 4" xfId="24359" xr:uid="{428669B8-3CDE-45CE-B4C7-2C8BD827E5AB}"/>
    <cellStyle name="Normal 2 9 4 2_ACT_NIBD EQ" xfId="18261" xr:uid="{A97D04E8-F431-4CD5-8DF0-06C9F2B9CAF3}"/>
    <cellStyle name="Normal 2 9 4 3" xfId="18262" xr:uid="{204615C9-6A92-462D-A6BD-B8B0E40F6C10}"/>
    <cellStyle name="Normal 2 9 4 3 2" xfId="24362" xr:uid="{80EF43C4-1F23-4219-868B-77B29905B3B6}"/>
    <cellStyle name="Normal 2 9 4 4" xfId="18263" xr:uid="{6E7763A3-261D-406B-BDA9-4FE029885A8B}"/>
    <cellStyle name="Normal 2 9 4 4 2" xfId="24363" xr:uid="{11601C6A-6DBA-4855-9431-3CF91E17296F}"/>
    <cellStyle name="Normal 2 9 4 5" xfId="18264" xr:uid="{6F51A352-1A88-40E4-99AA-EA92612EEDA8}"/>
    <cellStyle name="Normal 2 9 4 5 2" xfId="31610" xr:uid="{72223D64-B551-4D2E-BF0E-3BB6647A9679}"/>
    <cellStyle name="Normal 2 9 4 6" xfId="36762" xr:uid="{B0D9C4EC-1521-4EA3-BAE6-E2533250C3A8}"/>
    <cellStyle name="Normal 2 9 4 7" xfId="37836" xr:uid="{A14489E5-F73C-41AE-8F64-33543CDDD059}"/>
    <cellStyle name="Normal 2 9 4 8" xfId="38236" xr:uid="{AC9369F9-AD08-4F5A-938A-D1D1CDB940E2}"/>
    <cellStyle name="Normal 2 9 4 9" xfId="38585" xr:uid="{5002353A-40F1-4BCC-93F7-401FA89BEC73}"/>
    <cellStyle name="Normal 2 9 4_Act input CF" xfId="18265" xr:uid="{017C12C9-C480-40C9-8138-8872FAB9E4F2}"/>
    <cellStyle name="Normal 2 9 5" xfId="18266" xr:uid="{4806BF86-708A-4870-BBFB-DD03047005F0}"/>
    <cellStyle name="Normal 2 9 5 2" xfId="18267" xr:uid="{C615C74F-FAF1-497E-B370-535DF1942886}"/>
    <cellStyle name="Normal 2 9 5 2 2" xfId="24365" xr:uid="{06E6FD96-EF0D-47A5-A70B-CB3054DFC796}"/>
    <cellStyle name="Normal 2 9 5 3" xfId="18268" xr:uid="{F4BAB02F-B125-4FE4-BCBA-34700E8FF298}"/>
    <cellStyle name="Normal 2 9 5 3 2" xfId="24366" xr:uid="{A164E733-EC89-4C03-835F-0EBC78ED235D}"/>
    <cellStyle name="Normal 2 9 5 4" xfId="24364" xr:uid="{60D69B57-B9F2-449D-9DA1-95BFFDF08E60}"/>
    <cellStyle name="Normal 2 9 5_ACT_NIBD EQ" xfId="18269" xr:uid="{016A8248-BB92-4170-BF5A-E57D02BDDEF3}"/>
    <cellStyle name="Normal 2 9 6" xfId="18270" xr:uid="{ABE24F7E-FE34-433D-8549-807611B47E3A}"/>
    <cellStyle name="Normal 2 9 6 2" xfId="24367" xr:uid="{6AEDAA00-6173-4954-AB6F-F301EA198047}"/>
    <cellStyle name="Normal 2 9 7" xfId="18271" xr:uid="{23019BE7-E058-4B43-BCD5-8454CE857DF8}"/>
    <cellStyle name="Normal 2 9 7 2" xfId="24368" xr:uid="{BF7574E3-A07E-43AF-9C82-170536984921}"/>
    <cellStyle name="Normal 2 9 8" xfId="18272" xr:uid="{95FE8D8A-C22C-48A6-A9CD-2B7548A460F5}"/>
    <cellStyle name="Normal 2 9 8 2" xfId="30751" xr:uid="{EDF666CD-09BF-4C64-A171-7C4798F3B32D}"/>
    <cellStyle name="Normal 2 9 9" xfId="36306" xr:uid="{81E3E449-458D-495F-BFC9-E878007D3C9A}"/>
    <cellStyle name="Normal 2 9_Act input CF" xfId="18273" xr:uid="{8E634500-CD51-46CE-8168-17DDD3FA211A}"/>
    <cellStyle name="Normal 2_Act input CF" xfId="18274" xr:uid="{E5778918-9654-4DB3-9FD9-E43A697974CD}"/>
    <cellStyle name="Normal 20" xfId="18275" xr:uid="{2132415C-AEB0-427D-B50C-E55101A9B7AE}"/>
    <cellStyle name="Normal 20 2" xfId="18276" xr:uid="{35C661DF-FA80-4AD2-9184-E71AA5BA6736}"/>
    <cellStyle name="Normal 20 2 2" xfId="30826" xr:uid="{6CD189FA-448E-43BC-8B66-3862C1A863DF}"/>
    <cellStyle name="Normal 20 3" xfId="33023" xr:uid="{B78B3C8E-4EC4-47BD-8B0A-0334E2E7E275}"/>
    <cellStyle name="Normal 20 4" xfId="24369" xr:uid="{0E660C6F-96F0-41C3-8653-4752626A3AAA}"/>
    <cellStyle name="Normal 20_ACT Segment adj EBITDA" xfId="18277" xr:uid="{B8552C3D-F25E-4F05-B52D-438AA6038CD0}"/>
    <cellStyle name="Normal 21" xfId="18278" xr:uid="{5C514028-A951-439C-AD65-3EF2C6DB5DC2}"/>
    <cellStyle name="Normal 21 10" xfId="37764" xr:uid="{97A369A9-72D7-46A7-8ABC-6B2645FE1A3A}"/>
    <cellStyle name="Normal 21 11" xfId="24370" xr:uid="{497DF415-DB90-4699-8F87-3149E8441E06}"/>
    <cellStyle name="Normal 21 2" xfId="18279" xr:uid="{F257AAF2-3390-4274-A92C-7585D67545CD}"/>
    <cellStyle name="Normal 21 2 10" xfId="38868" xr:uid="{691BB982-9AFC-4B3A-A7F6-685EB3B12CCF}"/>
    <cellStyle name="Normal 21 2 11" xfId="24371" xr:uid="{5ECC64F7-C60C-4375-B964-3FF58BF6A589}"/>
    <cellStyle name="Normal 21 2 2" xfId="18280" xr:uid="{8CFFC907-1BED-45F6-B80A-F0D9151B4F9E}"/>
    <cellStyle name="Normal 21 2 2 2" xfId="18281" xr:uid="{E657DAD6-BD4C-49AA-8E3C-3317989770B0}"/>
    <cellStyle name="Normal 21 2 2 2 2" xfId="24373" xr:uid="{916E1703-4CD2-48C2-A75A-8378A50056F9}"/>
    <cellStyle name="Normal 21 2 2 3" xfId="18282" xr:uid="{5D67712C-5CE9-4672-BE28-F993BC8356D5}"/>
    <cellStyle name="Normal 21 2 2 3 2" xfId="24374" xr:uid="{B67CC79B-75F8-4CD4-B554-2DFFA7E65870}"/>
    <cellStyle name="Normal 21 2 2 4" xfId="24372" xr:uid="{437654FD-06B0-4F52-96B4-CA4777ECDE4B}"/>
    <cellStyle name="Normal 21 2 2_ACT_NIBD EQ" xfId="18283" xr:uid="{AD36F0E7-A700-4EA6-8708-16E2FD9E2FAD}"/>
    <cellStyle name="Normal 21 2 3" xfId="18284" xr:uid="{50BB562D-3CD4-4CAB-9E21-C1284F36D6D1}"/>
    <cellStyle name="Normal 21 2 3 2" xfId="24375" xr:uid="{476E5570-ABAC-444F-9C0B-C85D1704CAE3}"/>
    <cellStyle name="Normal 21 2 4" xfId="18285" xr:uid="{A903D1DE-B4EF-48EA-BFC0-D643E8D982ED}"/>
    <cellStyle name="Normal 21 2 4 2" xfId="24376" xr:uid="{80E1E74D-8382-4165-A6F5-D09AE4A83E22}"/>
    <cellStyle name="Normal 21 2 5" xfId="18286" xr:uid="{D391FB80-C43C-4A1F-A32D-989E94C70C78}"/>
    <cellStyle name="Normal 21 2 5 2" xfId="31401" xr:uid="{6CF04BB7-8163-4C46-9F0D-C27A4DFDF565}"/>
    <cellStyle name="Normal 21 2 6" xfId="36763" xr:uid="{F55B25B1-EF1B-4283-9CA9-2D84A1290391}"/>
    <cellStyle name="Normal 21 2 7" xfId="37837" xr:uid="{0D6F5693-DBE6-4620-A94A-54FDD46AB67B}"/>
    <cellStyle name="Normal 21 2 8" xfId="38237" xr:uid="{4CC2D3C7-C8FD-4C42-9D8B-4EF395E10DBF}"/>
    <cellStyle name="Normal 21 2 9" xfId="38586" xr:uid="{AD6F6B4B-2B8E-4F8C-89D7-225DE131F32C}"/>
    <cellStyle name="Normal 21 2_Act input CF" xfId="18287" xr:uid="{55DAAAA9-40F4-431F-B2B9-0A0478617B07}"/>
    <cellStyle name="Normal 21 3" xfId="18288" xr:uid="{2F0B97BF-1255-407F-9BD5-84DC7B494E3A}"/>
    <cellStyle name="Normal 21 3 10" xfId="38869" xr:uid="{4A4D7377-FF62-4A08-8C06-7B7262EECB05}"/>
    <cellStyle name="Normal 21 3 11" xfId="24377" xr:uid="{3404A1C5-E5A3-4F6E-8B09-87278EC480D1}"/>
    <cellStyle name="Normal 21 3 2" xfId="18289" xr:uid="{F3479B63-4364-45F4-9157-59B4AB455FD4}"/>
    <cellStyle name="Normal 21 3 2 2" xfId="18290" xr:uid="{83CDE372-5724-488A-B08D-29894A15837B}"/>
    <cellStyle name="Normal 21 3 2 2 2" xfId="24379" xr:uid="{14BEE121-220A-426E-A31C-5270ACAC66F8}"/>
    <cellStyle name="Normal 21 3 2 3" xfId="18291" xr:uid="{8ABAFD75-2067-46BB-99BD-EE3037BA51FC}"/>
    <cellStyle name="Normal 21 3 2 3 2" xfId="24380" xr:uid="{E015E79E-3EC8-4349-B6B8-CF573B7E95D2}"/>
    <cellStyle name="Normal 21 3 2 4" xfId="24378" xr:uid="{6EF86C78-0053-45F5-89EE-143AC88004A6}"/>
    <cellStyle name="Normal 21 3 2_ACT_NIBD EQ" xfId="18292" xr:uid="{9204FD5D-94A5-4F8A-9DA9-6BF8E86410F6}"/>
    <cellStyle name="Normal 21 3 3" xfId="18293" xr:uid="{C8761A03-769E-42DC-81D1-B0D958BBE768}"/>
    <cellStyle name="Normal 21 3 3 2" xfId="24381" xr:uid="{7AACE5A3-B200-481F-BBED-E7AD1CBF8E4A}"/>
    <cellStyle name="Normal 21 3 4" xfId="18294" xr:uid="{7DE435EF-E5DB-4369-874F-5B08F5FE20E6}"/>
    <cellStyle name="Normal 21 3 4 2" xfId="24382" xr:uid="{D3BAFB3F-2713-4663-B1A8-DA1D400EA63B}"/>
    <cellStyle name="Normal 21 3 5" xfId="18295" xr:uid="{D9C8B444-5C44-40A6-92BE-32E1486B8F47}"/>
    <cellStyle name="Normal 21 3 5 2" xfId="31794" xr:uid="{16F64EC6-1A5E-4B22-A4F3-D299862B8656}"/>
    <cellStyle name="Normal 21 3 6" xfId="36764" xr:uid="{7AFE14DC-7724-49E0-BAD3-BBFF9CDA0964}"/>
    <cellStyle name="Normal 21 3 7" xfId="37838" xr:uid="{BB4CC418-1E28-46CE-A398-C0817C9BE1F1}"/>
    <cellStyle name="Normal 21 3 8" xfId="38238" xr:uid="{F8BB9667-23A0-46C2-ACA9-88A7C8133F22}"/>
    <cellStyle name="Normal 21 3 9" xfId="38587" xr:uid="{6796405C-CC54-429E-96BA-51DE8EDC09B6}"/>
    <cellStyle name="Normal 21 3_Act input CF" xfId="18296" xr:uid="{A2321740-CA7F-4161-AB77-605D382189D4}"/>
    <cellStyle name="Normal 21 4" xfId="18297" xr:uid="{6C40C47A-BB37-4E2F-B268-501EECBA6AC3}"/>
    <cellStyle name="Normal 21 4 2" xfId="18298" xr:uid="{CBEA9EF2-2F0F-422A-B7A3-4A873540C42E}"/>
    <cellStyle name="Normal 21 4 2 2" xfId="24384" xr:uid="{E4832FE8-B4A2-46B4-984A-D7BC27F3361C}"/>
    <cellStyle name="Normal 21 4 3" xfId="18299" xr:uid="{798B7092-E907-4B5E-AA4D-3EFF885B6590}"/>
    <cellStyle name="Normal 21 4 3 2" xfId="24385" xr:uid="{6AA907E5-2E50-4EF1-9222-D4208E7AA6B1}"/>
    <cellStyle name="Normal 21 4 4" xfId="24383" xr:uid="{83E93773-313A-49EA-9B56-2345BF043609}"/>
    <cellStyle name="Normal 21 4_ACT_NIBD EQ" xfId="18300" xr:uid="{70824805-EA8F-48FE-9A9C-D7F18D94A576}"/>
    <cellStyle name="Normal 21 5" xfId="18301" xr:uid="{860D1982-EE83-4BFC-BB9C-E9BA280BA0E2}"/>
    <cellStyle name="Normal 21 5 2" xfId="24386" xr:uid="{7A7C90C1-CE91-4168-AD9C-71C5C8CDFFE4}"/>
    <cellStyle name="Normal 21 6" xfId="18302" xr:uid="{101D27C4-10B7-42B5-8E2C-5A53E140F245}"/>
    <cellStyle name="Normal 21 6 2" xfId="24387" xr:uid="{4B9E2222-E469-4A8B-8011-0C9FC06BED38}"/>
    <cellStyle name="Normal 21 7" xfId="18303" xr:uid="{9D21F913-5BB8-4332-BB68-A489B3DF96EB}"/>
    <cellStyle name="Normal 21 7 2" xfId="31002" xr:uid="{F2D317C4-972F-471D-8272-7A2F48530997}"/>
    <cellStyle name="Normal 21 8" xfId="33024" xr:uid="{0547229E-8335-42D7-A3E3-4E6F18A3F431}"/>
    <cellStyle name="Normal 21 9" xfId="36099" xr:uid="{B78B69F4-C911-4027-9116-7A386A6AEEEC}"/>
    <cellStyle name="Normal 21_Act input CF" xfId="18304" xr:uid="{DFF01A6A-B8BA-4C75-95D7-640CD3175698}"/>
    <cellStyle name="Normal 22" xfId="18305" xr:uid="{2A9BE67A-138E-46BC-B99A-504F64807406}"/>
    <cellStyle name="Normal 22 10" xfId="37313" xr:uid="{4B35EB8F-FC9C-4E76-9AC4-356C392D248F}"/>
    <cellStyle name="Normal 22 11" xfId="24388" xr:uid="{69758B59-9095-4D87-9932-532A69435EF8}"/>
    <cellStyle name="Normal 22 2" xfId="18306" xr:uid="{401527AF-2634-49D8-BA95-558162A65B0A}"/>
    <cellStyle name="Normal 22 2 10" xfId="38870" xr:uid="{EE10804C-EE38-4C4D-ACE1-E1B8250027B4}"/>
    <cellStyle name="Normal 22 2 11" xfId="24389" xr:uid="{1D10B43A-46D9-47F2-9B06-25C3691A300B}"/>
    <cellStyle name="Normal 22 2 2" xfId="18307" xr:uid="{2D155221-36B0-4F92-9EF3-DB9EE6D4DB18}"/>
    <cellStyle name="Normal 22 2 2 2" xfId="18308" xr:uid="{ADCC516A-ECDF-42CB-BE61-50AE3C5FEFD9}"/>
    <cellStyle name="Normal 22 2 2 2 2" xfId="24391" xr:uid="{495AD730-4D3E-4500-928C-9B4CFB92A199}"/>
    <cellStyle name="Normal 22 2 2 3" xfId="18309" xr:uid="{DB260A31-6BD9-4304-A293-6E6B82F88982}"/>
    <cellStyle name="Normal 22 2 2 3 2" xfId="24392" xr:uid="{066CEA44-9A3B-42EE-B66F-2D1898C16F25}"/>
    <cellStyle name="Normal 22 2 2 4" xfId="24390" xr:uid="{4476075A-9091-4B4D-9F4A-AA61828BDF3C}"/>
    <cellStyle name="Normal 22 2 2_ACT_NIBD EQ" xfId="18310" xr:uid="{6C3CF24D-5024-4040-9CA6-32CC5543D4F5}"/>
    <cellStyle name="Normal 22 2 3" xfId="18311" xr:uid="{7A131835-0EBC-4BE2-A62A-11E7FD1299E9}"/>
    <cellStyle name="Normal 22 2 3 2" xfId="24393" xr:uid="{B63A1928-75CC-45C0-BF66-C2B53656E63B}"/>
    <cellStyle name="Normal 22 2 4" xfId="18312" xr:uid="{6CD8062A-344F-4465-9C5D-A18E339FDF74}"/>
    <cellStyle name="Normal 22 2 4 2" xfId="24394" xr:uid="{DB7787B7-3CD6-4681-8C8E-43F0B7EAC1F6}"/>
    <cellStyle name="Normal 22 2 5" xfId="18313" xr:uid="{6D9984D7-0F75-44BB-93B9-97026823C1DC}"/>
    <cellStyle name="Normal 22 2 5 2" xfId="31402" xr:uid="{4FA3DF3A-BD34-4C45-BBF5-07F1629802EE}"/>
    <cellStyle name="Normal 22 2 6" xfId="36765" xr:uid="{AC5E3D24-950A-4BFC-B78E-EFC2535CCB53}"/>
    <cellStyle name="Normal 22 2 7" xfId="37839" xr:uid="{8A9D8DCE-5B14-486B-B059-5E7355D9E85E}"/>
    <cellStyle name="Normal 22 2 8" xfId="38239" xr:uid="{4BC9B8D1-9AA3-464A-B518-2CF4E5B3DE9C}"/>
    <cellStyle name="Normal 22 2 9" xfId="38588" xr:uid="{BB899F22-362E-4F83-BE2D-26B4BA36A9AE}"/>
    <cellStyle name="Normal 22 2_Act input CF" xfId="18314" xr:uid="{7B184848-AED3-4EB6-84CF-B6EFCECDB1A0}"/>
    <cellStyle name="Normal 22 3" xfId="18315" xr:uid="{D809F070-91A5-4BBF-B459-8B873A09D2F8}"/>
    <cellStyle name="Normal 22 3 10" xfId="38871" xr:uid="{311F021D-CB50-499B-A055-F85468C041A8}"/>
    <cellStyle name="Normal 22 3 11" xfId="24395" xr:uid="{A69DB590-E243-4625-87F9-2FB195AE2DB8}"/>
    <cellStyle name="Normal 22 3 2" xfId="18316" xr:uid="{593A09DE-4F62-4DBC-99E9-480E1A0892D9}"/>
    <cellStyle name="Normal 22 3 2 2" xfId="18317" xr:uid="{225D4C7D-A9D7-4F47-9712-0792CA845E45}"/>
    <cellStyle name="Normal 22 3 2 2 2" xfId="24397" xr:uid="{1338ECDD-8D82-4B87-BDB8-D472B9D23648}"/>
    <cellStyle name="Normal 22 3 2 3" xfId="18318" xr:uid="{979BD896-4F97-4F89-BD70-B9CDE4DB9CFE}"/>
    <cellStyle name="Normal 22 3 2 3 2" xfId="24398" xr:uid="{B995B681-2035-43AC-B12D-39FF246A99B1}"/>
    <cellStyle name="Normal 22 3 2 4" xfId="24396" xr:uid="{036414C7-4A89-430A-AD06-7BA5EEE4DD19}"/>
    <cellStyle name="Normal 22 3 2_ACT_NIBD EQ" xfId="18319" xr:uid="{4D3190FB-2D7B-4A47-B28E-AD2E6FF8253E}"/>
    <cellStyle name="Normal 22 3 3" xfId="18320" xr:uid="{C0760C15-BFC1-4987-BE70-50798BD8D1BA}"/>
    <cellStyle name="Normal 22 3 3 2" xfId="24399" xr:uid="{95999451-C706-4D6D-BC5E-DC7AEAEDAED8}"/>
    <cellStyle name="Normal 22 3 4" xfId="18321" xr:uid="{95E3D765-9539-429A-9B8E-92D847924887}"/>
    <cellStyle name="Normal 22 3 4 2" xfId="24400" xr:uid="{A3F390E5-D2CE-44A5-AC16-852587A48E25}"/>
    <cellStyle name="Normal 22 3 5" xfId="18322" xr:uid="{20636376-D3F6-4317-9127-3E0B654A0AFD}"/>
    <cellStyle name="Normal 22 3 5 2" xfId="31795" xr:uid="{81477F08-DB74-48CD-90DA-E28553ECC937}"/>
    <cellStyle name="Normal 22 3 6" xfId="36766" xr:uid="{95F0185E-68A0-44BC-9E88-18A4FEE2131A}"/>
    <cellStyle name="Normal 22 3 7" xfId="37840" xr:uid="{97FB986A-5430-4BC8-9042-DE2715076FB5}"/>
    <cellStyle name="Normal 22 3 8" xfId="38240" xr:uid="{ED826FE9-FB6D-4C74-BE32-6C3A8210FF19}"/>
    <cellStyle name="Normal 22 3 9" xfId="38589" xr:uid="{115F7A96-7BB4-41A2-8C95-FCC87CB589AC}"/>
    <cellStyle name="Normal 22 3_Act input CF" xfId="18323" xr:uid="{224D694F-7425-4B0D-8BCA-5FAF9A3FC58F}"/>
    <cellStyle name="Normal 22 4" xfId="18324" xr:uid="{A99298A9-493F-4CEA-B365-C33A490A96A5}"/>
    <cellStyle name="Normal 22 4 2" xfId="18325" xr:uid="{C253A6CD-B909-435B-8C47-26D184A1BC4C}"/>
    <cellStyle name="Normal 22 4 2 2" xfId="24402" xr:uid="{DE661AA6-AFA3-4053-B08C-321D107BE393}"/>
    <cellStyle name="Normal 22 4 3" xfId="18326" xr:uid="{A855E4CB-4F02-4EB0-870E-19A81A1D0FFF}"/>
    <cellStyle name="Normal 22 4 3 2" xfId="24403" xr:uid="{D306386E-DC14-4626-9A22-2DAEF9D81885}"/>
    <cellStyle name="Normal 22 4 4" xfId="24401" xr:uid="{749784BC-26F5-49BD-967A-2631274019AC}"/>
    <cellStyle name="Normal 22 4_ACT_NIBD EQ" xfId="18327" xr:uid="{A0AEED76-00A9-4A44-8617-08268B785400}"/>
    <cellStyle name="Normal 22 5" xfId="18328" xr:uid="{07CCE727-B517-452A-AF04-8773C8122261}"/>
    <cellStyle name="Normal 22 5 2" xfId="24404" xr:uid="{387CEBA5-012A-4244-87F4-4E4D8EDEF886}"/>
    <cellStyle name="Normal 22 6" xfId="18329" xr:uid="{AD680134-9EDE-4672-9C43-2996B8F3F88E}"/>
    <cellStyle name="Normal 22 6 2" xfId="24405" xr:uid="{FD051581-52E4-48BD-B90E-31060B559239}"/>
    <cellStyle name="Normal 22 7" xfId="18330" xr:uid="{B4FFEFE9-2500-4C8F-A748-B7DA16C93313}"/>
    <cellStyle name="Normal 22 7 2" xfId="31003" xr:uid="{53BB3DF0-28A8-46CE-8469-40B24FFCD91F}"/>
    <cellStyle name="Normal 22 8" xfId="33025" xr:uid="{4F90871E-847C-47C2-A979-948674921547}"/>
    <cellStyle name="Normal 22 9" xfId="36095" xr:uid="{F05695DD-2D19-4EA4-80D4-4F0285C26EB6}"/>
    <cellStyle name="Normal 22_Act input CF" xfId="18331" xr:uid="{958AD24D-0570-4795-AB67-D3B152BA2669}"/>
    <cellStyle name="Normal 23" xfId="18332" xr:uid="{90673868-4382-44F1-B3F4-E91B868A7065}"/>
    <cellStyle name="Normal 23 10" xfId="37741" xr:uid="{1D733BF2-1267-4E4B-87A7-54E574943687}"/>
    <cellStyle name="Normal 23 11" xfId="24406" xr:uid="{7D5E37DF-8BED-4622-81E5-419B3F4D80A6}"/>
    <cellStyle name="Normal 23 2" xfId="18333" xr:uid="{AD4ACCEB-8E7C-4E76-9DBE-999047F9B856}"/>
    <cellStyle name="Normal 23 2 10" xfId="38872" xr:uid="{630EAB0E-6CEB-44B4-920F-46D9642D34C2}"/>
    <cellStyle name="Normal 23 2 11" xfId="24407" xr:uid="{1F1E31D8-827D-4E64-9BE9-2EA33025ED71}"/>
    <cellStyle name="Normal 23 2 2" xfId="18334" xr:uid="{3506DC67-9EE9-427E-9E53-9383DB66F282}"/>
    <cellStyle name="Normal 23 2 2 2" xfId="18335" xr:uid="{20332325-2576-4407-AF06-043978B7A49F}"/>
    <cellStyle name="Normal 23 2 2 2 2" xfId="24409" xr:uid="{E6C5E54B-D3D2-4F0C-A1D9-A8D7F5AD1BD1}"/>
    <cellStyle name="Normal 23 2 2 3" xfId="18336" xr:uid="{B3294FD1-6A86-4586-8986-F5E9C1C1B757}"/>
    <cellStyle name="Normal 23 2 2 3 2" xfId="24410" xr:uid="{B459B9E3-69F3-4A24-8A19-778912D078BF}"/>
    <cellStyle name="Normal 23 2 2 4" xfId="24408" xr:uid="{9E71B3CD-AA06-4D3E-97B7-23B2741ACEE3}"/>
    <cellStyle name="Normal 23 2 2_ACT_NIBD EQ" xfId="18337" xr:uid="{F798450B-EA03-4FEA-84E1-605C39423582}"/>
    <cellStyle name="Normal 23 2 3" xfId="18338" xr:uid="{230C862D-24C5-4196-B127-6614F5CF21CF}"/>
    <cellStyle name="Normal 23 2 3 2" xfId="24411" xr:uid="{CDC6E480-D4BC-43B9-9BF7-AF12E88CCFCE}"/>
    <cellStyle name="Normal 23 2 4" xfId="18339" xr:uid="{C3DE0A5A-6693-4ECD-AF0F-17C93C592B5C}"/>
    <cellStyle name="Normal 23 2 4 2" xfId="24412" xr:uid="{446F6005-2529-4156-A7C3-C0EF23E992EB}"/>
    <cellStyle name="Normal 23 2 5" xfId="18340" xr:uid="{1300FA57-CBBE-4396-8FDD-33930077D2EA}"/>
    <cellStyle name="Normal 23 2 5 2" xfId="31404" xr:uid="{EBD64987-159F-453C-A575-1EFB38ABB54A}"/>
    <cellStyle name="Normal 23 2 6" xfId="36767" xr:uid="{55C08972-ECE8-4859-8A81-B321110B0714}"/>
    <cellStyle name="Normal 23 2 7" xfId="37841" xr:uid="{CD8CE89F-610C-4A10-9408-F4EBDAE868DF}"/>
    <cellStyle name="Normal 23 2 8" xfId="38241" xr:uid="{3D3671BB-7E95-4049-8F67-1CABBC37B702}"/>
    <cellStyle name="Normal 23 2 9" xfId="38590" xr:uid="{5451EF30-87DA-49E6-BE52-9A9C27EB38E2}"/>
    <cellStyle name="Normal 23 2_Act input CF" xfId="18341" xr:uid="{1AA6A2A4-4308-499E-A554-FF1F6A2EF97C}"/>
    <cellStyle name="Normal 23 3" xfId="18342" xr:uid="{EF09A7B0-E1F3-45F9-B4A6-66079EF185A4}"/>
    <cellStyle name="Normal 23 3 10" xfId="38873" xr:uid="{463C0D56-A564-4C94-886E-2AF9FD4D9C78}"/>
    <cellStyle name="Normal 23 3 11" xfId="24413" xr:uid="{E4196DDD-096F-40FC-9007-66219DA74A69}"/>
    <cellStyle name="Normal 23 3 2" xfId="18343" xr:uid="{790D85C8-3EAF-48CF-B391-4F4835EC640F}"/>
    <cellStyle name="Normal 23 3 2 2" xfId="18344" xr:uid="{28C7F1CC-A85F-4801-96D2-4A34FEA39B13}"/>
    <cellStyle name="Normal 23 3 2 2 2" xfId="24415" xr:uid="{8F613FDC-A1DA-4986-BBF6-10FB248283CE}"/>
    <cellStyle name="Normal 23 3 2 3" xfId="18345" xr:uid="{D152B1EC-C85A-4A5E-9D06-99B4FF3D7E89}"/>
    <cellStyle name="Normal 23 3 2 3 2" xfId="24416" xr:uid="{CE06F06A-D6BC-43DD-B441-7855E3D49ED0}"/>
    <cellStyle name="Normal 23 3 2 4" xfId="24414" xr:uid="{8398F965-79DD-4701-81EE-4C24E6DEBC81}"/>
    <cellStyle name="Normal 23 3 2_ACT_NIBD EQ" xfId="18346" xr:uid="{F9DCCF19-58BA-403B-91D5-ADCAF0F400AF}"/>
    <cellStyle name="Normal 23 3 3" xfId="18347" xr:uid="{699EACDE-843B-45F7-90F7-A0F745518E88}"/>
    <cellStyle name="Normal 23 3 3 2" xfId="24417" xr:uid="{95CC47C0-29C5-45D5-A723-6EF2E87E43B1}"/>
    <cellStyle name="Normal 23 3 4" xfId="18348" xr:uid="{F59B897F-32EC-4D65-98E2-A1E370EB44DE}"/>
    <cellStyle name="Normal 23 3 4 2" xfId="24418" xr:uid="{06D583D8-A2A8-4EE8-801F-332DED6C1382}"/>
    <cellStyle name="Normal 23 3 5" xfId="18349" xr:uid="{CCBC1C89-FF70-4593-8F75-0F1D710D0FD0}"/>
    <cellStyle name="Normal 23 3 5 2" xfId="31797" xr:uid="{0E2C8D1E-C07F-485F-9911-6F7D2BB378AC}"/>
    <cellStyle name="Normal 23 3 6" xfId="36768" xr:uid="{28CABDD6-AD2D-4DFE-955A-E41F162F891A}"/>
    <cellStyle name="Normal 23 3 7" xfId="37842" xr:uid="{71253F04-2D04-4359-884F-408FEC414C4F}"/>
    <cellStyle name="Normal 23 3 8" xfId="38242" xr:uid="{EA357984-D5E1-4FAE-A948-89AF43C4E225}"/>
    <cellStyle name="Normal 23 3 9" xfId="38591" xr:uid="{2D0857A7-5EC3-488B-88FD-6340ACD2A9A6}"/>
    <cellStyle name="Normal 23 3_Act input CF" xfId="18350" xr:uid="{4F963636-2E30-490F-8875-F925136C59C0}"/>
    <cellStyle name="Normal 23 4" xfId="18351" xr:uid="{8BA519AB-18B7-4187-A443-9787A31B9D7E}"/>
    <cellStyle name="Normal 23 4 2" xfId="18352" xr:uid="{08DF8317-0017-4EAA-A4D2-8AE849793EB0}"/>
    <cellStyle name="Normal 23 4 2 2" xfId="24420" xr:uid="{37A785CA-4AD0-453B-88F2-24A2446874D4}"/>
    <cellStyle name="Normal 23 4 3" xfId="18353" xr:uid="{5B0CFCFD-E47D-456F-A5B9-20192A68F683}"/>
    <cellStyle name="Normal 23 4 3 2" xfId="24421" xr:uid="{DFF838A3-C780-440E-BC11-04651E591369}"/>
    <cellStyle name="Normal 23 4 4" xfId="24419" xr:uid="{D3E3B619-DDEB-4794-8D4A-4330331D2FCA}"/>
    <cellStyle name="Normal 23 4_ACT_NIBD EQ" xfId="18354" xr:uid="{50A64D04-2939-47D5-9DF0-96C696AB70B1}"/>
    <cellStyle name="Normal 23 5" xfId="18355" xr:uid="{FA0E4E17-FE15-4969-9425-F1C3CB5DF496}"/>
    <cellStyle name="Normal 23 5 2" xfId="24422" xr:uid="{B8579620-43CC-45A7-8212-F1AC70D9FEDE}"/>
    <cellStyle name="Normal 23 6" xfId="18356" xr:uid="{6BFA2C12-4EA4-4D09-8651-8C51BE97114B}"/>
    <cellStyle name="Normal 23 6 2" xfId="24423" xr:uid="{137A478B-5248-4F55-9F4A-5CA1F788BADA}"/>
    <cellStyle name="Normal 23 7" xfId="18357" xr:uid="{471FD8EF-FBE3-46C5-98EF-791D909DC4BE}"/>
    <cellStyle name="Normal 23 7 2" xfId="31005" xr:uid="{44F8460A-CD8C-4937-977A-CEC441AA7512}"/>
    <cellStyle name="Normal 23 8" xfId="33026" xr:uid="{115D886E-89F8-4035-9C11-78A456B87A6F}"/>
    <cellStyle name="Normal 23 9" xfId="36098" xr:uid="{6EB96FF8-619C-44DD-9080-96D7A95DF735}"/>
    <cellStyle name="Normal 23_Act input CF" xfId="18358" xr:uid="{98EDFEF5-2631-4731-BA0F-85852E8FF7C9}"/>
    <cellStyle name="Normal 24" xfId="18359" xr:uid="{766D34A3-B3A9-4BE4-95D6-A98E76160A29}"/>
    <cellStyle name="Normal 24 10" xfId="37759" xr:uid="{691072EB-A222-4227-8E62-8B670D2F4837}"/>
    <cellStyle name="Normal 24 11" xfId="24424" xr:uid="{3CBA35A3-CB58-40E1-8D0A-BA1884B66E6B}"/>
    <cellStyle name="Normal 24 2" xfId="18360" xr:uid="{F5456995-0535-420B-97F9-BD0215446880}"/>
    <cellStyle name="Normal 24 2 10" xfId="38874" xr:uid="{10DB94F5-4778-43FD-99FA-68A234C19200}"/>
    <cellStyle name="Normal 24 2 11" xfId="24425" xr:uid="{175665C6-4DDD-4F4E-83B7-CDD568511CE1}"/>
    <cellStyle name="Normal 24 2 2" xfId="18361" xr:uid="{6564C0D4-9036-4077-8EB9-10C8A3E4CE96}"/>
    <cellStyle name="Normal 24 2 2 2" xfId="18362" xr:uid="{C429F24B-090F-4199-ACE7-CC1BC4906D10}"/>
    <cellStyle name="Normal 24 2 2 2 2" xfId="24427" xr:uid="{FA10DAF4-BC1F-4D36-97B4-D7DF1C52C21F}"/>
    <cellStyle name="Normal 24 2 2 3" xfId="18363" xr:uid="{6B3EB020-A3E4-47CB-8DCC-6B1DDFA4075E}"/>
    <cellStyle name="Normal 24 2 2 3 2" xfId="24428" xr:uid="{BEB39FE2-B3F6-460C-8620-783EF880052E}"/>
    <cellStyle name="Normal 24 2 2 4" xfId="24426" xr:uid="{EA104F0C-DDC4-49A8-A6F6-BF1B8B15B0E4}"/>
    <cellStyle name="Normal 24 2 2_ACT_NIBD EQ" xfId="18364" xr:uid="{0C131DA5-A965-4832-9E57-DCB36183946C}"/>
    <cellStyle name="Normal 24 2 3" xfId="18365" xr:uid="{2697F961-5E9E-4A70-BFD9-6F82ACC12546}"/>
    <cellStyle name="Normal 24 2 3 2" xfId="24429" xr:uid="{2CAF4E05-A182-4854-B388-07B527747212}"/>
    <cellStyle name="Normal 24 2 4" xfId="18366" xr:uid="{49F83CE5-FA41-4347-99DD-6F127F005BF7}"/>
    <cellStyle name="Normal 24 2 4 2" xfId="24430" xr:uid="{B76B188A-4651-47F9-9914-9BB73136F722}"/>
    <cellStyle name="Normal 24 2 5" xfId="18367" xr:uid="{9F373827-C803-4A6E-B278-F2DFEF8E79CF}"/>
    <cellStyle name="Normal 24 2 5 2" xfId="31405" xr:uid="{4BC7C728-2913-4585-A6F0-7B158A59125E}"/>
    <cellStyle name="Normal 24 2 6" xfId="36769" xr:uid="{4525CB32-CEB7-47B3-9AD6-E4BE0E02F437}"/>
    <cellStyle name="Normal 24 2 7" xfId="37843" xr:uid="{E62FC4F1-E7C1-43D8-A1A9-FF505DF3AB33}"/>
    <cellStyle name="Normal 24 2 8" xfId="38243" xr:uid="{FAB523CB-6990-4CC3-A2A7-BAF85E4D7DD1}"/>
    <cellStyle name="Normal 24 2 9" xfId="38592" xr:uid="{64C0CC62-4FAB-47B9-8C3B-517BFDC63E6D}"/>
    <cellStyle name="Normal 24 2_Act input CF" xfId="18368" xr:uid="{2B230AE3-2D4F-4C4C-817C-7C1D51ACF259}"/>
    <cellStyle name="Normal 24 3" xfId="18369" xr:uid="{18731E8A-34F3-4A38-AB56-6299C43BCB3B}"/>
    <cellStyle name="Normal 24 3 10" xfId="38875" xr:uid="{D4AE2266-4DA0-420C-BB7B-F62499F0C12E}"/>
    <cellStyle name="Normal 24 3 11" xfId="24431" xr:uid="{A74232B0-B319-4DC8-82EC-5F40EB3DF74F}"/>
    <cellStyle name="Normal 24 3 2" xfId="18370" xr:uid="{651360EF-71C6-4B42-9EBA-71A732059CC4}"/>
    <cellStyle name="Normal 24 3 2 2" xfId="18371" xr:uid="{BDF9DA16-63E1-45D7-A102-A30312AC55EB}"/>
    <cellStyle name="Normal 24 3 2 2 2" xfId="24433" xr:uid="{CF7BE5AC-73DE-4CD9-AE8A-90A95933B603}"/>
    <cellStyle name="Normal 24 3 2 3" xfId="18372" xr:uid="{436420AB-79C6-469A-AA8C-34B5EC5C647A}"/>
    <cellStyle name="Normal 24 3 2 3 2" xfId="24434" xr:uid="{B2B05028-5B8F-4505-BACB-14815B96B2DF}"/>
    <cellStyle name="Normal 24 3 2 4" xfId="24432" xr:uid="{02FB91CA-3EAA-48A2-A8A9-177200B135D2}"/>
    <cellStyle name="Normal 24 3 2_ACT_NIBD EQ" xfId="18373" xr:uid="{41B00F0B-10F4-4A9B-8FEF-203CCDC424E6}"/>
    <cellStyle name="Normal 24 3 3" xfId="18374" xr:uid="{F9FF12BD-4971-41DD-8B7C-94E450478F95}"/>
    <cellStyle name="Normal 24 3 3 2" xfId="24435" xr:uid="{A48E8DF9-10EB-41C8-AF55-0C31EEF53A5E}"/>
    <cellStyle name="Normal 24 3 4" xfId="18375" xr:uid="{1DBEEC36-91FF-40DD-ACB7-10E85D02FE1C}"/>
    <cellStyle name="Normal 24 3 4 2" xfId="24436" xr:uid="{EEE36400-41AD-42C4-B169-5FE441B12325}"/>
    <cellStyle name="Normal 24 3 5" xfId="18376" xr:uid="{5E917F53-11CE-4F38-BD4E-3DF0EC11118A}"/>
    <cellStyle name="Normal 24 3 5 2" xfId="31798" xr:uid="{75A2A505-EF30-4B00-9D49-4886D3EA1CE7}"/>
    <cellStyle name="Normal 24 3 6" xfId="36770" xr:uid="{402A1FA5-6971-48EE-91DA-A5D5BA8C46B4}"/>
    <cellStyle name="Normal 24 3 7" xfId="37844" xr:uid="{FED8AF37-F721-4CE9-A85C-334577FBBE0D}"/>
    <cellStyle name="Normal 24 3 8" xfId="38244" xr:uid="{771B1822-F410-40A8-9736-7F4ECDEED60D}"/>
    <cellStyle name="Normal 24 3 9" xfId="38593" xr:uid="{F4125331-6A81-456D-AFA5-DB481B996FF1}"/>
    <cellStyle name="Normal 24 3_Act input CF" xfId="18377" xr:uid="{C829C11F-B5D0-4144-9E52-EB1988811956}"/>
    <cellStyle name="Normal 24 4" xfId="18378" xr:uid="{7A52369C-4C03-45D5-9FD1-44EA9013B7F5}"/>
    <cellStyle name="Normal 24 4 2" xfId="18379" xr:uid="{7F0A1F0A-8DE8-4C4C-A600-4D0BAB6AAAA2}"/>
    <cellStyle name="Normal 24 4 2 2" xfId="24438" xr:uid="{F44CA0BA-71C1-4D23-A4A1-F950243BED37}"/>
    <cellStyle name="Normal 24 4 3" xfId="18380" xr:uid="{69C02BF0-57E8-468B-A03A-C3694EF09C93}"/>
    <cellStyle name="Normal 24 4 3 2" xfId="24439" xr:uid="{DA1DAEFE-BF43-448B-973A-224A8EA6ABAD}"/>
    <cellStyle name="Normal 24 4 4" xfId="24437" xr:uid="{A0E26973-B5B1-4EFA-96F0-481B2253B129}"/>
    <cellStyle name="Normal 24 4_ACT_NIBD EQ" xfId="18381" xr:uid="{55F3EBDF-503D-4E31-AF89-9FEDAF0DCA82}"/>
    <cellStyle name="Normal 24 5" xfId="18382" xr:uid="{690ADE5E-7CC2-492A-A474-CE79D88E94EB}"/>
    <cellStyle name="Normal 24 5 2" xfId="24440" xr:uid="{AE81FA8E-A1FD-4CAD-B0CE-F28BDEEFD1CD}"/>
    <cellStyle name="Normal 24 6" xfId="18383" xr:uid="{42CF0BDA-FE4A-43DC-92FD-C369024E77F7}"/>
    <cellStyle name="Normal 24 6 2" xfId="24441" xr:uid="{2D32F041-DF2A-4D35-8B64-BD498336FC95}"/>
    <cellStyle name="Normal 24 7" xfId="18384" xr:uid="{A641F365-A70F-4C26-9B39-2895A15DA690}"/>
    <cellStyle name="Normal 24 7 2" xfId="31006" xr:uid="{E97A67C4-8079-41BC-858D-D1D0EAE40484}"/>
    <cellStyle name="Normal 24 8" xfId="33027" xr:uid="{4E01299F-6746-4B24-B44B-E781750C3C6F}"/>
    <cellStyle name="Normal 24 9" xfId="36096" xr:uid="{0C379343-B784-4609-9BDA-2868C04CC021}"/>
    <cellStyle name="Normal 24_Act input CF" xfId="18385" xr:uid="{B94A7D44-361D-41F4-A005-CE3EAE69FD62}"/>
    <cellStyle name="Normal 25" xfId="18386" xr:uid="{0DC4E43F-51C9-4FEC-A43E-DFE8BE49B000}"/>
    <cellStyle name="Normal 25 10" xfId="37380" xr:uid="{1B8DFD35-E058-4418-9338-ABDC602DB93B}"/>
    <cellStyle name="Normal 25 11" xfId="24442" xr:uid="{394396B8-C5F3-4B16-9655-79AD2DED4562}"/>
    <cellStyle name="Normal 25 2" xfId="18387" xr:uid="{1CD411BB-3C95-45DF-BC5D-16A9C076084B}"/>
    <cellStyle name="Normal 25 2 10" xfId="38876" xr:uid="{2B483867-5D44-4316-B8BF-C6C869D47F88}"/>
    <cellStyle name="Normal 25 2 11" xfId="24443" xr:uid="{C6BB816B-027A-4C4C-9391-C816A7A8A67F}"/>
    <cellStyle name="Normal 25 2 2" xfId="18388" xr:uid="{D8548B32-05BF-48BB-A277-E89EA061A138}"/>
    <cellStyle name="Normal 25 2 2 2" xfId="18389" xr:uid="{48A5362D-5AB1-4956-B5A9-08359F167361}"/>
    <cellStyle name="Normal 25 2 2 2 2" xfId="24445" xr:uid="{58C121CF-747F-41C6-BBA8-55FCE33245F7}"/>
    <cellStyle name="Normal 25 2 2 3" xfId="18390" xr:uid="{6E63567E-87A9-41BC-8B32-9A43CE28F1EE}"/>
    <cellStyle name="Normal 25 2 2 3 2" xfId="24446" xr:uid="{4F632FC3-60B2-4A28-8DEC-1E396921F614}"/>
    <cellStyle name="Normal 25 2 2 4" xfId="24444" xr:uid="{77D05798-15BB-48FD-BFCE-06DE874A2C51}"/>
    <cellStyle name="Normal 25 2 2_ACT_NIBD EQ" xfId="18391" xr:uid="{92EFF2D3-494D-480C-86FE-360875B72CA9}"/>
    <cellStyle name="Normal 25 2 3" xfId="18392" xr:uid="{27831B06-42DD-45B5-90A5-962A6F431984}"/>
    <cellStyle name="Normal 25 2 3 2" xfId="24447" xr:uid="{C4EE47AC-A4A4-4250-A365-3CFD5EEB119B}"/>
    <cellStyle name="Normal 25 2 4" xfId="18393" xr:uid="{1C1B611C-5F87-4745-99BC-5E625F3D1F2E}"/>
    <cellStyle name="Normal 25 2 4 2" xfId="24448" xr:uid="{25E6DE38-5AE8-4CC2-96A4-7B1AC8DE2CD8}"/>
    <cellStyle name="Normal 25 2 5" xfId="18394" xr:uid="{46FA5C0F-891A-40B1-AFBB-91A23C746F72}"/>
    <cellStyle name="Normal 25 2 5 2" xfId="31406" xr:uid="{C8B0F78F-7595-4603-ADA0-9AEDA34E441C}"/>
    <cellStyle name="Normal 25 2 6" xfId="36771" xr:uid="{44DEDB2C-A612-4430-AB46-85FE59CCB5C1}"/>
    <cellStyle name="Normal 25 2 7" xfId="37845" xr:uid="{6BD51C52-7BD0-4EF9-9786-E68F28E24D19}"/>
    <cellStyle name="Normal 25 2 8" xfId="38245" xr:uid="{94A59228-99C8-4A0B-98F1-15C8E5DCC763}"/>
    <cellStyle name="Normal 25 2 9" xfId="38594" xr:uid="{0AB53BC0-3477-41A2-AE88-48E0DBCB968C}"/>
    <cellStyle name="Normal 25 2_Act input CF" xfId="18395" xr:uid="{DC8685C1-3D55-4BEE-9938-6BD2BDC3A429}"/>
    <cellStyle name="Normal 25 3" xfId="18396" xr:uid="{1E99648C-69B3-4594-8BFF-ED06EDE5DFAC}"/>
    <cellStyle name="Normal 25 3 10" xfId="38877" xr:uid="{7FAD53C8-8FC2-4AF7-9650-07EEB101FC10}"/>
    <cellStyle name="Normal 25 3 11" xfId="24449" xr:uid="{961BE5D7-FE26-4DD0-B0A2-7A4854516173}"/>
    <cellStyle name="Normal 25 3 2" xfId="18397" xr:uid="{19619521-0698-4D88-80B8-12D1B7295C16}"/>
    <cellStyle name="Normal 25 3 2 2" xfId="18398" xr:uid="{F7FAE262-799B-4976-9DFD-5361E0575254}"/>
    <cellStyle name="Normal 25 3 2 2 2" xfId="24451" xr:uid="{3AAE4C0A-8D52-4B78-A72A-9758122D9485}"/>
    <cellStyle name="Normal 25 3 2 3" xfId="18399" xr:uid="{CBC17A3D-13A5-4C38-8ECA-B8199E6E595C}"/>
    <cellStyle name="Normal 25 3 2 3 2" xfId="24452" xr:uid="{9DE9C215-634C-48F9-B0DF-42B7D38B1611}"/>
    <cellStyle name="Normal 25 3 2 4" xfId="24450" xr:uid="{0F68CEBE-6921-42EF-9C8A-C75676DD9825}"/>
    <cellStyle name="Normal 25 3 2_ACT_NIBD EQ" xfId="18400" xr:uid="{5D153E28-CC6D-48BA-B1DD-880B43D043B1}"/>
    <cellStyle name="Normal 25 3 3" xfId="18401" xr:uid="{EDAFD2BD-2536-4012-90E3-166B980732E2}"/>
    <cellStyle name="Normal 25 3 3 2" xfId="24453" xr:uid="{849AA525-F159-4452-9359-7562EB06A020}"/>
    <cellStyle name="Normal 25 3 4" xfId="18402" xr:uid="{4B8552E0-ACF5-43B4-AC33-549A87F39F10}"/>
    <cellStyle name="Normal 25 3 4 2" xfId="24454" xr:uid="{5F8A839D-BEE8-4E15-BCDD-BFF34E0DC5BC}"/>
    <cellStyle name="Normal 25 3 5" xfId="18403" xr:uid="{14001A65-8542-4A18-9735-C64A281EFE4A}"/>
    <cellStyle name="Normal 25 3 5 2" xfId="31799" xr:uid="{D3F6222C-8C2F-425A-988A-E6F98AC35E12}"/>
    <cellStyle name="Normal 25 3 6" xfId="36772" xr:uid="{4E2987E8-1653-4947-B38E-2A7AAB34C89D}"/>
    <cellStyle name="Normal 25 3 7" xfId="37846" xr:uid="{D293F8FB-4136-40DF-824D-8CFC4E7FEF3C}"/>
    <cellStyle name="Normal 25 3 8" xfId="38246" xr:uid="{85F0BA99-BD0C-45D9-A396-7D76F999F3CF}"/>
    <cellStyle name="Normal 25 3 9" xfId="38595" xr:uid="{5C88FDEB-3641-44B1-9912-B49C9BC50673}"/>
    <cellStyle name="Normal 25 3_Act input CF" xfId="18404" xr:uid="{73B494E7-62CC-4514-A783-36443063AFE2}"/>
    <cellStyle name="Normal 25 4" xfId="18405" xr:uid="{3FDF7256-F524-4A99-ADE8-4160AF967FAF}"/>
    <cellStyle name="Normal 25 4 2" xfId="18406" xr:uid="{79C7AD39-CC41-45EC-9C3B-044793E757B9}"/>
    <cellStyle name="Normal 25 4 2 2" xfId="24456" xr:uid="{6980CEFC-6FE8-4312-B805-F3D45651CEF1}"/>
    <cellStyle name="Normal 25 4 3" xfId="18407" xr:uid="{5725B567-A89D-4FFA-A6A3-4F582E66B492}"/>
    <cellStyle name="Normal 25 4 3 2" xfId="24457" xr:uid="{D328BF04-5297-4D2B-9521-F74CC6EA7A64}"/>
    <cellStyle name="Normal 25 4 4" xfId="24455" xr:uid="{B534897B-A68E-451B-BE35-A9938C74ED8F}"/>
    <cellStyle name="Normal 25 4_ACT_NIBD EQ" xfId="18408" xr:uid="{7B190600-51C7-47EE-ACD3-5CBC33705698}"/>
    <cellStyle name="Normal 25 5" xfId="18409" xr:uid="{F70FCCC7-2DE4-43A4-86B3-73D41E933998}"/>
    <cellStyle name="Normal 25 5 2" xfId="24458" xr:uid="{F1DB339A-095B-4508-8BC8-28F3988400E1}"/>
    <cellStyle name="Normal 25 6" xfId="18410" xr:uid="{B105B22E-662E-4400-B47F-181CE9902FD2}"/>
    <cellStyle name="Normal 25 6 2" xfId="24459" xr:uid="{2D75B525-52D4-48FC-BC95-4412A2D480E8}"/>
    <cellStyle name="Normal 25 7" xfId="18411" xr:uid="{C4A78DF1-B3A7-45F2-AD8D-805A3C5EBDAB}"/>
    <cellStyle name="Normal 25 7 2" xfId="31007" xr:uid="{EBBE36B2-4736-40FF-8C79-0B2165D72DCD}"/>
    <cellStyle name="Normal 25 8" xfId="33028" xr:uid="{80D8D830-5571-44E3-B622-2D8EE5A2CE32}"/>
    <cellStyle name="Normal 25 9" xfId="36097" xr:uid="{2F5D0264-9BBD-45AD-B1D3-0C459A1D7769}"/>
    <cellStyle name="Normal 25_Act input CF" xfId="18412" xr:uid="{75D9B9A4-BF01-487F-A030-53CAA733EF39}"/>
    <cellStyle name="Normal 26" xfId="18413" xr:uid="{1CF5C992-0C75-408A-8BDE-C6B140E7016E}"/>
    <cellStyle name="Normal 26 10" xfId="37753" xr:uid="{B1E97ECC-EE0F-4188-8600-8E9645E37974}"/>
    <cellStyle name="Normal 26 11" xfId="24460" xr:uid="{2A826C82-7119-4226-91B6-EA0813E226E5}"/>
    <cellStyle name="Normal 26 2" xfId="18414" xr:uid="{CF2C79E6-1847-4AAC-B43A-6B6537895F3E}"/>
    <cellStyle name="Normal 26 2 10" xfId="38879" xr:uid="{29B81573-A362-4927-B07E-F1CCD588CF5F}"/>
    <cellStyle name="Normal 26 2 11" xfId="24461" xr:uid="{998A5A87-92D6-4229-9909-F7B8605AF0F3}"/>
    <cellStyle name="Normal 26 2 2" xfId="18415" xr:uid="{83A43C1E-2895-462C-BD73-B35C90A082D9}"/>
    <cellStyle name="Normal 26 2 2 2" xfId="18416" xr:uid="{EECD09E4-C2D9-4A1B-B582-4C0CAC908550}"/>
    <cellStyle name="Normal 26 2 2 2 2" xfId="24463" xr:uid="{5B708977-D7D4-4200-9F01-6EE8FF770F3B}"/>
    <cellStyle name="Normal 26 2 2 3" xfId="18417" xr:uid="{2F91294F-B9B7-4171-ABF9-005D3CBEFDB6}"/>
    <cellStyle name="Normal 26 2 2 3 2" xfId="24464" xr:uid="{9C93CFD5-049B-4840-9A5A-621CADD8C05E}"/>
    <cellStyle name="Normal 26 2 2 4" xfId="24462" xr:uid="{DB6D064F-E252-4358-8914-599781E6A623}"/>
    <cellStyle name="Normal 26 2 2_ACT_NIBD EQ" xfId="18418" xr:uid="{69A50B2F-C862-4351-B5EE-293E47AC9FEC}"/>
    <cellStyle name="Normal 26 2 3" xfId="18419" xr:uid="{08602963-0EDD-44AB-99EE-392511079241}"/>
    <cellStyle name="Normal 26 2 3 2" xfId="24465" xr:uid="{6A707D71-79FD-434D-A218-76A15DD03236}"/>
    <cellStyle name="Normal 26 2 4" xfId="18420" xr:uid="{C13D4C57-639E-44D2-A358-7CAC853F7538}"/>
    <cellStyle name="Normal 26 2 4 2" xfId="24466" xr:uid="{FF56988C-0FD8-4866-9F32-D9F6FA17BA66}"/>
    <cellStyle name="Normal 26 2 5" xfId="18421" xr:uid="{4690C00C-CFBC-4A3D-A3C1-788C4B7AA4FB}"/>
    <cellStyle name="Normal 26 2 5 2" xfId="31407" xr:uid="{E0DB3471-B329-4E6A-B76A-01FC333778D4}"/>
    <cellStyle name="Normal 26 2 6" xfId="36773" xr:uid="{34DF535C-9B6D-4087-AF82-03C869BDBDB1}"/>
    <cellStyle name="Normal 26 2 7" xfId="37847" xr:uid="{D4C55862-CABE-4E30-B7FE-DFB2D5D57D6E}"/>
    <cellStyle name="Normal 26 2 8" xfId="38247" xr:uid="{E4BA8156-5411-4A8B-8A9A-4F4EC071CC14}"/>
    <cellStyle name="Normal 26 2 9" xfId="38596" xr:uid="{87CB0578-685D-4CD6-A3D0-398BE740DC62}"/>
    <cellStyle name="Normal 26 2_Act input CF" xfId="18422" xr:uid="{DAB3ADDB-224F-4486-B37B-B80319016295}"/>
    <cellStyle name="Normal 26 3" xfId="18423" xr:uid="{D5864F56-ED28-458D-8435-B46B9B22E305}"/>
    <cellStyle name="Normal 26 3 10" xfId="38880" xr:uid="{AD048152-C175-4878-9885-3D20E01E6ADF}"/>
    <cellStyle name="Normal 26 3 11" xfId="24467" xr:uid="{990AD34D-50CC-493D-8AB8-86A1DC88A692}"/>
    <cellStyle name="Normal 26 3 2" xfId="18424" xr:uid="{B11ED814-2650-4380-A15F-12A69B5F0077}"/>
    <cellStyle name="Normal 26 3 2 2" xfId="18425" xr:uid="{21801E65-0701-4A1B-A6DC-7BCC1E87661E}"/>
    <cellStyle name="Normal 26 3 2 2 2" xfId="24469" xr:uid="{E72AFC24-91B8-4B0A-A665-2B620C1C0B49}"/>
    <cellStyle name="Normal 26 3 2 3" xfId="18426" xr:uid="{82AC319F-4820-4A3A-9161-4828FC0A210D}"/>
    <cellStyle name="Normal 26 3 2 3 2" xfId="24470" xr:uid="{74CF2397-E274-42A1-A73D-3D2CB42B290E}"/>
    <cellStyle name="Normal 26 3 2 4" xfId="24468" xr:uid="{E654C7B5-F7EF-4D02-8617-ED3CC881EC98}"/>
    <cellStyle name="Normal 26 3 2_ACT_NIBD EQ" xfId="18427" xr:uid="{D12702FE-DAC2-4AFC-98C3-2D9DAD5801CD}"/>
    <cellStyle name="Normal 26 3 3" xfId="18428" xr:uid="{0B27501B-CF58-4F19-8472-AF0FFCB6A021}"/>
    <cellStyle name="Normal 26 3 3 2" xfId="24471" xr:uid="{FB282372-C5F6-4DE5-8298-EEBA773AEDC4}"/>
    <cellStyle name="Normal 26 3 4" xfId="18429" xr:uid="{AD570460-0A0B-4615-8B7B-8991BA256D60}"/>
    <cellStyle name="Normal 26 3 4 2" xfId="24472" xr:uid="{91578B53-4359-41F5-97B3-B26C7FA9556D}"/>
    <cellStyle name="Normal 26 3 5" xfId="18430" xr:uid="{8BEED0FC-1636-431D-B8B2-1E51BA1FC6C8}"/>
    <cellStyle name="Normal 26 3 5 2" xfId="31800" xr:uid="{D12557D5-D13E-4655-89FC-D7849A41BDBD}"/>
    <cellStyle name="Normal 26 3 6" xfId="36774" xr:uid="{C20DF8BD-AA01-496A-93AD-47574C15B65E}"/>
    <cellStyle name="Normal 26 3 7" xfId="37848" xr:uid="{3D9AB488-059B-4CE3-A3D0-FC9C5499EE83}"/>
    <cellStyle name="Normal 26 3 8" xfId="38248" xr:uid="{611014C5-BFCE-4AE0-A6F6-C98ECF260C0D}"/>
    <cellStyle name="Normal 26 3 9" xfId="38597" xr:uid="{3AD9AAE1-EA5C-4C5B-A38F-D15A1090EA3F}"/>
    <cellStyle name="Normal 26 3_Act input CF" xfId="18431" xr:uid="{A4836841-859F-4690-821D-83AA89CAFA00}"/>
    <cellStyle name="Normal 26 4" xfId="18432" xr:uid="{7AF28076-7220-4BBC-96C1-C880BD4CB137}"/>
    <cellStyle name="Normal 26 4 2" xfId="18433" xr:uid="{40AD7578-541A-4B31-B2F6-BAB6EC748005}"/>
    <cellStyle name="Normal 26 4 2 2" xfId="24474" xr:uid="{D2729285-E189-41B8-970B-A232C8321C6D}"/>
    <cellStyle name="Normal 26 4 3" xfId="18434" xr:uid="{B4A35E8C-DCC9-4F5B-977D-9D1E17CB7605}"/>
    <cellStyle name="Normal 26 4 3 2" xfId="24475" xr:uid="{D370DB8E-CF30-454C-AC4C-28EC2B6BEB04}"/>
    <cellStyle name="Normal 26 4 4" xfId="24473" xr:uid="{F9C23D54-BD25-47E9-B03C-462782722B28}"/>
    <cellStyle name="Normal 26 4_ACT_NIBD EQ" xfId="18435" xr:uid="{04E4035D-16BB-4115-8985-E0BE2DF11F35}"/>
    <cellStyle name="Normal 26 5" xfId="18436" xr:uid="{9CB98F88-E50A-42CA-85C6-3B9A4FEDE665}"/>
    <cellStyle name="Normal 26 5 2" xfId="24476" xr:uid="{B7C1B21A-53BE-4235-91C6-F5E422576C28}"/>
    <cellStyle name="Normal 26 6" xfId="18437" xr:uid="{94FFBE44-C7E9-4CC2-9D0F-6226C3DFA47E}"/>
    <cellStyle name="Normal 26 6 2" xfId="24477" xr:uid="{D4F196B1-1B83-43E0-8E5F-12DE3FC8F745}"/>
    <cellStyle name="Normal 26 7" xfId="18438" xr:uid="{64A1CA40-6009-459D-A84F-5C3DE5340CB3}"/>
    <cellStyle name="Normal 26 7 2" xfId="31008" xr:uid="{2C54AADD-3833-4E10-A71E-D4274F42EAD9}"/>
    <cellStyle name="Normal 26 8" xfId="33029" xr:uid="{F1BFB274-DA6C-41D5-9B24-4CF2C0181CD8}"/>
    <cellStyle name="Normal 26 9" xfId="36088" xr:uid="{271F44DD-5E25-4870-B819-938FCC5ACB97}"/>
    <cellStyle name="Normal 26_Act input CF" xfId="18439" xr:uid="{9D56B1E1-EFDB-472F-88DB-E9A48244FD58}"/>
    <cellStyle name="Normal 27" xfId="18440" xr:uid="{EFC4150F-7DBD-4375-A26B-32CBE0D31A0E}"/>
    <cellStyle name="Normal 27 10" xfId="37754" xr:uid="{C6CA648E-A4B2-47C3-B9A1-05E76D3D2572}"/>
    <cellStyle name="Normal 27 11" xfId="24478" xr:uid="{3B0E50FF-AB22-4BB8-A4E5-5A18B9A11B44}"/>
    <cellStyle name="Normal 27 2" xfId="18441" xr:uid="{BBBE1898-6AEA-4196-B1EF-145FAEB1E710}"/>
    <cellStyle name="Normal 27 2 10" xfId="38881" xr:uid="{DE5B57D2-B0FA-47D1-8805-C66CDCC86FEC}"/>
    <cellStyle name="Normal 27 2 11" xfId="24479" xr:uid="{A9D1CDA3-9D90-41D3-85D5-822946920C51}"/>
    <cellStyle name="Normal 27 2 2" xfId="18442" xr:uid="{6739EAC2-8503-4205-910A-6CE43A399E9A}"/>
    <cellStyle name="Normal 27 2 2 2" xfId="18443" xr:uid="{03D9F5A7-3D92-4DA3-9A18-C96270CB9DF5}"/>
    <cellStyle name="Normal 27 2 2 2 2" xfId="24481" xr:uid="{2A547C2B-FF16-49CA-8B5E-5C9DEA4EDF1F}"/>
    <cellStyle name="Normal 27 2 2 3" xfId="18444" xr:uid="{7AB11A02-9A28-4501-BB86-AD0D7D4B479E}"/>
    <cellStyle name="Normal 27 2 2 3 2" xfId="24482" xr:uid="{7C730ADE-A381-44AE-864C-48193FE68D69}"/>
    <cellStyle name="Normal 27 2 2 4" xfId="24480" xr:uid="{D7FCACD4-1209-4DEC-A6A8-7D7CC0613ECF}"/>
    <cellStyle name="Normal 27 2 2_ACT_NIBD EQ" xfId="18445" xr:uid="{EA7298DC-E250-4723-A92C-32F0D2CF6F9F}"/>
    <cellStyle name="Normal 27 2 3" xfId="18446" xr:uid="{D3CEB659-B0D2-4141-873A-14CE2BF4B0F0}"/>
    <cellStyle name="Normal 27 2 3 2" xfId="24483" xr:uid="{37C8F1C7-EE8D-4F30-85E0-153082F6E96B}"/>
    <cellStyle name="Normal 27 2 4" xfId="18447" xr:uid="{DBB19A71-79D9-486B-A689-C32B16D4A05D}"/>
    <cellStyle name="Normal 27 2 4 2" xfId="24484" xr:uid="{4D54BCC4-FE0A-4889-9DAD-F737CC201ABA}"/>
    <cellStyle name="Normal 27 2 5" xfId="18448" xr:uid="{BCD69581-8068-4505-B336-2E45693D53C9}"/>
    <cellStyle name="Normal 27 2 5 2" xfId="31408" xr:uid="{824FFD06-A35A-4F0D-B807-8D4D3D75A8D9}"/>
    <cellStyle name="Normal 27 2 6" xfId="36775" xr:uid="{9155EF1A-8FAE-4448-AA05-EDAA95596CBE}"/>
    <cellStyle name="Normal 27 2 7" xfId="37849" xr:uid="{31593F96-774D-420E-AF91-52C97DB1D52A}"/>
    <cellStyle name="Normal 27 2 8" xfId="38249" xr:uid="{C94F3C18-C470-4B20-BD85-EDB8AA053982}"/>
    <cellStyle name="Normal 27 2 9" xfId="38599" xr:uid="{ED98C5B3-EFC9-4261-B4E3-7AD86C030F61}"/>
    <cellStyle name="Normal 27 2_Act input CF" xfId="18449" xr:uid="{B6828D7E-9D07-4FC6-86A9-58A0E823B6D0}"/>
    <cellStyle name="Normal 27 3" xfId="18450" xr:uid="{8C5BA507-590D-4C19-87E9-69494BA1C189}"/>
    <cellStyle name="Normal 27 3 10" xfId="38882" xr:uid="{0A7A9839-89EA-47D7-872C-F8727E0E14C2}"/>
    <cellStyle name="Normal 27 3 11" xfId="24485" xr:uid="{29B5F53D-3713-4D91-BEFD-2BC8E2BFA5A8}"/>
    <cellStyle name="Normal 27 3 2" xfId="18451" xr:uid="{CF2F125D-2A1C-4BC2-87DC-9DA88C242413}"/>
    <cellStyle name="Normal 27 3 2 2" xfId="18452" xr:uid="{E2D4E045-A77E-4925-AE00-A826D0D84D41}"/>
    <cellStyle name="Normal 27 3 2 2 2" xfId="24487" xr:uid="{05A6A697-ED03-44EF-9751-D42DB1BC55E4}"/>
    <cellStyle name="Normal 27 3 2 3" xfId="18453" xr:uid="{6306E5CC-E9D3-4560-999D-22DE409857F3}"/>
    <cellStyle name="Normal 27 3 2 3 2" xfId="24488" xr:uid="{78D44C62-DACA-4E15-A61A-3216AD422448}"/>
    <cellStyle name="Normal 27 3 2 4" xfId="24486" xr:uid="{92A2CF10-842E-4AD9-A8BE-4687ADF69AB7}"/>
    <cellStyle name="Normal 27 3 2_ACT_NIBD EQ" xfId="18454" xr:uid="{355BD6D8-90B0-49F6-8D5A-E6B5D31B2442}"/>
    <cellStyle name="Normal 27 3 3" xfId="18455" xr:uid="{B17AD0C4-ABEE-4398-A86C-7E6E75132508}"/>
    <cellStyle name="Normal 27 3 3 2" xfId="24489" xr:uid="{B6F47D89-FE91-4FED-B390-1D8C6F50C9FA}"/>
    <cellStyle name="Normal 27 3 4" xfId="18456" xr:uid="{945B6BB9-6F69-4003-8896-FA382EC9A5BE}"/>
    <cellStyle name="Normal 27 3 4 2" xfId="24490" xr:uid="{CADE3421-9C23-4736-969F-C2DCF724C22B}"/>
    <cellStyle name="Normal 27 3 5" xfId="18457" xr:uid="{7CBA68E1-4344-4529-920C-7E2CCB607CAE}"/>
    <cellStyle name="Normal 27 3 5 2" xfId="31801" xr:uid="{C0BA9994-E677-4C05-8881-F0B3F19CE457}"/>
    <cellStyle name="Normal 27 3 6" xfId="36776" xr:uid="{E25D708F-7EB5-4936-90F2-B82CFCEA48EC}"/>
    <cellStyle name="Normal 27 3 7" xfId="37850" xr:uid="{DC0AE6C1-BA53-4668-A54F-9AF4F02B17B7}"/>
    <cellStyle name="Normal 27 3 8" xfId="38250" xr:uid="{4BBF4256-69F7-4D7A-BAD8-BCAB325C7DD7}"/>
    <cellStyle name="Normal 27 3 9" xfId="38600" xr:uid="{5C8414E4-BFE7-4163-AF31-6580C13E3F2E}"/>
    <cellStyle name="Normal 27 3_Act input CF" xfId="18458" xr:uid="{ECA5B923-222A-4BDD-9C42-2C64E2069304}"/>
    <cellStyle name="Normal 27 4" xfId="18459" xr:uid="{A9734577-A033-4AF7-8ED5-6B0C3FBB0F6F}"/>
    <cellStyle name="Normal 27 4 2" xfId="18460" xr:uid="{C91FF572-1BE2-4A1E-8A7C-33CAE54DDEE8}"/>
    <cellStyle name="Normal 27 4 2 2" xfId="24492" xr:uid="{75283E00-AD7A-48B6-BB34-F1288CFE9661}"/>
    <cellStyle name="Normal 27 4 3" xfId="18461" xr:uid="{A79F2E9A-54E4-41BB-AD25-F076D2665DB2}"/>
    <cellStyle name="Normal 27 4 3 2" xfId="24493" xr:uid="{8D0DBAF5-FC96-41E2-9865-5865DE2895D2}"/>
    <cellStyle name="Normal 27 4 4" xfId="24491" xr:uid="{7A3D0B23-2334-4870-8C19-9829C976AD27}"/>
    <cellStyle name="Normal 27 4_ACT_NIBD EQ" xfId="18462" xr:uid="{F704C639-8502-43BE-9F67-A35C65856BBB}"/>
    <cellStyle name="Normal 27 5" xfId="18463" xr:uid="{FFFAAF3F-1BAF-480E-A67B-82246396E29D}"/>
    <cellStyle name="Normal 27 5 2" xfId="24494" xr:uid="{356171FC-942B-465C-B0D5-C127A66CD178}"/>
    <cellStyle name="Normal 27 6" xfId="18464" xr:uid="{3DA7DCD5-B854-4BBD-A4DC-F948C489B233}"/>
    <cellStyle name="Normal 27 6 2" xfId="24495" xr:uid="{5A4284D8-208B-4EFE-B063-93225210C368}"/>
    <cellStyle name="Normal 27 7" xfId="18465" xr:uid="{ED3EE5A3-D81E-4E46-AAFB-BEB2C870211E}"/>
    <cellStyle name="Normal 27 7 2" xfId="31009" xr:uid="{2A8EADB3-B28C-40FB-A710-10528C157316}"/>
    <cellStyle name="Normal 27 8" xfId="33030" xr:uid="{D09198E0-79F6-46F9-A3B4-CAE29D94BC15}"/>
    <cellStyle name="Normal 27 9" xfId="36094" xr:uid="{EB050B95-91B3-45EB-A78C-3659844BE887}"/>
    <cellStyle name="Normal 27_Act input CF" xfId="18466" xr:uid="{6B41AFF3-8B56-412C-8CD2-A7D7F090E6E4}"/>
    <cellStyle name="Normal 28" xfId="18467" xr:uid="{FC606CD0-6FDE-4986-9560-5C56D93CDFC9}"/>
    <cellStyle name="Normal 28 10" xfId="37742" xr:uid="{78276565-15E0-499B-83A7-423DCEC4B751}"/>
    <cellStyle name="Normal 28 11" xfId="24496" xr:uid="{26469441-3D64-4747-8E95-AF22CA98D932}"/>
    <cellStyle name="Normal 28 2" xfId="18468" xr:uid="{B2ACE417-6D5A-4AAA-91D6-8830EB1292F3}"/>
    <cellStyle name="Normal 28 2 10" xfId="38883" xr:uid="{1F944A98-1AC4-4A63-BED7-792F241AFAF5}"/>
    <cellStyle name="Normal 28 2 11" xfId="24497" xr:uid="{156ACE6D-7A79-45BD-AC32-7542BE18A72F}"/>
    <cellStyle name="Normal 28 2 2" xfId="18469" xr:uid="{CF3157ED-FBD9-4D0C-888B-C346E77AE4B2}"/>
    <cellStyle name="Normal 28 2 2 2" xfId="18470" xr:uid="{2F6BFFD3-4E14-4C4A-85CB-02F484B488B7}"/>
    <cellStyle name="Normal 28 2 2 2 2" xfId="24499" xr:uid="{647A03CF-CD0F-4F59-861B-82F326814BA4}"/>
    <cellStyle name="Normal 28 2 2 3" xfId="18471" xr:uid="{8A065A93-D742-4F1C-9C48-BFF96F85FF09}"/>
    <cellStyle name="Normal 28 2 2 3 2" xfId="24500" xr:uid="{60FC3E0D-F277-4EF7-A8C1-06A51E50B344}"/>
    <cellStyle name="Normal 28 2 2 4" xfId="24498" xr:uid="{24C28535-57D2-4490-A5D7-98D0A4F76EDF}"/>
    <cellStyle name="Normal 28 2 2_ACT_NIBD EQ" xfId="18472" xr:uid="{3F2E6D23-E0F6-416D-8D21-E492CB68B73F}"/>
    <cellStyle name="Normal 28 2 3" xfId="18473" xr:uid="{4ACF7289-A8D7-4F6A-B00B-4CFB5B33E666}"/>
    <cellStyle name="Normal 28 2 3 2" xfId="24501" xr:uid="{589125B8-D122-4CAB-9DF8-5443608361DA}"/>
    <cellStyle name="Normal 28 2 4" xfId="18474" xr:uid="{58DDC172-387B-4AE7-9E96-A1910D9E565F}"/>
    <cellStyle name="Normal 28 2 4 2" xfId="24502" xr:uid="{3ABAB8FD-8DB8-4B7B-9B32-A295111F429E}"/>
    <cellStyle name="Normal 28 2 5" xfId="18475" xr:uid="{C5CCE695-88D8-4619-A7C0-911CE1BA4382}"/>
    <cellStyle name="Normal 28 2 5 2" xfId="31409" xr:uid="{E2DE6834-84FD-48DB-ABF0-36C624141B8A}"/>
    <cellStyle name="Normal 28 2 6" xfId="36777" xr:uid="{BF8A820D-30CF-44B6-9AA3-8565886C67E1}"/>
    <cellStyle name="Normal 28 2 7" xfId="37851" xr:uid="{A1F3ABEC-4647-409A-AAB7-B31FFA4B1478}"/>
    <cellStyle name="Normal 28 2 8" xfId="38251" xr:uid="{E812166B-478D-4AF5-9B5E-26006B86464F}"/>
    <cellStyle name="Normal 28 2 9" xfId="38602" xr:uid="{47AA18CD-DE46-45A8-8F71-1E961BC1A004}"/>
    <cellStyle name="Normal 28 2_Act input CF" xfId="18476" xr:uid="{F06F19DF-F3AC-4865-962F-CEA77D3B7AF7}"/>
    <cellStyle name="Normal 28 3" xfId="18477" xr:uid="{60E9A80E-CE0A-43C9-A673-58158CA0CEE1}"/>
    <cellStyle name="Normal 28 3 10" xfId="38884" xr:uid="{B101AF69-3FA4-4914-BEC9-AF8CCE9D0D2E}"/>
    <cellStyle name="Normal 28 3 11" xfId="24503" xr:uid="{056166F1-1CF7-4E61-A80B-149753344B0B}"/>
    <cellStyle name="Normal 28 3 2" xfId="18478" xr:uid="{9F4834C1-0E2B-4B1E-8432-DF2107917506}"/>
    <cellStyle name="Normal 28 3 2 2" xfId="18479" xr:uid="{DD905AD7-FCF9-4D2E-B068-09D677C9BBEB}"/>
    <cellStyle name="Normal 28 3 2 2 2" xfId="24505" xr:uid="{63A0D547-4218-4F26-B309-3007FD4B8214}"/>
    <cellStyle name="Normal 28 3 2 3" xfId="18480" xr:uid="{F68B9A48-2740-4FD4-AD2F-5D88CFAA9C4C}"/>
    <cellStyle name="Normal 28 3 2 3 2" xfId="24506" xr:uid="{9DF796DE-9FCA-4E64-9876-37A1685A15C3}"/>
    <cellStyle name="Normal 28 3 2 4" xfId="24504" xr:uid="{DE57C52E-3AF3-4FC6-B92D-3429CFFB9939}"/>
    <cellStyle name="Normal 28 3 2_ACT_NIBD EQ" xfId="18481" xr:uid="{971C9C06-D1C3-4681-BF41-24E5D4BDD408}"/>
    <cellStyle name="Normal 28 3 3" xfId="18482" xr:uid="{5E7D9767-9E9D-457F-9A1C-182894A4F515}"/>
    <cellStyle name="Normal 28 3 3 2" xfId="24507" xr:uid="{985711B6-F953-4E36-A5DA-23FFC63375BB}"/>
    <cellStyle name="Normal 28 3 4" xfId="18483" xr:uid="{AE0C8B43-0925-4223-B845-EF5CD1B37F0F}"/>
    <cellStyle name="Normal 28 3 4 2" xfId="24508" xr:uid="{3DAF942E-45C2-4541-99AD-3F5501AB1490}"/>
    <cellStyle name="Normal 28 3 5" xfId="18484" xr:uid="{17A7FAA5-F454-4CAE-9115-3852F9245EE8}"/>
    <cellStyle name="Normal 28 3 5 2" xfId="31802" xr:uid="{796B55AA-7D78-4A97-922B-16ACABDEE408}"/>
    <cellStyle name="Normal 28 3 6" xfId="36778" xr:uid="{D1E9EE90-404E-484A-BCCE-E5D80ECD9DA6}"/>
    <cellStyle name="Normal 28 3 7" xfId="37852" xr:uid="{E467EED4-E673-4EEA-B98A-18A247FD232F}"/>
    <cellStyle name="Normal 28 3 8" xfId="38252" xr:uid="{1F377995-B74A-4546-B803-8F7C592642F7}"/>
    <cellStyle name="Normal 28 3 9" xfId="38603" xr:uid="{2D9B8A6A-A500-4E0B-9DCD-6453CDB5BA98}"/>
    <cellStyle name="Normal 28 3_Act input CF" xfId="18485" xr:uid="{D1F68645-6468-4F71-9080-7697F5F4362B}"/>
    <cellStyle name="Normal 28 4" xfId="18486" xr:uid="{B968B69A-6E22-4739-B19B-7297727C36AD}"/>
    <cellStyle name="Normal 28 4 2" xfId="18487" xr:uid="{88F375FC-AA4A-44F6-B103-EB78C8BF16D5}"/>
    <cellStyle name="Normal 28 4 2 2" xfId="24510" xr:uid="{FAACF4E9-3AB0-4EB9-950D-46C78F8D29DE}"/>
    <cellStyle name="Normal 28 4 3" xfId="18488" xr:uid="{A3EA5B2E-00A8-41E6-B038-08702EDC14E5}"/>
    <cellStyle name="Normal 28 4 3 2" xfId="24511" xr:uid="{FFB54DC0-07C3-4D42-B1D8-81AA85EEA1FB}"/>
    <cellStyle name="Normal 28 4 4" xfId="24509" xr:uid="{08179D2C-EEE2-4440-A9A5-EFAC9B9014B7}"/>
    <cellStyle name="Normal 28 4_ACT_NIBD EQ" xfId="18489" xr:uid="{DFED2912-8795-4D22-ACC2-B7B5041C7F7E}"/>
    <cellStyle name="Normal 28 5" xfId="18490" xr:uid="{75F5F87B-78FF-4C2E-9F87-7191544912BD}"/>
    <cellStyle name="Normal 28 5 2" xfId="24512" xr:uid="{6C69AC2E-ED58-4810-BC2C-7F80C1E64D92}"/>
    <cellStyle name="Normal 28 6" xfId="18491" xr:uid="{7F0FBC42-A6FD-4EBE-A13E-1490A8652DCB}"/>
    <cellStyle name="Normal 28 6 2" xfId="24513" xr:uid="{B954ED00-162A-4E47-8AE2-1804686948E9}"/>
    <cellStyle name="Normal 28 7" xfId="18492" xr:uid="{4C675997-CCB0-49B4-AE0E-4ED7906A7C32}"/>
    <cellStyle name="Normal 28 7 2" xfId="31010" xr:uid="{C57DD7A6-5B11-4F95-A897-8D0F6574DDBF}"/>
    <cellStyle name="Normal 28 8" xfId="33031" xr:uid="{3BA21315-9182-41A0-8ECA-C923C85C7E31}"/>
    <cellStyle name="Normal 28 9" xfId="36092" xr:uid="{A952AA4F-26FA-443A-AC8D-B4E0E8E8F691}"/>
    <cellStyle name="Normal 28_Act input CF" xfId="18493" xr:uid="{FF52B511-57D9-44DE-A880-BECF57686330}"/>
    <cellStyle name="Normal 29" xfId="18494" xr:uid="{6CDAD788-F641-40E6-AB30-78F1D9D8DCA9}"/>
    <cellStyle name="Normal 29 10" xfId="37748" xr:uid="{93B74D26-1314-4F0C-B75D-8D0A58F47862}"/>
    <cellStyle name="Normal 29 11" xfId="24514" xr:uid="{D6A7E35E-E704-475F-AD08-A65EB9253AC4}"/>
    <cellStyle name="Normal 29 2" xfId="18495" xr:uid="{735FE656-7321-41B2-8A39-74F410C14FBE}"/>
    <cellStyle name="Normal 29 2 10" xfId="38886" xr:uid="{9F67B70D-DF55-4922-88D5-12402E932FB5}"/>
    <cellStyle name="Normal 29 2 11" xfId="24515" xr:uid="{53A9AD58-61FE-435B-AC86-08356D738303}"/>
    <cellStyle name="Normal 29 2 2" xfId="18496" xr:uid="{8CFECFA8-9935-40B1-8DB7-9887FB4C2878}"/>
    <cellStyle name="Normal 29 2 2 2" xfId="18497" xr:uid="{3DEDDE9C-825E-427B-8A39-6B8B064190F0}"/>
    <cellStyle name="Normal 29 2 2 2 2" xfId="24517" xr:uid="{B33645D1-8464-4A2C-A1E2-41F704CA4B66}"/>
    <cellStyle name="Normal 29 2 2 3" xfId="18498" xr:uid="{45F3AA42-68BF-4B3A-9017-F11A800F0291}"/>
    <cellStyle name="Normal 29 2 2 3 2" xfId="24518" xr:uid="{CDC0F2FA-DB11-4850-BD6A-CB77FCB4F156}"/>
    <cellStyle name="Normal 29 2 2 4" xfId="24516" xr:uid="{2B4DAE4A-0E34-41BF-BE5E-14475F4F5B35}"/>
    <cellStyle name="Normal 29 2 2_ACT_NIBD EQ" xfId="18499" xr:uid="{D58A3A58-7247-4574-881C-DEB2CE0ECC62}"/>
    <cellStyle name="Normal 29 2 3" xfId="18500" xr:uid="{F8CACF2C-B7CE-42D4-8BD2-CBC387D932C1}"/>
    <cellStyle name="Normal 29 2 3 2" xfId="24519" xr:uid="{B3348289-A08B-4E74-BEAA-D58128B3A4C8}"/>
    <cellStyle name="Normal 29 2 4" xfId="18501" xr:uid="{8816FD1B-7253-4C1D-AB08-D55EBAB51F81}"/>
    <cellStyle name="Normal 29 2 4 2" xfId="24520" xr:uid="{C92D1523-847C-4C88-B4B7-E4D16D077467}"/>
    <cellStyle name="Normal 29 2 5" xfId="18502" xr:uid="{A3D9BA6E-CA5E-4860-AE80-8CA167887811}"/>
    <cellStyle name="Normal 29 2 5 2" xfId="31412" xr:uid="{1597E4E0-798C-4197-AB61-ED2534619AF1}"/>
    <cellStyle name="Normal 29 2 6" xfId="36779" xr:uid="{63EE9A08-246B-419A-9CE1-FBC0C8B46EFF}"/>
    <cellStyle name="Normal 29 2 7" xfId="37854" xr:uid="{0442AC40-D80D-44B1-92D6-044E6EAC9AFE}"/>
    <cellStyle name="Normal 29 2 8" xfId="38253" xr:uid="{EAE9A4D3-239B-49F5-AE45-3F986518E4F0}"/>
    <cellStyle name="Normal 29 2 9" xfId="38605" xr:uid="{E343481B-E113-40E3-918B-FE904DB83246}"/>
    <cellStyle name="Normal 29 2_Act input CF" xfId="18503" xr:uid="{AE83F29C-6A94-47B9-9006-6AE4E20DCAE7}"/>
    <cellStyle name="Normal 29 3" xfId="18504" xr:uid="{75266A8A-4C26-4FC2-9219-D0D54094EDC2}"/>
    <cellStyle name="Normal 29 3 10" xfId="38887" xr:uid="{45F9900A-3857-411F-AABC-918FF215CE2D}"/>
    <cellStyle name="Normal 29 3 11" xfId="24521" xr:uid="{3E702CB2-B22F-49D6-B3C0-13F3580B3E86}"/>
    <cellStyle name="Normal 29 3 2" xfId="18505" xr:uid="{AB3F6A62-FC3D-4D66-ADCC-81557725C82D}"/>
    <cellStyle name="Normal 29 3 2 2" xfId="18506" xr:uid="{1C59A7EF-7F03-4F3B-89A1-32E4FAAB2F15}"/>
    <cellStyle name="Normal 29 3 2 2 2" xfId="24523" xr:uid="{15A7430D-1BB9-4625-9FD7-2B1E85E570EC}"/>
    <cellStyle name="Normal 29 3 2 3" xfId="18507" xr:uid="{E81DC424-FE65-4BFB-9552-6FB4C569227D}"/>
    <cellStyle name="Normal 29 3 2 3 2" xfId="24524" xr:uid="{19FAEE99-040E-44CA-84DE-EE848A90D6DD}"/>
    <cellStyle name="Normal 29 3 2 4" xfId="24522" xr:uid="{0EEFFC2A-B232-4358-9ACC-FFC14356E53E}"/>
    <cellStyle name="Normal 29 3 2_ACT_NIBD EQ" xfId="18508" xr:uid="{CAB606E0-482E-4AC2-AA6E-6088D8AF7B77}"/>
    <cellStyle name="Normal 29 3 3" xfId="18509" xr:uid="{AF707120-8669-45AA-AB06-C487FA86A655}"/>
    <cellStyle name="Normal 29 3 3 2" xfId="24525" xr:uid="{B99F453C-2007-41B7-8C1B-6988394B2C45}"/>
    <cellStyle name="Normal 29 3 4" xfId="18510" xr:uid="{432A86EF-FE87-4C7C-B4EC-F662056D2237}"/>
    <cellStyle name="Normal 29 3 4 2" xfId="24526" xr:uid="{E957D547-69E8-4839-9DB1-B835030C9BC9}"/>
    <cellStyle name="Normal 29 3 5" xfId="18511" xr:uid="{A15C6837-5FE7-437E-84A6-4F2EE3DB6581}"/>
    <cellStyle name="Normal 29 3 5 2" xfId="31805" xr:uid="{DF498F7E-E17A-4439-A69E-34EFC4C13AE3}"/>
    <cellStyle name="Normal 29 3 6" xfId="36780" xr:uid="{73A6EDC9-A5FC-49D9-AC77-9D6EE63FDA40}"/>
    <cellStyle name="Normal 29 3 7" xfId="37855" xr:uid="{BDE90847-3088-4E51-9AA9-1769481D6E74}"/>
    <cellStyle name="Normal 29 3 8" xfId="38254" xr:uid="{D8FEDD8E-2A0E-480C-BEE6-2F2061995A0E}"/>
    <cellStyle name="Normal 29 3 9" xfId="38606" xr:uid="{9C0B024D-7273-40DE-B75C-027C83F054C4}"/>
    <cellStyle name="Normal 29 3_Act input CF" xfId="18512" xr:uid="{E14B1532-184D-4AD7-9790-EC8DC519E872}"/>
    <cellStyle name="Normal 29 4" xfId="18513" xr:uid="{C9670B34-65EC-46B2-A7B5-681905C311F4}"/>
    <cellStyle name="Normal 29 4 2" xfId="18514" xr:uid="{1C43FAC3-6DF5-4D8C-9C76-EEC96CB69841}"/>
    <cellStyle name="Normal 29 4 2 2" xfId="24528" xr:uid="{F2D23F73-D529-4795-838B-EAB3F768BD9B}"/>
    <cellStyle name="Normal 29 4 3" xfId="18515" xr:uid="{85959EBD-BE3F-44AD-B25F-33FBFE569387}"/>
    <cellStyle name="Normal 29 4 3 2" xfId="24529" xr:uid="{7EAA8405-055C-4BF1-A670-41522E3916D9}"/>
    <cellStyle name="Normal 29 4 4" xfId="36430" xr:uid="{B02914D8-5CEC-4C5E-8CDE-3A8C00BE0F0B}"/>
    <cellStyle name="Normal 29 4 5" xfId="24527" xr:uid="{30B28005-AC16-45AB-84A5-A4E6CE48E0AE}"/>
    <cellStyle name="Normal 29 4_ACT Segment adj EBITDA" xfId="18516" xr:uid="{D175AAB1-0085-429C-A6A0-F2C4E83606AD}"/>
    <cellStyle name="Normal 29 5" xfId="18517" xr:uid="{769874D4-ADC4-4AD9-A575-437D575B2C5B}"/>
    <cellStyle name="Normal 29 5 2" xfId="24530" xr:uid="{859B338E-2F02-4B66-85B0-B56E23463914}"/>
    <cellStyle name="Normal 29 6" xfId="18518" xr:uid="{5AA71290-B011-4FE4-B33D-1CF59760033E}"/>
    <cellStyle name="Normal 29 6 2" xfId="24531" xr:uid="{9A171F08-29AB-400A-A979-647F5372BF97}"/>
    <cellStyle name="Normal 29 7" xfId="18519" xr:uid="{44B3F111-11C4-49CD-BDE0-C161130697DD}"/>
    <cellStyle name="Normal 29 7 2" xfId="31013" xr:uid="{CD83FBF9-EA2E-4681-ABB6-6C75B8D0C34F}"/>
    <cellStyle name="Normal 29 8" xfId="33032" xr:uid="{4D95720C-2474-45B5-B26C-1371D55CF713}"/>
    <cellStyle name="Normal 29 9" xfId="36093" xr:uid="{09C45459-72FB-4908-8768-CB279471A60E}"/>
    <cellStyle name="Normal 29_Act input CF" xfId="18520" xr:uid="{D070CA39-78F9-4F9E-95C8-9C8C98CC8616}"/>
    <cellStyle name="Normal 3" xfId="18521" xr:uid="{FCCCDBA8-7C5C-4E67-8C3B-6C73026D1A25}"/>
    <cellStyle name="Normal 3 10" xfId="18522" xr:uid="{604B146C-2018-4553-B7AC-AFD386804F4C}"/>
    <cellStyle name="Normal 3 10 10" xfId="37321" xr:uid="{4425BEE5-AA90-4672-AFBA-8A3177FF45BA}"/>
    <cellStyle name="Normal 3 10 11" xfId="24533" xr:uid="{69ABDAA9-945C-4EFE-922E-604037206DE7}"/>
    <cellStyle name="Normal 3 10 2" xfId="18523" xr:uid="{1EF2CE8A-EF9B-4DD1-A5D2-8F96D83C0658}"/>
    <cellStyle name="Normal 3 10 2 10" xfId="38888" xr:uid="{0F26B494-87E1-45A7-AA84-EF010D710DBF}"/>
    <cellStyle name="Normal 3 10 2 11" xfId="24534" xr:uid="{8048A172-8118-4DFB-8A97-82775D1AF570}"/>
    <cellStyle name="Normal 3 10 2 2" xfId="18524" xr:uid="{0EDE27DF-50DE-498F-8949-26902F52421E}"/>
    <cellStyle name="Normal 3 10 2 2 2" xfId="18525" xr:uid="{6185D832-159D-4D3F-BEC9-330BCA137C62}"/>
    <cellStyle name="Normal 3 10 2 2 2 2" xfId="24536" xr:uid="{239F7AA3-E250-4D5D-9491-6E4E330F569A}"/>
    <cellStyle name="Normal 3 10 2 2 3" xfId="18526" xr:uid="{D5F1601D-1330-414E-8D2D-02193A9598E1}"/>
    <cellStyle name="Normal 3 10 2 2 3 2" xfId="24537" xr:uid="{D92101B9-665B-416B-AE66-E57EB145BF18}"/>
    <cellStyle name="Normal 3 10 2 2 4" xfId="24535" xr:uid="{A1961D7A-BEC2-43AF-BEEF-3BD30198C559}"/>
    <cellStyle name="Normal 3 10 2 2_ACT_NIBD EQ" xfId="18527" xr:uid="{C9B3F437-38A6-4FA0-BCF4-5B770898CDAC}"/>
    <cellStyle name="Normal 3 10 2 3" xfId="18528" xr:uid="{E17612A9-68C2-4526-BF72-782C6FAC88C7}"/>
    <cellStyle name="Normal 3 10 2 3 2" xfId="24538" xr:uid="{C3E47CAB-E3C7-4B8C-A263-E494D026FA8B}"/>
    <cellStyle name="Normal 3 10 2 4" xfId="18529" xr:uid="{15AE9DDB-2D9E-491F-A196-D4992D78ABEF}"/>
    <cellStyle name="Normal 3 10 2 4 2" xfId="24539" xr:uid="{14CC720E-FE1D-485D-850F-E56562F09773}"/>
    <cellStyle name="Normal 3 10 2 5" xfId="18530" xr:uid="{24E40BA7-89CA-40EF-AF6C-870335CF2881}"/>
    <cellStyle name="Normal 3 10 2 5 2" xfId="31428" xr:uid="{34562B02-DD3F-4DBF-8FFA-EB7656C25405}"/>
    <cellStyle name="Normal 3 10 2 6" xfId="36781" xr:uid="{D6171B74-FB45-4D7C-A4FE-746CF00FE4D3}"/>
    <cellStyle name="Normal 3 10 2 7" xfId="37857" xr:uid="{A08A6C90-537C-4C5D-8727-23420F844C5E}"/>
    <cellStyle name="Normal 3 10 2 8" xfId="38255" xr:uid="{477C15BD-60D1-4A05-AD47-5E2271F659C8}"/>
    <cellStyle name="Normal 3 10 2 9" xfId="38607" xr:uid="{54D080A9-CBEB-47FD-8ABA-A05A9EABEFEF}"/>
    <cellStyle name="Normal 3 10 2_Act input CF" xfId="18531" xr:uid="{824AA692-B9F4-4AB8-BDAC-0ED5E401ACA8}"/>
    <cellStyle name="Normal 3 10 3" xfId="18532" xr:uid="{C38060D4-2922-4A2C-8A1B-60FE8D66128E}"/>
    <cellStyle name="Normal 3 10 3 10" xfId="38889" xr:uid="{B8244E95-BE2E-454D-8B55-89E65E97FA9C}"/>
    <cellStyle name="Normal 3 10 3 11" xfId="24540" xr:uid="{5E1BCBF0-0622-492C-ABCF-1FAE78408B2F}"/>
    <cellStyle name="Normal 3 10 3 2" xfId="18533" xr:uid="{89E58480-5E71-4D39-9988-CAC4BDE31E14}"/>
    <cellStyle name="Normal 3 10 3 2 2" xfId="18534" xr:uid="{A3369429-EE45-4772-9AD5-EAF0E742315B}"/>
    <cellStyle name="Normal 3 10 3 2 2 2" xfId="24542" xr:uid="{A29D79EE-C1FF-474C-B47B-B312010427FF}"/>
    <cellStyle name="Normal 3 10 3 2 3" xfId="18535" xr:uid="{C4A58578-EE04-4E23-9AD5-C2A43E811B0B}"/>
    <cellStyle name="Normal 3 10 3 2 3 2" xfId="24543" xr:uid="{CF6DFDFF-4BE8-4865-AED2-07F828270B19}"/>
    <cellStyle name="Normal 3 10 3 2 4" xfId="24541" xr:uid="{2782BF30-F2DF-4356-A257-6BBD936D6DC5}"/>
    <cellStyle name="Normal 3 10 3 2_ACT_NIBD EQ" xfId="18536" xr:uid="{66B1946D-01CC-4A17-BBF2-8B62E336AFEA}"/>
    <cellStyle name="Normal 3 10 3 3" xfId="18537" xr:uid="{3BD07C02-2A7C-4891-9A05-495F2D87FA27}"/>
    <cellStyle name="Normal 3 10 3 3 2" xfId="24544" xr:uid="{927D63CD-8963-4CC5-A90F-F22776A0C12F}"/>
    <cellStyle name="Normal 3 10 3 4" xfId="18538" xr:uid="{4C545A00-9DB7-4CF6-9BF4-63E722BCE416}"/>
    <cellStyle name="Normal 3 10 3 4 2" xfId="24545" xr:uid="{71D086C2-AEB4-4677-B609-910617EDA61F}"/>
    <cellStyle name="Normal 3 10 3 5" xfId="18539" xr:uid="{FE90BF15-FF29-4A91-BDBD-04D349F758DF}"/>
    <cellStyle name="Normal 3 10 3 5 2" xfId="31819" xr:uid="{58C1B4BD-4D27-408B-B548-8F5FD01761CD}"/>
    <cellStyle name="Normal 3 10 3 6" xfId="36782" xr:uid="{1CC0A09D-144B-49CE-AEB4-93A8F18DB5BD}"/>
    <cellStyle name="Normal 3 10 3 7" xfId="37858" xr:uid="{BE951400-CE0D-4BFF-AC18-C89D15B6E632}"/>
    <cellStyle name="Normal 3 10 3 8" xfId="38256" xr:uid="{0F27B51D-217F-4B0B-B5A4-B04C7C48D21E}"/>
    <cellStyle name="Normal 3 10 3 9" xfId="38608" xr:uid="{4C17D0FE-9190-4D6C-ADBF-ADCE65CD54E7}"/>
    <cellStyle name="Normal 3 10 3_Act input CF" xfId="18540" xr:uid="{C741AC72-FE6F-4EA7-BA83-D3373D39519E}"/>
    <cellStyle name="Normal 3 10 4" xfId="18541" xr:uid="{F6D8B63A-9AC7-49DC-BA3F-0597A17AF237}"/>
    <cellStyle name="Normal 3 10 4 2" xfId="18542" xr:uid="{BFFF4299-8CBA-4B01-9B95-5C65A176A9F7}"/>
    <cellStyle name="Normal 3 10 4 2 2" xfId="24547" xr:uid="{DC365214-E8F6-4DAD-B3B3-1CB010D5F22A}"/>
    <cellStyle name="Normal 3 10 4 3" xfId="18543" xr:uid="{D9777573-9711-4B4E-A65E-D0591501BF2C}"/>
    <cellStyle name="Normal 3 10 4 3 2" xfId="24548" xr:uid="{4AF9238C-E6C6-4830-8631-C23A858A74D6}"/>
    <cellStyle name="Normal 3 10 4 4" xfId="24546" xr:uid="{D59B14B1-439C-450C-9266-9CD84993F211}"/>
    <cellStyle name="Normal 3 10 4_ACT_NIBD EQ" xfId="18544" xr:uid="{8688B6F5-A9C8-4373-82E8-05F9A7D7B6A0}"/>
    <cellStyle name="Normal 3 10 5" xfId="18545" xr:uid="{FD572835-4492-4528-8A8E-D0BD6CED6EBD}"/>
    <cellStyle name="Normal 3 10 5 2" xfId="24549" xr:uid="{2514D051-A624-4384-A551-4141A8898976}"/>
    <cellStyle name="Normal 3 10 6" xfId="18546" xr:uid="{F2CD2D93-B28F-4CC3-8536-9D71F631896B}"/>
    <cellStyle name="Normal 3 10 6 2" xfId="24550" xr:uid="{750D927E-FB28-4CD7-9FE5-98F6C189F7BB}"/>
    <cellStyle name="Normal 3 10 7" xfId="18547" xr:uid="{D2CB2E20-8A7D-486E-92F5-D5D5AEC8A263}"/>
    <cellStyle name="Normal 3 10 7 2" xfId="31031" xr:uid="{FEFB2964-E590-4256-BE65-4A4A27272944}"/>
    <cellStyle name="Normal 3 10 8" xfId="36443" xr:uid="{86161BB1-2BAF-4E8B-971B-4A1B39E0F54D}"/>
    <cellStyle name="Normal 3 10 9" xfId="37499" xr:uid="{26CBF487-2C0E-47B1-82F3-F4A522E04154}"/>
    <cellStyle name="Normal 3 10_Act input CF" xfId="18548" xr:uid="{35933631-3343-45C0-88D9-C2F082A81F73}"/>
    <cellStyle name="Normal 3 11" xfId="18549" xr:uid="{802A7015-8D48-49A8-8FE4-AF36C6A418A6}"/>
    <cellStyle name="Normal 3 11 2" xfId="18550" xr:uid="{43657C8D-C583-4F88-B787-F47416A6811B}"/>
    <cellStyle name="Normal 3 11 2 2" xfId="31043" xr:uid="{6E63496E-7160-4F95-9DD5-55DBD0D27A8E}"/>
    <cellStyle name="Normal 3 11 3" xfId="24551" xr:uid="{D4999D5D-5064-4DF4-ADCB-446770A8B47E}"/>
    <cellStyle name="Normal 3 11_ACT Segment adj EBITDA" xfId="18551" xr:uid="{BEF22FF5-2645-4890-AB77-4BE6BB3C5EC6}"/>
    <cellStyle name="Normal 3 12" xfId="18552" xr:uid="{3EA67D48-217D-4404-B067-85930AF1401D}"/>
    <cellStyle name="Normal 3 12 10" xfId="38890" xr:uid="{5BD53AA7-F6A1-4657-8378-616AB6D14AD7}"/>
    <cellStyle name="Normal 3 12 11" xfId="24552" xr:uid="{801C297F-B80F-4827-9589-BB24ADBAFBB5}"/>
    <cellStyle name="Normal 3 12 2" xfId="18553" xr:uid="{0EF8CE31-CE9E-4E7B-8307-5FE540E9326A}"/>
    <cellStyle name="Normal 3 12 2 2" xfId="18554" xr:uid="{7CD20C50-3B18-4BBD-A586-47FFCEDF16A7}"/>
    <cellStyle name="Normal 3 12 2 2 2" xfId="24554" xr:uid="{B5ACA1D5-0E0E-4C11-8BF9-80C093228917}"/>
    <cellStyle name="Normal 3 12 2 3" xfId="18555" xr:uid="{C93328B6-32E6-48E6-8AED-EA542F43515E}"/>
    <cellStyle name="Normal 3 12 2 3 2" xfId="24555" xr:uid="{BBBF130C-9BBE-4B19-A919-69A9F078CFF1}"/>
    <cellStyle name="Normal 3 12 2 4" xfId="24553" xr:uid="{7A005EF5-A2E3-476A-8C3A-0F334E360844}"/>
    <cellStyle name="Normal 3 12 2_ACT_NIBD EQ" xfId="18556" xr:uid="{168F3523-D3AF-4244-8ED5-4BA84DE732F8}"/>
    <cellStyle name="Normal 3 12 3" xfId="18557" xr:uid="{05F4E81F-1BB8-4F16-B04D-D2B34BF3CE9C}"/>
    <cellStyle name="Normal 3 12 3 2" xfId="24556" xr:uid="{E3E49366-187C-46A0-94C5-146229BBD604}"/>
    <cellStyle name="Normal 3 12 4" xfId="18558" xr:uid="{662684B9-B65D-41FD-B27A-208A1DFDD4AE}"/>
    <cellStyle name="Normal 3 12 4 2" xfId="24557" xr:uid="{9D5942FC-5C33-4586-B3E1-47D525377539}"/>
    <cellStyle name="Normal 3 12 5" xfId="18559" xr:uid="{64F170A5-4660-46E6-9548-B9E9514F5156}"/>
    <cellStyle name="Normal 3 12 5 2" xfId="31058" xr:uid="{A4B61A78-F39D-4C14-A378-FD0B0C34E113}"/>
    <cellStyle name="Normal 3 12 6" xfId="36783" xr:uid="{B47B48FE-00F9-4684-B19F-B52A728EC71B}"/>
    <cellStyle name="Normal 3 12 7" xfId="37859" xr:uid="{4184AA84-1F24-4760-A48E-4841379C30B1}"/>
    <cellStyle name="Normal 3 12 8" xfId="38257" xr:uid="{7E4D4677-E8B2-4A39-90C9-936C26059770}"/>
    <cellStyle name="Normal 3 12 9" xfId="38609" xr:uid="{228D4F28-B414-465C-BDAF-32EC1C23DFFA}"/>
    <cellStyle name="Normal 3 12_Act input CF" xfId="18560" xr:uid="{6121F1D4-77F1-4922-938D-3846ABA4FD0C}"/>
    <cellStyle name="Normal 3 13" xfId="18561" xr:uid="{1C5E1B27-5730-4919-83C9-B3570E219F6E}"/>
    <cellStyle name="Normal 3 13 10" xfId="38891" xr:uid="{687285D2-76FE-4FDB-8707-3F69F7919FD0}"/>
    <cellStyle name="Normal 3 13 11" xfId="24558" xr:uid="{AAA2277A-0522-4A05-8BD1-3E243CB12D17}"/>
    <cellStyle name="Normal 3 13 2" xfId="18562" xr:uid="{C1ADE620-E411-48C4-8DB7-7BABDF23F5F8}"/>
    <cellStyle name="Normal 3 13 2 2" xfId="18563" xr:uid="{7FDA4D09-0AED-442F-9A0A-3817D2A08471}"/>
    <cellStyle name="Normal 3 13 2 2 2" xfId="24560" xr:uid="{5738E1CA-029C-4B98-813D-3D489569A0FE}"/>
    <cellStyle name="Normal 3 13 2 3" xfId="18564" xr:uid="{F705A11B-ECD8-4C96-8C56-FE487B98761F}"/>
    <cellStyle name="Normal 3 13 2 3 2" xfId="24561" xr:uid="{458A5321-BDA8-46AD-ABFD-C13B3A41934F}"/>
    <cellStyle name="Normal 3 13 2 4" xfId="24559" xr:uid="{0C1AE94A-DDF0-442B-A007-889F9BF346BB}"/>
    <cellStyle name="Normal 3 13 2_ACT_NIBD EQ" xfId="18565" xr:uid="{CD0698B6-6173-4140-ACF4-5534C72FACE3}"/>
    <cellStyle name="Normal 3 13 3" xfId="18566" xr:uid="{A5EA0EF1-D3AF-47FE-8B7B-DA7D0C96AE08}"/>
    <cellStyle name="Normal 3 13 3 2" xfId="24562" xr:uid="{14E1478E-C423-4B2C-8203-FA0719B14CF5}"/>
    <cellStyle name="Normal 3 13 4" xfId="18567" xr:uid="{89819A17-A2B1-4BA9-9AA8-31FC9BFD21B9}"/>
    <cellStyle name="Normal 3 13 4 2" xfId="24563" xr:uid="{EE68236E-0550-4235-92E8-409B2AACB680}"/>
    <cellStyle name="Normal 3 13 5" xfId="18568" xr:uid="{48611017-6794-4660-9210-880EF319614C}"/>
    <cellStyle name="Normal 3 13 5 2" xfId="31502" xr:uid="{993E25D6-EEEA-45FE-952C-76E3A0A7807A}"/>
    <cellStyle name="Normal 3 13 6" xfId="36784" xr:uid="{442FE29D-4E69-4900-9F94-AC3D23B4BA76}"/>
    <cellStyle name="Normal 3 13 7" xfId="37860" xr:uid="{74C2D83C-7AF2-44C1-9BB5-EA53CDFEE2DB}"/>
    <cellStyle name="Normal 3 13 8" xfId="38258" xr:uid="{D4E364CA-6BF0-4864-B77E-2CF9BA2E8436}"/>
    <cellStyle name="Normal 3 13 9" xfId="38610" xr:uid="{E0FE7B9F-6328-4BE6-9147-399343CD3766}"/>
    <cellStyle name="Normal 3 13_Act input CF" xfId="18569" xr:uid="{E2353268-7411-4E94-BA24-A348A81E772F}"/>
    <cellStyle name="Normal 3 14" xfId="18570" xr:uid="{A5D1C092-D804-47F1-9F75-7890728533BD}"/>
    <cellStyle name="Normal 3 14 2" xfId="18571" xr:uid="{D9FCF8F5-ECE0-4410-8489-C285188F8C7D}"/>
    <cellStyle name="Normal 3 14 2 2" xfId="31869" xr:uid="{3E4B61B7-11D0-4FEF-95E4-ED0E6617DE73}"/>
    <cellStyle name="Normal 3 14 3" xfId="24564" xr:uid="{E4F2B82B-24AA-465A-9A14-CAD257B7287F}"/>
    <cellStyle name="Normal 3 14_ACT Segment adj EBITDA" xfId="18572" xr:uid="{958E0BEC-9458-4236-A258-DA706ADC5D93}"/>
    <cellStyle name="Normal 3 15" xfId="18573" xr:uid="{F4F86DDA-D4D4-4D81-98D0-8401FC34B4E3}"/>
    <cellStyle name="Normal 3 15 2" xfId="18574" xr:uid="{2E053F5A-C633-482B-97AE-24D6BEACA3A4}"/>
    <cellStyle name="Normal 3 15 2 2" xfId="24566" xr:uid="{56C01454-3331-48B9-B385-828990F8B397}"/>
    <cellStyle name="Normal 3 15 3" xfId="18575" xr:uid="{0BCC1CFC-CBC6-45C2-94A9-C4C82AE7D65E}"/>
    <cellStyle name="Normal 3 15 3 2" xfId="24567" xr:uid="{DF0D8F9B-A8C5-40FC-ACF6-438A91A013E0}"/>
    <cellStyle name="Normal 3 15 4" xfId="36210" xr:uid="{665CF46F-E3F3-4D87-A8A8-81E515DB63B8}"/>
    <cellStyle name="Normal 3 15 5" xfId="24565" xr:uid="{BDAF7B9C-9DEF-4AA1-B425-0DC52C34DCA6}"/>
    <cellStyle name="Normal 3 15_ACT Segment adj EBITDA" xfId="18576" xr:uid="{93196C47-A0CA-4D8E-918F-6E75B469A463}"/>
    <cellStyle name="Normal 3 16" xfId="18577" xr:uid="{2CEC704A-1998-4667-BEF8-A7C66AD2E269}"/>
    <cellStyle name="Normal 3 16 2" xfId="24568" xr:uid="{4B775AB9-EAC8-47FA-8F52-DC7E975EC9EC}"/>
    <cellStyle name="Normal 3 17" xfId="18578" xr:uid="{5C1BF045-4300-4D56-9D4D-D199BF46DB06}"/>
    <cellStyle name="Normal 3 17 2" xfId="24569" xr:uid="{DAF4123B-AE55-4513-9F0D-4EDE9D771D8B}"/>
    <cellStyle name="Normal 3 18" xfId="18579" xr:uid="{05DAAFDC-EDA6-426F-828B-8EDAE35F3DE0}"/>
    <cellStyle name="Normal 3 18 2" xfId="30558" xr:uid="{927B7274-D599-4327-9A7B-633C13F93B62}"/>
    <cellStyle name="Normal 3 19" xfId="33033" xr:uid="{DF148F08-F4FE-4287-847C-F800EDCB8A04}"/>
    <cellStyle name="Normal 3 2" xfId="18580" xr:uid="{A3DFBF20-A518-49D8-8002-B3195FCB8C0C}"/>
    <cellStyle name="Normal 3 2 10" xfId="18581" xr:uid="{B6488C82-9947-48D3-88EB-725565281847}"/>
    <cellStyle name="Normal 3 2 10 2" xfId="30594" xr:uid="{B097E817-8029-4C52-BF33-44FEA76393E7}"/>
    <cellStyle name="Normal 3 2 11" xfId="35873" xr:uid="{C64B900C-8595-47EC-B17A-B4614F73C9D3}"/>
    <cellStyle name="Normal 3 2 12" xfId="39894" xr:uid="{5BD3F7BC-C1C9-420D-A027-91CDFB6872B2}"/>
    <cellStyle name="Normal 3 2 13" xfId="24570" xr:uid="{2C63EEDF-5373-4C9C-849B-23A1E4EFFFA1}"/>
    <cellStyle name="Normal 3 2 2" xfId="18582" xr:uid="{E41558E0-E384-4FF8-9047-E12091AAE530}"/>
    <cellStyle name="Normal 3 2 2 10" xfId="37342" xr:uid="{BAE242C0-5D54-417B-A3D0-D3F2A17E4E95}"/>
    <cellStyle name="Normal 3 2 2 11" xfId="24571" xr:uid="{B4D8E7B3-F1AF-4B1F-B36F-F1F3827C51B5}"/>
    <cellStyle name="Normal 3 2 2 2" xfId="18583" xr:uid="{BA6767BE-489E-483C-8461-968BED1D709D}"/>
    <cellStyle name="Normal 3 2 2 2 10" xfId="36204" xr:uid="{40016C47-66D3-4830-AFBE-3B270B132D28}"/>
    <cellStyle name="Normal 3 2 2 2 11" xfId="24572" xr:uid="{D91FBCCB-B3DA-433D-B91D-6892B7FA1EE7}"/>
    <cellStyle name="Normal 3 2 2 2 2" xfId="18584" xr:uid="{27578509-ACAA-45D3-B841-53B320B7B93A}"/>
    <cellStyle name="Normal 3 2 2 2 2 10" xfId="38893" xr:uid="{7E0EFCB1-BD46-4F97-BB11-8E5BC55D3A53}"/>
    <cellStyle name="Normal 3 2 2 2 2 11" xfId="24573" xr:uid="{E691C16F-16DB-4596-92B0-85093DF0BC7D}"/>
    <cellStyle name="Normal 3 2 2 2 2 2" xfId="18585" xr:uid="{25B913D3-5842-4154-AEEF-2E0916DD5847}"/>
    <cellStyle name="Normal 3 2 2 2 2 2 2" xfId="18586" xr:uid="{FC3CA9E3-D2BD-4066-9C39-05B35D92AF70}"/>
    <cellStyle name="Normal 3 2 2 2 2 2 2 2" xfId="24575" xr:uid="{0F3C2305-4CBC-40C7-9A68-EDFF3C14D1F8}"/>
    <cellStyle name="Normal 3 2 2 2 2 2 3" xfId="18587" xr:uid="{42EA3D70-0769-43E8-BCF2-574DE54D1EC8}"/>
    <cellStyle name="Normal 3 2 2 2 2 2 3 2" xfId="24576" xr:uid="{694DCFBA-7E56-46F9-80D6-2C41255CE563}"/>
    <cellStyle name="Normal 3 2 2 2 2 2 4" xfId="24574" xr:uid="{2C9C6EF6-20CD-4218-8457-7A889230E956}"/>
    <cellStyle name="Normal 3 2 2 2 2 2_ACT_NIBD EQ" xfId="18588" xr:uid="{F702CBAE-6DFB-4B67-AB94-F48A123A9229}"/>
    <cellStyle name="Normal 3 2 2 2 2 3" xfId="18589" xr:uid="{50F72818-0994-4244-A53C-E90E6BEE8104}"/>
    <cellStyle name="Normal 3 2 2 2 2 3 2" xfId="24577" xr:uid="{49AF5A2C-6D64-4057-A2CA-70C53CCCFFD0}"/>
    <cellStyle name="Normal 3 2 2 2 2 4" xfId="18590" xr:uid="{9BA094B4-042B-4F20-9B10-D459EC2E749D}"/>
    <cellStyle name="Normal 3 2 2 2 2 4 2" xfId="24578" xr:uid="{A8420485-1A3B-4C1D-A9E9-C564017ACA66}"/>
    <cellStyle name="Normal 3 2 2 2 2 5" xfId="18591" xr:uid="{A0F1DB8A-C83E-4DF8-9A92-38CD634A5173}"/>
    <cellStyle name="Normal 3 2 2 2 2 5 2" xfId="31325" xr:uid="{EC10F0E5-9595-4B8C-8641-9723369167F5}"/>
    <cellStyle name="Normal 3 2 2 2 2 6" xfId="36785" xr:uid="{83550823-3798-440D-914E-BBD7FD01531C}"/>
    <cellStyle name="Normal 3 2 2 2 2 7" xfId="37861" xr:uid="{26832A05-D7C9-46A2-A610-14B0EB4FE087}"/>
    <cellStyle name="Normal 3 2 2 2 2 8" xfId="38259" xr:uid="{E6B473BA-8A0A-4E49-ADB2-CB669A55CDFD}"/>
    <cellStyle name="Normal 3 2 2 2 2 9" xfId="38613" xr:uid="{3B09B152-A552-4C56-9762-59E381634560}"/>
    <cellStyle name="Normal 3 2 2 2 2_Act input CF" xfId="18592" xr:uid="{DA903D73-523C-4FEF-A512-D9BEC5021BC4}"/>
    <cellStyle name="Normal 3 2 2 2 3" xfId="18593" xr:uid="{DA8A1D82-51F3-4569-B376-A0E9C245FF21}"/>
    <cellStyle name="Normal 3 2 2 2 3 10" xfId="38894" xr:uid="{639BF1F8-10E4-4F87-A8E9-A31E30BF4935}"/>
    <cellStyle name="Normal 3 2 2 2 3 11" xfId="24579" xr:uid="{4900A581-7EF3-4B0B-8D7A-3B93F8834D5C}"/>
    <cellStyle name="Normal 3 2 2 2 3 2" xfId="18594" xr:uid="{BB21767F-0BD3-4EB0-A09B-87538D5189D6}"/>
    <cellStyle name="Normal 3 2 2 2 3 2 2" xfId="18595" xr:uid="{9E30539D-8B52-4BC1-A3A5-25FC0ED06BD0}"/>
    <cellStyle name="Normal 3 2 2 2 3 2 2 2" xfId="24581" xr:uid="{A66F4097-8A1E-47A7-A40C-E1EC207E15D0}"/>
    <cellStyle name="Normal 3 2 2 2 3 2 3" xfId="18596" xr:uid="{B62103BD-BA26-4EE7-A957-B34433073CC1}"/>
    <cellStyle name="Normal 3 2 2 2 3 2 3 2" xfId="24582" xr:uid="{BBE9A899-F5DF-4613-BCEE-44A8D11356D8}"/>
    <cellStyle name="Normal 3 2 2 2 3 2 4" xfId="24580" xr:uid="{9AA3C447-AEB9-4509-B08A-56A74036EB32}"/>
    <cellStyle name="Normal 3 2 2 2 3 2_ACT_NIBD EQ" xfId="18597" xr:uid="{1FEB76BF-2396-4F96-9628-5026869F8623}"/>
    <cellStyle name="Normal 3 2 2 2 3 3" xfId="18598" xr:uid="{1FB84860-2B85-42E6-B824-E9E49815E66E}"/>
    <cellStyle name="Normal 3 2 2 2 3 3 2" xfId="24583" xr:uid="{B0C5453F-355D-4D76-BE31-FE4514BA421C}"/>
    <cellStyle name="Normal 3 2 2 2 3 4" xfId="18599" xr:uid="{89500345-D68D-4C1B-B1AC-74A05893CDE8}"/>
    <cellStyle name="Normal 3 2 2 2 3 4 2" xfId="24584" xr:uid="{79CADDFF-9FC5-4854-B186-C037ACF22EB0}"/>
    <cellStyle name="Normal 3 2 2 2 3 5" xfId="18600" xr:uid="{36D6A134-276B-42A4-AF7A-E87FB6A7B8BF}"/>
    <cellStyle name="Normal 3 2 2 2 3 5 2" xfId="31718" xr:uid="{9F2053C6-EDBF-45AF-80D1-FDF963DDFA02}"/>
    <cellStyle name="Normal 3 2 2 2 3 6" xfId="36786" xr:uid="{1F49092A-83F2-4F3F-81C8-1DAE66D0AC83}"/>
    <cellStyle name="Normal 3 2 2 2 3 7" xfId="37862" xr:uid="{AFCA72A3-5E09-4D99-9B1C-F5A55FFE7544}"/>
    <cellStyle name="Normal 3 2 2 2 3 8" xfId="38260" xr:uid="{D826DCB3-F83B-40C4-8EFA-3FDFC64EFA11}"/>
    <cellStyle name="Normal 3 2 2 2 3 9" xfId="38614" xr:uid="{78D79A1C-F1E8-4D6E-9979-6DD831CC56FE}"/>
    <cellStyle name="Normal 3 2 2 2 3_Act input CF" xfId="18601" xr:uid="{6A5D0CFB-CA11-4715-8427-73E48BB99FE6}"/>
    <cellStyle name="Normal 3 2 2 2 4" xfId="18602" xr:uid="{81C64629-DF88-4A9F-845B-F5A244DED653}"/>
    <cellStyle name="Normal 3 2 2 2 4 2" xfId="18603" xr:uid="{67B89725-01D4-46F6-8EDD-70FFEFAEEC9E}"/>
    <cellStyle name="Normal 3 2 2 2 4 2 2" xfId="24586" xr:uid="{6191A613-06F2-45CD-9DAE-D266741860E3}"/>
    <cellStyle name="Normal 3 2 2 2 4 3" xfId="18604" xr:uid="{F64C7B5A-0B10-4B05-B5A0-30063E9E516D}"/>
    <cellStyle name="Normal 3 2 2 2 4 3 2" xfId="24587" xr:uid="{EE7D20FE-CC36-4C07-A4B5-60F8A4C84E7A}"/>
    <cellStyle name="Normal 3 2 2 2 4 4" xfId="24585" xr:uid="{9D5ADDA0-623A-4535-A0EA-35F1E8CA2B79}"/>
    <cellStyle name="Normal 3 2 2 2 4_ACT_NIBD EQ" xfId="18605" xr:uid="{E346FF7A-C549-45AA-AC31-EF999B96EC8E}"/>
    <cellStyle name="Normal 3 2 2 2 5" xfId="18606" xr:uid="{B0A2F75A-12EC-4A9C-A78A-23D718467377}"/>
    <cellStyle name="Normal 3 2 2 2 5 2" xfId="24588" xr:uid="{09CF1E5A-4FB8-474D-B549-F3057B3A6826}"/>
    <cellStyle name="Normal 3 2 2 2 6" xfId="18607" xr:uid="{E36788FE-66EC-42D3-AD4C-ED3FE305B0CB}"/>
    <cellStyle name="Normal 3 2 2 2 6 2" xfId="24589" xr:uid="{BC0EEF01-115C-4F84-9D0F-AAB67688D80D}"/>
    <cellStyle name="Normal 3 2 2 2 7" xfId="18608" xr:uid="{47E5AA41-05E8-45D0-AB21-0FC2F8874D8B}"/>
    <cellStyle name="Normal 3 2 2 2 7 2" xfId="30926" xr:uid="{22398975-83EA-45DC-B45C-F78B5F9FE909}"/>
    <cellStyle name="Normal 3 2 2 2 8" xfId="36382" xr:uid="{8247CA38-682B-4A06-99EC-1DE02C5BC94F}"/>
    <cellStyle name="Normal 3 2 2 2 9" xfId="37444" xr:uid="{5A7ACDA4-6636-4712-9D50-FFA2D2C20315}"/>
    <cellStyle name="Normal 3 2 2 2_Act input CF" xfId="18609" xr:uid="{90C3863C-790C-4758-8492-4FA00DD1BB67}"/>
    <cellStyle name="Normal 3 2 2 3" xfId="18610" xr:uid="{A14F72F2-FF3C-4E1F-AE1E-AB982BAA2654}"/>
    <cellStyle name="Normal 3 2 2 3 10" xfId="38895" xr:uid="{5BA44C87-CE08-4616-8EEA-59580F816582}"/>
    <cellStyle name="Normal 3 2 2 3 11" xfId="24590" xr:uid="{F2D55A8D-4C1B-4C7D-B2A9-48562775D9C8}"/>
    <cellStyle name="Normal 3 2 2 3 2" xfId="18611" xr:uid="{A8A5D78C-DC65-4CD0-830D-7A3ED12DBECF}"/>
    <cellStyle name="Normal 3 2 2 3 2 2" xfId="18612" xr:uid="{27FA05FF-5A90-4D66-9BBB-DD925AF028FD}"/>
    <cellStyle name="Normal 3 2 2 3 2 2 2" xfId="24592" xr:uid="{0BA2B29E-37F3-4635-A820-16BED32E3071}"/>
    <cellStyle name="Normal 3 2 2 3 2 3" xfId="18613" xr:uid="{48A9479C-C7B4-4B68-8C7E-3BBEC32D5594}"/>
    <cellStyle name="Normal 3 2 2 3 2 3 2" xfId="24593" xr:uid="{FAF80D58-B0C9-46BC-B2A8-BF892B68D360}"/>
    <cellStyle name="Normal 3 2 2 3 2 4" xfId="24591" xr:uid="{8217F338-56D5-43E2-A1F7-F11A51EE2DAC}"/>
    <cellStyle name="Normal 3 2 2 3 2_ACT_NIBD EQ" xfId="18614" xr:uid="{1A77106A-4A68-4A20-924F-AD6D4D5445A3}"/>
    <cellStyle name="Normal 3 2 2 3 3" xfId="18615" xr:uid="{5110F236-F5D9-4048-AEC3-C6D73781A4AE}"/>
    <cellStyle name="Normal 3 2 2 3 3 2" xfId="24594" xr:uid="{80412B4D-919D-4CB4-B545-573FF1064C6C}"/>
    <cellStyle name="Normal 3 2 2 3 4" xfId="18616" xr:uid="{0146C2E8-B435-40CD-B15B-9E26F4A097B9}"/>
    <cellStyle name="Normal 3 2 2 3 4 2" xfId="24595" xr:uid="{C7DAD8F4-4251-4BAC-871E-174F671CD08B}"/>
    <cellStyle name="Normal 3 2 2 3 5" xfId="18617" xr:uid="{7AFF982D-402E-4431-AB85-B761F3D1440A}"/>
    <cellStyle name="Normal 3 2 2 3 5 2" xfId="31173" xr:uid="{AA404E1B-5141-460B-B49B-D1337ECC95AB}"/>
    <cellStyle name="Normal 3 2 2 3 6" xfId="36787" xr:uid="{B3D9FED0-439A-4EE4-835A-6BD0B30B5F91}"/>
    <cellStyle name="Normal 3 2 2 3 7" xfId="37863" xr:uid="{E1FDEE23-4510-427D-B9D9-4F4865B1993E}"/>
    <cellStyle name="Normal 3 2 2 3 8" xfId="38261" xr:uid="{8597E9D4-3525-4859-9796-25BE16C46E40}"/>
    <cellStyle name="Normal 3 2 2 3 9" xfId="38615" xr:uid="{08D7DA63-F726-4408-B855-6C1F5E53BFAD}"/>
    <cellStyle name="Normal 3 2 2 3_Act input CF" xfId="18618" xr:uid="{F8912BE3-F081-45BD-BB06-529CEA4E8660}"/>
    <cellStyle name="Normal 3 2 2 4" xfId="18619" xr:uid="{E29725A5-9DC2-4A99-A157-C851A89B2FC8}"/>
    <cellStyle name="Normal 3 2 2 4 10" xfId="38896" xr:uid="{C0A2F50B-92AD-47BD-A772-596B37C7CAE3}"/>
    <cellStyle name="Normal 3 2 2 4 11" xfId="24596" xr:uid="{EF0724E6-DC8D-4063-95E8-CE2CB0A58B19}"/>
    <cellStyle name="Normal 3 2 2 4 2" xfId="18620" xr:uid="{41232ABE-D578-4C14-B04D-1BAB6359D400}"/>
    <cellStyle name="Normal 3 2 2 4 2 2" xfId="18621" xr:uid="{B49598B1-901C-4CF8-83E2-22D3D8D7D46D}"/>
    <cellStyle name="Normal 3 2 2 4 2 2 2" xfId="24598" xr:uid="{50015A29-A0F7-430C-ADF6-5966349ECC1C}"/>
    <cellStyle name="Normal 3 2 2 4 2 3" xfId="18622" xr:uid="{BB2F4CFE-7029-42C6-BED3-0124779D98A9}"/>
    <cellStyle name="Normal 3 2 2 4 2 3 2" xfId="24599" xr:uid="{27B6DCB9-F715-4B3C-BB74-0FAAE62A9B2C}"/>
    <cellStyle name="Normal 3 2 2 4 2 4" xfId="24597" xr:uid="{D31CC32A-F95E-4035-A7F5-24D36EC72F2D}"/>
    <cellStyle name="Normal 3 2 2 4 2_ACT_NIBD EQ" xfId="18623" xr:uid="{7F591EE4-42E4-4FF4-8644-A570B3677F03}"/>
    <cellStyle name="Normal 3 2 2 4 3" xfId="18624" xr:uid="{8DF631C5-5088-47BC-B754-0F4205C6C480}"/>
    <cellStyle name="Normal 3 2 2 4 3 2" xfId="24600" xr:uid="{A9AF7053-3D61-455C-908A-34C1AD7F747B}"/>
    <cellStyle name="Normal 3 2 2 4 4" xfId="18625" xr:uid="{E8F59FDD-A5B3-4C41-9E6A-11255DDA6A55}"/>
    <cellStyle name="Normal 3 2 2 4 4 2" xfId="24601" xr:uid="{51325FA1-7752-4EA4-B74A-7970C1FFE3E1}"/>
    <cellStyle name="Normal 3 2 2 4 5" xfId="18626" xr:uid="{5FC8E0F0-4AAA-41D9-95D0-4041B8702D4F}"/>
    <cellStyle name="Normal 3 2 2 4 5 2" xfId="31569" xr:uid="{B00F886B-58C0-4C16-9142-97F22D9BDE97}"/>
    <cellStyle name="Normal 3 2 2 4 6" xfId="36788" xr:uid="{0BDD4A4A-1A31-4734-86C8-0D583346D03B}"/>
    <cellStyle name="Normal 3 2 2 4 7" xfId="37864" xr:uid="{451F267B-3A5C-4746-A376-BA1363BB089E}"/>
    <cellStyle name="Normal 3 2 2 4 8" xfId="38262" xr:uid="{E139F57E-E76C-4EBF-BA04-4E046DB33DA6}"/>
    <cellStyle name="Normal 3 2 2 4 9" xfId="38616" xr:uid="{8A0DB197-5EBC-45D9-994C-71788286EE77}"/>
    <cellStyle name="Normal 3 2 2 4_Act input CF" xfId="18627" xr:uid="{949C7479-A246-4E65-904D-2E757999CF63}"/>
    <cellStyle name="Normal 3 2 2 5" xfId="18628" xr:uid="{54213D1E-D107-4210-ACAF-7D6F26725932}"/>
    <cellStyle name="Normal 3 2 2 5 2" xfId="18629" xr:uid="{2ACAF3C1-98D8-495E-B30B-D1388B88F378}"/>
    <cellStyle name="Normal 3 2 2 5 2 2" xfId="24603" xr:uid="{AB4C0F29-5F4F-452E-9B80-1A93BABB609A}"/>
    <cellStyle name="Normal 3 2 2 5 3" xfId="18630" xr:uid="{C139280C-2C81-45E5-8AB4-331AD89BA064}"/>
    <cellStyle name="Normal 3 2 2 5 3 2" xfId="24604" xr:uid="{B42D2014-1D8E-4C0D-B178-97646D8774A9}"/>
    <cellStyle name="Normal 3 2 2 5 4" xfId="24602" xr:uid="{0D4D912C-7E56-4FC6-B714-351144021549}"/>
    <cellStyle name="Normal 3 2 2 5_ACT_NIBD EQ" xfId="18631" xr:uid="{6B55E2E1-9E0D-421D-8BB5-2C7B23EE488F}"/>
    <cellStyle name="Normal 3 2 2 6" xfId="18632" xr:uid="{C70E39BF-6E70-422C-8411-8DFD00BCD3CA}"/>
    <cellStyle name="Normal 3 2 2 6 2" xfId="24605" xr:uid="{E447DFE9-6E86-453A-B14B-CD190DBFEE41}"/>
    <cellStyle name="Normal 3 2 2 7" xfId="18633" xr:uid="{2286CEB7-5093-4721-812C-622C8E4EB070}"/>
    <cellStyle name="Normal 3 2 2 7 2" xfId="24606" xr:uid="{B14E316C-0642-463A-A697-C7B0E5393C8B}"/>
    <cellStyle name="Normal 3 2 2 8" xfId="18634" xr:uid="{5DF6EF30-1A4E-4641-B4F4-BCC021A8B866}"/>
    <cellStyle name="Normal 3 2 2 8 2" xfId="30710" xr:uid="{AF1C5CE7-EBB5-4B09-B784-9DAEAF9A55F5}"/>
    <cellStyle name="Normal 3 2 2 9" xfId="36288" xr:uid="{16B3CE62-88F7-4379-B846-A18D56BE3311}"/>
    <cellStyle name="Normal 3 2 2_Act input CF" xfId="18635" xr:uid="{DC5BF2A2-25D3-4062-AFDA-3A97ABAC4902}"/>
    <cellStyle name="Normal 3 2 3" xfId="18636" xr:uid="{83277BDA-45B3-49FD-A101-2BE535CA990E}"/>
    <cellStyle name="Normal 3 2 3 10" xfId="36050" xr:uid="{685FE43E-403B-481E-911B-AC85A294B12C}"/>
    <cellStyle name="Normal 3 2 3 11" xfId="24607" xr:uid="{BC89460C-C9AC-4EF6-BA04-EE72577A3562}"/>
    <cellStyle name="Normal 3 2 3 2" xfId="18637" xr:uid="{B80809D5-4A60-4956-9D5D-D8E42CE4E6DF}"/>
    <cellStyle name="Normal 3 2 3 2 10" xfId="38897" xr:uid="{C256FECB-855F-43E5-9745-1E5FB91556B8}"/>
    <cellStyle name="Normal 3 2 3 2 11" xfId="24608" xr:uid="{E83B2B3C-C245-47E7-8C54-FEB7F16A0E3D}"/>
    <cellStyle name="Normal 3 2 3 2 2" xfId="18638" xr:uid="{6C21F3CB-45C2-41C1-BDED-1F48799194BE}"/>
    <cellStyle name="Normal 3 2 3 2 2 2" xfId="18639" xr:uid="{786A251E-4A48-40CB-B045-E06E61DA180F}"/>
    <cellStyle name="Normal 3 2 3 2 2 2 2" xfId="24610" xr:uid="{1A25F8AD-E2DF-4D82-B894-7FECE8796950}"/>
    <cellStyle name="Normal 3 2 3 2 2 3" xfId="18640" xr:uid="{BA688D41-B26E-4ABB-84EE-F21201AA5429}"/>
    <cellStyle name="Normal 3 2 3 2 2 3 2" xfId="24611" xr:uid="{AF25C2EA-2BF9-4D7E-8744-B0DB53A3A6B1}"/>
    <cellStyle name="Normal 3 2 3 2 2 4" xfId="24609" xr:uid="{FC492D5C-CFD8-4442-A5AB-B71A0BC272F1}"/>
    <cellStyle name="Normal 3 2 3 2 2_ACT_NIBD EQ" xfId="18641" xr:uid="{C421F29B-64DC-424A-92F7-72B8D6F22DBA}"/>
    <cellStyle name="Normal 3 2 3 2 3" xfId="18642" xr:uid="{11F664D0-9985-409A-ADD2-8A0A0BB9AFC0}"/>
    <cellStyle name="Normal 3 2 3 2 3 2" xfId="24612" xr:uid="{4015F272-136C-4049-B43F-A3C6DBB2A62F}"/>
    <cellStyle name="Normal 3 2 3 2 4" xfId="18643" xr:uid="{CF69A9D0-7191-45D7-8292-930DD474F4A1}"/>
    <cellStyle name="Normal 3 2 3 2 4 2" xfId="24613" xr:uid="{4684D532-A05F-4865-9CBD-C56BF3899C66}"/>
    <cellStyle name="Normal 3 2 3 2 5" xfId="18644" xr:uid="{BEE85EFE-95B9-4DE8-A196-FEDBD467AD27}"/>
    <cellStyle name="Normal 3 2 3 2 5 2" xfId="31272" xr:uid="{763F91C3-2BC9-4758-BF28-98E17F992E4E}"/>
    <cellStyle name="Normal 3 2 3 2 6" xfId="36789" xr:uid="{278B1712-D960-40EE-AFB8-5598A62B6143}"/>
    <cellStyle name="Normal 3 2 3 2 7" xfId="37866" xr:uid="{6DCB78E9-FCE6-46E6-8FF1-F7A5DC192CA2}"/>
    <cellStyle name="Normal 3 2 3 2 8" xfId="38263" xr:uid="{798EE888-A6B1-4FEC-AEBD-36EDBDB14BA2}"/>
    <cellStyle name="Normal 3 2 3 2 9" xfId="38618" xr:uid="{0A04F0B3-799A-4441-8017-0AEFE4A368B1}"/>
    <cellStyle name="Normal 3 2 3 2_Act input CF" xfId="18645" xr:uid="{4F9857B1-E37F-42B6-8003-958E01541505}"/>
    <cellStyle name="Normal 3 2 3 3" xfId="18646" xr:uid="{F80A9BF4-1888-4FE1-BF81-2089F07EBEE6}"/>
    <cellStyle name="Normal 3 2 3 3 10" xfId="38898" xr:uid="{6C5AB2A5-AB78-4CE4-973D-675805F282CA}"/>
    <cellStyle name="Normal 3 2 3 3 11" xfId="24614" xr:uid="{565E9E8C-BBF5-4AE4-8BF2-52F71AE0E149}"/>
    <cellStyle name="Normal 3 2 3 3 2" xfId="18647" xr:uid="{E85B85AE-7BEF-4E8E-8A64-6C0280EF3878}"/>
    <cellStyle name="Normal 3 2 3 3 2 2" xfId="18648" xr:uid="{DACB9FB6-A22F-4FB7-8251-BFE7AF91FF5E}"/>
    <cellStyle name="Normal 3 2 3 3 2 2 2" xfId="24616" xr:uid="{25E1A755-A4B3-47D4-B171-82D7D20E8E96}"/>
    <cellStyle name="Normal 3 2 3 3 2 3" xfId="18649" xr:uid="{9F9EFFF6-6310-4459-A43B-417B32E3667F}"/>
    <cellStyle name="Normal 3 2 3 3 2 3 2" xfId="24617" xr:uid="{26B658EC-1CA1-4CCB-9F6A-194FB19A912A}"/>
    <cellStyle name="Normal 3 2 3 3 2 4" xfId="24615" xr:uid="{F0D595CE-2E6E-45DE-9509-80BCB3002706}"/>
    <cellStyle name="Normal 3 2 3 3 2_ACT_NIBD EQ" xfId="18650" xr:uid="{A5213CB4-362C-42D7-BF04-0F9418170D11}"/>
    <cellStyle name="Normal 3 2 3 3 3" xfId="18651" xr:uid="{47D0064B-CC5B-4FEF-A430-CBFC7507DCDF}"/>
    <cellStyle name="Normal 3 2 3 3 3 2" xfId="24618" xr:uid="{D0061057-27A9-4F19-A084-12B39136BEB4}"/>
    <cellStyle name="Normal 3 2 3 3 4" xfId="18652" xr:uid="{C5078764-BA03-48DF-8C0E-06FB5D4CF5AB}"/>
    <cellStyle name="Normal 3 2 3 3 4 2" xfId="24619" xr:uid="{8FB0D953-203E-48A8-AD43-4D59F9A7A4C4}"/>
    <cellStyle name="Normal 3 2 3 3 5" xfId="18653" xr:uid="{E10F212B-00E9-40C6-8486-19F488330905}"/>
    <cellStyle name="Normal 3 2 3 3 5 2" xfId="31665" xr:uid="{233FD03A-E24B-491B-9594-8AE73E07F6A6}"/>
    <cellStyle name="Normal 3 2 3 3 6" xfId="36790" xr:uid="{8ED5C987-0C5D-4515-9215-05F535DC5CDE}"/>
    <cellStyle name="Normal 3 2 3 3 7" xfId="37867" xr:uid="{1996B9D3-89EC-48E2-90A6-32C3683431F0}"/>
    <cellStyle name="Normal 3 2 3 3 8" xfId="38264" xr:uid="{601023A0-68CF-4785-AB13-3D95F63BB552}"/>
    <cellStyle name="Normal 3 2 3 3 9" xfId="38619" xr:uid="{DD668930-95C7-4A6B-86BD-286B661F344B}"/>
    <cellStyle name="Normal 3 2 3 3_Act input CF" xfId="18654" xr:uid="{9615D5A5-46BC-4894-93D2-17EA421411E7}"/>
    <cellStyle name="Normal 3 2 3 4" xfId="18655" xr:uid="{0069459F-B2A1-4D55-A458-23E784EF647F}"/>
    <cellStyle name="Normal 3 2 3 4 2" xfId="18656" xr:uid="{4D0C91EF-82E2-4F63-82BE-3AADA5E0F445}"/>
    <cellStyle name="Normal 3 2 3 4 2 2" xfId="24621" xr:uid="{C09496F9-F382-456F-92D0-11FE27FCD018}"/>
    <cellStyle name="Normal 3 2 3 4 3" xfId="18657" xr:uid="{9F51D443-2D2A-4436-8F6E-555DDEBE2C2E}"/>
    <cellStyle name="Normal 3 2 3 4 3 2" xfId="24622" xr:uid="{7EC8CED5-1A2D-47B1-AD6B-036F9ED92417}"/>
    <cellStyle name="Normal 3 2 3 4 4" xfId="24620" xr:uid="{FA96B00B-3CBE-4BC7-96C7-8344E8537645}"/>
    <cellStyle name="Normal 3 2 3 4_ACT_NIBD EQ" xfId="18658" xr:uid="{1376EF97-C614-4D13-9577-975BCB008D70}"/>
    <cellStyle name="Normal 3 2 3 5" xfId="18659" xr:uid="{A8BED6F9-184B-4181-808F-1ED7BC60E33E}"/>
    <cellStyle name="Normal 3 2 3 5 2" xfId="24623" xr:uid="{43952FC1-B4A3-45E7-B4D6-CF6C4066A5ED}"/>
    <cellStyle name="Normal 3 2 3 6" xfId="18660" xr:uid="{F851CFFB-D372-42C0-8FD1-2126687D28CA}"/>
    <cellStyle name="Normal 3 2 3 6 2" xfId="24624" xr:uid="{38755B4D-7C5A-40D3-8AB1-CF88F955629A}"/>
    <cellStyle name="Normal 3 2 3 7" xfId="18661" xr:uid="{8E937A7A-409C-4EF4-979E-35FAA986385D}"/>
    <cellStyle name="Normal 3 2 3 7 2" xfId="30845" xr:uid="{F341D658-BA74-4AF6-A1DC-4AFEBC0C086E}"/>
    <cellStyle name="Normal 3 2 3 8" xfId="36348" xr:uid="{1BE4613E-3732-4262-9EFF-3BE7AE60CE5F}"/>
    <cellStyle name="Normal 3 2 3 9" xfId="37399" xr:uid="{C50E6E2F-FB5D-498F-9770-EE96882E13E5}"/>
    <cellStyle name="Normal 3 2 3_Act input CF" xfId="18662" xr:uid="{7694FF39-6438-49E7-A631-C5631C6552DF}"/>
    <cellStyle name="Normal 3 2 4" xfId="18663" xr:uid="{602685C8-A1AF-4A2A-BCD6-F88B1DDFD2C9}"/>
    <cellStyle name="Normal 3 2 4 10" xfId="37320" xr:uid="{D5357255-C98F-4019-8D11-C1389BABABBA}"/>
    <cellStyle name="Normal 3 2 4 11" xfId="24625" xr:uid="{2E37E960-70C6-40D4-A91D-02399B6DB0F2}"/>
    <cellStyle name="Normal 3 2 4 2" xfId="18664" xr:uid="{95AEE549-FB65-433E-A667-D7C24844950A}"/>
    <cellStyle name="Normal 3 2 4 2 10" xfId="38899" xr:uid="{4C36C9D3-9423-47CC-9514-D0349B6626E7}"/>
    <cellStyle name="Normal 3 2 4 2 11" xfId="24626" xr:uid="{D4F0C9C0-4E89-4D0D-B498-CECEE0050BF0}"/>
    <cellStyle name="Normal 3 2 4 2 2" xfId="18665" xr:uid="{F7C15BAB-32E3-4962-93A6-6F4B932A7A04}"/>
    <cellStyle name="Normal 3 2 4 2 2 2" xfId="18666" xr:uid="{906DAC32-912B-4A54-BF89-506954A01FA1}"/>
    <cellStyle name="Normal 3 2 4 2 2 2 2" xfId="24628" xr:uid="{8C5BC4E3-C70E-486A-B824-1C848CB78AF4}"/>
    <cellStyle name="Normal 3 2 4 2 2 3" xfId="18667" xr:uid="{CDE54954-C652-4875-AC40-5C51F1055DA3}"/>
    <cellStyle name="Normal 3 2 4 2 2 3 2" xfId="24629" xr:uid="{6C5A6326-D125-4959-AF43-909CE00A6144}"/>
    <cellStyle name="Normal 3 2 4 2 2 4" xfId="24627" xr:uid="{0622AD88-0E31-41EB-B01D-19804481BEED}"/>
    <cellStyle name="Normal 3 2 4 2 2_ACT_NIBD EQ" xfId="18668" xr:uid="{C728ADCA-D0FF-4F89-96BC-F4AC1CF8718C}"/>
    <cellStyle name="Normal 3 2 4 2 3" xfId="18669" xr:uid="{E02B01A3-C19D-4E58-A278-F038BCF1A7A6}"/>
    <cellStyle name="Normal 3 2 4 2 3 2" xfId="24630" xr:uid="{4623748B-7FDD-4AE0-A52D-F5EC646E5F5E}"/>
    <cellStyle name="Normal 3 2 4 2 4" xfId="18670" xr:uid="{E653D85E-B615-484E-B4A2-0356B6EE12ED}"/>
    <cellStyle name="Normal 3 2 4 2 4 2" xfId="24631" xr:uid="{059384D9-8F7C-4FC7-9E97-8FC745950F0F}"/>
    <cellStyle name="Normal 3 2 4 2 5" xfId="18671" xr:uid="{66B2B2B4-148A-4E9B-8342-8C821B97D4D4}"/>
    <cellStyle name="Normal 3 2 4 2 5 2" xfId="31438" xr:uid="{E99C07E1-297E-4002-9C04-B84A0EE4F387}"/>
    <cellStyle name="Normal 3 2 4 2 6" xfId="36791" xr:uid="{F9C9D4D7-4765-4E02-A3EF-BBC4E2EE72CE}"/>
    <cellStyle name="Normal 3 2 4 2 7" xfId="37868" xr:uid="{AE6CC381-DB7E-45F6-80A7-74623F45EDA4}"/>
    <cellStyle name="Normal 3 2 4 2 8" xfId="38265" xr:uid="{31FC5864-457E-469A-8C01-E67EE620498D}"/>
    <cellStyle name="Normal 3 2 4 2 9" xfId="38620" xr:uid="{53CFF953-5F69-485D-85D8-C971BACEF9F9}"/>
    <cellStyle name="Normal 3 2 4 2_Act input CF" xfId="18672" xr:uid="{44F2DBD8-3C46-4B06-AD02-B0F9FAC95E84}"/>
    <cellStyle name="Normal 3 2 4 3" xfId="18673" xr:uid="{B6597A28-6264-4D1A-9EB5-0C3246ABC565}"/>
    <cellStyle name="Normal 3 2 4 3 10" xfId="38900" xr:uid="{56EF3306-0DAD-4703-9F71-56AAAB3ABDAE}"/>
    <cellStyle name="Normal 3 2 4 3 11" xfId="24632" xr:uid="{AE35A7FE-60C0-4393-9957-D58DEA88DEA4}"/>
    <cellStyle name="Normal 3 2 4 3 2" xfId="18674" xr:uid="{BEF2449D-8DA2-4675-BC8E-12D72E782D45}"/>
    <cellStyle name="Normal 3 2 4 3 2 2" xfId="18675" xr:uid="{62A0817C-63FB-45CB-B03E-1E2226254A21}"/>
    <cellStyle name="Normal 3 2 4 3 2 2 2" xfId="24634" xr:uid="{C79E2C41-5F85-4A21-8633-F13913823D23}"/>
    <cellStyle name="Normal 3 2 4 3 2 3" xfId="18676" xr:uid="{A59D4A7F-DEA0-4019-BCFF-73F525D19480}"/>
    <cellStyle name="Normal 3 2 4 3 2 3 2" xfId="24635" xr:uid="{4386B86D-5022-4727-AA21-308EECC95FFD}"/>
    <cellStyle name="Normal 3 2 4 3 2 4" xfId="24633" xr:uid="{A86EC80B-3551-4F44-A437-259F9EEC88CD}"/>
    <cellStyle name="Normal 3 2 4 3 2_ACT_NIBD EQ" xfId="18677" xr:uid="{593DF76F-C366-4728-B0E1-81F2FF633C63}"/>
    <cellStyle name="Normal 3 2 4 3 3" xfId="18678" xr:uid="{7FEE7D11-8D82-4DDB-B890-6474B4A3439D}"/>
    <cellStyle name="Normal 3 2 4 3 3 2" xfId="24636" xr:uid="{E109843B-F334-4C08-BD86-ACF55D0FCB28}"/>
    <cellStyle name="Normal 3 2 4 3 4" xfId="18679" xr:uid="{76C798C5-EBCB-4814-9D0D-466F8A31C8DF}"/>
    <cellStyle name="Normal 3 2 4 3 4 2" xfId="24637" xr:uid="{73CB07F8-9787-4915-A694-356BCFB2458A}"/>
    <cellStyle name="Normal 3 2 4 3 5" xfId="18680" xr:uid="{23F10884-CCAB-4F3E-BCDB-42EA04F24242}"/>
    <cellStyle name="Normal 3 2 4 3 5 2" xfId="31832" xr:uid="{27F889EC-B3AD-4BE2-9A38-883E861902BE}"/>
    <cellStyle name="Normal 3 2 4 3 6" xfId="36792" xr:uid="{98671FB9-F941-49BB-A850-9D38F9756973}"/>
    <cellStyle name="Normal 3 2 4 3 7" xfId="37869" xr:uid="{E0F2779E-5340-4712-8A7F-D7C0A7551F2F}"/>
    <cellStyle name="Normal 3 2 4 3 8" xfId="38266" xr:uid="{BC171C00-1CC4-4B63-B226-55EDA127117E}"/>
    <cellStyle name="Normal 3 2 4 3 9" xfId="38621" xr:uid="{9C46FF26-49A5-4EC9-BB9E-5F16CCA9A481}"/>
    <cellStyle name="Normal 3 2 4 3_Act input CF" xfId="18681" xr:uid="{C02E40DE-A71D-45AC-A0B7-47BCCCE726F5}"/>
    <cellStyle name="Normal 3 2 4 4" xfId="18682" xr:uid="{A620D232-574E-4DC7-BA56-3B035C799EA3}"/>
    <cellStyle name="Normal 3 2 4 4 2" xfId="18683" xr:uid="{B05FDDD9-9B5E-48AF-A9A3-B78C6933703C}"/>
    <cellStyle name="Normal 3 2 4 4 2 2" xfId="24639" xr:uid="{E2CFFC11-178D-4DD1-9D93-369A5BD4020C}"/>
    <cellStyle name="Normal 3 2 4 4 3" xfId="18684" xr:uid="{EE04066C-0DC6-4DC0-BC5A-41731510C121}"/>
    <cellStyle name="Normal 3 2 4 4 3 2" xfId="24640" xr:uid="{865ED75F-54B0-46EE-9C43-1F02F0A42CFB}"/>
    <cellStyle name="Normal 3 2 4 4 4" xfId="24638" xr:uid="{D0049003-E3A0-4940-ABD4-3F064EF4A159}"/>
    <cellStyle name="Normal 3 2 4 4_ACT_NIBD EQ" xfId="18685" xr:uid="{CD223D92-8754-4F52-B79A-8492C4444C7A}"/>
    <cellStyle name="Normal 3 2 4 5" xfId="18686" xr:uid="{4E3D6E4F-E6F9-4AF4-B4F9-192279E26BB7}"/>
    <cellStyle name="Normal 3 2 4 5 2" xfId="24641" xr:uid="{E48B73D4-6B3F-4476-92D5-89152A385626}"/>
    <cellStyle name="Normal 3 2 4 6" xfId="18687" xr:uid="{D579BEEE-5F5D-4C1B-9141-51A2AA7DD193}"/>
    <cellStyle name="Normal 3 2 4 6 2" xfId="24642" xr:uid="{89378ABE-24BE-4DE3-A532-41A188599A3D}"/>
    <cellStyle name="Normal 3 2 4 7" xfId="18688" xr:uid="{67C942A5-CC0B-41C7-B5FA-C843E2712A92}"/>
    <cellStyle name="Normal 3 2 4 7 2" xfId="31048" xr:uid="{1A25E11B-63C2-4D5B-A485-73EE8F878FF8}"/>
    <cellStyle name="Normal 3 2 4 8" xfId="36454" xr:uid="{EFC388BC-BAC2-46C3-9360-E5CAD199F741}"/>
    <cellStyle name="Normal 3 2 4 9" xfId="37503" xr:uid="{DA2D7776-5FA6-4EED-900E-F5D30F4416D2}"/>
    <cellStyle name="Normal 3 2 4_Act input CF" xfId="18689" xr:uid="{B54BA898-4ACA-41AA-994D-E07A1665352B}"/>
    <cellStyle name="Normal 3 2 5" xfId="18690" xr:uid="{0148F5DD-B014-484A-8AA4-996FFD4C8F38}"/>
    <cellStyle name="Normal 3 2 5 10" xfId="38901" xr:uid="{92368A39-9C06-40EF-BD21-0945101CA6BD}"/>
    <cellStyle name="Normal 3 2 5 11" xfId="24643" xr:uid="{C1B00AEC-51E9-4615-909C-024944362D64}"/>
    <cellStyle name="Normal 3 2 5 2" xfId="18691" xr:uid="{9FF15270-266C-44A2-B12E-2FDE7FCCA1AF}"/>
    <cellStyle name="Normal 3 2 5 2 2" xfId="18692" xr:uid="{37E033F3-9AC6-437D-B232-CC1EAE50CD58}"/>
    <cellStyle name="Normal 3 2 5 2 2 2" xfId="24645" xr:uid="{07661FBB-073D-4046-9FE5-39F1E419E8CB}"/>
    <cellStyle name="Normal 3 2 5 2 3" xfId="18693" xr:uid="{1F2D4AD8-C817-49FB-805B-9F40E559BA5E}"/>
    <cellStyle name="Normal 3 2 5 2 3 2" xfId="24646" xr:uid="{D24A08D6-3F17-4AF4-9C92-2B97D0F873A0}"/>
    <cellStyle name="Normal 3 2 5 2 4" xfId="24644" xr:uid="{585AD22A-7694-4B1A-8611-EA3283020200}"/>
    <cellStyle name="Normal 3 2 5 2_ACT_NIBD EQ" xfId="18694" xr:uid="{4A7B667C-D034-4E34-9A8E-7E05E6DB4745}"/>
    <cellStyle name="Normal 3 2 5 3" xfId="18695" xr:uid="{1415B1F1-D3C5-42BD-9213-76EED3B9A337}"/>
    <cellStyle name="Normal 3 2 5 3 2" xfId="24647" xr:uid="{E5B44FCF-DCC8-4028-A8A6-18F4E03BEEE7}"/>
    <cellStyle name="Normal 3 2 5 4" xfId="18696" xr:uid="{6CA963C0-DE7C-41C4-91E3-EF4FC30AF9DD}"/>
    <cellStyle name="Normal 3 2 5 4 2" xfId="24648" xr:uid="{DE032D4E-ABB9-4297-89D8-12085549F123}"/>
    <cellStyle name="Normal 3 2 5 5" xfId="18697" xr:uid="{17F1E0CE-11EA-4CB7-BA1D-B69BFD563730}"/>
    <cellStyle name="Normal 3 2 5 5 2" xfId="31090" xr:uid="{9AB45434-CF3F-4ED2-847D-2041F4FE35B1}"/>
    <cellStyle name="Normal 3 2 5 6" xfId="36793" xr:uid="{F45FDB9E-0685-40DD-A8F6-CC3933E41ABC}"/>
    <cellStyle name="Normal 3 2 5 7" xfId="37870" xr:uid="{8B8D5051-D983-48C7-97CE-5BA3EBC87247}"/>
    <cellStyle name="Normal 3 2 5 8" xfId="38267" xr:uid="{B8F955AC-4D09-4A9B-A018-F6488B1E7F23}"/>
    <cellStyle name="Normal 3 2 5 9" xfId="38622" xr:uid="{9F8DA4FC-B933-4CBE-9310-F3F99AC3E703}"/>
    <cellStyle name="Normal 3 2 5_Act input CF" xfId="18698" xr:uid="{404C1086-8688-4AA3-A81F-7B3B668A0A4E}"/>
    <cellStyle name="Normal 3 2 6" xfId="18699" xr:uid="{063FA420-8C25-463D-94A9-F82319BD837E}"/>
    <cellStyle name="Normal 3 2 6 10" xfId="38902" xr:uid="{15F0832C-FF03-410B-A885-F9DA41F8560C}"/>
    <cellStyle name="Normal 3 2 6 11" xfId="24649" xr:uid="{C88C5B3D-7E04-430F-B095-8369766691FD}"/>
    <cellStyle name="Normal 3 2 6 2" xfId="18700" xr:uid="{01B108D2-399E-4986-B7DC-183D6BD3EF7D}"/>
    <cellStyle name="Normal 3 2 6 2 2" xfId="18701" xr:uid="{EA482D08-300B-4219-9DE4-DC98A041EFA0}"/>
    <cellStyle name="Normal 3 2 6 2 2 2" xfId="24651" xr:uid="{194D469B-A3B2-44B6-AA31-117FBFCC6E91}"/>
    <cellStyle name="Normal 3 2 6 2 3" xfId="18702" xr:uid="{B5940F2A-492F-4027-95CE-037D8BCC0CE4}"/>
    <cellStyle name="Normal 3 2 6 2 3 2" xfId="24652" xr:uid="{F9612FEA-9DCC-45C3-A58F-EF4767F55621}"/>
    <cellStyle name="Normal 3 2 6 2 4" xfId="24650" xr:uid="{81189219-C996-40CE-B2E7-85DB66FE9103}"/>
    <cellStyle name="Normal 3 2 6 2_ACT_NIBD EQ" xfId="18703" xr:uid="{1BDEA46D-FCFF-4DFE-8134-02770C826C5F}"/>
    <cellStyle name="Normal 3 2 6 3" xfId="18704" xr:uid="{61F8756F-76C5-49D5-B396-EDF311644D13}"/>
    <cellStyle name="Normal 3 2 6 3 2" xfId="24653" xr:uid="{D5F7D0C3-1F4E-4DAF-A40C-B7959BC47E47}"/>
    <cellStyle name="Normal 3 2 6 4" xfId="18705" xr:uid="{72C932CF-7052-4696-9EA3-C466D515CE83}"/>
    <cellStyle name="Normal 3 2 6 4 2" xfId="24654" xr:uid="{A85729E6-5403-445D-BDB3-9941F990B22B}"/>
    <cellStyle name="Normal 3 2 6 5" xfId="18706" xr:uid="{9C9A0C2E-879A-45A7-B8A5-611AD667E1AC}"/>
    <cellStyle name="Normal 3 2 6 5 2" xfId="31516" xr:uid="{77FF85A9-8D21-48D5-8830-E6027F127394}"/>
    <cellStyle name="Normal 3 2 6 6" xfId="36794" xr:uid="{D3375055-BB35-4BCC-A35A-C0288800C9E0}"/>
    <cellStyle name="Normal 3 2 6 7" xfId="37871" xr:uid="{6F64087C-217E-486B-B397-198232517D57}"/>
    <cellStyle name="Normal 3 2 6 8" xfId="38268" xr:uid="{B272E7C1-EDC5-4515-A466-3588910A7620}"/>
    <cellStyle name="Normal 3 2 6 9" xfId="38623" xr:uid="{8BF849D8-DE46-4BA9-9DFA-9C2951FBC8E1}"/>
    <cellStyle name="Normal 3 2 6_Act input CF" xfId="18707" xr:uid="{E20BEE5D-3996-4A3A-B356-AD6A8114C823}"/>
    <cellStyle name="Normal 3 2 7" xfId="18708" xr:uid="{209C4150-618B-401E-A775-0B3778217813}"/>
    <cellStyle name="Normal 3 2 7 2" xfId="18709" xr:uid="{A559F15C-BA50-4234-8512-526AB0647669}"/>
    <cellStyle name="Normal 3 2 7 2 2" xfId="24656" xr:uid="{5F06A093-C7D9-4286-B92E-66598A1AF790}"/>
    <cellStyle name="Normal 3 2 7 3" xfId="18710" xr:uid="{38B9E03B-9B0D-4B06-A99A-11ECE45FE747}"/>
    <cellStyle name="Normal 3 2 7 3 2" xfId="24657" xr:uid="{DB409284-0399-4DC4-BCCC-381D16AB6317}"/>
    <cellStyle name="Normal 3 2 7 4" xfId="36252" xr:uid="{BA29538C-0327-4FA2-AB1C-F02DAD88DE28}"/>
    <cellStyle name="Normal 3 2 7 5" xfId="24655" xr:uid="{142BF745-A783-40ED-AFCF-A60F7055770C}"/>
    <cellStyle name="Normal 3 2 7_ACT Segment adj EBITDA" xfId="18711" xr:uid="{C0539765-CB49-46D3-B8BA-0D36C3ED5D23}"/>
    <cellStyle name="Normal 3 2 8" xfId="18712" xr:uid="{D3CCF632-0EEA-454F-AC67-B81C31083321}"/>
    <cellStyle name="Normal 3 2 8 2" xfId="24658" xr:uid="{75B13E74-0E30-4E7F-961F-A04C82EC60FA}"/>
    <cellStyle name="Normal 3 2 9" xfId="18713" xr:uid="{28B6081F-79F8-499E-A993-F9EC3278DBBA}"/>
    <cellStyle name="Normal 3 2 9 2" xfId="24659" xr:uid="{D3AABD88-C1FF-4574-BAFF-33EF5A86E1BD}"/>
    <cellStyle name="Normal 3 2_Act input CF" xfId="18714" xr:uid="{CEB6C532-B55F-475A-A313-C228D0A9875D}"/>
    <cellStyle name="Normal 3 20" xfId="36089" xr:uid="{35238FEA-42A3-46F0-A820-22D190A18DA7}"/>
    <cellStyle name="Normal 3 21" xfId="37743" xr:uid="{75BA7D07-F269-4318-AC09-748F47B60980}"/>
    <cellStyle name="Normal 3 22" xfId="38204" xr:uid="{E812AB7D-3651-4D67-B190-3F24D6277A66}"/>
    <cellStyle name="Normal 3 23" xfId="38611" xr:uid="{CD5268E8-221F-4899-8CCC-B18479094C3F}"/>
    <cellStyle name="Normal 3 24" xfId="35959" xr:uid="{2B5DFA6E-15FE-49CA-BBA3-9E1285F5BA57}"/>
    <cellStyle name="Normal 3 25" xfId="39100" xr:uid="{E2A2E875-8520-407E-99A3-CB4BDF810209}"/>
    <cellStyle name="Normal 3 26" xfId="33127" xr:uid="{9AE1CF3A-CCF0-4275-A923-9D0700FC49B8}"/>
    <cellStyle name="Normal 3 27" xfId="35950" xr:uid="{B89A9272-4343-44A1-9A71-2CCEF31C0A20}"/>
    <cellStyle name="Normal 3 28" xfId="38129" xr:uid="{962A656D-9D47-4711-A3C1-332C2BE0DA47}"/>
    <cellStyle name="Normal 3 29" xfId="37228" xr:uid="{684D938E-15F5-4122-AF62-6EA20B23D7F9}"/>
    <cellStyle name="Normal 3 3" xfId="18715" xr:uid="{FB7439F2-C140-4902-879F-CF1D517350A6}"/>
    <cellStyle name="Normal 3 3 2" xfId="18716" xr:uid="{788DD0EF-3530-4ED3-BF46-28AE8BC5C924}"/>
    <cellStyle name="Normal 3 3 2 2" xfId="30598" xr:uid="{08FE1AAF-BA84-42E9-BC51-24DA2B56E3D6}"/>
    <cellStyle name="Normal 3 3 3" xfId="24660" xr:uid="{8EA72A60-0EAD-438F-A406-49A494185E08}"/>
    <cellStyle name="Normal 3 3_ACT Segment adj EBITDA" xfId="18717" xr:uid="{547280AF-6043-4F49-BB57-59AF2E717163}"/>
    <cellStyle name="Normal 3 30" xfId="33084" xr:uid="{477B6CDD-339E-4454-960F-A6A66BDF09AF}"/>
    <cellStyle name="Normal 3 31" xfId="39096" xr:uid="{50914D14-04AB-4710-B897-78706945FFF8}"/>
    <cellStyle name="Normal 3 32" xfId="37577" xr:uid="{FF1B6CC7-37BC-400F-BAEB-5C0154CB998F}"/>
    <cellStyle name="Normal 3 33" xfId="33125" xr:uid="{FFDC2ECC-F767-4D9E-97BE-923526FE6448}"/>
    <cellStyle name="Normal 3 34" xfId="36363" xr:uid="{6841D43F-8060-4508-9762-5D5E7CD0A7B7}"/>
    <cellStyle name="Normal 3 35" xfId="33148" xr:uid="{B7D67CF8-1050-4F9E-9392-3784079D3FD9}"/>
    <cellStyle name="Normal 3 36" xfId="37241" xr:uid="{5563E522-952B-41B4-98FE-4298F0643800}"/>
    <cellStyle name="Normal 3 37" xfId="39367" xr:uid="{9B4D41AA-3CB7-4E1B-9E92-DA7625D27F14}"/>
    <cellStyle name="Normal 3 38" xfId="39777" xr:uid="{4B4D377C-A9B7-4953-BB65-A1815B3598D3}"/>
    <cellStyle name="Normal 3 39" xfId="39868" xr:uid="{E252C4F7-2D70-4597-B532-6DD89C5665E1}"/>
    <cellStyle name="Normal 3 4" xfId="18718" xr:uid="{2123494A-6DBD-4EAA-B2D1-641ACD21F70D}"/>
    <cellStyle name="Normal 3 4 10" xfId="37331" xr:uid="{34F0C1B9-5410-48B8-9D43-D4EEF7D7F901}"/>
    <cellStyle name="Normal 3 4 11" xfId="24661" xr:uid="{09C7CB59-0BD5-4D15-8154-42A46839ABD9}"/>
    <cellStyle name="Normal 3 4 2" xfId="18719" xr:uid="{F7759799-E5EF-4A9E-BA92-E54FFD721FEB}"/>
    <cellStyle name="Normal 3 4 2 10" xfId="37621" xr:uid="{95D55EA4-1A49-4371-A561-485225BE333C}"/>
    <cellStyle name="Normal 3 4 2 11" xfId="24662" xr:uid="{A2D0B40F-789E-49BA-8A44-A81EE6AE7E7E}"/>
    <cellStyle name="Normal 3 4 2 2" xfId="18720" xr:uid="{BD2F6FDB-33C1-4DA3-A436-E54A0E5308A3}"/>
    <cellStyle name="Normal 3 4 2 2 10" xfId="38903" xr:uid="{A4BABE83-B826-43F6-8242-4A059248EB34}"/>
    <cellStyle name="Normal 3 4 2 2 11" xfId="24663" xr:uid="{B74EE431-89D5-4487-8513-83606EE40696}"/>
    <cellStyle name="Normal 3 4 2 2 2" xfId="18721" xr:uid="{7C220F53-2F29-4467-9F33-FB1AE15DE473}"/>
    <cellStyle name="Normal 3 4 2 2 2 2" xfId="18722" xr:uid="{A4D959D5-FEA8-42FC-8AA9-EA3D58254EB6}"/>
    <cellStyle name="Normal 3 4 2 2 2 2 2" xfId="24665" xr:uid="{CF1BBDDA-1CF8-44CE-8906-3951D7DA3D35}"/>
    <cellStyle name="Normal 3 4 2 2 2 3" xfId="18723" xr:uid="{C09A20DC-7ECA-4DDD-B501-5A963F36C568}"/>
    <cellStyle name="Normal 3 4 2 2 2 3 2" xfId="24666" xr:uid="{7D3A8A6F-4871-4CFC-A6E3-3B91AC57E574}"/>
    <cellStyle name="Normal 3 4 2 2 2 4" xfId="24664" xr:uid="{E847DFD6-5129-4A19-B272-3B2458AE05DE}"/>
    <cellStyle name="Normal 3 4 2 2 2_ACT_NIBD EQ" xfId="18724" xr:uid="{E3713FEF-7369-4D5B-96D1-1882DC94866B}"/>
    <cellStyle name="Normal 3 4 2 2 3" xfId="18725" xr:uid="{EE915066-D9FE-4B61-A12E-643A16E9438F}"/>
    <cellStyle name="Normal 3 4 2 2 3 2" xfId="24667" xr:uid="{5EC8A690-78F0-49E9-BAFB-DBC2532277A0}"/>
    <cellStyle name="Normal 3 4 2 2 4" xfId="18726" xr:uid="{8B30204B-61DB-4D95-96BB-FC24327FB874}"/>
    <cellStyle name="Normal 3 4 2 2 4 2" xfId="24668" xr:uid="{BE226DF9-B756-43E8-900D-BDD65C8A32BE}"/>
    <cellStyle name="Normal 3 4 2 2 5" xfId="18727" xr:uid="{4BB4E598-0DCB-405B-9CA8-FADF7883C5AC}"/>
    <cellStyle name="Normal 3 4 2 2 5 2" xfId="31313" xr:uid="{1E9DE44E-9DFE-4DC8-BE2D-16048CB97616}"/>
    <cellStyle name="Normal 3 4 2 2 6" xfId="36795" xr:uid="{FC176C09-A742-4267-8E74-BB0B67EDA340}"/>
    <cellStyle name="Normal 3 4 2 2 7" xfId="37872" xr:uid="{7E020E3E-CC28-443C-A6E9-BC7803031040}"/>
    <cellStyle name="Normal 3 4 2 2 8" xfId="38269" xr:uid="{604B73CD-15F0-44E9-8783-01C94900F47D}"/>
    <cellStyle name="Normal 3 4 2 2 9" xfId="38624" xr:uid="{D48867E4-6250-4743-83CB-E0583CDFC8B9}"/>
    <cellStyle name="Normal 3 4 2 2_Act input CF" xfId="18728" xr:uid="{6388776E-7980-4D2E-8875-96D089397D1C}"/>
    <cellStyle name="Normal 3 4 2 3" xfId="18729" xr:uid="{8FB47450-BF73-4650-8AFE-BFC27F8B49DE}"/>
    <cellStyle name="Normal 3 4 2 3 10" xfId="38904" xr:uid="{760973B4-A170-4309-8800-748A14AEC812}"/>
    <cellStyle name="Normal 3 4 2 3 11" xfId="24669" xr:uid="{6B75491E-C454-489A-9B3C-68F9910D4CF1}"/>
    <cellStyle name="Normal 3 4 2 3 2" xfId="18730" xr:uid="{EC13E88A-EA9B-4171-AC4E-2523ECFD3729}"/>
    <cellStyle name="Normal 3 4 2 3 2 2" xfId="18731" xr:uid="{32D24424-9B18-4375-9823-1619E2437249}"/>
    <cellStyle name="Normal 3 4 2 3 2 2 2" xfId="24671" xr:uid="{16F01E9A-33E2-4E98-A460-E7A20EFECEF7}"/>
    <cellStyle name="Normal 3 4 2 3 2 3" xfId="18732" xr:uid="{F5149ABD-ABFD-442C-8B77-4DDBBFE68D80}"/>
    <cellStyle name="Normal 3 4 2 3 2 3 2" xfId="24672" xr:uid="{9F3AA5DC-55F9-4647-9A94-C437E29CC11A}"/>
    <cellStyle name="Normal 3 4 2 3 2 4" xfId="24670" xr:uid="{6D79304B-CF3E-448A-9BB0-9F5466E50EC2}"/>
    <cellStyle name="Normal 3 4 2 3 2_ACT_NIBD EQ" xfId="18733" xr:uid="{3A3467B8-C431-4614-9F4A-9C8E6C8A2954}"/>
    <cellStyle name="Normal 3 4 2 3 3" xfId="18734" xr:uid="{AA02786D-A140-4142-B276-3D547D8921D3}"/>
    <cellStyle name="Normal 3 4 2 3 3 2" xfId="24673" xr:uid="{14AA00DB-36E5-4DF0-BD5F-7EE77C0CAB56}"/>
    <cellStyle name="Normal 3 4 2 3 4" xfId="18735" xr:uid="{CAD98B10-CB64-4B69-9E00-F227FABCEF2B}"/>
    <cellStyle name="Normal 3 4 2 3 4 2" xfId="24674" xr:uid="{A6B22807-EBF7-4498-B005-B1DCD8DFABC5}"/>
    <cellStyle name="Normal 3 4 2 3 5" xfId="18736" xr:uid="{1FBD1CA3-5EB3-40CD-B5C4-496025EF3C19}"/>
    <cellStyle name="Normal 3 4 2 3 5 2" xfId="31706" xr:uid="{EDB4ABD2-17AE-43A9-8CAE-FEC7577D9DD5}"/>
    <cellStyle name="Normal 3 4 2 3 6" xfId="36796" xr:uid="{393A4929-184D-4C39-8080-96A59CA97382}"/>
    <cellStyle name="Normal 3 4 2 3 7" xfId="37873" xr:uid="{0C2F2982-B530-4E1C-A4F1-5F9507C2105C}"/>
    <cellStyle name="Normal 3 4 2 3 8" xfId="38270" xr:uid="{759C5869-2261-415F-A6DE-4E4B78980568}"/>
    <cellStyle name="Normal 3 4 2 3 9" xfId="38625" xr:uid="{C1706B13-D0E9-43F7-9F7A-48EBE9F28519}"/>
    <cellStyle name="Normal 3 4 2 3_Act input CF" xfId="18737" xr:uid="{A1C7BD54-6FBD-416A-969B-45E67B49FC35}"/>
    <cellStyle name="Normal 3 4 2 4" xfId="18738" xr:uid="{F345AD0E-01FF-441C-91CB-4087C5FFB8D3}"/>
    <cellStyle name="Normal 3 4 2 4 2" xfId="18739" xr:uid="{6E2D3016-FC93-4E06-A274-B67B7945BCCD}"/>
    <cellStyle name="Normal 3 4 2 4 2 2" xfId="24676" xr:uid="{455BFFF0-E06D-4F09-9DCB-D76BD36F4878}"/>
    <cellStyle name="Normal 3 4 2 4 3" xfId="18740" xr:uid="{FBA7D252-0760-4A05-BED9-3D9320247131}"/>
    <cellStyle name="Normal 3 4 2 4 3 2" xfId="24677" xr:uid="{750AD819-F93C-4E1F-A2A8-89B2C7BE0C11}"/>
    <cellStyle name="Normal 3 4 2 4 4" xfId="24675" xr:uid="{8A0C191A-9908-4C96-90C7-299D27FF497E}"/>
    <cellStyle name="Normal 3 4 2 4_ACT_NIBD EQ" xfId="18741" xr:uid="{978F5008-353F-4558-BC02-2AADB2666B21}"/>
    <cellStyle name="Normal 3 4 2 5" xfId="18742" xr:uid="{CFB3A180-FF5F-4722-8251-6841EE2D4903}"/>
    <cellStyle name="Normal 3 4 2 5 2" xfId="24678" xr:uid="{AFD67FD6-09CF-4778-9EE5-8E9A56B27190}"/>
    <cellStyle name="Normal 3 4 2 6" xfId="18743" xr:uid="{40BD1039-45E5-4E15-A245-A20BE16E2251}"/>
    <cellStyle name="Normal 3 4 2 6 2" xfId="24679" xr:uid="{2A6CC567-45DB-4137-9D91-99B91E9D07AA}"/>
    <cellStyle name="Normal 3 4 2 7" xfId="18744" xr:uid="{2C4A2911-1225-4DE2-A02E-0F0805F71BE6}"/>
    <cellStyle name="Normal 3 4 2 7 2" xfId="30914" xr:uid="{5E201B79-CCF5-4975-981D-BC35C019BEB2}"/>
    <cellStyle name="Normal 3 4 2 8" xfId="36370" xr:uid="{0B5E46A9-C124-4C58-8C22-C8786B0024CE}"/>
    <cellStyle name="Normal 3 4 2 9" xfId="37433" xr:uid="{FCD6EBF9-4D8C-43A3-BAC6-32AC829021C0}"/>
    <cellStyle name="Normal 3 4 2_Act input CF" xfId="18745" xr:uid="{B21D2285-A507-46E9-9AC6-C61E9A61DF60}"/>
    <cellStyle name="Normal 3 4 3" xfId="18746" xr:uid="{8452BFF0-FF1A-4478-840F-45CE6CDC1B60}"/>
    <cellStyle name="Normal 3 4 3 10" xfId="38905" xr:uid="{0EA3386B-726C-4F31-A58E-597131DC0D4E}"/>
    <cellStyle name="Normal 3 4 3 11" xfId="24680" xr:uid="{26F24E6F-4F5F-43EF-B0F2-8F0B2E3DA674}"/>
    <cellStyle name="Normal 3 4 3 2" xfId="18747" xr:uid="{6ADE507A-2DD6-4F64-ABA2-CBA51368CB2E}"/>
    <cellStyle name="Normal 3 4 3 2 2" xfId="18748" xr:uid="{05267A4D-13AD-423E-9D85-867F01D9DD63}"/>
    <cellStyle name="Normal 3 4 3 2 2 2" xfId="24682" xr:uid="{5C68A775-FB39-4210-AA03-B8CA58381DC5}"/>
    <cellStyle name="Normal 3 4 3 2 3" xfId="18749" xr:uid="{00C53A79-CDA2-49CC-BD21-32D4CD8A7AC9}"/>
    <cellStyle name="Normal 3 4 3 2 3 2" xfId="24683" xr:uid="{4244AB5A-8873-485C-955D-BBA6067558F8}"/>
    <cellStyle name="Normal 3 4 3 2 4" xfId="24681" xr:uid="{61982454-BE2F-4724-946F-0178F6E128C6}"/>
    <cellStyle name="Normal 3 4 3 2_ACT_NIBD EQ" xfId="18750" xr:uid="{FA38EB7A-EB4B-4358-9255-C7E888995E52}"/>
    <cellStyle name="Normal 3 4 3 3" xfId="18751" xr:uid="{BFB38621-B8CF-4AB7-91B1-1F4B2926B975}"/>
    <cellStyle name="Normal 3 4 3 3 2" xfId="24684" xr:uid="{A9AE5EA0-E035-4BB8-97AA-8E9B2DB6F5DA}"/>
    <cellStyle name="Normal 3 4 3 4" xfId="18752" xr:uid="{3B4761FE-687D-4442-9234-352731BE5416}"/>
    <cellStyle name="Normal 3 4 3 4 2" xfId="24685" xr:uid="{982CEEF7-D4FD-4D36-89DF-1BF31AD6843C}"/>
    <cellStyle name="Normal 3 4 3 5" xfId="18753" xr:uid="{70D4469D-CD03-4616-A6F0-C343FE7F9A7E}"/>
    <cellStyle name="Normal 3 4 3 5 2" xfId="31161" xr:uid="{00CABC83-A019-4767-92F1-C3F1CAA9CA0D}"/>
    <cellStyle name="Normal 3 4 3 6" xfId="36797" xr:uid="{7BA158E9-5C2D-4512-A1B3-DABF5F422026}"/>
    <cellStyle name="Normal 3 4 3 7" xfId="37874" xr:uid="{A367FB4B-658B-4BCA-AB1D-BC33BBA611CE}"/>
    <cellStyle name="Normal 3 4 3 8" xfId="38271" xr:uid="{C99BD013-BDBC-4B15-AA08-54F41024A4E4}"/>
    <cellStyle name="Normal 3 4 3 9" xfId="38626" xr:uid="{08EE3930-59FC-4115-8623-2321A92F0CE7}"/>
    <cellStyle name="Normal 3 4 3_Act input CF" xfId="18754" xr:uid="{F3AEFC56-B080-4851-A926-32D4D3CD0113}"/>
    <cellStyle name="Normal 3 4 4" xfId="18755" xr:uid="{8525C91B-AE92-4F2B-8F57-0494478CD9C2}"/>
    <cellStyle name="Normal 3 4 4 10" xfId="38906" xr:uid="{72EC5607-C7A3-4272-942E-2D69048B36E3}"/>
    <cellStyle name="Normal 3 4 4 11" xfId="24686" xr:uid="{AC2319B8-CFAE-4EC8-B552-27C8A0A8597D}"/>
    <cellStyle name="Normal 3 4 4 2" xfId="18756" xr:uid="{848B7C94-30BD-47BC-A85F-EBFEDCA1465B}"/>
    <cellStyle name="Normal 3 4 4 2 2" xfId="18757" xr:uid="{EDAD45DF-51CC-4772-8381-39DF88D47057}"/>
    <cellStyle name="Normal 3 4 4 2 2 2" xfId="24688" xr:uid="{3E7A22E9-940C-4CA9-8BF1-C006FD26D96A}"/>
    <cellStyle name="Normal 3 4 4 2 3" xfId="18758" xr:uid="{00D032D1-F9B4-4D29-B7AE-06C2E262DD86}"/>
    <cellStyle name="Normal 3 4 4 2 3 2" xfId="24689" xr:uid="{1DDB47D0-EADC-43B8-8EBF-B40B5982B095}"/>
    <cellStyle name="Normal 3 4 4 2 4" xfId="24687" xr:uid="{B5F6BF33-A19E-45C7-9571-DD18AAF68E6D}"/>
    <cellStyle name="Normal 3 4 4 2_ACT_NIBD EQ" xfId="18759" xr:uid="{712A2F40-0D08-4A87-9B0C-DB4A6BE9414D}"/>
    <cellStyle name="Normal 3 4 4 3" xfId="18760" xr:uid="{74E5E2DB-B697-4B92-8034-518F81617A23}"/>
    <cellStyle name="Normal 3 4 4 3 2" xfId="24690" xr:uid="{471B8B1F-AB75-47D4-A03D-10315EC3342C}"/>
    <cellStyle name="Normal 3 4 4 4" xfId="18761" xr:uid="{14330228-0702-4118-AD2C-25DFB0EB3DB1}"/>
    <cellStyle name="Normal 3 4 4 4 2" xfId="24691" xr:uid="{D95005E7-A03A-4B4D-B21A-D4B6DB14E972}"/>
    <cellStyle name="Normal 3 4 4 5" xfId="18762" xr:uid="{A3DD0A87-FB90-4ADD-A767-2BD7468D23BB}"/>
    <cellStyle name="Normal 3 4 4 5 2" xfId="31557" xr:uid="{51144DC1-20F7-4612-AAB8-B733CAA5AB54}"/>
    <cellStyle name="Normal 3 4 4 6" xfId="36798" xr:uid="{E007D2A9-754C-4E63-8D21-5F52E9E38C2F}"/>
    <cellStyle name="Normal 3 4 4 7" xfId="37875" xr:uid="{1A626D51-6BBA-4EF1-A9A0-1AB69D458504}"/>
    <cellStyle name="Normal 3 4 4 8" xfId="38272" xr:uid="{46FC60E5-1C4A-4B06-B3C2-F120DECA39FA}"/>
    <cellStyle name="Normal 3 4 4 9" xfId="38627" xr:uid="{9799AE41-6264-4D28-9CED-535B607D3DC0}"/>
    <cellStyle name="Normal 3 4 4_Act input CF" xfId="18763" xr:uid="{4687D900-F1F9-43F0-BB03-3E5BCF21AF8C}"/>
    <cellStyle name="Normal 3 4 5" xfId="18764" xr:uid="{4C4B3455-07B4-415A-93DB-1537B4326AFB}"/>
    <cellStyle name="Normal 3 4 5 2" xfId="18765" xr:uid="{CD70BB84-9D64-4ED1-A330-CBA56937E1A6}"/>
    <cellStyle name="Normal 3 4 5 2 2" xfId="24693" xr:uid="{864BF928-8FC2-4A62-8E73-A090E7C5265F}"/>
    <cellStyle name="Normal 3 4 5 3" xfId="18766" xr:uid="{25C81192-3057-4B96-AC8B-55E488A7DD3D}"/>
    <cellStyle name="Normal 3 4 5 3 2" xfId="24694" xr:uid="{D07836B1-D40B-4729-B11E-C0C63EE4FB2C}"/>
    <cellStyle name="Normal 3 4 5 4" xfId="24692" xr:uid="{7B9A5932-3105-4843-AB5A-F638B14C5306}"/>
    <cellStyle name="Normal 3 4 5_ACT_NIBD EQ" xfId="18767" xr:uid="{92709988-B139-43C4-98C6-3D9AF3C07669}"/>
    <cellStyle name="Normal 3 4 6" xfId="18768" xr:uid="{CD796B2D-2221-47D5-B6B1-CCC289EC9243}"/>
    <cellStyle name="Normal 3 4 6 2" xfId="24695" xr:uid="{91607E96-3457-44EB-9168-D4CA1DAB2AB8}"/>
    <cellStyle name="Normal 3 4 7" xfId="18769" xr:uid="{AA940FFF-9E0B-4E3C-B864-A9582FA09E17}"/>
    <cellStyle name="Normal 3 4 7 2" xfId="24696" xr:uid="{5F823EB9-0947-4084-878C-B5A56ABF82EA}"/>
    <cellStyle name="Normal 3 4 8" xfId="18770" xr:uid="{BAE9F896-86EE-463F-9ACB-3A6E16172B97}"/>
    <cellStyle name="Normal 3 4 8 2" xfId="30698" xr:uid="{CDE5D261-ED37-47CB-801A-EACCD965016C}"/>
    <cellStyle name="Normal 3 4 9" xfId="36276" xr:uid="{BEE8A0C3-5443-48B1-ADF4-C61D5CE80162}"/>
    <cellStyle name="Normal 3 4_Act input CF" xfId="18771" xr:uid="{44E2C2FF-B161-49B2-BEAB-B2640D925EF4}"/>
    <cellStyle name="Normal 3 40" xfId="39616" xr:uid="{A9E4BB3A-55EF-4801-B1EA-0022EA73BCE1}"/>
    <cellStyle name="Normal 3 41" xfId="39765" xr:uid="{167E6B44-D2B0-42CF-B594-61F1506F9223}"/>
    <cellStyle name="Normal 3 42" xfId="39858" xr:uid="{1909B342-18B3-43E0-B3BA-8EDC537A1F9F}"/>
    <cellStyle name="Normal 3 43" xfId="39848" xr:uid="{7CED6BD7-14F7-404E-9233-825F669B6FBA}"/>
    <cellStyle name="Normal 3 44" xfId="39772" xr:uid="{9B9BFDED-BDA5-41E5-AEFD-0A3FEEC8608F}"/>
    <cellStyle name="Normal 3 45" xfId="39864" xr:uid="{ACF03757-3C9B-4003-8F9B-0BA40C2FE320}"/>
    <cellStyle name="Normal 3 46" xfId="39612" xr:uid="{5B95E2C7-369C-41DF-8C65-96AEEC6D4DD5}"/>
    <cellStyle name="Normal 3 47" xfId="39586" xr:uid="{96712A96-9355-4C02-9B1D-57EB5C7A24DF}"/>
    <cellStyle name="Normal 3 48" xfId="39861" xr:uid="{CDED97AF-3127-46D2-AB94-99EB2ACF1773}"/>
    <cellStyle name="Normal 3 49" xfId="39373" xr:uid="{E6401481-7718-4B53-A8A0-D0B2E5D99C00}"/>
    <cellStyle name="Normal 3 5" xfId="18772" xr:uid="{CD77E80B-21C7-4CC2-B307-63300F4BE4C1}"/>
    <cellStyle name="Normal 3 5 2" xfId="32724" xr:uid="{12CF761B-5899-40F7-A4F3-EB71EF149BB8}"/>
    <cellStyle name="Normal 3 5 3" xfId="21912" xr:uid="{BAFE3DD9-1E5B-49B1-81B7-1D74851D19D2}"/>
    <cellStyle name="Normal 3 50" xfId="39497" xr:uid="{E025D901-3D65-4120-881D-137AFBE76C34}"/>
    <cellStyle name="Normal 3 51" xfId="39384" xr:uid="{7F89C418-A351-4AAE-9069-88D7DAE5B07A}"/>
    <cellStyle name="Normal 3 52" xfId="39491" xr:uid="{BA551B1D-D11E-4E7B-81D3-F89CD79F1F94}"/>
    <cellStyle name="Normal 3 53" xfId="39426" xr:uid="{BB3B6051-9245-4C90-B66F-32D025E06F72}"/>
    <cellStyle name="Normal 3 54" xfId="39461" xr:uid="{2A4944DC-3A9D-48CA-BA8B-6013BFAD86D5}"/>
    <cellStyle name="Normal 3 55" xfId="39879" xr:uid="{1DC5C200-7D6A-47DC-962E-E60CFBAE6409}"/>
    <cellStyle name="Normal 3 56" xfId="24532" xr:uid="{BC01EC19-C71B-4004-88EB-21517772ADF5}"/>
    <cellStyle name="Normal 3 6" xfId="18773" xr:uid="{49ED49DF-E3AF-48BE-BE45-831063128C30}"/>
    <cellStyle name="Normal 3 6 10" xfId="37378" xr:uid="{C228D7F3-12C8-453C-ACA2-025C8CE8C409}"/>
    <cellStyle name="Normal 3 6 11" xfId="24697" xr:uid="{434EFA64-412E-4E94-90A3-2903BC20E41F}"/>
    <cellStyle name="Normal 3 6 2" xfId="18774" xr:uid="{DABD67C5-1FA7-4B54-9E82-74191783D33E}"/>
    <cellStyle name="Normal 3 6 2 10" xfId="37323" xr:uid="{CA003955-C5A7-45D0-A652-A190742AD6BC}"/>
    <cellStyle name="Normal 3 6 2 11" xfId="24698" xr:uid="{E68295CB-4823-4A1D-9CF3-442EA3E30775}"/>
    <cellStyle name="Normal 3 6 2 2" xfId="18775" xr:uid="{582513C0-0917-49B0-A843-458E8FAF6CE7}"/>
    <cellStyle name="Normal 3 6 2 2 10" xfId="38908" xr:uid="{EAFA2205-D952-43BC-89BB-62F161FECE8B}"/>
    <cellStyle name="Normal 3 6 2 2 11" xfId="24699" xr:uid="{DAA893A8-FD5E-4150-9FA9-429940B39EB1}"/>
    <cellStyle name="Normal 3 6 2 2 2" xfId="18776" xr:uid="{01357FE3-CDE6-44D7-BCC4-231956DA8574}"/>
    <cellStyle name="Normal 3 6 2 2 2 2" xfId="18777" xr:uid="{ECA91F31-C7B7-4376-9E47-329DEE8165E2}"/>
    <cellStyle name="Normal 3 6 2 2 2 2 2" xfId="24701" xr:uid="{2316239D-29FC-4C2A-9EF9-51019844E5C5}"/>
    <cellStyle name="Normal 3 6 2 2 2 3" xfId="18778" xr:uid="{345CF1A0-C185-4FB1-BEC5-2EC721DB5DD7}"/>
    <cellStyle name="Normal 3 6 2 2 2 3 2" xfId="24702" xr:uid="{D87C1440-B5FE-4770-8857-5F90FFE2A0A9}"/>
    <cellStyle name="Normal 3 6 2 2 2 4" xfId="24700" xr:uid="{7F24D806-7FE8-477A-8CE9-A2D875408997}"/>
    <cellStyle name="Normal 3 6 2 2 2_ACT_NIBD EQ" xfId="18779" xr:uid="{DDBCEFFF-75C5-45C8-A4D1-68FAA41192B4}"/>
    <cellStyle name="Normal 3 6 2 2 3" xfId="18780" xr:uid="{8113948F-F1D7-4132-9F13-E9C89F05AEB1}"/>
    <cellStyle name="Normal 3 6 2 2 3 2" xfId="24703" xr:uid="{AC1787CB-353E-431B-B48F-A60CA326845D}"/>
    <cellStyle name="Normal 3 6 2 2 4" xfId="18781" xr:uid="{CBDD87A1-D2B2-4D12-A554-598E0D710339}"/>
    <cellStyle name="Normal 3 6 2 2 4 2" xfId="24704" xr:uid="{633FF6C1-6542-427C-BD66-1F1B909BD99A}"/>
    <cellStyle name="Normal 3 6 2 2 5" xfId="18782" xr:uid="{62D83BF5-71B1-46DF-9340-D8518E973811}"/>
    <cellStyle name="Normal 3 6 2 2 5 2" xfId="31394" xr:uid="{B250241B-8F76-4951-AB0A-2D8EF7922D08}"/>
    <cellStyle name="Normal 3 6 2 2 6" xfId="36799" xr:uid="{52C333E3-D24F-46A0-8479-19E611B36D37}"/>
    <cellStyle name="Normal 3 6 2 2 7" xfId="37877" xr:uid="{E0D10519-DBA1-4B16-822E-72BFAB4F0C63}"/>
    <cellStyle name="Normal 3 6 2 2 8" xfId="38273" xr:uid="{0F25399E-A941-49D3-B2F9-B334F4D1293D}"/>
    <cellStyle name="Normal 3 6 2 2 9" xfId="38629" xr:uid="{EF3EE064-0C68-4E65-B528-E3C772380937}"/>
    <cellStyle name="Normal 3 6 2 2_Act input CF" xfId="18783" xr:uid="{AC4B2ADB-CFD4-4C00-9041-C6F615304349}"/>
    <cellStyle name="Normal 3 6 2 3" xfId="18784" xr:uid="{718A3D0E-7720-4E1F-BB14-1E4DF12C5E65}"/>
    <cellStyle name="Normal 3 6 2 3 10" xfId="38909" xr:uid="{050286DE-D946-4BDC-9B41-402E7A4DF6C9}"/>
    <cellStyle name="Normal 3 6 2 3 11" xfId="24705" xr:uid="{A28C75A4-227F-477E-87FB-5A872E0396E9}"/>
    <cellStyle name="Normal 3 6 2 3 2" xfId="18785" xr:uid="{AFE7C5D6-A522-4A0D-8894-3CBA199CB5BB}"/>
    <cellStyle name="Normal 3 6 2 3 2 2" xfId="18786" xr:uid="{4FFAAF36-D22B-4FD3-BCF8-EC16F2045143}"/>
    <cellStyle name="Normal 3 6 2 3 2 2 2" xfId="24707" xr:uid="{8791AF2B-8B05-4145-A85A-592A7DBEE3BD}"/>
    <cellStyle name="Normal 3 6 2 3 2 3" xfId="18787" xr:uid="{A1F0B521-0A75-4F2C-8066-663654771529}"/>
    <cellStyle name="Normal 3 6 2 3 2 3 2" xfId="24708" xr:uid="{86686B70-EFC4-4566-8295-4A6000057D48}"/>
    <cellStyle name="Normal 3 6 2 3 2 4" xfId="24706" xr:uid="{088C5A85-CC43-48A4-A844-8E128A028EC1}"/>
    <cellStyle name="Normal 3 6 2 3 2_ACT_NIBD EQ" xfId="18788" xr:uid="{024D224C-4481-48DC-A982-C9F9411E4AD1}"/>
    <cellStyle name="Normal 3 6 2 3 3" xfId="18789" xr:uid="{D29646BB-6167-42CF-BDC4-7292851AD404}"/>
    <cellStyle name="Normal 3 6 2 3 3 2" xfId="24709" xr:uid="{D95CBDE8-6060-46CE-8C3A-FD277D7F7BF1}"/>
    <cellStyle name="Normal 3 6 2 3 4" xfId="18790" xr:uid="{F7980DEB-80E1-4EB8-8510-8876F8B71F76}"/>
    <cellStyle name="Normal 3 6 2 3 4 2" xfId="24710" xr:uid="{4242D837-F1EA-4A64-9D5C-7A9EFD788559}"/>
    <cellStyle name="Normal 3 6 2 3 5" xfId="18791" xr:uid="{9767161E-7ED6-48F0-939F-5C9EC850CCE7}"/>
    <cellStyle name="Normal 3 6 2 3 5 2" xfId="31787" xr:uid="{19C7BF49-3419-4C86-B574-566DF3FD84BA}"/>
    <cellStyle name="Normal 3 6 2 3 6" xfId="36800" xr:uid="{ADA0264A-09BB-4F28-9898-7333539125D9}"/>
    <cellStyle name="Normal 3 6 2 3 7" xfId="37878" xr:uid="{7E507E2B-B325-4D17-BC29-88EE0E3EAFBF}"/>
    <cellStyle name="Normal 3 6 2 3 8" xfId="38274" xr:uid="{62418A19-01B3-4085-BBCC-94D6297F4BED}"/>
    <cellStyle name="Normal 3 6 2 3 9" xfId="38630" xr:uid="{BCC92526-0BC5-419F-8DD6-76479912981B}"/>
    <cellStyle name="Normal 3 6 2 3_Act input CF" xfId="18792" xr:uid="{62DD8295-AD32-4F64-81A5-C4918511F1D1}"/>
    <cellStyle name="Normal 3 6 2 4" xfId="18793" xr:uid="{BA98BFDF-708D-424D-AB9B-ADFCB14AA0D9}"/>
    <cellStyle name="Normal 3 6 2 4 2" xfId="18794" xr:uid="{1E46218F-9FC0-41C3-80E6-25CEAF8C96F3}"/>
    <cellStyle name="Normal 3 6 2 4 2 2" xfId="24712" xr:uid="{43D77655-D6BC-4AEE-A1A4-CC576454705C}"/>
    <cellStyle name="Normal 3 6 2 4 3" xfId="18795" xr:uid="{9E727426-8E53-406C-986E-D046E77F7991}"/>
    <cellStyle name="Normal 3 6 2 4 3 2" xfId="24713" xr:uid="{88DC8F29-FFB0-419A-A191-276DE8FCE100}"/>
    <cellStyle name="Normal 3 6 2 4 4" xfId="24711" xr:uid="{3B68AE47-F652-4D1D-943B-6B3CB3CF0E88}"/>
    <cellStyle name="Normal 3 6 2 4_ACT_NIBD EQ" xfId="18796" xr:uid="{0F2B31CF-58C0-43DB-966D-2A7422F9CE5F}"/>
    <cellStyle name="Normal 3 6 2 5" xfId="18797" xr:uid="{97B9EDD0-0D7A-44C9-874F-8A959FB081EB}"/>
    <cellStyle name="Normal 3 6 2 5 2" xfId="24714" xr:uid="{8E23B076-A109-453F-A179-73243E320D08}"/>
    <cellStyle name="Normal 3 6 2 6" xfId="18798" xr:uid="{356C5917-13BC-4F32-B6A7-8DF765481E17}"/>
    <cellStyle name="Normal 3 6 2 6 2" xfId="24715" xr:uid="{6F836BB7-8B4F-4481-9380-A921F3F2CC6F}"/>
    <cellStyle name="Normal 3 6 2 7" xfId="18799" xr:uid="{C31C0A68-36F8-45A5-BD77-E0B256409D89}"/>
    <cellStyle name="Normal 3 6 2 7 2" xfId="30995" xr:uid="{A4788B26-C377-4CAE-B729-B2B9ADAACC4D}"/>
    <cellStyle name="Normal 3 6 2 8" xfId="36420" xr:uid="{E98FCFC9-7C64-4540-9293-A7EA090CCF91}"/>
    <cellStyle name="Normal 3 6 2 9" xfId="37483" xr:uid="{CB133A0E-E220-435F-938A-9D7B695194EB}"/>
    <cellStyle name="Normal 3 6 2_Act input CF" xfId="18800" xr:uid="{C6A9D076-DB0B-4043-A5A1-4605A7E364E1}"/>
    <cellStyle name="Normal 3 6 3" xfId="18801" xr:uid="{B9CCE9C4-6275-456F-8E55-D80047E52CD5}"/>
    <cellStyle name="Normal 3 6 3 10" xfId="38910" xr:uid="{86B584B1-75B0-40D5-84FA-5E48F837CA30}"/>
    <cellStyle name="Normal 3 6 3 11" xfId="24716" xr:uid="{34350BE1-DFD0-41B8-916A-F43F5BEACF97}"/>
    <cellStyle name="Normal 3 6 3 2" xfId="18802" xr:uid="{B719E8AE-75C4-4233-A2AB-1BCDF4652398}"/>
    <cellStyle name="Normal 3 6 3 2 2" xfId="18803" xr:uid="{A8D19F0E-423C-4E7B-A76A-C701BD6C64A3}"/>
    <cellStyle name="Normal 3 6 3 2 2 2" xfId="24718" xr:uid="{5403A2FF-FE82-48F0-A9DA-A61A58BA6F76}"/>
    <cellStyle name="Normal 3 6 3 2 3" xfId="18804" xr:uid="{DB6705D9-1459-44CE-8BA4-9A329C020B95}"/>
    <cellStyle name="Normal 3 6 3 2 3 2" xfId="24719" xr:uid="{2E4B626F-A98D-4ABD-B8AF-47E14A4BC424}"/>
    <cellStyle name="Normal 3 6 3 2 4" xfId="24717" xr:uid="{C0F3ABAA-0EC6-48E8-95BC-99D1798EB5BD}"/>
    <cellStyle name="Normal 3 6 3 2_ACT_NIBD EQ" xfId="18805" xr:uid="{183B823F-F617-42F7-BD15-37D906979625}"/>
    <cellStyle name="Normal 3 6 3 3" xfId="18806" xr:uid="{C98F9535-E740-4216-A952-66EDF0D16E12}"/>
    <cellStyle name="Normal 3 6 3 3 2" xfId="24720" xr:uid="{56578D97-10A7-422F-BCB4-B0CAD55ED9C8}"/>
    <cellStyle name="Normal 3 6 3 4" xfId="18807" xr:uid="{744339BB-19BA-4905-AC78-B82C5D91362C}"/>
    <cellStyle name="Normal 3 6 3 4 2" xfId="24721" xr:uid="{8646BA0D-61AE-4A1E-8E5A-096AE18A72B9}"/>
    <cellStyle name="Normal 3 6 3 5" xfId="18808" xr:uid="{72625B87-3E2C-4BAC-9B7E-0D5189A56080}"/>
    <cellStyle name="Normal 3 6 3 5 2" xfId="31242" xr:uid="{0D1897DC-BE81-44AE-847E-D8619C32DC8A}"/>
    <cellStyle name="Normal 3 6 3 6" xfId="36801" xr:uid="{7441B4E1-6512-40D8-995D-7B680E79C06A}"/>
    <cellStyle name="Normal 3 6 3 7" xfId="37879" xr:uid="{7D586315-BF22-4DA9-BFF8-4C7792B84260}"/>
    <cellStyle name="Normal 3 6 3 8" xfId="38275" xr:uid="{F62ECACA-4F7B-41C8-AB63-B36D9946AEC4}"/>
    <cellStyle name="Normal 3 6 3 9" xfId="38631" xr:uid="{321E40C6-7EF5-471A-98E2-7F83FDC092E1}"/>
    <cellStyle name="Normal 3 6 3_Act input CF" xfId="18809" xr:uid="{C236870B-32D1-4FB6-BE8D-8FAE3B3823EA}"/>
    <cellStyle name="Normal 3 6 4" xfId="18810" xr:uid="{48239D11-289E-4DB6-BEFC-C67F417B471A}"/>
    <cellStyle name="Normal 3 6 4 10" xfId="38911" xr:uid="{E77D2598-38A7-4033-9074-A4351C8AB672}"/>
    <cellStyle name="Normal 3 6 4 11" xfId="24722" xr:uid="{95D89354-8941-44AD-91FF-6E16DA5F3316}"/>
    <cellStyle name="Normal 3 6 4 2" xfId="18811" xr:uid="{F43B6013-863D-430A-8890-5BD4F9D6D00A}"/>
    <cellStyle name="Normal 3 6 4 2 2" xfId="18812" xr:uid="{BC7485C4-EC8A-43D7-9328-8B977406C02F}"/>
    <cellStyle name="Normal 3 6 4 2 2 2" xfId="24724" xr:uid="{E805985B-795C-4BDC-BAC6-ABF3DCBA81F5}"/>
    <cellStyle name="Normal 3 6 4 2 3" xfId="18813" xr:uid="{FD193EC6-E3DF-4B5C-9C3B-378D66DA67EF}"/>
    <cellStyle name="Normal 3 6 4 2 3 2" xfId="24725" xr:uid="{B37A237B-D43E-48D4-923C-0EBC6D8CACF0}"/>
    <cellStyle name="Normal 3 6 4 2 4" xfId="24723" xr:uid="{DE186705-3B3E-44D4-A1C1-53E9528F77BE}"/>
    <cellStyle name="Normal 3 6 4 2_ACT_NIBD EQ" xfId="18814" xr:uid="{867FD985-2C16-493D-ADB7-1F4B0E612B4E}"/>
    <cellStyle name="Normal 3 6 4 3" xfId="18815" xr:uid="{4D749624-1CB0-47A2-B33B-ED522E49F58C}"/>
    <cellStyle name="Normal 3 6 4 3 2" xfId="24726" xr:uid="{93FFBAD9-ED10-4957-BF4D-C3C37C36FDBA}"/>
    <cellStyle name="Normal 3 6 4 4" xfId="18816" xr:uid="{C4C29929-DC4D-4805-A12B-4DCC050CEF5E}"/>
    <cellStyle name="Normal 3 6 4 4 2" xfId="24727" xr:uid="{A78DC59A-0D3A-44C0-942A-DDAAAF11AD47}"/>
    <cellStyle name="Normal 3 6 4 5" xfId="18817" xr:uid="{592D5923-D49F-48FC-9FE4-0656C673AB72}"/>
    <cellStyle name="Normal 3 6 4 5 2" xfId="31637" xr:uid="{1DB3B2BC-0BDC-4A03-9C49-52C9DF012FA8}"/>
    <cellStyle name="Normal 3 6 4 6" xfId="36802" xr:uid="{8A88A2A4-8B9A-4077-8A02-40040CEE87E2}"/>
    <cellStyle name="Normal 3 6 4 7" xfId="37880" xr:uid="{CBAEF4EC-A9BD-4730-BFA4-0221BF3AE79F}"/>
    <cellStyle name="Normal 3 6 4 8" xfId="38276" xr:uid="{2F7CC57B-AC07-490A-9422-0BAA67AA8FA7}"/>
    <cellStyle name="Normal 3 6 4 9" xfId="38632" xr:uid="{7F69520A-B55F-4ECA-BAAA-24EF87DCB030}"/>
    <cellStyle name="Normal 3 6 4_Act input CF" xfId="18818" xr:uid="{76B5962E-67F6-4906-8C10-EFF1AEA2DD71}"/>
    <cellStyle name="Normal 3 6 5" xfId="18819" xr:uid="{466B53EF-3BD9-47FD-B826-A1EE33B46AED}"/>
    <cellStyle name="Normal 3 6 5 2" xfId="18820" xr:uid="{8C6EE253-CD4F-48B3-BBED-B0F441F7A048}"/>
    <cellStyle name="Normal 3 6 5 2 2" xfId="24729" xr:uid="{4F5EAD8F-F682-432C-812A-32813E972A4E}"/>
    <cellStyle name="Normal 3 6 5 3" xfId="18821" xr:uid="{D86B8266-151A-42D5-B0E2-F0763D0A3083}"/>
    <cellStyle name="Normal 3 6 5 3 2" xfId="24730" xr:uid="{0CE713DF-7D0F-40B8-BB6A-EA0122705E24}"/>
    <cellStyle name="Normal 3 6 5 4" xfId="24728" xr:uid="{C2EDB8DE-769F-40E7-923C-88F053A29F2C}"/>
    <cellStyle name="Normal 3 6 5_ACT_NIBD EQ" xfId="18822" xr:uid="{78FD9CB6-4D90-4A84-8956-5CA2630FE013}"/>
    <cellStyle name="Normal 3 6 6" xfId="18823" xr:uid="{B240DA92-B7E3-4903-A1B6-63BE06F40777}"/>
    <cellStyle name="Normal 3 6 6 2" xfId="24731" xr:uid="{C4015116-088B-4D7C-A1A3-1533CFAB1D7C}"/>
    <cellStyle name="Normal 3 6 7" xfId="18824" xr:uid="{BFBA6A81-B5CC-4D51-A70B-298FFB3E580F}"/>
    <cellStyle name="Normal 3 6 7 2" xfId="24732" xr:uid="{0266367F-9389-4346-B940-5464DDEB0CEE}"/>
    <cellStyle name="Normal 3 6 8" xfId="18825" xr:uid="{BCC6FD7C-F4CD-420F-95F3-21594721061D}"/>
    <cellStyle name="Normal 3 6 8 2" xfId="30811" xr:uid="{F2390ECB-7915-4325-B078-E7D35D1D8620}"/>
    <cellStyle name="Normal 3 6 9" xfId="36321" xr:uid="{4F4FA962-986F-4727-B43F-107FD978EA08}"/>
    <cellStyle name="Normal 3 6_Act input CF" xfId="18826" xr:uid="{6242E9A1-443B-4784-80DE-E01F74D036BF}"/>
    <cellStyle name="Normal 3 7" xfId="18827" xr:uid="{3D724016-E1FA-4350-9178-20CC6558187A}"/>
    <cellStyle name="Normal 3 7 10" xfId="37382" xr:uid="{9C5CDF2A-C4DF-4364-A5D2-DCBD258F2195}"/>
    <cellStyle name="Normal 3 7 11" xfId="24733" xr:uid="{BEA59126-D274-4403-8CE5-9A01D703F6BD}"/>
    <cellStyle name="Normal 3 7 2" xfId="18828" xr:uid="{346D28D4-C76B-4CC2-84A2-94C3C5DA879E}"/>
    <cellStyle name="Normal 3 7 2 10" xfId="37283" xr:uid="{8B8CF41C-3086-4D2F-A49F-B66196F4A535}"/>
    <cellStyle name="Normal 3 7 2 11" xfId="24734" xr:uid="{2FFDE9D8-E23A-4FCF-8149-F7E46A8B2ACD}"/>
    <cellStyle name="Normal 3 7 2 2" xfId="18829" xr:uid="{4D15F981-B068-46A0-B0DF-D79599E1CB6E}"/>
    <cellStyle name="Normal 3 7 2 2 10" xfId="38912" xr:uid="{5165C81F-31AB-4A7D-9285-268FD4F0A83C}"/>
    <cellStyle name="Normal 3 7 2 2 11" xfId="24735" xr:uid="{EFDCF474-63B7-4401-8719-C26465BAD669}"/>
    <cellStyle name="Normal 3 7 2 2 2" xfId="18830" xr:uid="{68E86B40-FB29-4662-A7C9-B2889E96900F}"/>
    <cellStyle name="Normal 3 7 2 2 2 2" xfId="18831" xr:uid="{0DAD1231-7953-448D-BBA9-55D25B1E84D9}"/>
    <cellStyle name="Normal 3 7 2 2 2 2 2" xfId="24737" xr:uid="{F31983FA-BBD0-4268-B31B-10D95A0678BD}"/>
    <cellStyle name="Normal 3 7 2 2 2 3" xfId="18832" xr:uid="{5AC0FAB2-6FAD-4AB4-94BF-74CA98E62DF1}"/>
    <cellStyle name="Normal 3 7 2 2 2 3 2" xfId="24738" xr:uid="{B7C4C4B2-1C53-4AE7-894F-72C8EC1BB580}"/>
    <cellStyle name="Normal 3 7 2 2 2 4" xfId="24736" xr:uid="{3991C85F-CB2E-46DE-B7B9-17F0AD7A4128}"/>
    <cellStyle name="Normal 3 7 2 2 2_ACT_NIBD EQ" xfId="18833" xr:uid="{8601334D-2986-4247-827F-ACBBB102F72A}"/>
    <cellStyle name="Normal 3 7 2 2 3" xfId="18834" xr:uid="{1233192D-F840-46DB-9FE0-B9A62AC6967D}"/>
    <cellStyle name="Normal 3 7 2 2 3 2" xfId="24739" xr:uid="{A3F9321E-F167-48D4-A7EA-B4759F9DCD50}"/>
    <cellStyle name="Normal 3 7 2 2 4" xfId="18835" xr:uid="{675DA166-0D55-4050-BC74-DEA67F8EC26E}"/>
    <cellStyle name="Normal 3 7 2 2 4 2" xfId="24740" xr:uid="{8061F51E-2478-4210-A1F4-82ED32652C87}"/>
    <cellStyle name="Normal 3 7 2 2 5" xfId="18836" xr:uid="{16E7A92D-F336-40FF-8A57-5DBE100611D4}"/>
    <cellStyle name="Normal 3 7 2 2 5 2" xfId="31400" xr:uid="{134DF7E7-2EDE-498A-9685-7713575342F6}"/>
    <cellStyle name="Normal 3 7 2 2 6" xfId="36803" xr:uid="{7CACB427-E3EF-4F96-8D64-C9A792279A16}"/>
    <cellStyle name="Normal 3 7 2 2 7" xfId="37881" xr:uid="{73686335-7C00-4A6D-ACE0-AB38DEED38CB}"/>
    <cellStyle name="Normal 3 7 2 2 8" xfId="38277" xr:uid="{C306646A-4CC3-4CCB-B137-D11A99CBA984}"/>
    <cellStyle name="Normal 3 7 2 2 9" xfId="38633" xr:uid="{1F8E4F2A-BA42-42DD-A446-D17CA0C4BD31}"/>
    <cellStyle name="Normal 3 7 2 2_Act input CF" xfId="18837" xr:uid="{CB0C1E12-1481-40EB-A52C-C7869BD64C99}"/>
    <cellStyle name="Normal 3 7 2 3" xfId="18838" xr:uid="{605F42F2-33FE-4C7D-B3A6-977B4C5EA61B}"/>
    <cellStyle name="Normal 3 7 2 3 10" xfId="38913" xr:uid="{9739E958-F876-4A21-A2E4-787431A1AC06}"/>
    <cellStyle name="Normal 3 7 2 3 11" xfId="24741" xr:uid="{AF547CD3-68FB-4330-BA50-FD4C2BDEF2D2}"/>
    <cellStyle name="Normal 3 7 2 3 2" xfId="18839" xr:uid="{7719D1D9-07A3-4568-9FA7-EF6824B888A4}"/>
    <cellStyle name="Normal 3 7 2 3 2 2" xfId="18840" xr:uid="{6EC293B2-373F-4628-A66A-8D00C8B40FB5}"/>
    <cellStyle name="Normal 3 7 2 3 2 2 2" xfId="24743" xr:uid="{7FED516F-416C-420C-B1B3-232A664E8C06}"/>
    <cellStyle name="Normal 3 7 2 3 2 3" xfId="18841" xr:uid="{B03D6210-BFF5-4881-94F8-C9AC0F01D554}"/>
    <cellStyle name="Normal 3 7 2 3 2 3 2" xfId="24744" xr:uid="{FEE9A2CD-7DFF-4249-91A1-3CC0437104E4}"/>
    <cellStyle name="Normal 3 7 2 3 2 4" xfId="24742" xr:uid="{EDEBD4FD-B19D-4207-8D3A-B27A61100FD0}"/>
    <cellStyle name="Normal 3 7 2 3 2_ACT_NIBD EQ" xfId="18842" xr:uid="{D6C14413-645B-42B6-BAF3-B5D485D7DB6D}"/>
    <cellStyle name="Normal 3 7 2 3 3" xfId="18843" xr:uid="{A3095A70-0DCD-44C6-A318-6DC0A4C5F0DC}"/>
    <cellStyle name="Normal 3 7 2 3 3 2" xfId="24745" xr:uid="{F025B0A2-50EB-4C3F-903C-F36C46219084}"/>
    <cellStyle name="Normal 3 7 2 3 4" xfId="18844" xr:uid="{B3B9A238-274B-4A31-AEF1-D9B07B3F39A9}"/>
    <cellStyle name="Normal 3 7 2 3 4 2" xfId="24746" xr:uid="{4F2ACBDF-313C-4761-8867-992B4469BA10}"/>
    <cellStyle name="Normal 3 7 2 3 5" xfId="18845" xr:uid="{3C589B5B-6FFC-4562-BEC0-30E6C0B5C5DB}"/>
    <cellStyle name="Normal 3 7 2 3 5 2" xfId="31793" xr:uid="{29F58235-CE4A-4599-A027-0A57D570C871}"/>
    <cellStyle name="Normal 3 7 2 3 6" xfId="36804" xr:uid="{273B9347-96EF-42FA-9A6E-7D736AFE103D}"/>
    <cellStyle name="Normal 3 7 2 3 7" xfId="37882" xr:uid="{8BA46AC2-7412-46B4-B91E-910751E7BAAC}"/>
    <cellStyle name="Normal 3 7 2 3 8" xfId="38278" xr:uid="{A337097E-AFC5-442C-B611-9E813BDB08B0}"/>
    <cellStyle name="Normal 3 7 2 3 9" xfId="38634" xr:uid="{359F1C1B-94BC-4883-A9EF-DB0A55D924E8}"/>
    <cellStyle name="Normal 3 7 2 3_Act input CF" xfId="18846" xr:uid="{AC2E7126-9D94-4879-A2DD-7EB2FE6DB9DF}"/>
    <cellStyle name="Normal 3 7 2 4" xfId="18847" xr:uid="{7ADFC195-068D-44A6-B719-AF625AF6EB37}"/>
    <cellStyle name="Normal 3 7 2 4 2" xfId="18848" xr:uid="{AA5CFAA6-82BE-49D2-8D07-1F40EBBB5498}"/>
    <cellStyle name="Normal 3 7 2 4 2 2" xfId="24748" xr:uid="{A7C0ABE9-E735-4276-B3D1-973E11036B4B}"/>
    <cellStyle name="Normal 3 7 2 4 3" xfId="18849" xr:uid="{FFA75CF7-E69F-4419-A6B3-8D99D6D7AEB5}"/>
    <cellStyle name="Normal 3 7 2 4 3 2" xfId="24749" xr:uid="{B3637BBE-E7A3-450C-8F66-CD442D7627B5}"/>
    <cellStyle name="Normal 3 7 2 4 4" xfId="24747" xr:uid="{C48FD3FD-F00E-472C-BC8D-4F4F922BAA4E}"/>
    <cellStyle name="Normal 3 7 2 4_ACT_NIBD EQ" xfId="18850" xr:uid="{76E27BF3-CDEB-43B5-88E5-CF077338ADDC}"/>
    <cellStyle name="Normal 3 7 2 5" xfId="18851" xr:uid="{78492273-268F-4BB6-811D-827B9AC0807C}"/>
    <cellStyle name="Normal 3 7 2 5 2" xfId="24750" xr:uid="{EE0A6FD8-6144-4037-91E0-494E44ABDDE6}"/>
    <cellStyle name="Normal 3 7 2 6" xfId="18852" xr:uid="{9EF5510D-42BE-4A94-857A-AB0B3FFFA0CF}"/>
    <cellStyle name="Normal 3 7 2 6 2" xfId="24751" xr:uid="{A44CF81F-4AAC-4F85-B376-0BE47C284A3D}"/>
    <cellStyle name="Normal 3 7 2 7" xfId="18853" xr:uid="{C998DB26-98D0-4966-9215-DF7AA9173DA1}"/>
    <cellStyle name="Normal 3 7 2 7 2" xfId="31001" xr:uid="{0A107D34-714D-4805-8082-4542FB395AB6}"/>
    <cellStyle name="Normal 3 7 2 8" xfId="36426" xr:uid="{6CBA61C9-7EE9-4E37-B607-C5719AAB2FA5}"/>
    <cellStyle name="Normal 3 7 2 9" xfId="37488" xr:uid="{D3FC9B0F-4950-4580-82BE-DEB1D898448F}"/>
    <cellStyle name="Normal 3 7 2_Act input CF" xfId="18854" xr:uid="{D3415048-8BEF-48C4-B72B-1D6303F6F12E}"/>
    <cellStyle name="Normal 3 7 3" xfId="18855" xr:uid="{B8C4EE71-10C1-432C-87A0-127169E221BF}"/>
    <cellStyle name="Normal 3 7 3 10" xfId="38914" xr:uid="{599F5857-7654-4558-88BC-3AE7E3874855}"/>
    <cellStyle name="Normal 3 7 3 11" xfId="24752" xr:uid="{1563EB2E-DE99-4313-A16A-3F5F8A609413}"/>
    <cellStyle name="Normal 3 7 3 2" xfId="18856" xr:uid="{BAB1F450-BD2E-491E-8A80-98FFCC06821C}"/>
    <cellStyle name="Normal 3 7 3 2 2" xfId="18857" xr:uid="{798CFB58-8AD1-4F63-A85B-5085D033E649}"/>
    <cellStyle name="Normal 3 7 3 2 2 2" xfId="24754" xr:uid="{C5382C14-43B1-4166-8DD9-5F4C56E8A0FA}"/>
    <cellStyle name="Normal 3 7 3 2 3" xfId="18858" xr:uid="{5C4FC457-C3A4-4014-87FF-315CE7B2CE55}"/>
    <cellStyle name="Normal 3 7 3 2 3 2" xfId="24755" xr:uid="{3B30122F-CF56-42AD-A0FF-3634429630CF}"/>
    <cellStyle name="Normal 3 7 3 2 4" xfId="24753" xr:uid="{1841C539-49B2-40B2-B8EE-8BB9D91DC1FC}"/>
    <cellStyle name="Normal 3 7 3 2_ACT_NIBD EQ" xfId="18859" xr:uid="{6DD113ED-084D-4DB4-A754-C5BC7E4C7C85}"/>
    <cellStyle name="Normal 3 7 3 3" xfId="18860" xr:uid="{B24643F2-5507-410F-BC95-ADF7124C8432}"/>
    <cellStyle name="Normal 3 7 3 3 2" xfId="24756" xr:uid="{4B62B1CA-AA5C-4703-96FF-5EB9443D5744}"/>
    <cellStyle name="Normal 3 7 3 4" xfId="18861" xr:uid="{2B6E0F67-F209-4B18-B897-E97C5B77B108}"/>
    <cellStyle name="Normal 3 7 3 4 2" xfId="24757" xr:uid="{40D0451D-C648-454B-AC39-F1CBD7E34235}"/>
    <cellStyle name="Normal 3 7 3 5" xfId="18862" xr:uid="{7D1212EE-AE1B-4B5E-89A4-D035C3AB0621}"/>
    <cellStyle name="Normal 3 7 3 5 2" xfId="31248" xr:uid="{36AE5EA2-2D8A-4DC0-8FEE-C7EAC9C9409B}"/>
    <cellStyle name="Normal 3 7 3 6" xfId="36805" xr:uid="{4A1F69A4-9C30-40C3-BA94-C69F5B86D07A}"/>
    <cellStyle name="Normal 3 7 3 7" xfId="37883" xr:uid="{AC42CC93-086D-4D6C-AF3D-12A658B13CD0}"/>
    <cellStyle name="Normal 3 7 3 8" xfId="38279" xr:uid="{B4B98670-8CEA-4B49-8800-0D80C0D09014}"/>
    <cellStyle name="Normal 3 7 3 9" xfId="38635" xr:uid="{DA07DF56-25D8-4466-9A2E-7B23BAA362E4}"/>
    <cellStyle name="Normal 3 7 3_Act input CF" xfId="18863" xr:uid="{8238966F-349E-4C5B-B0D0-5FA39C70B85A}"/>
    <cellStyle name="Normal 3 7 4" xfId="18864" xr:uid="{F39C4C8A-0194-4AAF-ADB1-6762D3C3E711}"/>
    <cellStyle name="Normal 3 7 4 10" xfId="38915" xr:uid="{8C5F6D27-B995-43DD-9891-D1602EF00528}"/>
    <cellStyle name="Normal 3 7 4 11" xfId="24758" xr:uid="{706574AB-A4D4-4A5A-B319-CB3B21E7236B}"/>
    <cellStyle name="Normal 3 7 4 2" xfId="18865" xr:uid="{E3A02ED0-0C8D-4361-910A-033E64E0D8FC}"/>
    <cellStyle name="Normal 3 7 4 2 2" xfId="18866" xr:uid="{97831850-F528-410C-A017-19D284B77FDC}"/>
    <cellStyle name="Normal 3 7 4 2 2 2" xfId="24760" xr:uid="{2A2A6D74-849C-4C54-B651-C776782555F4}"/>
    <cellStyle name="Normal 3 7 4 2 3" xfId="18867" xr:uid="{32ADCB97-15D2-44DF-A920-4FAB1E051859}"/>
    <cellStyle name="Normal 3 7 4 2 3 2" xfId="24761" xr:uid="{29153A63-4B18-4C16-B370-42F15EF0D5A7}"/>
    <cellStyle name="Normal 3 7 4 2 4" xfId="24759" xr:uid="{5281AD1F-118C-49F6-BD78-3C279FBC1D4A}"/>
    <cellStyle name="Normal 3 7 4 2_ACT_NIBD EQ" xfId="18868" xr:uid="{AFA9B1A3-057C-4915-9539-C9E8062599D8}"/>
    <cellStyle name="Normal 3 7 4 3" xfId="18869" xr:uid="{BB5F6437-574D-4BA6-9109-4D14EC30628E}"/>
    <cellStyle name="Normal 3 7 4 3 2" xfId="24762" xr:uid="{C32D892D-0996-4EBA-A43D-145E32771F20}"/>
    <cellStyle name="Normal 3 7 4 4" xfId="18870" xr:uid="{B88CD39F-6F00-4D78-8973-F782AE3B248D}"/>
    <cellStyle name="Normal 3 7 4 4 2" xfId="24763" xr:uid="{108F26F7-24DE-4D06-8258-28AAA8BCF9B8}"/>
    <cellStyle name="Normal 3 7 4 5" xfId="18871" xr:uid="{3CAD3FBB-D1EE-42EA-92E5-CE4DDE21DAB9}"/>
    <cellStyle name="Normal 3 7 4 5 2" xfId="31643" xr:uid="{77C3E314-2AE4-4DE8-AD2E-339672CE0E49}"/>
    <cellStyle name="Normal 3 7 4 6" xfId="36806" xr:uid="{FE2732E4-08EF-4900-AAFD-BAA9455431D8}"/>
    <cellStyle name="Normal 3 7 4 7" xfId="37884" xr:uid="{72514B8B-A38F-45D9-A62B-0DEBF8E99185}"/>
    <cellStyle name="Normal 3 7 4 8" xfId="38280" xr:uid="{2DB40432-EEE5-4E15-8144-082B2BBFCFFF}"/>
    <cellStyle name="Normal 3 7 4 9" xfId="38636" xr:uid="{C2B8B1BD-09FA-4CE9-96E2-90104A2DD0DE}"/>
    <cellStyle name="Normal 3 7 4_Act input CF" xfId="18872" xr:uid="{5AB0298A-420D-442E-8A45-2033EC8CCF77}"/>
    <cellStyle name="Normal 3 7 5" xfId="18873" xr:uid="{3458D3A3-D40B-41FA-84DB-85619FE78BDC}"/>
    <cellStyle name="Normal 3 7 5 2" xfId="18874" xr:uid="{9083753C-ACF9-4D1D-BFA3-4612DDAE15F9}"/>
    <cellStyle name="Normal 3 7 5 2 2" xfId="24765" xr:uid="{6A341A01-62DD-4596-BE90-203C170325B0}"/>
    <cellStyle name="Normal 3 7 5 3" xfId="18875" xr:uid="{2B4B341B-29B1-4FBA-90D6-50D0C85B9302}"/>
    <cellStyle name="Normal 3 7 5 3 2" xfId="24766" xr:uid="{9C42036B-18FE-4779-82A5-ABA1DDBE45B4}"/>
    <cellStyle name="Normal 3 7 5 4" xfId="24764" xr:uid="{39419B08-C4F1-4110-815E-C961AD4A5534}"/>
    <cellStyle name="Normal 3 7 5_ACT_NIBD EQ" xfId="18876" xr:uid="{AAE6DD3E-C1F3-48AE-B33B-950E5DBDA140}"/>
    <cellStyle name="Normal 3 7 6" xfId="18877" xr:uid="{99F0172B-8FBD-49D0-9F41-F24DA337152B}"/>
    <cellStyle name="Normal 3 7 6 2" xfId="24767" xr:uid="{295EE507-7186-4D6E-8969-C29C69C8C087}"/>
    <cellStyle name="Normal 3 7 7" xfId="18878" xr:uid="{F3CF8549-2DDA-47F2-8D96-D625316D9365}"/>
    <cellStyle name="Normal 3 7 7 2" xfId="24768" xr:uid="{C3C9C93C-F1F1-4CE5-B86D-231554418F94}"/>
    <cellStyle name="Normal 3 7 8" xfId="18879" xr:uid="{8E6A1DB4-57EA-4D19-9B3C-F12B02D7B9AE}"/>
    <cellStyle name="Normal 3 7 8 2" xfId="30819" xr:uid="{1CC1CB54-A74F-4A30-8864-FD9B0D542CAA}"/>
    <cellStyle name="Normal 3 7 9" xfId="36325" xr:uid="{579ED23E-3D81-40BE-A449-5C73AAC52286}"/>
    <cellStyle name="Normal 3 7_Act input CF" xfId="18880" xr:uid="{1A74C64F-EEE0-4339-99F0-977BBD985A1E}"/>
    <cellStyle name="Normal 3 8" xfId="18881" xr:uid="{B4EF9690-B694-40DD-9A4C-33D8814DFB40}"/>
    <cellStyle name="Normal 3 8 2" xfId="18882" xr:uid="{F6F5A980-F8CB-4D12-9E13-B6BEBCD6DD3B}"/>
    <cellStyle name="Normal 3 8 2 2" xfId="18883" xr:uid="{74C239BD-C56A-42F1-A747-E666C2123AFC}"/>
    <cellStyle name="Normal 3 8 2 2 2" xfId="31251" xr:uid="{25333618-B4E5-44B6-8972-B7617A3902B4}"/>
    <cellStyle name="Normal 3 8 2 3" xfId="24770" xr:uid="{9538565A-6806-4CAA-9AEF-3EED3C83613A}"/>
    <cellStyle name="Normal 3 8 2_ACT Segment adj EBITDA" xfId="18884" xr:uid="{F49F6B82-835E-4DB4-A5F0-02E1480842D1}"/>
    <cellStyle name="Normal 3 8 3" xfId="18885" xr:uid="{08678A69-5C47-4DB7-82D5-0BE41795B144}"/>
    <cellStyle name="Normal 3 8 3 2" xfId="30823" xr:uid="{96B49A87-47CD-402F-9355-59C4077C37AE}"/>
    <cellStyle name="Normal 3 8 4" xfId="24769" xr:uid="{FB200CB0-ADE8-4600-84EF-93D14EFE6D22}"/>
    <cellStyle name="Normal 3 8_Act input CF" xfId="18886" xr:uid="{A4666182-7FFC-4F2D-9E69-5B4901EA257C}"/>
    <cellStyle name="Normal 3 9" xfId="18887" xr:uid="{13376F22-4E61-4059-8DE8-DD2B528B9155}"/>
    <cellStyle name="Normal 3 9 10" xfId="36039" xr:uid="{B516D5D6-72A1-4AB3-8263-5CC9BD7197B8}"/>
    <cellStyle name="Normal 3 9 11" xfId="24771" xr:uid="{44ECB414-34A5-45D4-8CC5-99DD93382961}"/>
    <cellStyle name="Normal 3 9 2" xfId="18888" xr:uid="{D8BF8DE1-EC10-439F-8973-6702C1512242}"/>
    <cellStyle name="Normal 3 9 2 10" xfId="38916" xr:uid="{B57F49DE-90D0-4D52-814B-85BEE66E9121}"/>
    <cellStyle name="Normal 3 9 2 11" xfId="24772" xr:uid="{462471CA-57A7-4BBB-A35A-F020EDEED0C0}"/>
    <cellStyle name="Normal 3 9 2 2" xfId="18889" xr:uid="{27FE916F-792E-4255-B92E-689480A54D28}"/>
    <cellStyle name="Normal 3 9 2 2 2" xfId="18890" xr:uid="{8CA0092F-183F-48E6-8D2F-F0ADDD7BD57B}"/>
    <cellStyle name="Normal 3 9 2 2 2 2" xfId="24774" xr:uid="{06A8D2D6-FC64-424B-8BE5-26459A912BA8}"/>
    <cellStyle name="Normal 3 9 2 2 3" xfId="18891" xr:uid="{E8314A4A-38C8-400D-9AE7-203B3BDB34BF}"/>
    <cellStyle name="Normal 3 9 2 2 3 2" xfId="24775" xr:uid="{E7FB24B6-3B27-4F16-8147-99C683A1B725}"/>
    <cellStyle name="Normal 3 9 2 2 4" xfId="24773" xr:uid="{DA87A4BA-32E1-442C-B3B9-4ACB8251247E}"/>
    <cellStyle name="Normal 3 9 2 2_ACT_NIBD EQ" xfId="18892" xr:uid="{8164F221-5147-4C3C-9079-17D31F525574}"/>
    <cellStyle name="Normal 3 9 2 3" xfId="18893" xr:uid="{2C3F7937-DF38-4508-B1FC-70AA0CA3418F}"/>
    <cellStyle name="Normal 3 9 2 3 2" xfId="24776" xr:uid="{B62D48B5-3BA8-4D19-BE9D-C955F2C0F76E}"/>
    <cellStyle name="Normal 3 9 2 4" xfId="18894" xr:uid="{FF838B74-6BB9-4F0B-848C-62B8B570AAC2}"/>
    <cellStyle name="Normal 3 9 2 4 2" xfId="24777" xr:uid="{2124BCBF-67C8-4557-8BD4-2F0F50BC69A8}"/>
    <cellStyle name="Normal 3 9 2 5" xfId="18895" xr:uid="{E429064F-7C71-4C89-8928-A811D2E5F13C}"/>
    <cellStyle name="Normal 3 9 2 5 2" xfId="31258" xr:uid="{46D7CEE6-1904-4399-9C02-5DD07193C584}"/>
    <cellStyle name="Normal 3 9 2 6" xfId="36807" xr:uid="{610A29D7-687D-4727-9D5F-85364F0C5259}"/>
    <cellStyle name="Normal 3 9 2 7" xfId="37885" xr:uid="{FFACC7AD-D542-4152-BB62-464AD3540395}"/>
    <cellStyle name="Normal 3 9 2 8" xfId="38282" xr:uid="{AEDFEECC-DFFA-427E-AEEA-021286DAB1C1}"/>
    <cellStyle name="Normal 3 9 2 9" xfId="38637" xr:uid="{212C7881-AF68-48F7-AFF6-B5E2C193AC31}"/>
    <cellStyle name="Normal 3 9 2_Act input CF" xfId="18896" xr:uid="{BC7BC61D-E7A8-4FB2-9F7D-81FA617EC13D}"/>
    <cellStyle name="Normal 3 9 3" xfId="18897" xr:uid="{169FD28F-03E6-40DE-9382-AA091986BFA2}"/>
    <cellStyle name="Normal 3 9 3 10" xfId="38917" xr:uid="{751E7170-7F1C-46BF-BB0D-00EF615FE268}"/>
    <cellStyle name="Normal 3 9 3 11" xfId="24778" xr:uid="{CDF41A96-7E22-4727-8DFA-17F23C93BC0F}"/>
    <cellStyle name="Normal 3 9 3 2" xfId="18898" xr:uid="{6CF641BB-4355-4BE5-AF99-195163DC7230}"/>
    <cellStyle name="Normal 3 9 3 2 2" xfId="18899" xr:uid="{C18DBB7B-CF0E-468B-B856-F6410CB63292}"/>
    <cellStyle name="Normal 3 9 3 2 2 2" xfId="24780" xr:uid="{82AE31E7-B804-4005-9084-E8A5D74EEF9A}"/>
    <cellStyle name="Normal 3 9 3 2 3" xfId="18900" xr:uid="{9CAE2E52-D9F6-4447-8E7C-8FF8DE4D10A4}"/>
    <cellStyle name="Normal 3 9 3 2 3 2" xfId="24781" xr:uid="{25EDA8D6-23ED-4F76-AEAB-536AA33EDE7B}"/>
    <cellStyle name="Normal 3 9 3 2 4" xfId="24779" xr:uid="{6418FD31-C52F-4EAE-BE09-8FB1B85EDF98}"/>
    <cellStyle name="Normal 3 9 3 2_ACT_NIBD EQ" xfId="18901" xr:uid="{66F037E2-16E1-48D9-B0F0-627EDEDAC3F0}"/>
    <cellStyle name="Normal 3 9 3 3" xfId="18902" xr:uid="{F4C4CC37-32CC-4A50-8F17-F2C4C1C5373F}"/>
    <cellStyle name="Normal 3 9 3 3 2" xfId="24782" xr:uid="{71E993B4-C09A-4376-BC62-CBAABFF990E9}"/>
    <cellStyle name="Normal 3 9 3 4" xfId="18903" xr:uid="{62AA6BFA-04E9-480D-97B0-0A388E8F7CF2}"/>
    <cellStyle name="Normal 3 9 3 4 2" xfId="24783" xr:uid="{A7532EC5-59BF-4AD1-8194-773328483912}"/>
    <cellStyle name="Normal 3 9 3 5" xfId="18904" xr:uid="{F6579186-08FB-45E4-B582-D193A25BED27}"/>
    <cellStyle name="Normal 3 9 3 5 2" xfId="31651" xr:uid="{6380D9FE-CF48-4545-B7C2-5F61CC82235D}"/>
    <cellStyle name="Normal 3 9 3 6" xfId="36808" xr:uid="{8E5F8096-902B-4557-BE33-B7693EA35AB5}"/>
    <cellStyle name="Normal 3 9 3 7" xfId="37886" xr:uid="{5F1CF34D-2B02-4295-A867-056C52D91CBD}"/>
    <cellStyle name="Normal 3 9 3 8" xfId="38283" xr:uid="{5FC989D4-5D33-4683-BAB2-F0609B63DE37}"/>
    <cellStyle name="Normal 3 9 3 9" xfId="38638" xr:uid="{667E142B-E6C0-49CD-96BF-9E3EB6512501}"/>
    <cellStyle name="Normal 3 9 3_Act input CF" xfId="18905" xr:uid="{7C459BB2-B6C2-45EA-9E61-05222D64107E}"/>
    <cellStyle name="Normal 3 9 4" xfId="18906" xr:uid="{809B0A85-6CB4-4F14-AF62-1001682CF097}"/>
    <cellStyle name="Normal 3 9 4 2" xfId="18907" xr:uid="{A3342DCE-318E-44D3-9D97-35753609EBEA}"/>
    <cellStyle name="Normal 3 9 4 2 2" xfId="24785" xr:uid="{09389BA3-5BA1-49F2-84C7-F81F3B7C2141}"/>
    <cellStyle name="Normal 3 9 4 3" xfId="18908" xr:uid="{198A8422-6E88-4B05-BEF0-2A51988CC40F}"/>
    <cellStyle name="Normal 3 9 4 3 2" xfId="24786" xr:uid="{DCCC16D2-123F-4D91-BEE5-91AC0FB6D3EE}"/>
    <cellStyle name="Normal 3 9 4 4" xfId="24784" xr:uid="{0CEA141C-A655-404D-853B-F4BC2C28FD94}"/>
    <cellStyle name="Normal 3 9 4_ACT_NIBD EQ" xfId="18909" xr:uid="{67E6B34A-4189-4B11-ACED-86F24384CD6F}"/>
    <cellStyle name="Normal 3 9 5" xfId="18910" xr:uid="{BA3C9B55-9F00-42A6-B09D-3F4769F8C19B}"/>
    <cellStyle name="Normal 3 9 5 2" xfId="24787" xr:uid="{C1A706DF-FBB2-421D-86A1-6D62EDE8C278}"/>
    <cellStyle name="Normal 3 9 6" xfId="18911" xr:uid="{DD796F52-E2B6-4018-A0C0-58224A30FA05}"/>
    <cellStyle name="Normal 3 9 6 2" xfId="24788" xr:uid="{5D0DBE35-BA88-46A4-BE6E-98F72E9D580C}"/>
    <cellStyle name="Normal 3 9 7" xfId="18912" xr:uid="{A467C2F3-2FC9-4F9A-9D65-8554289F6FC4}"/>
    <cellStyle name="Normal 3 9 7 2" xfId="30831" xr:uid="{FB871A6A-1A71-48BA-8065-30D2F2D3EAFF}"/>
    <cellStyle name="Normal 3 9 8" xfId="36334" xr:uid="{9F6AE0AF-A726-439C-B36B-0EA8648EA505}"/>
    <cellStyle name="Normal 3 9 9" xfId="37387" xr:uid="{1725ADB3-2753-4121-851F-CE868970275F}"/>
    <cellStyle name="Normal 3 9_Act input CF" xfId="18913" xr:uid="{9A3EC0A2-00D8-4904-8A34-31107D9C2C0A}"/>
    <cellStyle name="Normal 3_Act input CF" xfId="18914" xr:uid="{1B5A672A-A3A9-4B23-899C-26C879FD4745}"/>
    <cellStyle name="Normal 30" xfId="18915" xr:uid="{5F7CDD84-662F-45D6-9200-AB7A4CDDC122}"/>
    <cellStyle name="Normal 30 2" xfId="18916" xr:uid="{CFFB19E6-BD53-4152-91EB-B7C5E1A768FC}"/>
    <cellStyle name="Normal 30 2 2" xfId="31014" xr:uid="{1017807C-40D0-454E-9966-84F2614591DC}"/>
    <cellStyle name="Normal 30 3" xfId="33034" xr:uid="{8FF952F7-3D78-46BB-A6A9-6A20F54B593D}"/>
    <cellStyle name="Normal 30 4" xfId="24789" xr:uid="{09F0ED08-A19D-4E9F-91BF-E137DC9EDAAD}"/>
    <cellStyle name="Normal 30_ACT Segment adj EBITDA" xfId="18917" xr:uid="{09A30B05-E030-49F2-903E-92BE691EDFD3}"/>
    <cellStyle name="Normal 31" xfId="18918" xr:uid="{5826234F-4D8D-483A-920D-9B742148AECE}"/>
    <cellStyle name="Normal 31 10" xfId="39101" xr:uid="{C2FCC5CB-5408-4714-A6B5-24E07FD9FAAB}"/>
    <cellStyle name="Normal 31 11" xfId="24790" xr:uid="{4A9D33CE-5924-428D-8193-B7A7844E0AFA}"/>
    <cellStyle name="Normal 31 2" xfId="18919" xr:uid="{73968F54-36B8-47DE-B997-8E1B1A2E0B37}"/>
    <cellStyle name="Normal 31 2 2" xfId="18920" xr:uid="{417FF9E2-E47B-4802-A51D-45EE575F9915}"/>
    <cellStyle name="Normal 31 2 2 2" xfId="31415" xr:uid="{76A6C734-2A1D-4E31-BAF9-5092BEF6FBBE}"/>
    <cellStyle name="Normal 31 2 3" xfId="24791" xr:uid="{D9EF8BD0-A99F-4674-888F-FFA2034590B3}"/>
    <cellStyle name="Normal 31 2_ACT Segment adj EBITDA" xfId="18921" xr:uid="{57E1D1AE-B382-4213-8856-A0AEB3A2857A}"/>
    <cellStyle name="Normal 31 3" xfId="18922" xr:uid="{5CA9D786-60CC-4073-A869-2693843BD549}"/>
    <cellStyle name="Normal 31 3 2" xfId="31018" xr:uid="{A30607C9-1060-43C1-8050-D02B77009089}"/>
    <cellStyle name="Normal 31 4" xfId="33035" xr:uid="{A2EE9873-3860-4AF8-9105-B84705C869A1}"/>
    <cellStyle name="Normal 31 5" xfId="36090" xr:uid="{C44288EE-3904-4D03-ACF6-53C0954699EE}"/>
    <cellStyle name="Normal 31 6" xfId="37315" xr:uid="{1140295C-07B4-4466-A59A-59BB6C629C5E}"/>
    <cellStyle name="Normal 31 7" xfId="38203" xr:uid="{A39F12FD-8E7F-4A27-B882-336C3D889A07}"/>
    <cellStyle name="Normal 31 8" xfId="37148" xr:uid="{BF0A7869-EF13-4272-A679-59EECB3E4F34}"/>
    <cellStyle name="Normal 31 9" xfId="38892" xr:uid="{A5537DAE-3270-4E0A-93F4-132F8DD6FCDB}"/>
    <cellStyle name="Normal 31_Act input CF" xfId="18923" xr:uid="{A4804B2B-281B-4E7C-B50B-1E854BE8CD4B}"/>
    <cellStyle name="Normal 32" xfId="18924" xr:uid="{98F52000-8687-47D7-B374-A691645E9BAD}"/>
    <cellStyle name="Normal 32 10" xfId="36091" xr:uid="{F42A3E7A-7708-45A3-AA77-9962DDEA0B6D}"/>
    <cellStyle name="Normal 32 11" xfId="24792" xr:uid="{F3674560-6B61-4B44-BF8E-D3F81456679A}"/>
    <cellStyle name="Normal 32 2" xfId="18925" xr:uid="{E3BC0291-5F1A-49E7-B8DF-7FDAEAD82C4A}"/>
    <cellStyle name="Normal 32 2 10" xfId="37615" xr:uid="{0272A327-1EFA-4C7F-9715-8739FB9841A6}"/>
    <cellStyle name="Normal 32 2 11" xfId="24793" xr:uid="{73E8D5C9-167F-4210-AC9E-2D1A4D7A6E0B}"/>
    <cellStyle name="Normal 32 2 2" xfId="18926" xr:uid="{92988549-81BB-47A6-9D4F-58D8295BB99F}"/>
    <cellStyle name="Normal 32 2 2 10" xfId="38919" xr:uid="{35DE5201-BA5D-45E7-A951-5284ED4F1438}"/>
    <cellStyle name="Normal 32 2 2 11" xfId="24794" xr:uid="{010023DB-3C81-4C9A-8F3C-9439B6AE2292}"/>
    <cellStyle name="Normal 32 2 2 2" xfId="18927" xr:uid="{738D8FEC-CC28-42D7-9CCA-6E64269A1AE3}"/>
    <cellStyle name="Normal 32 2 2 2 2" xfId="18928" xr:uid="{A1B5382E-51E2-4D8D-B85A-9F87DC819CE8}"/>
    <cellStyle name="Normal 32 2 2 2 2 2" xfId="24796" xr:uid="{1FBAA640-BD1B-4A3B-9DA8-7E57777F1971}"/>
    <cellStyle name="Normal 32 2 2 2 3" xfId="18929" xr:uid="{FFCDAF7B-D23E-4D36-9BCA-5EEC2FCE47B7}"/>
    <cellStyle name="Normal 32 2 2 2 3 2" xfId="24797" xr:uid="{E28826CE-C228-4E0A-8864-4B92F3915F87}"/>
    <cellStyle name="Normal 32 2 2 2 4" xfId="24795" xr:uid="{D1CFF90B-1221-4B7B-A792-7EC659CA761E}"/>
    <cellStyle name="Normal 32 2 2 2_ACT_NIBD EQ" xfId="18930" xr:uid="{171427DD-CDD6-4B5C-8213-04AB9B344997}"/>
    <cellStyle name="Normal 32 2 2 3" xfId="18931" xr:uid="{F36764C5-7AE2-421A-877F-7CB8A9143A74}"/>
    <cellStyle name="Normal 32 2 2 3 2" xfId="24798" xr:uid="{0A039494-BC46-4BB9-8A5F-8C275A031BDE}"/>
    <cellStyle name="Normal 32 2 2 4" xfId="18932" xr:uid="{3D4F1F68-FB95-4ACD-BB81-1DC044470B8D}"/>
    <cellStyle name="Normal 32 2 2 4 2" xfId="24799" xr:uid="{755A10A8-E18B-4B08-AB42-5BA14596B391}"/>
    <cellStyle name="Normal 32 2 2 5" xfId="18933" xr:uid="{46EABB20-BBCC-4CE5-8882-F7761BF7CD2D}"/>
    <cellStyle name="Normal 32 2 2 5 2" xfId="31443" xr:uid="{05F4D8F0-BC84-4927-850F-CB735AA21ACE}"/>
    <cellStyle name="Normal 32 2 2 6" xfId="36809" xr:uid="{8F362562-4086-4FED-BDC3-E2E77F3AC396}"/>
    <cellStyle name="Normal 32 2 2 7" xfId="37888" xr:uid="{D6E35ECF-4ADF-465E-80CB-A2DBFC2F412B}"/>
    <cellStyle name="Normal 32 2 2 8" xfId="38285" xr:uid="{E49D96F8-A741-4FB6-ADD2-10B275023D53}"/>
    <cellStyle name="Normal 32 2 2 9" xfId="38639" xr:uid="{B0291423-F45E-4EF1-BA53-E205CE14F928}"/>
    <cellStyle name="Normal 32 2 2_Act input CF" xfId="18934" xr:uid="{5B868392-161D-4AD2-AD7E-9229F5133F28}"/>
    <cellStyle name="Normal 32 2 3" xfId="18935" xr:uid="{700236B0-DFBF-4498-B322-F5AC6FCC56E2}"/>
    <cellStyle name="Normal 32 2 3 10" xfId="38920" xr:uid="{4DB62409-F433-433E-935E-FC4D1FDA66A2}"/>
    <cellStyle name="Normal 32 2 3 11" xfId="24800" xr:uid="{FA61F209-5652-4F6A-BFD9-C7F928D8E4FD}"/>
    <cellStyle name="Normal 32 2 3 2" xfId="18936" xr:uid="{7EFD2E9E-07B6-4DBC-87C2-52C4FE50D4B3}"/>
    <cellStyle name="Normal 32 2 3 2 2" xfId="18937" xr:uid="{6A199F40-3B0C-429C-A22C-701059A9DD6C}"/>
    <cellStyle name="Normal 32 2 3 2 2 2" xfId="24802" xr:uid="{0B4712FD-72F3-42BD-984B-9E3AA9168BAD}"/>
    <cellStyle name="Normal 32 2 3 2 3" xfId="18938" xr:uid="{9341C719-4B72-4DCD-8875-2DA3C40B5296}"/>
    <cellStyle name="Normal 32 2 3 2 3 2" xfId="24803" xr:uid="{73449397-4EB2-4981-96EC-14E5DC53CEB7}"/>
    <cellStyle name="Normal 32 2 3 2 4" xfId="24801" xr:uid="{D5E1B704-582C-4148-872A-0BBF1C07B739}"/>
    <cellStyle name="Normal 32 2 3 2_ACT_NIBD EQ" xfId="18939" xr:uid="{6F78E2C1-BE46-4768-A3C2-03311170E22A}"/>
    <cellStyle name="Normal 32 2 3 3" xfId="18940" xr:uid="{FCCA4730-C77C-4D07-AD42-816067D76AEF}"/>
    <cellStyle name="Normal 32 2 3 3 2" xfId="24804" xr:uid="{A39E1763-B36B-47D6-A063-35AE530BA0D4}"/>
    <cellStyle name="Normal 32 2 3 4" xfId="18941" xr:uid="{F8C20204-F1F6-4ACA-988C-DE71EBD7CE60}"/>
    <cellStyle name="Normal 32 2 3 4 2" xfId="24805" xr:uid="{7E1DC0AF-0068-4B9F-8EE4-DA163B11F719}"/>
    <cellStyle name="Normal 32 2 3 5" xfId="18942" xr:uid="{600951D4-4BB7-4FC9-953F-435EC6D4BFE5}"/>
    <cellStyle name="Normal 32 2 3 5 2" xfId="31837" xr:uid="{12CB8FA0-AA79-4E58-B608-541CAD3A3C67}"/>
    <cellStyle name="Normal 32 2 3 6" xfId="36810" xr:uid="{85EB2951-0282-4642-9E0E-085B41A14DDC}"/>
    <cellStyle name="Normal 32 2 3 7" xfId="37889" xr:uid="{68CF1661-3CA0-4F09-A7B9-D35773E1E24E}"/>
    <cellStyle name="Normal 32 2 3 8" xfId="38286" xr:uid="{BAF23598-4014-4909-A168-BEDB9B4645CC}"/>
    <cellStyle name="Normal 32 2 3 9" xfId="38640" xr:uid="{52A09A57-95DB-495A-8AF4-4BC57DBE8EF9}"/>
    <cellStyle name="Normal 32 2 3_Act input CF" xfId="18943" xr:uid="{6288D5B8-0CF6-4728-96E0-A95850C119A9}"/>
    <cellStyle name="Normal 32 2 4" xfId="18944" xr:uid="{B505B0AC-FEAA-4D20-91E8-AFF95EF97DD5}"/>
    <cellStyle name="Normal 32 2 4 2" xfId="18945" xr:uid="{D5401A5F-0F0A-401F-A94F-6EC337FC316E}"/>
    <cellStyle name="Normal 32 2 4 2 2" xfId="24807" xr:uid="{CEC70346-EF08-489D-94E0-7DE5B155E209}"/>
    <cellStyle name="Normal 32 2 4 3" xfId="18946" xr:uid="{C5746A49-7DCF-47A9-A4C1-98123A2A35FD}"/>
    <cellStyle name="Normal 32 2 4 3 2" xfId="24808" xr:uid="{710C3114-7E2E-4008-B5DC-3E659B59D869}"/>
    <cellStyle name="Normal 32 2 4 4" xfId="24806" xr:uid="{32069318-F86C-4866-9E10-02FECF0044B9}"/>
    <cellStyle name="Normal 32 2 4_ACT_NIBD EQ" xfId="18947" xr:uid="{756AE23F-9B97-42F8-971A-5D5E87D2F1A9}"/>
    <cellStyle name="Normal 32 2 5" xfId="18948" xr:uid="{A0A986C8-3142-4538-A013-9710E3F34FE2}"/>
    <cellStyle name="Normal 32 2 5 2" xfId="24809" xr:uid="{779C47F8-D30E-4A8B-A65E-DEE50A1BCB2E}"/>
    <cellStyle name="Normal 32 2 6" xfId="18949" xr:uid="{0D06B068-8014-448D-B7FC-24056095190C}"/>
    <cellStyle name="Normal 32 2 6 2" xfId="24810" xr:uid="{8441CC47-ABCC-478D-8A49-7B2D06C2508E}"/>
    <cellStyle name="Normal 32 2 7" xfId="18950" xr:uid="{B5F72190-140B-4751-BC4F-6D476F9CEB6E}"/>
    <cellStyle name="Normal 32 2 7 2" xfId="31053" xr:uid="{997BE265-635E-45A8-943C-88C15FD2EA84}"/>
    <cellStyle name="Normal 32 2 8" xfId="36459" xr:uid="{57CB925C-138F-46AC-B2FE-01618AAA6CE9}"/>
    <cellStyle name="Normal 32 2 9" xfId="37508" xr:uid="{933FA30B-3456-43B5-8DF1-53CDF42D55B8}"/>
    <cellStyle name="Normal 32 2_Act input CF" xfId="18951" xr:uid="{8B95FD05-4A17-4266-9A84-4AF0B127FCC1}"/>
    <cellStyle name="Normal 32 3" xfId="18952" xr:uid="{C84A086D-FCBF-4C31-91E8-7BA7DEC6F258}"/>
    <cellStyle name="Normal 32 3 10" xfId="38921" xr:uid="{EB24CB31-44CF-4DF4-A26B-6306A3041502}"/>
    <cellStyle name="Normal 32 3 11" xfId="24811" xr:uid="{B8089D3C-5163-4DA1-9C15-916873E2B238}"/>
    <cellStyle name="Normal 32 3 2" xfId="18953" xr:uid="{AE809F21-DE89-47B1-B56A-F6603ECD4DD7}"/>
    <cellStyle name="Normal 32 3 2 2" xfId="18954" xr:uid="{4B8C61DF-0DCE-45FC-AD68-8889B2C2872A}"/>
    <cellStyle name="Normal 32 3 2 2 2" xfId="24813" xr:uid="{BA7ED45A-F34E-43A9-B80D-A05007806830}"/>
    <cellStyle name="Normal 32 3 2 3" xfId="18955" xr:uid="{B15A0C91-300F-4452-9FE4-247C4C0263DA}"/>
    <cellStyle name="Normal 32 3 2 3 2" xfId="24814" xr:uid="{5DFB2E78-0E06-4136-862D-2E393A1BCBE0}"/>
    <cellStyle name="Normal 32 3 2 4" xfId="24812" xr:uid="{DCC61E31-B05A-4690-846F-CA657621C8C3}"/>
    <cellStyle name="Normal 32 3 2_ACT_NIBD EQ" xfId="18956" xr:uid="{D9838F5D-0E38-4D68-A8E4-4F0E1933E667}"/>
    <cellStyle name="Normal 32 3 3" xfId="18957" xr:uid="{7AE601B4-F72F-4CE0-92F6-E85E69E3ECF7}"/>
    <cellStyle name="Normal 32 3 3 2" xfId="24815" xr:uid="{6C43948E-7B34-4440-983B-116F1A293D74}"/>
    <cellStyle name="Normal 32 3 4" xfId="18958" xr:uid="{18338209-AA18-4F66-8D69-BACA0B7FEC39}"/>
    <cellStyle name="Normal 32 3 4 2" xfId="24816" xr:uid="{5BF61B7D-27E4-41CF-85C3-9C29491470A3}"/>
    <cellStyle name="Normal 32 3 5" xfId="18959" xr:uid="{E72A0169-55AF-436E-AEE6-FD4FE0F252AC}"/>
    <cellStyle name="Normal 32 3 5 2" xfId="31419" xr:uid="{6381D6CB-A020-4D8D-BBAB-A618F8C2AEFF}"/>
    <cellStyle name="Normal 32 3 6" xfId="36811" xr:uid="{F02405CC-7410-4225-B341-365EFCE488D6}"/>
    <cellStyle name="Normal 32 3 7" xfId="37890" xr:uid="{E234DD69-3502-4DCB-8B68-5130B90660DC}"/>
    <cellStyle name="Normal 32 3 8" xfId="38287" xr:uid="{8EE15303-E6BF-4308-876A-5DFD5A710B87}"/>
    <cellStyle name="Normal 32 3 9" xfId="38641" xr:uid="{0C820B87-17A7-4809-9E56-4C2692030770}"/>
    <cellStyle name="Normal 32 3_Act input CF" xfId="18960" xr:uid="{D7E6A403-F791-48B3-BB70-43C7F790CBB5}"/>
    <cellStyle name="Normal 32 4" xfId="18961" xr:uid="{54BE081C-01DE-4953-98B7-E555A9FB56E7}"/>
    <cellStyle name="Normal 32 4 10" xfId="38922" xr:uid="{CB8433B2-DB15-40BA-B439-9A7680CD8F85}"/>
    <cellStyle name="Normal 32 4 11" xfId="24817" xr:uid="{5A591E33-90AB-456D-B881-5117D4914FBA}"/>
    <cellStyle name="Normal 32 4 2" xfId="18962" xr:uid="{1CB2F7CE-D165-4FC2-94B0-972033C014E5}"/>
    <cellStyle name="Normal 32 4 2 2" xfId="18963" xr:uid="{8B003C6C-317F-448D-9C0B-C9C5AEBE80A2}"/>
    <cellStyle name="Normal 32 4 2 2 2" xfId="24819" xr:uid="{8C93686C-C60D-43E5-8E90-B75C2E5CC965}"/>
    <cellStyle name="Normal 32 4 2 3" xfId="18964" xr:uid="{A0922310-2E2D-42D5-AEE3-5BED03DD10FA}"/>
    <cellStyle name="Normal 32 4 2 3 2" xfId="24820" xr:uid="{8AE1AD8F-EDC3-4E86-B56D-B19115C8E99D}"/>
    <cellStyle name="Normal 32 4 2 4" xfId="24818" xr:uid="{5AEE09CB-7E9F-41F2-ACCE-EFBB8575086A}"/>
    <cellStyle name="Normal 32 4 2_ACT_NIBD EQ" xfId="18965" xr:uid="{A0BC3975-BF8B-4E24-86F1-CA5CCC780388}"/>
    <cellStyle name="Normal 32 4 3" xfId="18966" xr:uid="{60668C7F-35AE-4AD5-BBB6-5B5EE883B2DE}"/>
    <cellStyle name="Normal 32 4 3 2" xfId="24821" xr:uid="{BDA69F21-39B2-4E6B-B926-485F7FF4ABF3}"/>
    <cellStyle name="Normal 32 4 4" xfId="18967" xr:uid="{F252D359-4908-4DDB-A89F-C93698249897}"/>
    <cellStyle name="Normal 32 4 4 2" xfId="24822" xr:uid="{8294DDD4-2FC5-4855-A7E1-0C2FEC977018}"/>
    <cellStyle name="Normal 32 4 5" xfId="18968" xr:uid="{5C5818C1-96F8-4E01-BFB7-54882A100740}"/>
    <cellStyle name="Normal 32 4 5 2" xfId="31810" xr:uid="{629EA495-2AC5-482A-984C-1449D4A6B46C}"/>
    <cellStyle name="Normal 32 4 6" xfId="36812" xr:uid="{EC87E26F-D1D4-4C86-844D-5E0BDF2B4430}"/>
    <cellStyle name="Normal 32 4 7" xfId="37891" xr:uid="{2EC561C5-4776-4F66-96FE-B482038348B0}"/>
    <cellStyle name="Normal 32 4 8" xfId="38288" xr:uid="{A142B680-AECF-424E-A415-E2BDFD3748DB}"/>
    <cellStyle name="Normal 32 4 9" xfId="38642" xr:uid="{0AF46AB8-C99B-42F5-9249-644D8C5769C9}"/>
    <cellStyle name="Normal 32 4_Act input CF" xfId="18969" xr:uid="{7773E99A-91FA-4FF1-8969-46045ACB91F1}"/>
    <cellStyle name="Normal 32 5" xfId="18970" xr:uid="{2415710B-FA0F-452A-B137-8A2E06448446}"/>
    <cellStyle name="Normal 32 5 2" xfId="18971" xr:uid="{6C821F95-F39F-428C-BA5A-65A94F40F9F2}"/>
    <cellStyle name="Normal 32 5 2 2" xfId="24824" xr:uid="{6B853BEC-83CD-4793-A503-CB50F051D85D}"/>
    <cellStyle name="Normal 32 5 3" xfId="18972" xr:uid="{9E1FC0D7-BAE2-40DF-BB98-6ACE7203EE46}"/>
    <cellStyle name="Normal 32 5 3 2" xfId="24825" xr:uid="{6DDC4B44-7D36-4994-AC38-3AE8D175FF9C}"/>
    <cellStyle name="Normal 32 5 4" xfId="24823" xr:uid="{2D9D717E-BCC6-4A18-A406-FA480B0E1CDF}"/>
    <cellStyle name="Normal 32 5_ACT_NIBD EQ" xfId="18973" xr:uid="{98E4C83B-0D63-4658-8342-C8EE1B0B2AE9}"/>
    <cellStyle name="Normal 32 6" xfId="18974" xr:uid="{3580B88F-17DD-4D83-9971-7F4318A962CA}"/>
    <cellStyle name="Normal 32 6 2" xfId="24826" xr:uid="{FD8D2B23-BF8B-4146-ABF5-2BEFC571ECFE}"/>
    <cellStyle name="Normal 32 7" xfId="18975" xr:uid="{F339B83A-236C-403B-B8DC-3146554853A8}"/>
    <cellStyle name="Normal 32 7 2" xfId="24827" xr:uid="{65CC398C-BD55-46FD-AF86-198D93B56ADF}"/>
    <cellStyle name="Normal 32 8" xfId="18976" xr:uid="{E2096CEF-47B4-4932-B04C-57022A085C6A}"/>
    <cellStyle name="Normal 32 8 2" xfId="31022" xr:uid="{0339C0B8-1A54-4451-B827-4BCB2C26361C}"/>
    <cellStyle name="Normal 32 9" xfId="33036" xr:uid="{714C49A1-E1A6-4E9E-BE93-D7CE676200B5}"/>
    <cellStyle name="Normal 32_Act input CF" xfId="18977" xr:uid="{A0E4C93C-652C-4197-8B36-E8E759910B58}"/>
    <cellStyle name="Normal 33" xfId="18978" xr:uid="{9434F979-4ACC-4D48-879F-F4CFC109EEA8}"/>
    <cellStyle name="Normal 33 10" xfId="37292" xr:uid="{4AE83A47-71A7-4B0D-951F-68F1ABFB9993}"/>
    <cellStyle name="Normal 33 11" xfId="24828" xr:uid="{1C46D395-32AD-4361-BC39-69D272D6F4CA}"/>
    <cellStyle name="Normal 33 2" xfId="18979" xr:uid="{B93DE390-9897-46BC-8CE4-0E764CDD4033}"/>
    <cellStyle name="Normal 33 2 10" xfId="38923" xr:uid="{D1B0F35F-2156-414E-8084-1E795A4FA479}"/>
    <cellStyle name="Normal 33 2 11" xfId="24829" xr:uid="{D18FDD33-6122-4B16-8679-09EE059BF91C}"/>
    <cellStyle name="Normal 33 2 2" xfId="18980" xr:uid="{EDCB3294-0CB0-4D24-8175-5AFE16687810}"/>
    <cellStyle name="Normal 33 2 2 2" xfId="18981" xr:uid="{BAB8D119-C628-4683-8ADB-DFFAD81E5BC6}"/>
    <cellStyle name="Normal 33 2 2 2 2" xfId="24831" xr:uid="{9C0BA178-4D5A-443C-ACCE-53F71DD4F8DC}"/>
    <cellStyle name="Normal 33 2 2 3" xfId="18982" xr:uid="{B027BA18-94C5-4FE2-B3ED-AEDC57EDBFFF}"/>
    <cellStyle name="Normal 33 2 2 3 2" xfId="24832" xr:uid="{36663E08-3733-46F6-9007-D3633B7D2E3D}"/>
    <cellStyle name="Normal 33 2 2 4" xfId="24830" xr:uid="{284D9112-FC57-4E7C-A13E-9300B7DF4BB8}"/>
    <cellStyle name="Normal 33 2 2_ACT_NIBD EQ" xfId="18983" xr:uid="{856A6CCB-CF69-4C57-A403-D35952B475F6}"/>
    <cellStyle name="Normal 33 2 3" xfId="18984" xr:uid="{4A0731D4-6C27-4855-BF05-01338E13181B}"/>
    <cellStyle name="Normal 33 2 3 2" xfId="24833" xr:uid="{CB4FC9D1-EBF6-45FA-A93D-A61E2B134DF3}"/>
    <cellStyle name="Normal 33 2 4" xfId="18985" xr:uid="{24757B4C-1409-46DE-8CE3-711449ADDFE3}"/>
    <cellStyle name="Normal 33 2 4 2" xfId="24834" xr:uid="{C7159AA2-ED1E-4EA8-A505-1DF9E3A894B2}"/>
    <cellStyle name="Normal 33 2 5" xfId="18986" xr:uid="{5B11AC7F-FFB6-48B6-B221-2D69870251A2}"/>
    <cellStyle name="Normal 33 2 5 2" xfId="31425" xr:uid="{57160B6A-CB32-49AD-8345-8AA3812A904B}"/>
    <cellStyle name="Normal 33 2 6" xfId="36813" xr:uid="{A782324B-DE44-4D81-A02D-44BD4BA537F1}"/>
    <cellStyle name="Normal 33 2 7" xfId="37892" xr:uid="{C630FCCE-9E7A-4A05-9AAD-6F9A5EE70F3B}"/>
    <cellStyle name="Normal 33 2 8" xfId="38290" xr:uid="{A52E1F1E-2BA0-4A16-9EBC-EB4949AE3304}"/>
    <cellStyle name="Normal 33 2 9" xfId="38643" xr:uid="{1EBB53D1-9BD2-497A-8501-FDFB322F85F6}"/>
    <cellStyle name="Normal 33 2_Act input CF" xfId="18987" xr:uid="{75FE6337-393A-44E7-BEEE-871E8D58B6E3}"/>
    <cellStyle name="Normal 33 3" xfId="18988" xr:uid="{0B53A3D3-B867-455A-9B73-15FA41DCB4FA}"/>
    <cellStyle name="Normal 33 3 10" xfId="38924" xr:uid="{A5AF3E49-8AB6-46DF-B0CB-368158550E0B}"/>
    <cellStyle name="Normal 33 3 11" xfId="24835" xr:uid="{3A7B6B8A-D0D3-4C05-8830-D3F172D91336}"/>
    <cellStyle name="Normal 33 3 2" xfId="18989" xr:uid="{99C3D88D-57D2-4D11-A0D1-54D23622F3C2}"/>
    <cellStyle name="Normal 33 3 2 2" xfId="18990" xr:uid="{F92E851F-28F7-4969-9EAB-8A7CAE59F66F}"/>
    <cellStyle name="Normal 33 3 2 2 2" xfId="24837" xr:uid="{FC2262CA-9493-48AA-AA45-F91002838E91}"/>
    <cellStyle name="Normal 33 3 2 3" xfId="18991" xr:uid="{1B94808F-5AE4-405B-8AFA-7975CA96F257}"/>
    <cellStyle name="Normal 33 3 2 3 2" xfId="24838" xr:uid="{6D13CDF1-5E03-47FA-93E1-5CF30ACD31A3}"/>
    <cellStyle name="Normal 33 3 2 4" xfId="24836" xr:uid="{26BF0C62-A1B6-422A-AA93-BDEB42EDD975}"/>
    <cellStyle name="Normal 33 3 2_ACT_NIBD EQ" xfId="18992" xr:uid="{DD200F0D-D841-4E8E-A578-8AC166C9350D}"/>
    <cellStyle name="Normal 33 3 3" xfId="18993" xr:uid="{A16A126E-9B2B-40BC-81BB-67D6D091EA76}"/>
    <cellStyle name="Normal 33 3 3 2" xfId="24839" xr:uid="{4DCD39C4-871D-4D32-A8AE-BD6365FB0A02}"/>
    <cellStyle name="Normal 33 3 4" xfId="18994" xr:uid="{FD3A7465-4BA6-4636-8E41-67910BB0F1E8}"/>
    <cellStyle name="Normal 33 3 4 2" xfId="24840" xr:uid="{49CB51CD-EE5E-4BE0-ACE2-E3FCA6DBF94A}"/>
    <cellStyle name="Normal 33 3 5" xfId="18995" xr:uid="{04EAF487-CB6E-4610-A40B-FE1F53160300}"/>
    <cellStyle name="Normal 33 3 5 2" xfId="31816" xr:uid="{C2E74FC1-4074-480C-BA3B-950C4A7967CC}"/>
    <cellStyle name="Normal 33 3 6" xfId="36814" xr:uid="{1C611FBA-5AAC-4985-8167-E63DE0B98648}"/>
    <cellStyle name="Normal 33 3 7" xfId="37893" xr:uid="{2BBE2E13-1D2C-46A9-9F81-F536CE6CEC85}"/>
    <cellStyle name="Normal 33 3 8" xfId="38291" xr:uid="{F078D2B7-8512-4907-9A41-68E197561E4F}"/>
    <cellStyle name="Normal 33 3 9" xfId="38644" xr:uid="{CBA6A7C2-BCFF-48A8-8FCA-2A03954669BB}"/>
    <cellStyle name="Normal 33 3_Act input CF" xfId="18996" xr:uid="{34A50382-AA9B-41B3-A427-132937EC2F3D}"/>
    <cellStyle name="Normal 33 4" xfId="18997" xr:uid="{59AC9305-DC76-4F29-83D2-37EC2AF95059}"/>
    <cellStyle name="Normal 33 4 2" xfId="18998" xr:uid="{7C09B39E-F40B-4143-8F68-52476A3F1709}"/>
    <cellStyle name="Normal 33 4 2 2" xfId="24842" xr:uid="{2650AA41-C113-475D-8B7A-42F644837593}"/>
    <cellStyle name="Normal 33 4 3" xfId="18999" xr:uid="{69AA7DDF-58E0-426C-8E94-DA1714071C03}"/>
    <cellStyle name="Normal 33 4 3 2" xfId="24843" xr:uid="{BD8ACDB8-908E-4C02-80E2-99BA8A2C98D8}"/>
    <cellStyle name="Normal 33 4 4" xfId="36440" xr:uid="{AFB52F70-2ECA-4192-9AFC-A099C472A4A3}"/>
    <cellStyle name="Normal 33 4 5" xfId="24841" xr:uid="{9259DDCE-E37D-447F-A6B7-1489C4EC6487}"/>
    <cellStyle name="Normal 33 4_ACT Segment adj EBITDA" xfId="19000" xr:uid="{AEA5F74B-4900-4AC6-88B8-F2A1D970C461}"/>
    <cellStyle name="Normal 33 5" xfId="19001" xr:uid="{F2B569D4-FA4D-4F8D-96C6-D1CD99680B47}"/>
    <cellStyle name="Normal 33 5 2" xfId="24844" xr:uid="{13418157-8466-4416-B502-102EDBEB452B}"/>
    <cellStyle name="Normal 33 6" xfId="19002" xr:uid="{7B99EEBA-4F25-4E93-B99B-49D6E6C6FB19}"/>
    <cellStyle name="Normal 33 6 2" xfId="24845" xr:uid="{7D9F64B1-6468-45F5-97B6-84B62E60E45C}"/>
    <cellStyle name="Normal 33 7" xfId="19003" xr:uid="{9783716F-DEFA-4E5B-B036-A9356D7FBBD7}"/>
    <cellStyle name="Normal 33 7 2" xfId="31028" xr:uid="{83887F2A-96AC-4E09-AB70-D13B6EA25ED5}"/>
    <cellStyle name="Normal 33 8" xfId="33037" xr:uid="{429FB530-9A76-4649-97DD-58F1658118B7}"/>
    <cellStyle name="Normal 33 9" xfId="36044" xr:uid="{A0BFDA2B-2338-4F3F-BA2C-69AE10D4B3BF}"/>
    <cellStyle name="Normal 33_Act input CF" xfId="19004" xr:uid="{56C90E8F-BEB9-4E93-94F3-F10D09F47D61}"/>
    <cellStyle name="Normal 34" xfId="19005" xr:uid="{3BFE95C2-A546-4FC0-AE95-85123097DC49}"/>
    <cellStyle name="Normal 34 10" xfId="37736" xr:uid="{72056484-4CFD-4E5A-9DED-D21B939B2FDA}"/>
    <cellStyle name="Normal 34 11" xfId="24846" xr:uid="{8E427DAF-9BFE-49C9-945A-344E127B490F}"/>
    <cellStyle name="Normal 34 2" xfId="19006" xr:uid="{F4799215-A724-4208-AEB8-A31D2BE3BF9D}"/>
    <cellStyle name="Normal 34 2 10" xfId="38925" xr:uid="{1A8281E0-588B-4CF6-9A4B-F6EC2F46434C}"/>
    <cellStyle name="Normal 34 2 11" xfId="24847" xr:uid="{644EB2CA-16AB-41A1-B054-4FF20DFA0B6D}"/>
    <cellStyle name="Normal 34 2 2" xfId="19007" xr:uid="{239129F3-167D-4E45-B1E6-4C9ADC5660C8}"/>
    <cellStyle name="Normal 34 2 2 2" xfId="19008" xr:uid="{BB61E407-7AE3-4384-9608-60D4E3BE707D}"/>
    <cellStyle name="Normal 34 2 2 2 2" xfId="24849" xr:uid="{E9792C28-5DE7-46DF-84D7-022CBF34D565}"/>
    <cellStyle name="Normal 34 2 2 3" xfId="19009" xr:uid="{EBD878BF-4A7D-4948-93E7-1F914908CEE6}"/>
    <cellStyle name="Normal 34 2 2 3 2" xfId="24850" xr:uid="{C21C8788-FD56-4239-8D5B-BCDF3D565F59}"/>
    <cellStyle name="Normal 34 2 2 4" xfId="24848" xr:uid="{4FCE4D9E-BF07-49EE-8261-A2B2D7A17062}"/>
    <cellStyle name="Normal 34 2 2_ACT_NIBD EQ" xfId="19010" xr:uid="{268D0DEF-E436-4A44-AB59-F5F2F7FC4C28}"/>
    <cellStyle name="Normal 34 2 3" xfId="19011" xr:uid="{801CDDA0-93B0-47F7-ADE1-E3C8C8A64FFC}"/>
    <cellStyle name="Normal 34 2 3 2" xfId="24851" xr:uid="{C8DE5CB2-7EF7-4A95-81AE-E4F061A41781}"/>
    <cellStyle name="Normal 34 2 4" xfId="19012" xr:uid="{27188196-09DF-443D-B32C-5CBE38586F30}"/>
    <cellStyle name="Normal 34 2 4 2" xfId="24852" xr:uid="{257B418F-8326-49B6-89C3-07846E73F5E3}"/>
    <cellStyle name="Normal 34 2 5" xfId="19013" xr:uid="{E2D30D5F-8CF8-4228-91D6-08ED73BF5B2D}"/>
    <cellStyle name="Normal 34 2 5 2" xfId="31430" xr:uid="{BE9E0600-874D-4FFF-82C0-15BBAAD35C5C}"/>
    <cellStyle name="Normal 34 2 6" xfId="36815" xr:uid="{603743E2-418A-4937-B4F6-171A1E1E40C5}"/>
    <cellStyle name="Normal 34 2 7" xfId="37894" xr:uid="{C6C0998D-925F-45E7-AACB-4577EEA6D419}"/>
    <cellStyle name="Normal 34 2 8" xfId="38292" xr:uid="{08505CEA-244B-4012-90A5-2D9255613E1C}"/>
    <cellStyle name="Normal 34 2 9" xfId="38645" xr:uid="{3DA1666A-20DB-40FC-8F92-8F32DB83E04B}"/>
    <cellStyle name="Normal 34 2_Act input CF" xfId="19014" xr:uid="{4AC7EED1-8E3F-4C04-8731-13CF1690B45B}"/>
    <cellStyle name="Normal 34 3" xfId="19015" xr:uid="{11C5CA75-C141-45BB-A416-AD935E51491D}"/>
    <cellStyle name="Normal 34 3 10" xfId="38926" xr:uid="{961781E6-1F0C-45C1-B136-5F3EC8A464CC}"/>
    <cellStyle name="Normal 34 3 11" xfId="24853" xr:uid="{3C307356-89D7-4FD8-A55B-BED7F75E2434}"/>
    <cellStyle name="Normal 34 3 2" xfId="19016" xr:uid="{55E63CF7-9987-4BB9-B837-1F15D7ED4E5E}"/>
    <cellStyle name="Normal 34 3 2 2" xfId="19017" xr:uid="{71779ACC-AC65-4506-9858-23038C2291FD}"/>
    <cellStyle name="Normal 34 3 2 2 2" xfId="24855" xr:uid="{65410065-FFBF-4633-AE55-E696A93283E7}"/>
    <cellStyle name="Normal 34 3 2 3" xfId="19018" xr:uid="{22E0072F-3ED4-4D8B-BA6C-094815FC476B}"/>
    <cellStyle name="Normal 34 3 2 3 2" xfId="24856" xr:uid="{DCDFE9E7-2BDB-49C2-869C-34C33C28D263}"/>
    <cellStyle name="Normal 34 3 2 4" xfId="24854" xr:uid="{7E4CBFF8-E49E-4816-AE96-C47E9E69E29C}"/>
    <cellStyle name="Normal 34 3 2_ACT_NIBD EQ" xfId="19019" xr:uid="{9D2070A1-181C-49CB-8581-328CCD0753B4}"/>
    <cellStyle name="Normal 34 3 3" xfId="19020" xr:uid="{C68BF1B4-4DC3-42C5-86CC-A6E36E174F14}"/>
    <cellStyle name="Normal 34 3 3 2" xfId="24857" xr:uid="{31880FE8-D19F-4B6F-8400-04CA1D220E34}"/>
    <cellStyle name="Normal 34 3 4" xfId="19021" xr:uid="{98B3487C-2B2B-4B3B-AFBB-F45A86D6B39D}"/>
    <cellStyle name="Normal 34 3 4 2" xfId="24858" xr:uid="{9B1CC37B-67CE-4A58-BFDE-F51B975997C2}"/>
    <cellStyle name="Normal 34 3 5" xfId="19022" xr:uid="{6A6ED3E4-5127-4E9D-A948-B89FDEA6CE0F}"/>
    <cellStyle name="Normal 34 3 5 2" xfId="31821" xr:uid="{2B1BAB72-9095-4924-8CCB-22EEA12FBD91}"/>
    <cellStyle name="Normal 34 3 6" xfId="36816" xr:uid="{3BA3A560-FD6A-4AAB-8DBE-E983D6D506FC}"/>
    <cellStyle name="Normal 34 3 7" xfId="37895" xr:uid="{AE053938-0CF3-4C33-9AF3-519B993F6704}"/>
    <cellStyle name="Normal 34 3 8" xfId="38293" xr:uid="{C7136140-44C6-48CF-B05F-12308CE1B31D}"/>
    <cellStyle name="Normal 34 3 9" xfId="38646" xr:uid="{A04B9666-A616-423D-9681-4EE54854B1FF}"/>
    <cellStyle name="Normal 34 3_Act input CF" xfId="19023" xr:uid="{8BC4329B-9F06-4ECD-97BD-885AAC5C573F}"/>
    <cellStyle name="Normal 34 4" xfId="19024" xr:uid="{41152D40-0756-445A-8E58-EC3914C2EAFE}"/>
    <cellStyle name="Normal 34 4 2" xfId="19025" xr:uid="{764908E6-1C23-414A-BBC5-5FF07BF7256A}"/>
    <cellStyle name="Normal 34 4 2 2" xfId="24860" xr:uid="{DFA56EB6-CF60-478F-9B1C-F3D7D272C63A}"/>
    <cellStyle name="Normal 34 4 3" xfId="19026" xr:uid="{BB8A711A-AC23-412D-8D9B-1EE42E386E8F}"/>
    <cellStyle name="Normal 34 4 3 2" xfId="24861" xr:uid="{54F6E2D3-E0C0-4F79-8F6F-828D8E795CF4}"/>
    <cellStyle name="Normal 34 4 4" xfId="36445" xr:uid="{8D1BBB49-5B08-440D-A968-868EE208695E}"/>
    <cellStyle name="Normal 34 4 5" xfId="24859" xr:uid="{628D5111-03B9-474B-9DF7-45007B3FF5A8}"/>
    <cellStyle name="Normal 34 4_ACT Segment adj EBITDA" xfId="19027" xr:uid="{014C8C7A-EBFB-4191-880C-085EEA48585C}"/>
    <cellStyle name="Normal 34 5" xfId="19028" xr:uid="{599AF7AD-432C-41F6-96CD-EB06BF77C704}"/>
    <cellStyle name="Normal 34 5 2" xfId="24862" xr:uid="{41D9D9C6-E1FF-48C5-B72C-479733733422}"/>
    <cellStyle name="Normal 34 6" xfId="19029" xr:uid="{89099DED-FE54-4055-95D6-DE1F89DFB56A}"/>
    <cellStyle name="Normal 34 6 2" xfId="24863" xr:uid="{5D533648-5CF9-428A-98E9-4C1871E790C6}"/>
    <cellStyle name="Normal 34 7" xfId="19030" xr:uid="{2203437E-F11C-4CF5-B935-3CB7BFDC4636}"/>
    <cellStyle name="Normal 34 7 2" xfId="31033" xr:uid="{3955BECF-1C21-4783-B53F-3068BAEF82FC}"/>
    <cellStyle name="Normal 34 8" xfId="33038" xr:uid="{28D5D62E-2F9D-4928-BB66-401652B7E1E9}"/>
    <cellStyle name="Normal 34 9" xfId="36086" xr:uid="{BCFE3A1D-D63F-45ED-A15A-FA8708D9F558}"/>
    <cellStyle name="Normal 34_Act input CF" xfId="19031" xr:uid="{BFCB2707-4932-4638-8B97-1047349A3E41}"/>
    <cellStyle name="Normal 35" xfId="19032" xr:uid="{5089E3E4-DDD8-425F-A7CD-1DDC02852FE9}"/>
    <cellStyle name="Normal 35 10" xfId="37733" xr:uid="{A1B8B29A-5856-4E26-8C2B-0CD68D1D43E4}"/>
    <cellStyle name="Normal 35 11" xfId="24864" xr:uid="{9057CDFF-D06C-47EC-85AB-E50B1B379851}"/>
    <cellStyle name="Normal 35 2" xfId="19033" xr:uid="{13BBD35E-8E93-4C90-92E3-74556C572D30}"/>
    <cellStyle name="Normal 35 2 10" xfId="38927" xr:uid="{F677E006-F817-4337-B338-CC1199C4F75F}"/>
    <cellStyle name="Normal 35 2 11" xfId="24865" xr:uid="{2926C623-BFA3-47E2-AA8C-9831E3C47CCE}"/>
    <cellStyle name="Normal 35 2 2" xfId="19034" xr:uid="{461FE920-04F7-4197-AB95-C03957E8975B}"/>
    <cellStyle name="Normal 35 2 2 2" xfId="19035" xr:uid="{64FBC920-D686-44F3-86A0-5F4EC6A68CC2}"/>
    <cellStyle name="Normal 35 2 2 2 2" xfId="24867" xr:uid="{748A98EF-F9C6-4CB1-BF74-48FB6F770CD2}"/>
    <cellStyle name="Normal 35 2 2 3" xfId="19036" xr:uid="{97C917D2-A771-4138-BCCD-3D102C97BABE}"/>
    <cellStyle name="Normal 35 2 2 3 2" xfId="24868" xr:uid="{F4F2F448-30E5-4506-B38A-3C1C985CA342}"/>
    <cellStyle name="Normal 35 2 2 4" xfId="24866" xr:uid="{482B0EE8-111D-4E7B-BB87-E73EFE3F95E3}"/>
    <cellStyle name="Normal 35 2 2_ACT_NIBD EQ" xfId="19037" xr:uid="{BAFB6437-ED14-4C98-8933-549EC8238B8E}"/>
    <cellStyle name="Normal 35 2 3" xfId="19038" xr:uid="{F4BC6CB7-C778-4E69-91F9-C60A280F2862}"/>
    <cellStyle name="Normal 35 2 3 2" xfId="24869" xr:uid="{36F1BD77-C417-47FE-A60D-4583CAD48842}"/>
    <cellStyle name="Normal 35 2 4" xfId="19039" xr:uid="{55B93BD9-C411-49FB-A3C9-0CDA0411C3F3}"/>
    <cellStyle name="Normal 35 2 4 2" xfId="24870" xr:uid="{E4DE2B48-728B-4BEF-B1C8-2DCDB4ADF069}"/>
    <cellStyle name="Normal 35 2 5" xfId="19040" xr:uid="{4E6EF1AF-3D9C-45AC-9E92-E68B4F70887B}"/>
    <cellStyle name="Normal 35 2 5 2" xfId="31068" xr:uid="{641A1B6F-CFB8-410D-875F-671267FB917C}"/>
    <cellStyle name="Normal 35 2 6" xfId="36817" xr:uid="{2EDAB8D1-D0C2-43C8-90E6-27988336D94A}"/>
    <cellStyle name="Normal 35 2 7" xfId="37896" xr:uid="{92803AF5-961A-4FD9-A1E9-D10B012362CD}"/>
    <cellStyle name="Normal 35 2 8" xfId="38294" xr:uid="{FDF7DA30-BF7A-4974-A9A2-B8C8FA2B69DE}"/>
    <cellStyle name="Normal 35 2 9" xfId="38647" xr:uid="{C856A30B-55F4-4EAD-83C8-E3BD7F83BA72}"/>
    <cellStyle name="Normal 35 2_Act input CF" xfId="19041" xr:uid="{986FAF7C-ECF7-4B37-8EA9-30912A3082E6}"/>
    <cellStyle name="Normal 35 3" xfId="19042" xr:uid="{2BD65A02-0344-4D65-B969-39BF65BFC16D}"/>
    <cellStyle name="Normal 35 3 10" xfId="38928" xr:uid="{842C11F5-6E53-4328-98EE-BB968CC5568E}"/>
    <cellStyle name="Normal 35 3 11" xfId="24871" xr:uid="{3C89A62D-A6C2-4308-B7B6-F4950EA3415D}"/>
    <cellStyle name="Normal 35 3 2" xfId="19043" xr:uid="{8C8D8A92-3258-423E-95CD-E1AC53BE8210}"/>
    <cellStyle name="Normal 35 3 2 2" xfId="19044" xr:uid="{A70BE33F-2344-4157-8110-92F883AFB944}"/>
    <cellStyle name="Normal 35 3 2 2 2" xfId="24873" xr:uid="{CBBF114D-8154-4A96-ADC1-B3CDE0090C2C}"/>
    <cellStyle name="Normal 35 3 2 3" xfId="19045" xr:uid="{BC9E670C-2EC3-4ED3-B636-17C1D6254EBE}"/>
    <cellStyle name="Normal 35 3 2 3 2" xfId="24874" xr:uid="{50FD4CD8-97DB-4C89-9999-4CF620607FA2}"/>
    <cellStyle name="Normal 35 3 2 4" xfId="24872" xr:uid="{9C7DB6C5-3550-4513-9A19-671170878352}"/>
    <cellStyle name="Normal 35 3 2_ACT_NIBD EQ" xfId="19046" xr:uid="{237E0251-6C9E-42B2-B759-38E25B1FDAF2}"/>
    <cellStyle name="Normal 35 3 3" xfId="19047" xr:uid="{3E536C37-7698-4772-B6E4-6CE2E90CD76A}"/>
    <cellStyle name="Normal 35 3 3 2" xfId="24875" xr:uid="{987C1560-62DC-4CBF-BE5C-6D369F3824CF}"/>
    <cellStyle name="Normal 35 3 4" xfId="19048" xr:uid="{2D9D57C4-8466-4AE7-839F-39811F3367EA}"/>
    <cellStyle name="Normal 35 3 4 2" xfId="24876" xr:uid="{EAC37E94-F4CF-47C5-A375-008744AE6A57}"/>
    <cellStyle name="Normal 35 3 5" xfId="19049" xr:uid="{E15E0199-6605-441A-8177-894CA169A3F2}"/>
    <cellStyle name="Normal 35 3 5 2" xfId="31822" xr:uid="{2E2ECFC9-9367-4882-BC2F-C00969B1E223}"/>
    <cellStyle name="Normal 35 3 6" xfId="36818" xr:uid="{33E67BD6-C55A-4115-9988-565C1761F71F}"/>
    <cellStyle name="Normal 35 3 7" xfId="37897" xr:uid="{838024D4-40B9-4FA3-A920-BD284246D493}"/>
    <cellStyle name="Normal 35 3 8" xfId="38295" xr:uid="{DB9A5FE0-2F8B-4326-832E-B0002778EA9A}"/>
    <cellStyle name="Normal 35 3 9" xfId="38648" xr:uid="{2DDE00F1-985A-419E-9C0C-20A656DFA71F}"/>
    <cellStyle name="Normal 35 3_Act input CF" xfId="19050" xr:uid="{DDB7409D-927F-4F8E-9481-7727F6DECF81}"/>
    <cellStyle name="Normal 35 4" xfId="19051" xr:uid="{4CC02C2A-DBD3-40B9-A23B-8DB034C05F89}"/>
    <cellStyle name="Normal 35 4 2" xfId="19052" xr:uid="{AAD8B1CA-FF99-4A2F-AC1A-60601B821353}"/>
    <cellStyle name="Normal 35 4 2 2" xfId="24878" xr:uid="{0DECF659-0197-4485-8A92-5BB90A2C77C0}"/>
    <cellStyle name="Normal 35 4 3" xfId="19053" xr:uid="{9CBAD35A-BBC4-4AF4-BB70-FD192791D6DE}"/>
    <cellStyle name="Normal 35 4 3 2" xfId="24879" xr:uid="{4D0786BF-3B56-46BE-8F9E-FE45657C7BD0}"/>
    <cellStyle name="Normal 35 4 4" xfId="36222" xr:uid="{8EC15BBD-C761-46C7-A90D-B3B9BA2EB7BC}"/>
    <cellStyle name="Normal 35 4 5" xfId="24877" xr:uid="{FBE5F1DD-7BB6-4BE1-9460-B2DC49831A49}"/>
    <cellStyle name="Normal 35 4_ACT Segment adj EBITDA" xfId="19054" xr:uid="{A5192561-7364-45DF-9159-13FD0B35456F}"/>
    <cellStyle name="Normal 35 5" xfId="19055" xr:uid="{3FA69B52-A383-407A-B0C1-EB6AB033A48C}"/>
    <cellStyle name="Normal 35 5 2" xfId="24880" xr:uid="{24500140-CB1A-4E6A-A921-20F54AF8C56F}"/>
    <cellStyle name="Normal 35 6" xfId="19056" xr:uid="{907E8255-A216-4368-ACA0-D2096EC351BA}"/>
    <cellStyle name="Normal 35 6 2" xfId="24881" xr:uid="{5403B02C-A34D-4345-9448-482926FB8F72}"/>
    <cellStyle name="Normal 35 7" xfId="19057" xr:uid="{71EB71D4-1421-43FF-9FA8-CABE1F3902AF}"/>
    <cellStyle name="Normal 35 7 2" xfId="31034" xr:uid="{3D08A6B2-DC4B-4559-8756-D8A8A990F8E7}"/>
    <cellStyle name="Normal 35 8" xfId="33039" xr:uid="{A853B63C-D578-4017-B08D-821A14004D2C}"/>
    <cellStyle name="Normal 35 9" xfId="36085" xr:uid="{B7B8A63B-8885-4DEA-9399-30CA1EACC26B}"/>
    <cellStyle name="Normal 35_Act input CF" xfId="19058" xr:uid="{F35F130A-FA4C-446D-982C-54100A659B88}"/>
    <cellStyle name="Normal 36" xfId="19059" xr:uid="{F6DA5D09-E4E3-4052-96FB-E5DC1B1706EB}"/>
    <cellStyle name="Normal 36 2" xfId="19060" xr:uid="{23A57815-2A72-4702-9576-CFE73C84DC3C}"/>
    <cellStyle name="Normal 36 2 10" xfId="38929" xr:uid="{88B69067-8E66-45DF-ADC5-3AF86BE61C77}"/>
    <cellStyle name="Normal 36 2 11" xfId="24882" xr:uid="{12ACD556-6F2F-4A44-9003-EF9F893C043A}"/>
    <cellStyle name="Normal 36 2 2" xfId="19061" xr:uid="{7BF455A9-31E8-4997-9FFB-2F7B5A891F18}"/>
    <cellStyle name="Normal 36 2 2 2" xfId="19062" xr:uid="{C4892394-30D7-459B-A2C7-3A400900F338}"/>
    <cellStyle name="Normal 36 2 2 2 2" xfId="24884" xr:uid="{C63D673F-450B-4131-A44C-1735A2BDD34B}"/>
    <cellStyle name="Normal 36 2 2 3" xfId="19063" xr:uid="{86D84BB2-AAE0-42C5-9771-8F10CF635D5A}"/>
    <cellStyle name="Normal 36 2 2 3 2" xfId="24885" xr:uid="{28781A4B-6637-4A2D-8EAF-79D2DB83496C}"/>
    <cellStyle name="Normal 36 2 2 4" xfId="24883" xr:uid="{ABEEB6D9-787C-49A3-BE90-F1E3A693CBA2}"/>
    <cellStyle name="Normal 36 2 2_ACT_NIBD EQ" xfId="19064" xr:uid="{33EA6B61-971A-41E9-BEC5-2534B63E592B}"/>
    <cellStyle name="Normal 36 2 3" xfId="19065" xr:uid="{5000BF6A-7DD6-40D4-AE9E-78DF89A939F3}"/>
    <cellStyle name="Normal 36 2 3 2" xfId="24886" xr:uid="{C16C0AA7-8DF3-4F82-A5AB-7D0BEB351A3B}"/>
    <cellStyle name="Normal 36 2 4" xfId="19066" xr:uid="{E9E2529B-8701-449E-B1AB-AB40E414DD2E}"/>
    <cellStyle name="Normal 36 2 4 2" xfId="24887" xr:uid="{6EC523AC-AF89-4B1F-B288-DAD397D91268}"/>
    <cellStyle name="Normal 36 2 5" xfId="19067" xr:uid="{167CA6C5-C983-4A88-991C-473221F02D3B}"/>
    <cellStyle name="Normal 36 2 5 2" xfId="31070" xr:uid="{E42D4F47-AD70-401F-8CD5-F3217E4949D5}"/>
    <cellStyle name="Normal 36 2 6" xfId="36819" xr:uid="{6E19F4FA-1F9C-4048-B72B-E5E1560C0C25}"/>
    <cellStyle name="Normal 36 2 7" xfId="37898" xr:uid="{98C74962-307A-4F7C-9F9C-F66504539106}"/>
    <cellStyle name="Normal 36 2 8" xfId="38296" xr:uid="{BA45B527-0C88-4025-AA7A-896172F395E1}"/>
    <cellStyle name="Normal 36 2 9" xfId="38649" xr:uid="{3E26BE69-E198-47A4-B1FC-BB15EAB29A0F}"/>
    <cellStyle name="Normal 36 2_Act input CF" xfId="19068" xr:uid="{48D15825-6612-4EC4-9CFA-2DC2EA5A81BD}"/>
    <cellStyle name="Normal 36 3" xfId="19069" xr:uid="{A2438D9A-FFD7-48AA-8D01-34C48BE98C13}"/>
    <cellStyle name="Normal 36 3 10" xfId="38930" xr:uid="{8C091094-B18A-447C-A876-5A0A873B0180}"/>
    <cellStyle name="Normal 36 3 11" xfId="24888" xr:uid="{3B76B30A-9C51-4B46-9D36-A0812F1D855F}"/>
    <cellStyle name="Normal 36 3 2" xfId="19070" xr:uid="{5F008725-54AC-49D3-A1E4-71F670B075E6}"/>
    <cellStyle name="Normal 36 3 2 2" xfId="19071" xr:uid="{E7862251-8622-4909-8787-25675C4E12EA}"/>
    <cellStyle name="Normal 36 3 2 2 2" xfId="24890" xr:uid="{53D5CA64-DE7D-4A69-A371-FB64BABA8C3E}"/>
    <cellStyle name="Normal 36 3 2 3" xfId="19072" xr:uid="{B41EF4C9-4BD3-4127-B6FD-0A21346BDA34}"/>
    <cellStyle name="Normal 36 3 2 3 2" xfId="24891" xr:uid="{1266EEA4-AEF7-4697-9126-612BCF49E7E8}"/>
    <cellStyle name="Normal 36 3 2 4" xfId="24889" xr:uid="{E7B14B6A-64DA-4D6B-AD53-222EBF57EC3B}"/>
    <cellStyle name="Normal 36 3 2_ACT_NIBD EQ" xfId="19073" xr:uid="{186C2CD6-EA09-4AD9-885E-2E78B44B225F}"/>
    <cellStyle name="Normal 36 3 3" xfId="19074" xr:uid="{1165FC05-E4D4-4F24-9C4B-C352881870AA}"/>
    <cellStyle name="Normal 36 3 3 2" xfId="24892" xr:uid="{E07BC97B-0A7D-4C3E-BA5C-7A4F4CA5C091}"/>
    <cellStyle name="Normal 36 3 4" xfId="19075" xr:uid="{D4169F8D-87DF-4A40-8E15-AF7F34198988}"/>
    <cellStyle name="Normal 36 3 4 2" xfId="24893" xr:uid="{02DB25CA-7DEB-4C28-A65E-AD35EDD7554B}"/>
    <cellStyle name="Normal 36 3 5" xfId="19076" xr:uid="{9D24946A-2C44-41EA-89AC-436DE4EB157E}"/>
    <cellStyle name="Normal 36 3 5 2" xfId="31824" xr:uid="{82BA05FA-9E35-4AA6-8BB7-624D091A64B0}"/>
    <cellStyle name="Normal 36 3 6" xfId="36820" xr:uid="{6ACC069B-E0BA-40C8-9F17-CE3C287F1DD5}"/>
    <cellStyle name="Normal 36 3 7" xfId="37899" xr:uid="{910A787F-AE41-41C7-B418-3EB61E969907}"/>
    <cellStyle name="Normal 36 3 8" xfId="38297" xr:uid="{C7F4DB72-5806-428E-BBE5-625A41071086}"/>
    <cellStyle name="Normal 36 3 9" xfId="38650" xr:uid="{542B561F-A8FD-4F97-82DA-C9736427FC86}"/>
    <cellStyle name="Normal 36 3_Act input CF" xfId="19077" xr:uid="{D0A98F09-6398-4B3D-8C17-4189C5815D70}"/>
    <cellStyle name="Normal 36 4" xfId="19078" xr:uid="{7D6FDCA4-901A-41B3-8AC3-AEB7DC8D69C4}"/>
    <cellStyle name="Normal 36 4 2" xfId="19079" xr:uid="{9A03B36B-39FB-4D17-BD17-AB8E6ACCA7E2}"/>
    <cellStyle name="Normal 36 4 2 2" xfId="24895" xr:uid="{AE82825A-DBFA-4DB8-AC63-5B88A79858AD}"/>
    <cellStyle name="Normal 36 4 3" xfId="19080" xr:uid="{94DF7626-7784-48FF-A170-A713150D250B}"/>
    <cellStyle name="Normal 36 4 3 2" xfId="24896" xr:uid="{90A4CA82-F88D-4D31-BB40-7317FEDB8F71}"/>
    <cellStyle name="Normal 36 4 4" xfId="24894" xr:uid="{44D1910F-484B-4362-9569-187FDB7B7C4A}"/>
    <cellStyle name="Normal 36 4_ACT_NIBD EQ" xfId="19081" xr:uid="{C9BFED2F-E69C-493F-B287-FAA57F648C19}"/>
    <cellStyle name="Normal 36 5" xfId="19082" xr:uid="{969CE951-5831-408F-AA9C-BDA839F7B687}"/>
    <cellStyle name="Normal 36 5 2" xfId="24897" xr:uid="{9E6721AE-380D-4A90-BF21-FCB616C2B0A4}"/>
    <cellStyle name="Normal 36 6" xfId="19083" xr:uid="{EAE231D0-0039-45F9-B2EB-44B06A7E7E3C}"/>
    <cellStyle name="Normal 36 6 2" xfId="24898" xr:uid="{A6C43CEA-7C34-4BEC-BD6E-C7B235DAB4ED}"/>
    <cellStyle name="Normal 36 7" xfId="21923" xr:uid="{2825E9C9-A985-415F-853B-27BEE22ED36C}"/>
    <cellStyle name="Normal 36_Act input CF" xfId="19084" xr:uid="{34E906FA-93F4-4FAD-9C56-282CBBAD0853}"/>
    <cellStyle name="Normal 37" xfId="19085" xr:uid="{00E5324A-4429-46F3-9034-140D8D828F1E}"/>
    <cellStyle name="Normal 37 10" xfId="37728" xr:uid="{1EA8EEA3-CB5E-40FF-BEB4-42C94C97CB42}"/>
    <cellStyle name="Normal 37 11" xfId="24899" xr:uid="{5D9F1A4F-EB3B-4B7B-AD24-2559B4F5B0FE}"/>
    <cellStyle name="Normal 37 2" xfId="19086" xr:uid="{6C89D0F4-81C1-4954-AC06-763CA126476E}"/>
    <cellStyle name="Normal 37 2 10" xfId="38931" xr:uid="{6CA1066D-2292-4465-84CE-11AE0EF74240}"/>
    <cellStyle name="Normal 37 2 11" xfId="24900" xr:uid="{5E400D2B-C2FB-4D88-8B6C-FFA0065CCE8D}"/>
    <cellStyle name="Normal 37 2 2" xfId="19087" xr:uid="{C43E3D52-1563-4CC2-8108-0A51E7D823F8}"/>
    <cellStyle name="Normal 37 2 2 2" xfId="19088" xr:uid="{A857EB44-CB27-4808-BA00-9A9A0533A12D}"/>
    <cellStyle name="Normal 37 2 2 2 2" xfId="24902" xr:uid="{ED9E61B9-BBCD-4AEF-AFF9-A824BAC5CBD1}"/>
    <cellStyle name="Normal 37 2 2 3" xfId="19089" xr:uid="{BFC72A65-7407-4481-B930-F6EFB51DE9D1}"/>
    <cellStyle name="Normal 37 2 2 3 2" xfId="24903" xr:uid="{F2053712-FE1B-4BAD-9422-E83FF4D768B4}"/>
    <cellStyle name="Normal 37 2 2 4" xfId="24901" xr:uid="{6064FA57-F885-4472-BA88-8C02155E2261}"/>
    <cellStyle name="Normal 37 2 2_ACT_NIBD EQ" xfId="19090" xr:uid="{30FAF32E-0A68-46B8-9DA7-218A01CF1D92}"/>
    <cellStyle name="Normal 37 2 3" xfId="19091" xr:uid="{D464F04B-B8D8-4120-A002-D4A2FAA49EC3}"/>
    <cellStyle name="Normal 37 2 3 2" xfId="24904" xr:uid="{D08D9E39-F86D-4E8D-8D38-6BBAE5B2BCFD}"/>
    <cellStyle name="Normal 37 2 4" xfId="19092" xr:uid="{7A6B4A4A-E461-441B-879A-DAF763F1CA1D}"/>
    <cellStyle name="Normal 37 2 4 2" xfId="24905" xr:uid="{2C9755D3-566F-4943-9D5F-CFCDCE2A13AC}"/>
    <cellStyle name="Normal 37 2 5" xfId="19093" xr:uid="{2FC77DEB-23FD-4C79-ADE9-4BFAD89275A4}"/>
    <cellStyle name="Normal 37 2 5 2" xfId="31431" xr:uid="{EE9ACCFB-010A-49E4-89AE-B7EB5129654C}"/>
    <cellStyle name="Normal 37 2 6" xfId="36821" xr:uid="{9C379C65-B219-4278-96D7-A33CF057195A}"/>
    <cellStyle name="Normal 37 2 7" xfId="37900" xr:uid="{1D9BA4EB-2A63-4573-A6A0-C0BD3DF85035}"/>
    <cellStyle name="Normal 37 2 8" xfId="38298" xr:uid="{F2F21A3F-66AF-4B26-8EB2-04C663092F77}"/>
    <cellStyle name="Normal 37 2 9" xfId="38651" xr:uid="{977F8D83-1F51-4EFB-88BC-E979F1222DD3}"/>
    <cellStyle name="Normal 37 2_Act input CF" xfId="19094" xr:uid="{D422E5A7-E757-4684-82C3-61D804CB608D}"/>
    <cellStyle name="Normal 37 3" xfId="19095" xr:uid="{1506A0E6-704D-4A3C-B71C-ACCE1BB66A7D}"/>
    <cellStyle name="Normal 37 3 10" xfId="38932" xr:uid="{FF422500-32EE-4B43-AF11-5193C3F42B0C}"/>
    <cellStyle name="Normal 37 3 11" xfId="24906" xr:uid="{80678897-F10C-4DEC-A0D3-A49FFD9C3173}"/>
    <cellStyle name="Normal 37 3 2" xfId="19096" xr:uid="{FF1C6656-4D70-4E93-910B-35A481F81FEA}"/>
    <cellStyle name="Normal 37 3 2 2" xfId="19097" xr:uid="{7AD0643B-5727-47E4-9230-D6EDA66B2E8A}"/>
    <cellStyle name="Normal 37 3 2 2 2" xfId="24908" xr:uid="{A03A9E14-7070-4100-AA94-4DD299AB983C}"/>
    <cellStyle name="Normal 37 3 2 3" xfId="19098" xr:uid="{21D59730-3E28-45DA-8C7A-E8C4B0B4C7C6}"/>
    <cellStyle name="Normal 37 3 2 3 2" xfId="24909" xr:uid="{460A7B43-087E-4C59-A2C0-9ADDFC3BF72E}"/>
    <cellStyle name="Normal 37 3 2 4" xfId="24907" xr:uid="{00E37102-80AE-4CB2-91B9-A3C2413F8720}"/>
    <cellStyle name="Normal 37 3 2_ACT_NIBD EQ" xfId="19099" xr:uid="{4E776431-6995-4766-B534-D6FDEE0E0FF7}"/>
    <cellStyle name="Normal 37 3 3" xfId="19100" xr:uid="{145EA0B3-F0CC-4804-B1B1-8DDF68091191}"/>
    <cellStyle name="Normal 37 3 3 2" xfId="24910" xr:uid="{674C1D7C-9581-4B68-8E20-1A1F4E547B40}"/>
    <cellStyle name="Normal 37 3 4" xfId="19101" xr:uid="{00555F20-8597-4EAB-9DC2-59D0E7A10684}"/>
    <cellStyle name="Normal 37 3 4 2" xfId="24911" xr:uid="{BA70F603-65D3-41F4-8272-CD431ACA61F3}"/>
    <cellStyle name="Normal 37 3 5" xfId="19102" xr:uid="{AB3F1CAC-E436-42F0-82FA-4B6F8D4BEBDC}"/>
    <cellStyle name="Normal 37 3 5 2" xfId="31825" xr:uid="{FDBD1C7A-9C8D-45EB-A35B-08957289F424}"/>
    <cellStyle name="Normal 37 3 6" xfId="36822" xr:uid="{B6287FCB-7C76-42C4-BAEF-A747B25B38E4}"/>
    <cellStyle name="Normal 37 3 7" xfId="37901" xr:uid="{8A7CD98E-93CE-4D25-BF00-BF48A92D3E49}"/>
    <cellStyle name="Normal 37 3 8" xfId="38299" xr:uid="{868DE772-88BB-45A9-B09A-9C8DDC0A64CB}"/>
    <cellStyle name="Normal 37 3 9" xfId="38652" xr:uid="{3052BC75-64F9-420A-B8B3-831F5ED89FCF}"/>
    <cellStyle name="Normal 37 3_Act input CF" xfId="19103" xr:uid="{66EF936E-2E51-4286-8A64-AF586107C489}"/>
    <cellStyle name="Normal 37 4" xfId="19104" xr:uid="{51BCD7F2-F485-49F8-8087-BE552570941F}"/>
    <cellStyle name="Normal 37 4 2" xfId="19105" xr:uid="{E06C2A8A-9227-4228-8E4D-34E315B83319}"/>
    <cellStyle name="Normal 37 4 2 2" xfId="24913" xr:uid="{71CEB0FC-0DB4-4FEC-806A-B060BF2D82EC}"/>
    <cellStyle name="Normal 37 4 3" xfId="19106" xr:uid="{5F8608EA-44C8-4FBF-B2BF-2542E1985B03}"/>
    <cellStyle name="Normal 37 4 3 2" xfId="24914" xr:uid="{55DFBE2F-B3B0-4C6E-9A7F-8B63EE849BF0}"/>
    <cellStyle name="Normal 37 4 4" xfId="24912" xr:uid="{0E6A4C49-9D62-4303-AE52-1F3FD35D3EE2}"/>
    <cellStyle name="Normal 37 4_ACT_NIBD EQ" xfId="19107" xr:uid="{FA0AE939-ADFF-42C7-861D-DF6EC7EEF466}"/>
    <cellStyle name="Normal 37 5" xfId="19108" xr:uid="{73D5C092-62DA-466D-AB81-21F489D7B941}"/>
    <cellStyle name="Normal 37 5 2" xfId="24915" xr:uid="{1FEE0E6B-033F-4951-8684-A477CA990F3D}"/>
    <cellStyle name="Normal 37 6" xfId="19109" xr:uid="{445AA4B6-ACD8-4070-8876-C2F578B88D15}"/>
    <cellStyle name="Normal 37 6 2" xfId="24916" xr:uid="{4A9E8299-D984-4371-AF8C-EC1717547C95}"/>
    <cellStyle name="Normal 37 7" xfId="19110" xr:uid="{7F6C0A8B-204D-4411-9182-BE9B5C4BCD16}"/>
    <cellStyle name="Normal 37 7 2" xfId="31037" xr:uid="{35ED8554-679E-4448-8D3A-A2E38ABCE4A8}"/>
    <cellStyle name="Normal 37 8" xfId="33041" xr:uid="{BAFB4F81-1FDB-4A54-8541-6ACE5ED4CFA3}"/>
    <cellStyle name="Normal 37 9" xfId="36081" xr:uid="{59CEAA2E-7393-484A-82DA-8218C512112E}"/>
    <cellStyle name="Normal 37_Act input CF" xfId="19111" xr:uid="{958C0C06-118F-4ABB-999A-B53EDC8A3DC0}"/>
    <cellStyle name="Normal 38" xfId="19112" xr:uid="{50B28DF3-4F89-4107-BFBA-3E43519D5E1C}"/>
    <cellStyle name="Normal 38 10" xfId="37379" xr:uid="{165518B5-5428-4122-B3BA-F48DD9951A74}"/>
    <cellStyle name="Normal 38 11" xfId="24917" xr:uid="{98909708-BDE9-4F77-84B2-6390B710ABEC}"/>
    <cellStyle name="Normal 38 2" xfId="19113" xr:uid="{4D008E30-F95A-4ADC-B000-D5DA1FF7DACF}"/>
    <cellStyle name="Normal 38 2 10" xfId="38933" xr:uid="{9FBB4034-C697-48A1-B802-651139464554}"/>
    <cellStyle name="Normal 38 2 11" xfId="24918" xr:uid="{346A9D5F-1A9B-4690-8003-18AF3831A5C4}"/>
    <cellStyle name="Normal 38 2 2" xfId="19114" xr:uid="{EC64914E-B537-49CB-BAB8-3C9680354FB4}"/>
    <cellStyle name="Normal 38 2 2 2" xfId="19115" xr:uid="{20156574-03CF-4C8D-9A04-76BED16F6972}"/>
    <cellStyle name="Normal 38 2 2 2 2" xfId="24920" xr:uid="{A72C9BF8-9D94-4DFC-9253-F683E9E89491}"/>
    <cellStyle name="Normal 38 2 2 3" xfId="19116" xr:uid="{4C45BE7B-0B58-44F4-9DF4-5BB7E1B93A93}"/>
    <cellStyle name="Normal 38 2 2 3 2" xfId="24921" xr:uid="{BC884E07-52F3-4CE7-A1C0-AD23F3F468FC}"/>
    <cellStyle name="Normal 38 2 2 4" xfId="24919" xr:uid="{F4A4AA8F-8403-46C3-8C54-15EE9C9A64E1}"/>
    <cellStyle name="Normal 38 2 2_ACT_NIBD EQ" xfId="19117" xr:uid="{71DC262D-875E-4695-8AC9-05EDBAE813DD}"/>
    <cellStyle name="Normal 38 2 3" xfId="19118" xr:uid="{C6603136-249A-45A5-93BF-81C2AD299CAF}"/>
    <cellStyle name="Normal 38 2 3 2" xfId="24922" xr:uid="{9CF4C184-FDB5-4513-8E7E-077DE10BE13A}"/>
    <cellStyle name="Normal 38 2 4" xfId="19119" xr:uid="{970DABF1-3A37-42C9-B01D-57DBEC8A2C6F}"/>
    <cellStyle name="Normal 38 2 4 2" xfId="24923" xr:uid="{9E3530DF-7925-41C2-8C74-2FCE566D3589}"/>
    <cellStyle name="Normal 38 2 5" xfId="19120" xr:uid="{EECE6F6D-7B3E-4021-8363-DC64A7A2FF38}"/>
    <cellStyle name="Normal 38 2 5 2" xfId="31432" xr:uid="{611CDDBD-6321-4D46-94CE-D68FD96BE69C}"/>
    <cellStyle name="Normal 38 2 6" xfId="36823" xr:uid="{66DE1F42-91C8-4763-9548-6DD84E2F0516}"/>
    <cellStyle name="Normal 38 2 7" xfId="37902" xr:uid="{C9AD49F4-2A7D-484E-B14A-E4CB6B22743E}"/>
    <cellStyle name="Normal 38 2 8" xfId="38300" xr:uid="{D80070C2-82C5-4D17-87E6-B7AB946BD273}"/>
    <cellStyle name="Normal 38 2 9" xfId="38653" xr:uid="{535CC8E7-0A58-4048-9E9B-B26E681B1532}"/>
    <cellStyle name="Normal 38 2_Act input CF" xfId="19121" xr:uid="{948046FD-31AE-4A9D-A3D3-6AADCE239CA6}"/>
    <cellStyle name="Normal 38 3" xfId="19122" xr:uid="{D733912A-8122-40F3-BBDB-328497F7F4D5}"/>
    <cellStyle name="Normal 38 3 10" xfId="38934" xr:uid="{3BED5760-698D-4104-897D-AF170A537325}"/>
    <cellStyle name="Normal 38 3 11" xfId="24924" xr:uid="{9D223EDA-835D-4C79-8233-84A141EB81C0}"/>
    <cellStyle name="Normal 38 3 2" xfId="19123" xr:uid="{CA53D5FB-C71B-4CDD-957B-EE8E24351A38}"/>
    <cellStyle name="Normal 38 3 2 2" xfId="19124" xr:uid="{F6DCDF6C-6C6D-4610-8910-876862EA7388}"/>
    <cellStyle name="Normal 38 3 2 2 2" xfId="24926" xr:uid="{F9E9D1AA-2FA9-4613-A7E4-7FE2CC1D7A73}"/>
    <cellStyle name="Normal 38 3 2 3" xfId="19125" xr:uid="{D87803E4-BE45-4887-AFD0-64F3BE6B9459}"/>
    <cellStyle name="Normal 38 3 2 3 2" xfId="24927" xr:uid="{B1214935-C7BF-43E2-8A79-9C7A1C47DD93}"/>
    <cellStyle name="Normal 38 3 2 4" xfId="24925" xr:uid="{A7C9252E-DC6D-4F46-BA26-645F823A8A37}"/>
    <cellStyle name="Normal 38 3 2_ACT_NIBD EQ" xfId="19126" xr:uid="{A8729E50-2590-4C43-94E6-77DF0FF439D6}"/>
    <cellStyle name="Normal 38 3 3" xfId="19127" xr:uid="{846A9D15-5C7E-4A0E-820C-09C620A5FC82}"/>
    <cellStyle name="Normal 38 3 3 2" xfId="24928" xr:uid="{75FD4676-CBD4-497D-8C95-1317966E5643}"/>
    <cellStyle name="Normal 38 3 4" xfId="19128" xr:uid="{FDB57BF5-FEAD-4C10-9791-BAAF57F1F4C4}"/>
    <cellStyle name="Normal 38 3 4 2" xfId="24929" xr:uid="{0B5B3CAE-6190-42BE-98ED-5EB6B7DF6AEC}"/>
    <cellStyle name="Normal 38 3 5" xfId="19129" xr:uid="{B9B81FA4-A30D-45D7-AE46-E15AC1241DFC}"/>
    <cellStyle name="Normal 38 3 5 2" xfId="31826" xr:uid="{D4B10145-BCB4-44CC-AF3A-9809338257DC}"/>
    <cellStyle name="Normal 38 3 6" xfId="36824" xr:uid="{6CA82664-B189-4C4E-A2B6-8FBBFE1FDEF5}"/>
    <cellStyle name="Normal 38 3 7" xfId="37903" xr:uid="{B255C90B-2733-4301-BF4C-995AF31A1D95}"/>
    <cellStyle name="Normal 38 3 8" xfId="38301" xr:uid="{BC7BD43E-2757-4FD1-BDFA-D5E29767192A}"/>
    <cellStyle name="Normal 38 3 9" xfId="38654" xr:uid="{A5BD2CD7-1986-47D0-986C-316660A4B0EC}"/>
    <cellStyle name="Normal 38 3_Act input CF" xfId="19130" xr:uid="{1A3AE4C3-7FCF-4B96-87BB-A86D5875A066}"/>
    <cellStyle name="Normal 38 4" xfId="19131" xr:uid="{F90CB3F3-8249-46A3-90D9-72FFCEAF3916}"/>
    <cellStyle name="Normal 38 4 2" xfId="19132" xr:uid="{6FD8DADF-08F7-4CB1-B158-7F77C1233633}"/>
    <cellStyle name="Normal 38 4 2 2" xfId="24931" xr:uid="{6ADCDADE-21AD-4AEB-AAEC-C76EA54E479B}"/>
    <cellStyle name="Normal 38 4 3" xfId="19133" xr:uid="{A2DA98E3-4551-4167-A46D-73AA55C89EB4}"/>
    <cellStyle name="Normal 38 4 3 2" xfId="24932" xr:uid="{BDBA98FE-E41F-4A4F-9E77-FA959F07A487}"/>
    <cellStyle name="Normal 38 4 4" xfId="36446" xr:uid="{FB3502A9-46F4-478C-A72C-94B746CDD695}"/>
    <cellStyle name="Normal 38 4 5" xfId="24930" xr:uid="{8268725C-6BD6-42D7-9D77-1BE328B5D9C3}"/>
    <cellStyle name="Normal 38 4_ACT Segment adj EBITDA" xfId="19134" xr:uid="{3F9A7295-B236-4494-90DA-BCD18FEBB060}"/>
    <cellStyle name="Normal 38 5" xfId="19135" xr:uid="{38B5F776-ACC0-4777-BB94-14631D9C5766}"/>
    <cellStyle name="Normal 38 5 2" xfId="24933" xr:uid="{CF85B003-7B89-4D3A-ACF1-6598281DFC1D}"/>
    <cellStyle name="Normal 38 6" xfId="19136" xr:uid="{000E16E9-11F6-4BDB-8362-FC49C386058F}"/>
    <cellStyle name="Normal 38 6 2" xfId="24934" xr:uid="{4E89A3D4-CEEE-4341-BD27-071106F9B465}"/>
    <cellStyle name="Normal 38 7" xfId="19137" xr:uid="{DEEEADF3-927C-4784-913B-CACE1C07197B}"/>
    <cellStyle name="Normal 38 7 2" xfId="31038" xr:uid="{9DD8E15D-8A06-4E7C-B144-3B6E692533F1}"/>
    <cellStyle name="Normal 38 8" xfId="33042" xr:uid="{3375694C-306B-4BBE-9364-53FB8B4C5BBC}"/>
    <cellStyle name="Normal 38 9" xfId="36084" xr:uid="{13AF0057-39FD-484B-8FC5-3BED922473E1}"/>
    <cellStyle name="Normal 38_Act input CF" xfId="19138" xr:uid="{34A7F3DF-11C4-46A3-B8AA-A3E809F3AA8D}"/>
    <cellStyle name="Normal 39" xfId="19139" xr:uid="{97071D3D-1ED6-4E90-99C1-951FE0B66325}"/>
    <cellStyle name="Normal 39 10" xfId="38604" xr:uid="{3A366BE6-006F-4832-B74F-56618F450B19}"/>
    <cellStyle name="Normal 39 11" xfId="24935" xr:uid="{E498E06F-2228-49AD-9164-E945C8F39AF1}"/>
    <cellStyle name="Normal 39 2" xfId="19140" xr:uid="{F60CE1B2-0829-4954-8990-67B06BBB419C}"/>
    <cellStyle name="Normal 39 2 2" xfId="19141" xr:uid="{6AA7D2D7-AA6F-4F8C-8AFC-0478B7907F9F}"/>
    <cellStyle name="Normal 39 2 2 2" xfId="24937" xr:uid="{A7DBBE6C-CCBB-457E-8951-378BD2E58847}"/>
    <cellStyle name="Normal 39 2 3" xfId="19142" xr:uid="{06EDCCBA-9921-4547-B8BE-AB676F2BC44E}"/>
    <cellStyle name="Normal 39 2 3 2" xfId="24938" xr:uid="{E0375ED9-C95B-4197-BC4B-ECCAEB72754A}"/>
    <cellStyle name="Normal 39 2 4" xfId="36460" xr:uid="{D1A1B974-51CA-4901-B64A-BFB50E16E138}"/>
    <cellStyle name="Normal 39 2 5" xfId="24936" xr:uid="{50651BE9-E203-45AD-94CE-28285E1E6364}"/>
    <cellStyle name="Normal 39 2_ACT Segment adj EBITDA" xfId="19143" xr:uid="{B88C25F2-63BD-41E9-BC8E-A80EFD3F0020}"/>
    <cellStyle name="Normal 39 3" xfId="19144" xr:uid="{EBAB83DD-E424-41CF-8FC8-A75D7C152BEC}"/>
    <cellStyle name="Normal 39 3 2" xfId="24939" xr:uid="{31830599-FB3C-4F0A-910C-AF4910CD2EE1}"/>
    <cellStyle name="Normal 39 4" xfId="19145" xr:uid="{91141C7A-665D-4ECC-BF15-EB798E6A1A28}"/>
    <cellStyle name="Normal 39 4 2" xfId="24940" xr:uid="{F39B9E10-1CA9-410E-82E1-CE4247C91D80}"/>
    <cellStyle name="Normal 39 5" xfId="19146" xr:uid="{84D100D0-E690-43F4-8BB5-24928C94B2DC}"/>
    <cellStyle name="Normal 39 5 2" xfId="31054" xr:uid="{34BFDF06-BEC2-4CE9-A54A-47C01DE0EDE3}"/>
    <cellStyle name="Normal 39 6" xfId="33043" xr:uid="{31A18184-FE37-4B2D-941A-39914DFF2B67}"/>
    <cellStyle name="Normal 39 7" xfId="36082" xr:uid="{38203ABC-2F6F-46D2-8647-FD2F0FA923F5}"/>
    <cellStyle name="Normal 39 8" xfId="37721" xr:uid="{DBF0BD3E-7204-43FD-914F-F98A4E6AFABE}"/>
    <cellStyle name="Normal 39 9" xfId="36032" xr:uid="{F55BBAA0-DEDB-45B4-B5A3-EAB4C99ABAE6}"/>
    <cellStyle name="Normal 39_Act input CF" xfId="19147" xr:uid="{DB61EE3D-53B8-45A0-AE2F-77EFDB21A491}"/>
    <cellStyle name="Normal 4" xfId="19148" xr:uid="{B404C951-785E-44DF-BDC2-71D77B560247}"/>
    <cellStyle name="Normal 4 10" xfId="19149" xr:uid="{89E49364-1F52-4A9A-97FA-6D05BB9195F8}"/>
    <cellStyle name="Normal 4 10 2" xfId="19150" xr:uid="{21058769-6F16-4DE8-B3DC-256000E60515}"/>
    <cellStyle name="Normal 4 10 2 2" xfId="31925" xr:uid="{EF536DFC-A3EC-4F89-8061-EA0C8445ADB7}"/>
    <cellStyle name="Normal 4 10 3" xfId="24942" xr:uid="{D92A6689-A61F-493E-8393-DEBA6138E0DC}"/>
    <cellStyle name="Normal 4 10_ACT Segment adj EBITDA" xfId="19151" xr:uid="{79E686B0-6911-4292-B584-261FD126BAFE}"/>
    <cellStyle name="Normal 4 11" xfId="19152" xr:uid="{3221966E-CB43-4490-9419-E65C83AA6340}"/>
    <cellStyle name="Normal 4 11 10" xfId="38935" xr:uid="{312C855E-E879-4F9A-B09B-914484E7B381}"/>
    <cellStyle name="Normal 4 11 11" xfId="24943" xr:uid="{FB74EAA4-5DB9-49B3-AEC6-39AEB68BE11F}"/>
    <cellStyle name="Normal 4 11 2" xfId="19153" xr:uid="{5F622153-BC1C-4879-8053-B738BF4456AA}"/>
    <cellStyle name="Normal 4 11 2 2" xfId="19154" xr:uid="{916EC0E8-E73E-446F-9A46-563E4D948E08}"/>
    <cellStyle name="Normal 4 11 2 2 2" xfId="24945" xr:uid="{DAF51082-3273-4C95-BC3B-65E4C5F63CAA}"/>
    <cellStyle name="Normal 4 11 2 3" xfId="19155" xr:uid="{C64784D2-BF99-42E7-9244-825B18DEA532}"/>
    <cellStyle name="Normal 4 11 2 3 2" xfId="24946" xr:uid="{EED5B189-CF2A-4741-AD6D-FBA9C98A29F3}"/>
    <cellStyle name="Normal 4 11 2 4" xfId="24944" xr:uid="{F4113948-3B02-4B6A-A3EB-068FA04B448C}"/>
    <cellStyle name="Normal 4 11 2_ACT_NIBD EQ" xfId="19156" xr:uid="{E7F79939-42F2-4E49-997A-1A494C035D2A}"/>
    <cellStyle name="Normal 4 11 3" xfId="19157" xr:uid="{9BF1C1D4-DE54-44FD-810E-A4A24B2A6B57}"/>
    <cellStyle name="Normal 4 11 3 2" xfId="24947" xr:uid="{69AE5308-2820-4F4F-95E8-B2F3BB4D3116}"/>
    <cellStyle name="Normal 4 11 4" xfId="19158" xr:uid="{A5F24FF8-8187-4C31-9C4C-C01AB4A42E83}"/>
    <cellStyle name="Normal 4 11 4 2" xfId="24948" xr:uid="{264CCFF2-C122-498D-ADCF-8C8FEA37CB7E}"/>
    <cellStyle name="Normal 4 11 5" xfId="19159" xr:uid="{923E7EED-D18A-4BBE-A418-118E7454502F}"/>
    <cellStyle name="Normal 4 11 5 2" xfId="26661" xr:uid="{5BE55AAD-8F3D-4E51-8F3C-29ABDE7B9D03}"/>
    <cellStyle name="Normal 4 11 6" xfId="36826" xr:uid="{E29F8A61-7657-4428-AD18-F65A79729333}"/>
    <cellStyle name="Normal 4 11 7" xfId="37904" xr:uid="{572F4370-B654-4F38-A920-3FCC6EA3ECE3}"/>
    <cellStyle name="Normal 4 11 8" xfId="38302" xr:uid="{E75641FB-B333-491A-99C2-240C56EE8EB1}"/>
    <cellStyle name="Normal 4 11 9" xfId="38655" xr:uid="{714A82D1-AE51-4518-8A9F-B15DA115777E}"/>
    <cellStyle name="Normal 4 11_Act input CF" xfId="19160" xr:uid="{BC2C7D39-1ECB-472E-AB59-C8C4ADA6B52F}"/>
    <cellStyle name="Normal 4 12" xfId="19161" xr:uid="{294474D4-D793-4995-BDE4-57EE5493882C}"/>
    <cellStyle name="Normal 4 12 2" xfId="19162" xr:uid="{1D7842CE-4F34-4A68-9B3D-9F3041AEADD9}"/>
    <cellStyle name="Normal 4 12 2 2" xfId="24950" xr:uid="{7A39B82D-2464-43ED-87AC-E0890CD21DBF}"/>
    <cellStyle name="Normal 4 12 3" xfId="19163" xr:uid="{78D85DEB-BE9F-4F48-B2E8-E7AA4BDC2E70}"/>
    <cellStyle name="Normal 4 12 3 2" xfId="24951" xr:uid="{60FC014B-A920-4DF8-BF0A-0DAAB53A3826}"/>
    <cellStyle name="Normal 4 12 4" xfId="36207" xr:uid="{673BAA97-4F4F-46DD-9255-0543556B67A2}"/>
    <cellStyle name="Normal 4 12 5" xfId="24949" xr:uid="{95841CC7-9161-419A-A24B-676AA98CC0AE}"/>
    <cellStyle name="Normal 4 12_ACT Segment adj EBITDA" xfId="19164" xr:uid="{967DCCD8-AA41-4D0C-B118-5F7D53EF247B}"/>
    <cellStyle name="Normal 4 13" xfId="19165" xr:uid="{BC811D35-A4F3-4149-82ED-68319DE7A38F}"/>
    <cellStyle name="Normal 4 13 2" xfId="24952" xr:uid="{FDB885FB-EF19-41E8-81B0-3CF08F2AB552}"/>
    <cellStyle name="Normal 4 14" xfId="19166" xr:uid="{822BA3F4-8539-4414-A8A2-AF403BC8DB59}"/>
    <cellStyle name="Normal 4 14 2" xfId="24953" xr:uid="{50190A0E-F301-49B0-A434-1B6C82E1C323}"/>
    <cellStyle name="Normal 4 15" xfId="33044" xr:uid="{57F5B878-5638-4E97-BB4D-6F6D2F2DBB99}"/>
    <cellStyle name="Normal 4 16" xfId="36083" xr:uid="{843677BA-BCF6-4F22-9C10-3637A18B12FB}"/>
    <cellStyle name="Normal 4 17" xfId="37722" xr:uid="{87E84C09-3154-4125-8AC4-60A6D63CA18D}"/>
    <cellStyle name="Normal 4 18" xfId="38187" xr:uid="{01FC80D5-F5E5-4D92-8142-81D0D6982F81}"/>
    <cellStyle name="Normal 4 19" xfId="37305" xr:uid="{2F85EE7A-A59C-4A41-9C71-16B03C775D83}"/>
    <cellStyle name="Normal 4 2" xfId="19167" xr:uid="{7B1BB0F0-8DE6-45A0-AA2D-36CFB347D54C}"/>
    <cellStyle name="Normal 4 2 10" xfId="19168" xr:uid="{A6C1B341-5969-4AF7-BA49-43019EBD5E9A}"/>
    <cellStyle name="Normal 4 2 10 2" xfId="32695" xr:uid="{091F0D72-6D3D-45FB-B97F-A8B99998D766}"/>
    <cellStyle name="Normal 4 2 11" xfId="36253" xr:uid="{D4FBF89D-2C0B-4596-92D1-5EBFA1EB0BA0}"/>
    <cellStyle name="Normal 4 2 12" xfId="24954" xr:uid="{0EB08BF2-D588-45C6-8C8C-9226A3B28EB6}"/>
    <cellStyle name="Normal 4 2 2" xfId="19169" xr:uid="{D04CBB3B-3FD1-4CC1-A939-EE6CCA34DDE7}"/>
    <cellStyle name="Normal 4 2 2 10" xfId="37343" xr:uid="{3512AD02-9F52-441E-9D9D-27CC16AAC6E3}"/>
    <cellStyle name="Normal 4 2 2 11" xfId="24955" xr:uid="{87D0A2EF-9905-44C5-A7D3-039E5F276117}"/>
    <cellStyle name="Normal 4 2 2 2" xfId="19170" xr:uid="{1E52CDDC-7508-40FC-A246-2882C029CDEE}"/>
    <cellStyle name="Normal 4 2 2 2 10" xfId="37620" xr:uid="{EBB784B6-2D56-40E6-9F66-9D74D0792B85}"/>
    <cellStyle name="Normal 4 2 2 2 11" xfId="24956" xr:uid="{EEA81EE2-BDD8-4AF9-82A9-2E8057D849FB}"/>
    <cellStyle name="Normal 4 2 2 2 2" xfId="19171" xr:uid="{A8AFBD0B-29A2-4FB9-846C-C70364F1AED7}"/>
    <cellStyle name="Normal 4 2 2 2 2 10" xfId="38936" xr:uid="{8DC859B7-40C2-47DC-83A3-EA92E19FE271}"/>
    <cellStyle name="Normal 4 2 2 2 2 11" xfId="24957" xr:uid="{8B55D62C-AFD0-4DFC-9379-F5328F9DDD08}"/>
    <cellStyle name="Normal 4 2 2 2 2 2" xfId="19172" xr:uid="{D5B2A3E9-7F63-4928-8FAB-7C8EDB111AA4}"/>
    <cellStyle name="Normal 4 2 2 2 2 2 2" xfId="19173" xr:uid="{66E8F7CF-0802-43D3-8CC7-9C0BE79B894C}"/>
    <cellStyle name="Normal 4 2 2 2 2 2 2 2" xfId="24959" xr:uid="{8198BA29-D89F-4F08-82A2-3627E6987A73}"/>
    <cellStyle name="Normal 4 2 2 2 2 2 3" xfId="19174" xr:uid="{FDD8D109-71A9-463B-8019-2837CE8C99E8}"/>
    <cellStyle name="Normal 4 2 2 2 2 2 3 2" xfId="24960" xr:uid="{805C49DE-9AF3-46BF-B575-79795EF9641A}"/>
    <cellStyle name="Normal 4 2 2 2 2 2 4" xfId="24958" xr:uid="{A5C9CEA7-7A41-44B5-BF61-214DC5B2F84D}"/>
    <cellStyle name="Normal 4 2 2 2 2 2_ACT_NIBD EQ" xfId="19175" xr:uid="{F2FB614E-99AE-41AD-A12B-0C27EC17448D}"/>
    <cellStyle name="Normal 4 2 2 2 2 3" xfId="19176" xr:uid="{97C013AF-95E6-4F50-B979-A962443D866D}"/>
    <cellStyle name="Normal 4 2 2 2 2 3 2" xfId="24961" xr:uid="{5612F996-4413-4E13-AECD-69E5A0BF99F9}"/>
    <cellStyle name="Normal 4 2 2 2 2 4" xfId="19177" xr:uid="{9C737544-157C-4581-ABC8-6E5111EAB27D}"/>
    <cellStyle name="Normal 4 2 2 2 2 4 2" xfId="24962" xr:uid="{83F2F66D-41E9-4B36-9ECB-776D5436117F}"/>
    <cellStyle name="Normal 4 2 2 2 2 5" xfId="19178" xr:uid="{34551136-BCEC-474D-A1A8-DD9ED0591457}"/>
    <cellStyle name="Normal 4 2 2 2 2 5 2" xfId="31326" xr:uid="{4738625F-F67A-40F3-B779-1BEC77938139}"/>
    <cellStyle name="Normal 4 2 2 2 2 6" xfId="36827" xr:uid="{3B718C97-8DD5-4839-95A4-C20483CA1B21}"/>
    <cellStyle name="Normal 4 2 2 2 2 7" xfId="37905" xr:uid="{9DE06A57-06C0-4C24-B054-DF62B5F95DFA}"/>
    <cellStyle name="Normal 4 2 2 2 2 8" xfId="38303" xr:uid="{6007815A-5BFB-4E41-B95A-F9E40DD65A84}"/>
    <cellStyle name="Normal 4 2 2 2 2 9" xfId="38656" xr:uid="{8BD53D92-9DCC-4783-802F-06378EB59CA5}"/>
    <cellStyle name="Normal 4 2 2 2 2_Act input CF" xfId="19179" xr:uid="{C1732C14-2BFA-4B33-9FBE-6FE5EB92FD63}"/>
    <cellStyle name="Normal 4 2 2 2 3" xfId="19180" xr:uid="{A38E6873-88EF-425B-ACB9-FFC84C47BF3D}"/>
    <cellStyle name="Normal 4 2 2 2 3 10" xfId="38937" xr:uid="{650E022C-510C-4E25-B7A1-D6A87860BFE3}"/>
    <cellStyle name="Normal 4 2 2 2 3 11" xfId="24963" xr:uid="{E5716AAC-D459-4431-A84F-0FA9CD2DE6FC}"/>
    <cellStyle name="Normal 4 2 2 2 3 2" xfId="19181" xr:uid="{85C16767-7061-4B82-8C2C-13B93D9F8F8D}"/>
    <cellStyle name="Normal 4 2 2 2 3 2 2" xfId="19182" xr:uid="{3EA2533C-81C2-471A-995C-51F1CBEDD3EB}"/>
    <cellStyle name="Normal 4 2 2 2 3 2 2 2" xfId="24965" xr:uid="{B1968964-2244-42D6-A5D1-1B671EEDB44B}"/>
    <cellStyle name="Normal 4 2 2 2 3 2 3" xfId="19183" xr:uid="{729E4641-B57B-400A-87B1-8AA7DAA0ED00}"/>
    <cellStyle name="Normal 4 2 2 2 3 2 3 2" xfId="24966" xr:uid="{A53ADF20-9FC1-4357-9F7A-9AC1EA8A48A1}"/>
    <cellStyle name="Normal 4 2 2 2 3 2 4" xfId="24964" xr:uid="{1E4C9FA2-3145-470A-9BF7-0DFC276E91E0}"/>
    <cellStyle name="Normal 4 2 2 2 3 2_ACT_NIBD EQ" xfId="19184" xr:uid="{1A035514-851A-46A4-B640-6CDB73ACAECC}"/>
    <cellStyle name="Normal 4 2 2 2 3 3" xfId="19185" xr:uid="{A925F92F-1635-4D03-97FA-49C004797100}"/>
    <cellStyle name="Normal 4 2 2 2 3 3 2" xfId="24967" xr:uid="{E029D156-0E03-4D5C-91FA-00AE528033D5}"/>
    <cellStyle name="Normal 4 2 2 2 3 4" xfId="19186" xr:uid="{23772759-289C-4F5D-B615-93B9525E56B7}"/>
    <cellStyle name="Normal 4 2 2 2 3 4 2" xfId="24968" xr:uid="{051E29D4-2E56-4725-8416-276932E2F06C}"/>
    <cellStyle name="Normal 4 2 2 2 3 5" xfId="19187" xr:uid="{27C45D0D-82CE-4264-98A1-2B0FB96F5192}"/>
    <cellStyle name="Normal 4 2 2 2 3 5 2" xfId="31719" xr:uid="{7BB4A532-B5C6-44C6-91D7-36B4D302A1FB}"/>
    <cellStyle name="Normal 4 2 2 2 3 6" xfId="36828" xr:uid="{EC5A4E65-407B-4D78-A718-C397534E07DD}"/>
    <cellStyle name="Normal 4 2 2 2 3 7" xfId="37906" xr:uid="{5034981B-8929-40C7-90DF-9E7B4C89625F}"/>
    <cellStyle name="Normal 4 2 2 2 3 8" xfId="38304" xr:uid="{44379863-5D4A-4857-BAD4-8F41B36CFB36}"/>
    <cellStyle name="Normal 4 2 2 2 3 9" xfId="38657" xr:uid="{8DA24F0C-F079-4754-9CDA-EFAD3210AA18}"/>
    <cellStyle name="Normal 4 2 2 2 3_Act input CF" xfId="19188" xr:uid="{53FA5185-7863-4DE2-BE94-1B4D6D5C7E9A}"/>
    <cellStyle name="Normal 4 2 2 2 4" xfId="19189" xr:uid="{19C574D2-872C-46EE-8DF5-03CEBED92955}"/>
    <cellStyle name="Normal 4 2 2 2 4 2" xfId="19190" xr:uid="{B575A032-35C6-4862-ADD2-7E7A0452006C}"/>
    <cellStyle name="Normal 4 2 2 2 4 2 2" xfId="24970" xr:uid="{C41DD1BD-CA72-494B-922C-4089FAA894A4}"/>
    <cellStyle name="Normal 4 2 2 2 4 3" xfId="19191" xr:uid="{D59C9689-5226-4FDF-8701-3013B45CC7A0}"/>
    <cellStyle name="Normal 4 2 2 2 4 3 2" xfId="24971" xr:uid="{EC32234C-1166-480D-84E6-BC785DAFB11D}"/>
    <cellStyle name="Normal 4 2 2 2 4 4" xfId="24969" xr:uid="{9B09CDB9-BC37-4BA4-ADBC-31B6A001FEDD}"/>
    <cellStyle name="Normal 4 2 2 2 4_ACT_NIBD EQ" xfId="19192" xr:uid="{D956E7F4-3C8D-4852-9362-B4DFD868DDE2}"/>
    <cellStyle name="Normal 4 2 2 2 5" xfId="19193" xr:uid="{0EC48210-3F84-4E60-8B7E-297CFA94C380}"/>
    <cellStyle name="Normal 4 2 2 2 5 2" xfId="24972" xr:uid="{CF706200-0FCB-4D67-9F9E-813F686DBC0D}"/>
    <cellStyle name="Normal 4 2 2 2 6" xfId="19194" xr:uid="{A16B1D8D-F327-4C5E-8BEB-88762E7839EC}"/>
    <cellStyle name="Normal 4 2 2 2 6 2" xfId="24973" xr:uid="{0F8D920E-8B02-45D8-B362-EB71B77820A9}"/>
    <cellStyle name="Normal 4 2 2 2 7" xfId="19195" xr:uid="{AE26AE9A-B261-477B-BDF7-D23B938C0B5A}"/>
    <cellStyle name="Normal 4 2 2 2 7 2" xfId="30927" xr:uid="{14DD2C1A-28D2-4326-82D6-788D6298EC8F}"/>
    <cellStyle name="Normal 4 2 2 2 8" xfId="36383" xr:uid="{B51F5CF2-4F5D-4BD4-91AC-91F85C001B01}"/>
    <cellStyle name="Normal 4 2 2 2 9" xfId="37445" xr:uid="{61D1EBEB-1E9C-42DE-86DD-E522ABFFC445}"/>
    <cellStyle name="Normal 4 2 2 2_Act input CF" xfId="19196" xr:uid="{0D714FB7-7A72-42CD-8213-AC0D9127E008}"/>
    <cellStyle name="Normal 4 2 2 3" xfId="19197" xr:uid="{538C44F6-872A-4F36-878F-329E1D433482}"/>
    <cellStyle name="Normal 4 2 2 3 10" xfId="38938" xr:uid="{CEF9E1C4-C6C6-48C1-A96C-BD7E73685021}"/>
    <cellStyle name="Normal 4 2 2 3 11" xfId="24974" xr:uid="{342F5633-1A48-4B58-9BDA-95F85A111FDD}"/>
    <cellStyle name="Normal 4 2 2 3 2" xfId="19198" xr:uid="{27841971-9C03-42D6-8F72-710817AF0412}"/>
    <cellStyle name="Normal 4 2 2 3 2 2" xfId="19199" xr:uid="{EF2F7DCC-FC50-4EF8-8D14-2D3FFD1B38C5}"/>
    <cellStyle name="Normal 4 2 2 3 2 2 2" xfId="24976" xr:uid="{3D376DD8-CC2B-4101-80EB-35773981D3F3}"/>
    <cellStyle name="Normal 4 2 2 3 2 3" xfId="19200" xr:uid="{9ABBD49D-4C18-468C-BC8D-D4501643A3B8}"/>
    <cellStyle name="Normal 4 2 2 3 2 3 2" xfId="24977" xr:uid="{55175F2E-C9F0-40EE-A341-0D42A3C98892}"/>
    <cellStyle name="Normal 4 2 2 3 2 4" xfId="24975" xr:uid="{56BC5B5E-BC87-497A-9B3B-C4494D31AD14}"/>
    <cellStyle name="Normal 4 2 2 3 2_ACT_NIBD EQ" xfId="19201" xr:uid="{ECD05A9A-4B9F-47A2-AA69-3C59459F8916}"/>
    <cellStyle name="Normal 4 2 2 3 3" xfId="19202" xr:uid="{28455FC5-6994-46AE-BE62-288BF2480CA5}"/>
    <cellStyle name="Normal 4 2 2 3 3 2" xfId="24978" xr:uid="{F0F9C3AC-43C0-4F8A-9E45-5A38A1155A3C}"/>
    <cellStyle name="Normal 4 2 2 3 4" xfId="19203" xr:uid="{D075B68E-36B3-4AB6-8189-B4C9BC4B5A80}"/>
    <cellStyle name="Normal 4 2 2 3 4 2" xfId="24979" xr:uid="{8089BA9F-96D2-4858-94A3-5D8A6F809103}"/>
    <cellStyle name="Normal 4 2 2 3 5" xfId="19204" xr:uid="{77C298E2-6CB9-4EAF-A778-2D1C9FC73FA6}"/>
    <cellStyle name="Normal 4 2 2 3 5 2" xfId="31174" xr:uid="{4B6C8403-48E6-45AE-808D-94960F66A46C}"/>
    <cellStyle name="Normal 4 2 2 3 6" xfId="36829" xr:uid="{CC8634E2-08F2-4CA7-8DEA-684B5F44C94B}"/>
    <cellStyle name="Normal 4 2 2 3 7" xfId="37907" xr:uid="{3708AE03-D5F0-4DF9-A1E1-903A1C999633}"/>
    <cellStyle name="Normal 4 2 2 3 8" xfId="38305" xr:uid="{FF134693-F3BA-40CE-A7D2-3DE73E6849A8}"/>
    <cellStyle name="Normal 4 2 2 3 9" xfId="38658" xr:uid="{6D2BFED9-3ABF-461A-B4DE-89D6C6C8CBA6}"/>
    <cellStyle name="Normal 4 2 2 3_Act input CF" xfId="19205" xr:uid="{875836F9-4C27-481F-A4C7-F2C9FC97B26B}"/>
    <cellStyle name="Normal 4 2 2 4" xfId="19206" xr:uid="{0C9DC5DE-9375-4F0D-B188-5EEAF1DDA8D8}"/>
    <cellStyle name="Normal 4 2 2 4 10" xfId="38939" xr:uid="{6CE9FFAC-9373-4037-B41C-019ED71461A5}"/>
    <cellStyle name="Normal 4 2 2 4 11" xfId="24980" xr:uid="{FDC9E201-D670-43D3-9BAF-D3EA189AC9CC}"/>
    <cellStyle name="Normal 4 2 2 4 2" xfId="19207" xr:uid="{83717CF9-9A8C-473C-99C6-4A36897C4F78}"/>
    <cellStyle name="Normal 4 2 2 4 2 2" xfId="19208" xr:uid="{3F4FC40E-9172-4A2D-842F-E05E712B61B0}"/>
    <cellStyle name="Normal 4 2 2 4 2 2 2" xfId="24982" xr:uid="{E0F3A9FB-72EB-48F5-BCB0-7A76B6683994}"/>
    <cellStyle name="Normal 4 2 2 4 2 3" xfId="19209" xr:uid="{6CDDF4DD-E9D0-47EC-A4EC-D5D443680120}"/>
    <cellStyle name="Normal 4 2 2 4 2 3 2" xfId="24983" xr:uid="{7DBD66CA-52C9-495C-B135-89D6DCABE2F3}"/>
    <cellStyle name="Normal 4 2 2 4 2 4" xfId="24981" xr:uid="{979A6E4F-9E6C-4DE9-9B1D-95534FD6A432}"/>
    <cellStyle name="Normal 4 2 2 4 2_ACT_NIBD EQ" xfId="19210" xr:uid="{19657134-E3D2-42CE-A68F-0D7AB621B339}"/>
    <cellStyle name="Normal 4 2 2 4 3" xfId="19211" xr:uid="{AB234181-2E45-4300-B686-94AEB3FCAB8C}"/>
    <cellStyle name="Normal 4 2 2 4 3 2" xfId="24984" xr:uid="{C6AB86C9-42D5-466E-A335-4C9C3224E7C8}"/>
    <cellStyle name="Normal 4 2 2 4 4" xfId="19212" xr:uid="{6FD143C5-DBC0-4834-B953-1626929C1533}"/>
    <cellStyle name="Normal 4 2 2 4 4 2" xfId="24985" xr:uid="{D751A07A-C497-48D4-96D1-D070FCAA6D89}"/>
    <cellStyle name="Normal 4 2 2 4 5" xfId="19213" xr:uid="{61A8E5F1-BF25-4002-91AB-EFDF871C77BA}"/>
    <cellStyle name="Normal 4 2 2 4 5 2" xfId="31570" xr:uid="{FBBB52AD-F48D-4A4B-A503-24E214ED215F}"/>
    <cellStyle name="Normal 4 2 2 4 6" xfId="36830" xr:uid="{24BDFE62-27BC-4B2D-8152-FEF5B5821F89}"/>
    <cellStyle name="Normal 4 2 2 4 7" xfId="37908" xr:uid="{7CBFF1CA-C6F6-4144-9BF3-1FC8586EBF1A}"/>
    <cellStyle name="Normal 4 2 2 4 8" xfId="38306" xr:uid="{154C11C9-EE71-4767-BF2B-283CE132051E}"/>
    <cellStyle name="Normal 4 2 2 4 9" xfId="38659" xr:uid="{7C537244-DA30-415A-9100-3C21FFFB7110}"/>
    <cellStyle name="Normal 4 2 2 4_Act input CF" xfId="19214" xr:uid="{9154DED4-E6CA-44E7-B8EF-214E3ADF4B95}"/>
    <cellStyle name="Normal 4 2 2 5" xfId="19215" xr:uid="{837CCC0F-9709-46C3-8AA9-08163DCB5907}"/>
    <cellStyle name="Normal 4 2 2 5 2" xfId="19216" xr:uid="{F7CAFF8B-BC0B-4866-BA9C-0CC1BDE7310E}"/>
    <cellStyle name="Normal 4 2 2 5 2 2" xfId="24987" xr:uid="{58D34C3F-5D97-4884-A6CF-CCEBF241F562}"/>
    <cellStyle name="Normal 4 2 2 5 3" xfId="19217" xr:uid="{50D7E802-897D-4216-92FA-9E3F681D9A23}"/>
    <cellStyle name="Normal 4 2 2 5 3 2" xfId="24988" xr:uid="{91E9FA40-66D3-4994-B144-9C3C02EA3FB4}"/>
    <cellStyle name="Normal 4 2 2 5 4" xfId="24986" xr:uid="{D572B4A9-BF03-453D-98CE-C12566939729}"/>
    <cellStyle name="Normal 4 2 2 5_ACT_NIBD EQ" xfId="19218" xr:uid="{4A61F0FA-4129-4620-B76F-FA6FE72C0506}"/>
    <cellStyle name="Normal 4 2 2 6" xfId="19219" xr:uid="{F103357E-8578-454B-BCC9-75D503FE8ACA}"/>
    <cellStyle name="Normal 4 2 2 6 2" xfId="24989" xr:uid="{00DABAB9-F436-49FF-98AF-4BF7AE106898}"/>
    <cellStyle name="Normal 4 2 2 7" xfId="19220" xr:uid="{B935410B-F7F3-49D6-9509-30F6E532BF6C}"/>
    <cellStyle name="Normal 4 2 2 7 2" xfId="24990" xr:uid="{DF68C1BC-AF93-46DD-B980-C362DBD5FA65}"/>
    <cellStyle name="Normal 4 2 2 8" xfId="19221" xr:uid="{9DBE6FCB-DE08-4CD0-864D-01400FD519FF}"/>
    <cellStyle name="Normal 4 2 2 8 2" xfId="30711" xr:uid="{D364C12C-F13E-47BF-A1D1-7FFDC22E2095}"/>
    <cellStyle name="Normal 4 2 2 9" xfId="36289" xr:uid="{28E03240-E270-4F38-83B0-32FFBE6B6B1A}"/>
    <cellStyle name="Normal 4 2 2_Act input CF" xfId="19222" xr:uid="{07CE2CD6-2F35-4198-8920-D54F1852939D}"/>
    <cellStyle name="Normal 4 2 3" xfId="19223" xr:uid="{F99BB59F-3BC7-463B-AC59-16A863C83CAF}"/>
    <cellStyle name="Normal 4 2 3 10" xfId="36047" xr:uid="{30F44E7E-3DB3-4EA8-942F-43624C1121F6}"/>
    <cellStyle name="Normal 4 2 3 11" xfId="24991" xr:uid="{6E24CF4E-7513-45AE-9824-8B7EBCCC3E72}"/>
    <cellStyle name="Normal 4 2 3 2" xfId="19224" xr:uid="{A229698B-BDE6-418A-90E3-EAD89D59662C}"/>
    <cellStyle name="Normal 4 2 3 2 10" xfId="38940" xr:uid="{3D381B88-716A-4DB2-969E-E30D2A0D62F0}"/>
    <cellStyle name="Normal 4 2 3 2 11" xfId="24992" xr:uid="{332424B1-D45E-471A-A746-C74F90CD339F}"/>
    <cellStyle name="Normal 4 2 3 2 2" xfId="19225" xr:uid="{E7BE7A9E-1378-4C09-BBC0-DAE3AEDB5206}"/>
    <cellStyle name="Normal 4 2 3 2 2 2" xfId="19226" xr:uid="{BACDB45C-B7C2-4655-8EF8-8771DFA8D6D5}"/>
    <cellStyle name="Normal 4 2 3 2 2 2 2" xfId="24994" xr:uid="{AAE82A0B-0D13-4DD6-A44D-043B88C742B6}"/>
    <cellStyle name="Normal 4 2 3 2 2 3" xfId="19227" xr:uid="{38AF05C5-028E-416C-8FB0-EE3826804357}"/>
    <cellStyle name="Normal 4 2 3 2 2 3 2" xfId="24995" xr:uid="{6841FE3A-7CDF-437B-83F5-37723D0BEB60}"/>
    <cellStyle name="Normal 4 2 3 2 2 4" xfId="24993" xr:uid="{E6BCB53E-CEFA-4429-8B61-DA05003CDB04}"/>
    <cellStyle name="Normal 4 2 3 2 2_ACT_NIBD EQ" xfId="19228" xr:uid="{3112DEE4-ACB6-43E8-83DC-642E4C89B93D}"/>
    <cellStyle name="Normal 4 2 3 2 3" xfId="19229" xr:uid="{5BE273CC-D149-436C-A7E6-E7CF9B91F299}"/>
    <cellStyle name="Normal 4 2 3 2 3 2" xfId="24996" xr:uid="{C0109C3D-D67A-4199-99F9-CD9C6D3B45A5}"/>
    <cellStyle name="Normal 4 2 3 2 4" xfId="19230" xr:uid="{8F0AAD89-41DD-41CD-B520-87B530B3BAEB}"/>
    <cellStyle name="Normal 4 2 3 2 4 2" xfId="24997" xr:uid="{885B55ED-43BE-4675-BEAB-4B484AF7ECC2}"/>
    <cellStyle name="Normal 4 2 3 2 5" xfId="19231" xr:uid="{CA714BF4-8F4A-42B0-A0A6-66D4DC800FFF}"/>
    <cellStyle name="Normal 4 2 3 2 5 2" xfId="31273" xr:uid="{E9945B49-C559-4F73-B3C9-57DCE0CAE2E5}"/>
    <cellStyle name="Normal 4 2 3 2 6" xfId="36831" xr:uid="{A4BA2B9C-4260-4204-9FAB-77EF4B196710}"/>
    <cellStyle name="Normal 4 2 3 2 7" xfId="37909" xr:uid="{185A7120-38EE-4904-BDEE-6CD1E4314032}"/>
    <cellStyle name="Normal 4 2 3 2 8" xfId="38308" xr:uid="{E9E9F51B-65EE-4B12-A3D2-29F03D2CC52C}"/>
    <cellStyle name="Normal 4 2 3 2 9" xfId="38660" xr:uid="{B80978E3-0C8D-4A59-9598-8B0B52BC8B32}"/>
    <cellStyle name="Normal 4 2 3 2_Act input CF" xfId="19232" xr:uid="{B0B802FB-0DA7-4D48-987B-8D9C2DB1D4CE}"/>
    <cellStyle name="Normal 4 2 3 3" xfId="19233" xr:uid="{C89B0A65-7A81-4A11-986A-F20558B0BBBD}"/>
    <cellStyle name="Normal 4 2 3 3 10" xfId="38941" xr:uid="{C1D65316-33DB-40E6-8861-539A421BD5B0}"/>
    <cellStyle name="Normal 4 2 3 3 11" xfId="24998" xr:uid="{70F82731-7A0E-43FF-9150-1E0C07D82F4D}"/>
    <cellStyle name="Normal 4 2 3 3 2" xfId="19234" xr:uid="{59848284-C062-44C9-8763-513965430832}"/>
    <cellStyle name="Normal 4 2 3 3 2 2" xfId="19235" xr:uid="{611AEED1-749B-4192-9FAB-768E23F7077C}"/>
    <cellStyle name="Normal 4 2 3 3 2 2 2" xfId="25000" xr:uid="{037394B0-C7C9-4461-A585-EB076C8E92B3}"/>
    <cellStyle name="Normal 4 2 3 3 2 3" xfId="19236" xr:uid="{E1039DAA-6C4E-44A5-AB89-C0F323FD3095}"/>
    <cellStyle name="Normal 4 2 3 3 2 3 2" xfId="25001" xr:uid="{91084C99-DEB2-4273-A337-9B56039AE88A}"/>
    <cellStyle name="Normal 4 2 3 3 2 4" xfId="24999" xr:uid="{E38941E4-546C-45F0-A073-0ACCB83F535E}"/>
    <cellStyle name="Normal 4 2 3 3 2_ACT_NIBD EQ" xfId="19237" xr:uid="{A874442B-BDD6-43D6-804F-008D0052742F}"/>
    <cellStyle name="Normal 4 2 3 3 3" xfId="19238" xr:uid="{96A83916-A66B-4637-B810-44EA8333DA28}"/>
    <cellStyle name="Normal 4 2 3 3 3 2" xfId="25002" xr:uid="{9832C454-0485-45BB-8384-8BA8DD8E0338}"/>
    <cellStyle name="Normal 4 2 3 3 4" xfId="19239" xr:uid="{1BB6CC67-157F-49C2-AC7E-6B642FD675A5}"/>
    <cellStyle name="Normal 4 2 3 3 4 2" xfId="25003" xr:uid="{7D19B608-4658-4F66-9257-7EC885B73437}"/>
    <cellStyle name="Normal 4 2 3 3 5" xfId="19240" xr:uid="{9A1E93F2-1E0E-42E5-B25D-56E95627B832}"/>
    <cellStyle name="Normal 4 2 3 3 5 2" xfId="31666" xr:uid="{32D2BA4E-3634-482B-B76E-67101986C103}"/>
    <cellStyle name="Normal 4 2 3 3 6" xfId="36832" xr:uid="{EAD247E6-55AF-4437-9593-0B305839A779}"/>
    <cellStyle name="Normal 4 2 3 3 7" xfId="37910" xr:uid="{D3DE3034-FBF7-4888-9BF1-8E46EE1F5E79}"/>
    <cellStyle name="Normal 4 2 3 3 8" xfId="38309" xr:uid="{A5638BFD-5BDF-42D3-B1D9-D81E7B46375E}"/>
    <cellStyle name="Normal 4 2 3 3 9" xfId="38661" xr:uid="{C018C19B-43CC-4B26-83DF-5AB4AE97B19F}"/>
    <cellStyle name="Normal 4 2 3 3_Act input CF" xfId="19241" xr:uid="{32678B66-CB87-4DC6-AB1B-2738BFF4FD84}"/>
    <cellStyle name="Normal 4 2 3 4" xfId="19242" xr:uid="{57994CA1-7E22-4358-817A-1570C6B72BED}"/>
    <cellStyle name="Normal 4 2 3 4 2" xfId="19243" xr:uid="{29D1D919-2DC2-4E4E-8835-2A0E4FD9A70B}"/>
    <cellStyle name="Normal 4 2 3 4 2 2" xfId="25005" xr:uid="{D7C1332D-B53F-4FA6-BEB4-059CCF64F9DF}"/>
    <cellStyle name="Normal 4 2 3 4 3" xfId="19244" xr:uid="{5389EBE3-09D8-4B4B-AE77-8DA352946D5F}"/>
    <cellStyle name="Normal 4 2 3 4 3 2" xfId="25006" xr:uid="{9BA200F6-131F-4FB9-A394-C6B7A4EED300}"/>
    <cellStyle name="Normal 4 2 3 4 4" xfId="25004" xr:uid="{A3EE1B37-1E13-40E5-B14A-9786735A57D8}"/>
    <cellStyle name="Normal 4 2 3 4_ACT_NIBD EQ" xfId="19245" xr:uid="{1163BC08-4DD8-46CE-81EE-F9FC1FD17A56}"/>
    <cellStyle name="Normal 4 2 3 5" xfId="19246" xr:uid="{2E186F61-3DF3-4EFA-AA8C-595D6A4B97E1}"/>
    <cellStyle name="Normal 4 2 3 5 2" xfId="25007" xr:uid="{A6EDA369-2D0F-40D5-957D-63DF9CB7BA1B}"/>
    <cellStyle name="Normal 4 2 3 6" xfId="19247" xr:uid="{CD19C337-C219-4724-AF9A-D54C6D9B2CB0}"/>
    <cellStyle name="Normal 4 2 3 6 2" xfId="25008" xr:uid="{337AA4CE-E962-474E-9065-D7869AE31B06}"/>
    <cellStyle name="Normal 4 2 3 7" xfId="19248" xr:uid="{839EAD17-6B71-47E7-A20E-DADD08D772BB}"/>
    <cellStyle name="Normal 4 2 3 7 2" xfId="30846" xr:uid="{B9F33C86-BA8C-406C-BBA3-DB378C1B1D12}"/>
    <cellStyle name="Normal 4 2 3 8" xfId="36349" xr:uid="{EE9CB1FE-05E6-4FA2-81B2-C1947383054D}"/>
    <cellStyle name="Normal 4 2 3 9" xfId="37400" xr:uid="{4D02AB31-B786-4BEC-B20B-BD5CB5F48EC4}"/>
    <cellStyle name="Normal 4 2 3_Act input CF" xfId="19249" xr:uid="{3F1C803F-5876-49FC-9CE7-A7D0648F0196}"/>
    <cellStyle name="Normal 4 2 4" xfId="19250" xr:uid="{020B6109-195D-483A-ACF4-BA188CDAAFB0}"/>
    <cellStyle name="Normal 4 2 4 10" xfId="38942" xr:uid="{48818790-277A-485A-872B-AB9392966235}"/>
    <cellStyle name="Normal 4 2 4 11" xfId="25009" xr:uid="{56850DB3-257B-4A43-944A-64C250B6D2E5}"/>
    <cellStyle name="Normal 4 2 4 2" xfId="19251" xr:uid="{9B90B559-C0ED-4919-BBA7-B69E0E034794}"/>
    <cellStyle name="Normal 4 2 4 2 2" xfId="19252" xr:uid="{50188340-F05C-4DFC-8B71-08DF230EAB0B}"/>
    <cellStyle name="Normal 4 2 4 2 2 2" xfId="25011" xr:uid="{A7E2DA63-506E-4460-B658-00337E4A2706}"/>
    <cellStyle name="Normal 4 2 4 2 3" xfId="19253" xr:uid="{947F5177-5836-4839-B88D-5A2B14D17C76}"/>
    <cellStyle name="Normal 4 2 4 2 3 2" xfId="25012" xr:uid="{00D8DA0A-3C12-44B2-BAA1-489BC41BE82C}"/>
    <cellStyle name="Normal 4 2 4 2 4" xfId="25010" xr:uid="{34887266-DCC8-4302-9035-6D6159FCB2C3}"/>
    <cellStyle name="Normal 4 2 4 2_ACT_NIBD EQ" xfId="19254" xr:uid="{19643F5F-A533-4DEF-87DA-256768F4BE59}"/>
    <cellStyle name="Normal 4 2 4 3" xfId="19255" xr:uid="{4F72439A-2C1F-44BD-B58B-BFF4A620D19E}"/>
    <cellStyle name="Normal 4 2 4 3 2" xfId="25013" xr:uid="{20004752-645A-4CC3-A5D4-A048283603B5}"/>
    <cellStyle name="Normal 4 2 4 4" xfId="19256" xr:uid="{1B26C227-F813-4BBE-805C-BF9B0659D5D7}"/>
    <cellStyle name="Normal 4 2 4 4 2" xfId="25014" xr:uid="{D831008B-022E-434D-876E-D20FD35E06D7}"/>
    <cellStyle name="Normal 4 2 4 5" xfId="19257" xr:uid="{E699954E-7B53-435C-A193-126EC8D741AC}"/>
    <cellStyle name="Normal 4 2 4 5 2" xfId="31091" xr:uid="{73329931-7554-4532-BAC8-033166142AA4}"/>
    <cellStyle name="Normal 4 2 4 6" xfId="36833" xr:uid="{19DB6E43-8498-4357-9DC1-E513225B2587}"/>
    <cellStyle name="Normal 4 2 4 7" xfId="37911" xr:uid="{58D0CF4C-1EAA-401B-A86C-86EF7BEF1C8B}"/>
    <cellStyle name="Normal 4 2 4 8" xfId="38310" xr:uid="{0A8C44F0-8CA4-4F99-A8D1-E1D3867ED08D}"/>
    <cellStyle name="Normal 4 2 4 9" xfId="38662" xr:uid="{9A883838-616B-4643-B593-DD301715DABF}"/>
    <cellStyle name="Normal 4 2 4_Act input CF" xfId="19258" xr:uid="{A61535B9-00FF-4522-B4D4-52FA9AB50916}"/>
    <cellStyle name="Normal 4 2 5" xfId="19259" xr:uid="{1FFECBFD-95B1-453D-B207-A889FA896EB3}"/>
    <cellStyle name="Normal 4 2 5 10" xfId="38943" xr:uid="{0DF149AF-8D37-4F47-98B6-9287D70667C6}"/>
    <cellStyle name="Normal 4 2 5 11" xfId="25015" xr:uid="{BDDDF1AA-41A5-4FB7-A5AE-8FF0B17E558D}"/>
    <cellStyle name="Normal 4 2 5 2" xfId="19260" xr:uid="{E6F0BEC4-2E4B-4808-B283-B3421A850202}"/>
    <cellStyle name="Normal 4 2 5 2 2" xfId="19261" xr:uid="{7B0DFC0D-38BB-49BE-A80C-913EB1174FE1}"/>
    <cellStyle name="Normal 4 2 5 2 2 2" xfId="25017" xr:uid="{3AF1AC41-4B2E-4C9F-9EEB-361A475BBEA3}"/>
    <cellStyle name="Normal 4 2 5 2 3" xfId="19262" xr:uid="{9CBE99DE-28B4-42F1-9C33-FB08CCB2DF10}"/>
    <cellStyle name="Normal 4 2 5 2 3 2" xfId="25018" xr:uid="{EA5C8C94-D06C-4505-879B-4DFEBEEBE13A}"/>
    <cellStyle name="Normal 4 2 5 2 4" xfId="25016" xr:uid="{742FEB83-A5F5-4EA2-B60C-EFFD651F80C6}"/>
    <cellStyle name="Normal 4 2 5 2_ACT_NIBD EQ" xfId="19263" xr:uid="{E344A5CF-316B-4DAD-BDFC-82D129A5F5DF}"/>
    <cellStyle name="Normal 4 2 5 3" xfId="19264" xr:uid="{F77926AA-275F-4449-AC4B-444FC4D90CF9}"/>
    <cellStyle name="Normal 4 2 5 3 2" xfId="25019" xr:uid="{4427987C-9F76-42FA-A8C6-5FA1692A773E}"/>
    <cellStyle name="Normal 4 2 5 4" xfId="19265" xr:uid="{4A362234-07AD-419B-8C83-05ACC2F9727C}"/>
    <cellStyle name="Normal 4 2 5 4 2" xfId="25020" xr:uid="{19DC2C6A-4879-4199-91D0-EF846ED9F1A3}"/>
    <cellStyle name="Normal 4 2 5 5" xfId="19266" xr:uid="{8A71F50A-0A8E-44CC-B1E1-7A0B05FC2ED3}"/>
    <cellStyle name="Normal 4 2 5 5 2" xfId="31517" xr:uid="{DD593AB8-E46B-4A90-99EE-70561C37C263}"/>
    <cellStyle name="Normal 4 2 5 6" xfId="36834" xr:uid="{43EEED02-375A-4CCB-922E-C1C1CC693AE0}"/>
    <cellStyle name="Normal 4 2 5 7" xfId="37912" xr:uid="{852C4613-FE22-49B4-9DF4-E10A70E15279}"/>
    <cellStyle name="Normal 4 2 5 8" xfId="38311" xr:uid="{D2C0A597-FF93-493B-A29C-BC8E3EF0B9D9}"/>
    <cellStyle name="Normal 4 2 5 9" xfId="38663" xr:uid="{44027FE5-6834-40C2-8C80-4BFFA9E0287E}"/>
    <cellStyle name="Normal 4 2 5_Act input CF" xfId="19267" xr:uid="{C643034B-DFC5-4B61-8801-E8B167C1AC39}"/>
    <cellStyle name="Normal 4 2 6" xfId="19268" xr:uid="{95D239BD-AD84-462E-B334-62705CE99BE2}"/>
    <cellStyle name="Normal 4 2 6 2" xfId="19269" xr:uid="{F5E18611-0DEA-4EFE-8F79-4AFA748AF32C}"/>
    <cellStyle name="Normal 4 2 6 2 2" xfId="25022" xr:uid="{AEE7BA2D-AE8A-4C56-A860-97970B4CF0BC}"/>
    <cellStyle name="Normal 4 2 6 3" xfId="19270" xr:uid="{BE2E7829-EA9C-4A58-ADF9-E12B5111F738}"/>
    <cellStyle name="Normal 4 2 6 3 2" xfId="25023" xr:uid="{CD03B9BA-E0D0-44E7-B1BC-7A8D3D943806}"/>
    <cellStyle name="Normal 4 2 6 4" xfId="25021" xr:uid="{D8845EC0-0315-4932-A244-D56EA04C9BE9}"/>
    <cellStyle name="Normal 4 2 6_ACT_NIBD EQ" xfId="19271" xr:uid="{049E8173-9B71-4B08-B471-4D3AD975145A}"/>
    <cellStyle name="Normal 4 2 7" xfId="19272" xr:uid="{9469147E-0443-4532-B66A-63044779BE7F}"/>
    <cellStyle name="Normal 4 2 7 2" xfId="25024" xr:uid="{B5F6C499-969E-43E2-9300-008231950A04}"/>
    <cellStyle name="Normal 4 2 8" xfId="19273" xr:uid="{972E215C-3321-492F-A9C8-51C00052C064}"/>
    <cellStyle name="Normal 4 2 8 2" xfId="25025" xr:uid="{C16411D7-2FE2-49F7-81A7-D5F89D61B95D}"/>
    <cellStyle name="Normal 4 2 9" xfId="19274" xr:uid="{3A3AD0D7-452C-4021-82C7-BDBCCA356FEB}"/>
    <cellStyle name="Normal 4 2 9 2" xfId="30595" xr:uid="{01B7A482-65A4-484B-9FE0-DFC455E5DBC3}"/>
    <cellStyle name="Normal 4 2_Act input CF" xfId="19275" xr:uid="{807C9DB6-A1AA-4939-9EE8-E1ABF2A0BBC0}"/>
    <cellStyle name="Normal 4 20" xfId="38885" xr:uid="{E321E89B-65E5-4925-9C2C-0FB6D380DBF8}"/>
    <cellStyle name="Normal 4 21" xfId="37099" xr:uid="{0AC46D46-FCA2-404C-93FC-F211F2939633}"/>
    <cellStyle name="Normal 4 22" xfId="33078" xr:uid="{6E9922A1-C3A6-4D9A-A2C0-0DBD6DC6301B}"/>
    <cellStyle name="Normal 4 23" xfId="36029" xr:uid="{D75CFFED-108C-4142-8C7A-2BF6F64F1468}"/>
    <cellStyle name="Normal 4 24" xfId="35942" xr:uid="{7E25812F-EBD8-4008-BF19-5914B2D570E7}"/>
    <cellStyle name="Normal 4 25" xfId="37123" xr:uid="{7351DB51-E296-486A-999B-9237E1D65D66}"/>
    <cellStyle name="Normal 4 26" xfId="33114" xr:uid="{7E46CEA0-84F2-4DFA-B1EB-A700839934B8}"/>
    <cellStyle name="Normal 4 27" xfId="36005" xr:uid="{2F2EE51C-2BBE-4D76-BDB6-3A9264719523}"/>
    <cellStyle name="Normal 4 28" xfId="39105" xr:uid="{9D171915-EB82-4DA8-96B1-960E5E5EE2C4}"/>
    <cellStyle name="Normal 4 29" xfId="38818" xr:uid="{637D0E51-4FA6-4B11-846A-879AC2FF9311}"/>
    <cellStyle name="Normal 4 3" xfId="19276" xr:uid="{460232C5-6DCF-4946-B0CC-957D691F57A7}"/>
    <cellStyle name="Normal 4 3 2" xfId="19277" xr:uid="{7D44E853-BFF5-4636-B6A3-AA7B16F623E9}"/>
    <cellStyle name="Normal 4 3 2 2" xfId="30600" xr:uid="{71788F20-4114-465F-BFEC-656A6C874214}"/>
    <cellStyle name="Normal 4 3 3" xfId="25026" xr:uid="{C5DD7727-A20F-4861-9A77-3F696A6A215E}"/>
    <cellStyle name="Normal 4 3_ACT Segment adj EBITDA" xfId="19278" xr:uid="{9AF1F06C-0B68-4456-BAB1-EC720C8F5DBF}"/>
    <cellStyle name="Normal 4 30" xfId="33087" xr:uid="{9BE1B325-EB5E-4899-9F1B-825D60478F82}"/>
    <cellStyle name="Normal 4 31" xfId="33189" xr:uid="{82A07A6F-1D84-47A5-B80A-AF7344A37864}"/>
    <cellStyle name="Normal 4 32" xfId="36201" xr:uid="{9E0BFC10-2A5C-4768-B18F-82142BAAA4C9}"/>
    <cellStyle name="Normal 4 33" xfId="39368" xr:uid="{D0F05B9D-D710-4DC2-98D8-2A680AABB0FD}"/>
    <cellStyle name="Normal 4 34" xfId="39776" xr:uid="{BC034CDE-4466-475F-A25E-CB44A56EB815}"/>
    <cellStyle name="Normal 4 35" xfId="39412" xr:uid="{6CF082D6-C974-4CB5-98DB-2B61E5F65FAC}"/>
    <cellStyle name="Normal 4 36" xfId="39470" xr:uid="{E5BD2962-2327-4EF3-9E29-C22399225E8A}"/>
    <cellStyle name="Normal 4 37" xfId="39397" xr:uid="{FFC36848-29FD-43AF-8E00-C2E69CED8AAF}"/>
    <cellStyle name="Normal 4 38" xfId="39481" xr:uid="{98C05FF5-BAA8-47AF-9EE6-45FCDEF4D03C}"/>
    <cellStyle name="Normal 4 39" xfId="39432" xr:uid="{243AB3BB-7B30-4A59-B663-1B4F14F137CF}"/>
    <cellStyle name="Normal 4 4" xfId="19279" xr:uid="{FAE373C5-72D4-4751-8CC5-76639F4F2B33}"/>
    <cellStyle name="Normal 4 4 10" xfId="37332" xr:uid="{18A34413-F956-4251-8236-DE4A1F3825E2}"/>
    <cellStyle name="Normal 4 4 11" xfId="25027" xr:uid="{03C0873E-EBA5-4A51-857B-5C979B2D0313}"/>
    <cellStyle name="Normal 4 4 2" xfId="19280" xr:uid="{A69BCAE5-AA21-4FD8-BB19-E561A6BD0E08}"/>
    <cellStyle name="Normal 4 4 2 10" xfId="36897" xr:uid="{601D7E23-0866-48F4-99AC-82C736D765FA}"/>
    <cellStyle name="Normal 4 4 2 11" xfId="25028" xr:uid="{505EB599-83BA-4FDC-9BFD-1E8911FCC341}"/>
    <cellStyle name="Normal 4 4 2 2" xfId="19281" xr:uid="{3E832519-E9A8-4168-9C80-B91F89E799F0}"/>
    <cellStyle name="Normal 4 4 2 2 10" xfId="38944" xr:uid="{38F5B1A4-DE0C-4FEF-AD97-AE8886AD7D26}"/>
    <cellStyle name="Normal 4 4 2 2 11" xfId="25029" xr:uid="{AC9EAA5E-03AE-48F8-B8D9-C6B941987341}"/>
    <cellStyle name="Normal 4 4 2 2 2" xfId="19282" xr:uid="{B5224686-0FF4-418A-B06F-997346E32042}"/>
    <cellStyle name="Normal 4 4 2 2 2 2" xfId="19283" xr:uid="{19B7127D-A6EA-440E-BE2E-F96437786769}"/>
    <cellStyle name="Normal 4 4 2 2 2 2 2" xfId="25031" xr:uid="{D8B7DB40-2892-4655-A47B-5585797F0311}"/>
    <cellStyle name="Normal 4 4 2 2 2 3" xfId="19284" xr:uid="{80B6829B-9EB4-4543-B7AA-DA8A4848E39A}"/>
    <cellStyle name="Normal 4 4 2 2 2 3 2" xfId="25032" xr:uid="{09907957-CBBD-4D68-87D6-44D68AF87CB1}"/>
    <cellStyle name="Normal 4 4 2 2 2 4" xfId="25030" xr:uid="{C0E6A131-91AC-4A0A-AA28-B3188FDDBD2B}"/>
    <cellStyle name="Normal 4 4 2 2 2_ACT_NIBD EQ" xfId="19285" xr:uid="{22CD6A26-6338-4A26-AA5A-0A3B03119124}"/>
    <cellStyle name="Normal 4 4 2 2 3" xfId="19286" xr:uid="{3F2F09BE-08AB-4A0B-A871-261F2D12DE9F}"/>
    <cellStyle name="Normal 4 4 2 2 3 2" xfId="25033" xr:uid="{2EFC358A-D550-4982-90AD-2B123963DCA0}"/>
    <cellStyle name="Normal 4 4 2 2 4" xfId="19287" xr:uid="{CE54C746-6197-4DE5-94A4-2EEBA7D62871}"/>
    <cellStyle name="Normal 4 4 2 2 4 2" xfId="25034" xr:uid="{FCE65AD5-9E21-4DFD-9242-546CB66AED8B}"/>
    <cellStyle name="Normal 4 4 2 2 5" xfId="19288" xr:uid="{6906B7A1-D4D2-40D5-A86D-C7C9CFFDE049}"/>
    <cellStyle name="Normal 4 4 2 2 5 2" xfId="31314" xr:uid="{FDE1A426-D879-408D-801D-D90C807CF009}"/>
    <cellStyle name="Normal 4 4 2 2 6" xfId="36835" xr:uid="{AC620B72-CA92-4387-9882-4014E6CE3EB1}"/>
    <cellStyle name="Normal 4 4 2 2 7" xfId="37913" xr:uid="{6AA0BD3E-5132-4412-B021-98CF0E16F3E4}"/>
    <cellStyle name="Normal 4 4 2 2 8" xfId="38312" xr:uid="{675C7E72-0647-4D8C-8BA1-7FF02178E58D}"/>
    <cellStyle name="Normal 4 4 2 2 9" xfId="38664" xr:uid="{1CB5C66A-465F-4447-A0C7-24A50BAAB400}"/>
    <cellStyle name="Normal 4 4 2 2_Act input CF" xfId="19289" xr:uid="{4CB9EB7B-ACE9-4534-9573-7E0EF442F4A9}"/>
    <cellStyle name="Normal 4 4 2 3" xfId="19290" xr:uid="{B5AD15AF-2446-47EB-A59B-67251F9B1D57}"/>
    <cellStyle name="Normal 4 4 2 3 10" xfId="38945" xr:uid="{BC81277A-13D0-49A7-811A-17DA239AE30A}"/>
    <cellStyle name="Normal 4 4 2 3 11" xfId="25035" xr:uid="{5378CAE1-8AED-4F3B-AB8A-2109ABE58DD0}"/>
    <cellStyle name="Normal 4 4 2 3 2" xfId="19291" xr:uid="{15D1B986-89CF-454E-B5A1-CBDB9BDB66CC}"/>
    <cellStyle name="Normal 4 4 2 3 2 2" xfId="19292" xr:uid="{6260A8CA-737F-4DCC-AAB7-16DAEEDB7234}"/>
    <cellStyle name="Normal 4 4 2 3 2 2 2" xfId="25037" xr:uid="{A4A0B163-630F-4CA4-BB51-0F87EF51B984}"/>
    <cellStyle name="Normal 4 4 2 3 2 3" xfId="19293" xr:uid="{07745AFE-9AD4-4063-A625-51B69EB4D2B4}"/>
    <cellStyle name="Normal 4 4 2 3 2 3 2" xfId="25038" xr:uid="{D80B0223-F442-43D3-93D5-43DD14E8D466}"/>
    <cellStyle name="Normal 4 4 2 3 2 4" xfId="25036" xr:uid="{C5A167DC-674C-4CF8-89FD-A14EE93B3BE1}"/>
    <cellStyle name="Normal 4 4 2 3 2_ACT_NIBD EQ" xfId="19294" xr:uid="{81BEE7A1-C19D-4CA3-9EC1-D6036732C4BB}"/>
    <cellStyle name="Normal 4 4 2 3 3" xfId="19295" xr:uid="{30F223EC-7A37-46A6-B091-D836B88F6D17}"/>
    <cellStyle name="Normal 4 4 2 3 3 2" xfId="25039" xr:uid="{57F19B00-C0CE-41EC-A578-E1BCB118EBD6}"/>
    <cellStyle name="Normal 4 4 2 3 4" xfId="19296" xr:uid="{A1DCD275-4E27-4972-8361-0BC1F892E37C}"/>
    <cellStyle name="Normal 4 4 2 3 4 2" xfId="25040" xr:uid="{151D37EC-C4FC-4563-B6EC-B20D2129CCC1}"/>
    <cellStyle name="Normal 4 4 2 3 5" xfId="19297" xr:uid="{3B7F2F71-DB5F-4E32-A60E-EA74C1B2D13A}"/>
    <cellStyle name="Normal 4 4 2 3 5 2" xfId="31707" xr:uid="{ED482993-72B3-467B-8512-D90895D4B863}"/>
    <cellStyle name="Normal 4 4 2 3 6" xfId="36836" xr:uid="{4E885FA7-99AB-4D76-9192-356D502FE4CC}"/>
    <cellStyle name="Normal 4 4 2 3 7" xfId="37914" xr:uid="{402E436D-A875-40D0-ADC1-0326AC4A6E1C}"/>
    <cellStyle name="Normal 4 4 2 3 8" xfId="38313" xr:uid="{12E8B59B-C251-40CB-8F6F-877F25B1BCE8}"/>
    <cellStyle name="Normal 4 4 2 3 9" xfId="38665" xr:uid="{72B62D3D-7677-4725-90B6-97EA4C8A92B3}"/>
    <cellStyle name="Normal 4 4 2 3_Act input CF" xfId="19298" xr:uid="{4B418BC4-4235-4748-9EF0-75C8C33EDA0A}"/>
    <cellStyle name="Normal 4 4 2 4" xfId="19299" xr:uid="{3F0BF99F-B913-4B1F-971D-D8A0C0AF7AE9}"/>
    <cellStyle name="Normal 4 4 2 4 2" xfId="19300" xr:uid="{34C734E7-4DAE-404B-9F8D-BA3F2307A599}"/>
    <cellStyle name="Normal 4 4 2 4 2 2" xfId="25042" xr:uid="{29D201E2-C0BB-4F33-AB21-B852D511391F}"/>
    <cellStyle name="Normal 4 4 2 4 3" xfId="19301" xr:uid="{489FA2C0-1544-42C5-9E8E-59132E1CE0FE}"/>
    <cellStyle name="Normal 4 4 2 4 3 2" xfId="25043" xr:uid="{E7553165-094E-48F7-B20B-A9AA1A64FF8B}"/>
    <cellStyle name="Normal 4 4 2 4 4" xfId="25041" xr:uid="{D5630FBA-7EA8-4B95-AA8E-3963DDAD7D65}"/>
    <cellStyle name="Normal 4 4 2 4_ACT_NIBD EQ" xfId="19302" xr:uid="{A50A1087-A03E-4368-BCF7-A8D9D6F039B8}"/>
    <cellStyle name="Normal 4 4 2 5" xfId="19303" xr:uid="{3A8ABF1F-AB9A-4C17-86D7-DF3BB766CD48}"/>
    <cellStyle name="Normal 4 4 2 5 2" xfId="25044" xr:uid="{2395DE5F-A80F-43AA-BD07-BAEA9179F3F8}"/>
    <cellStyle name="Normal 4 4 2 6" xfId="19304" xr:uid="{DACF15D9-F620-4166-866D-EA5919C1BC81}"/>
    <cellStyle name="Normal 4 4 2 6 2" xfId="25045" xr:uid="{BA43FDAB-149C-43DE-86C6-D55B63FD53D4}"/>
    <cellStyle name="Normal 4 4 2 7" xfId="19305" xr:uid="{1FCA9563-6ED9-45CC-B486-4B0351ED54C4}"/>
    <cellStyle name="Normal 4 4 2 7 2" xfId="30915" xr:uid="{B7EA3355-DFF2-4D38-B496-96EA1487034E}"/>
    <cellStyle name="Normal 4 4 2 8" xfId="36371" xr:uid="{C838006C-1F4A-4712-91DA-DB2650D2DE21}"/>
    <cellStyle name="Normal 4 4 2 9" xfId="37434" xr:uid="{86947D9F-26D4-4F51-B6CF-2B5708663EAB}"/>
    <cellStyle name="Normal 4 4 2_Act input CF" xfId="19306" xr:uid="{BE7C9962-795E-4172-A890-C0432D4A6C07}"/>
    <cellStyle name="Normal 4 4 3" xfId="19307" xr:uid="{3EF7D434-EFCB-4876-8887-4F2EBE70B6F2}"/>
    <cellStyle name="Normal 4 4 3 10" xfId="38946" xr:uid="{1BC2E1B1-1BB6-4515-B0B8-D3FF2BDE06D3}"/>
    <cellStyle name="Normal 4 4 3 11" xfId="25046" xr:uid="{97E279E5-38F9-4DD0-A53A-247C08F8AF48}"/>
    <cellStyle name="Normal 4 4 3 2" xfId="19308" xr:uid="{22B1EAC9-1ACE-458F-A968-2FC2DFABEED8}"/>
    <cellStyle name="Normal 4 4 3 2 2" xfId="19309" xr:uid="{6B70DECC-15B8-4DCC-AB8D-12B7254001B1}"/>
    <cellStyle name="Normal 4 4 3 2 2 2" xfId="25048" xr:uid="{12FEB3FF-9152-4FA9-B9A9-DDFB577B8B8D}"/>
    <cellStyle name="Normal 4 4 3 2 3" xfId="19310" xr:uid="{7F43283A-9497-4367-82C2-7C2147A01E3B}"/>
    <cellStyle name="Normal 4 4 3 2 3 2" xfId="25049" xr:uid="{FDF20CBE-FE36-423E-AF1D-7F50C44FB68E}"/>
    <cellStyle name="Normal 4 4 3 2 4" xfId="25047" xr:uid="{8AA40D4C-4361-4094-8336-F0F94E9B83DC}"/>
    <cellStyle name="Normal 4 4 3 2_ACT_NIBD EQ" xfId="19311" xr:uid="{1C1190FE-79B6-4106-98D9-5AA7A24AE2A3}"/>
    <cellStyle name="Normal 4 4 3 3" xfId="19312" xr:uid="{0E585176-0DB9-41FE-A8B8-65526D0ABC5C}"/>
    <cellStyle name="Normal 4 4 3 3 2" xfId="25050" xr:uid="{1C406FB9-A8D3-42DC-BEFB-E235F89653C4}"/>
    <cellStyle name="Normal 4 4 3 4" xfId="19313" xr:uid="{BC1D684C-C6A6-4AC6-AD81-C54A74179196}"/>
    <cellStyle name="Normal 4 4 3 4 2" xfId="25051" xr:uid="{F018DB25-FBC1-4231-84FB-9F61B29FBF88}"/>
    <cellStyle name="Normal 4 4 3 5" xfId="19314" xr:uid="{6090ABDC-AD62-4B73-BC27-6C44BC14EDB1}"/>
    <cellStyle name="Normal 4 4 3 5 2" xfId="31162" xr:uid="{D56EF9AD-B0EF-493B-B204-CC48B9573084}"/>
    <cellStyle name="Normal 4 4 3 6" xfId="36837" xr:uid="{E5597824-BD68-456C-AC8A-E05D62DA5EB6}"/>
    <cellStyle name="Normal 4 4 3 7" xfId="37915" xr:uid="{73FC90A6-0B88-42A9-97B3-98E554CDD5E9}"/>
    <cellStyle name="Normal 4 4 3 8" xfId="38314" xr:uid="{8E0D46C3-7743-4834-AB41-A51C5EB8DBBD}"/>
    <cellStyle name="Normal 4 4 3 9" xfId="38666" xr:uid="{2900A1A3-F19A-4F7B-BDD1-57C7F120C64C}"/>
    <cellStyle name="Normal 4 4 3_Act input CF" xfId="19315" xr:uid="{4F6092BE-0410-4EC1-B4C9-9D9716146A56}"/>
    <cellStyle name="Normal 4 4 4" xfId="19316" xr:uid="{D9B19425-3DCE-43BD-8582-63A9984A63E3}"/>
    <cellStyle name="Normal 4 4 4 10" xfId="38947" xr:uid="{3590114F-2155-4129-A3B2-322521B54054}"/>
    <cellStyle name="Normal 4 4 4 11" xfId="25052" xr:uid="{B2A88B82-B99C-4835-9C6B-71255A0FEAE9}"/>
    <cellStyle name="Normal 4 4 4 2" xfId="19317" xr:uid="{509D9346-AA2A-4B69-85A6-99FE281CA52E}"/>
    <cellStyle name="Normal 4 4 4 2 2" xfId="19318" xr:uid="{60458F82-DEE0-434A-BFF6-5C507C7667AB}"/>
    <cellStyle name="Normal 4 4 4 2 2 2" xfId="25054" xr:uid="{644C675E-6F4F-4293-88AA-D7A3F5ACA00C}"/>
    <cellStyle name="Normal 4 4 4 2 3" xfId="19319" xr:uid="{00144603-684A-44D3-A8F2-D3F22D1CEE2C}"/>
    <cellStyle name="Normal 4 4 4 2 3 2" xfId="25055" xr:uid="{D027D44E-A604-4E5C-AEBD-975F28DD67D6}"/>
    <cellStyle name="Normal 4 4 4 2 4" xfId="25053" xr:uid="{DB8DC83F-7AC4-4060-AAD2-1ED93B42B64C}"/>
    <cellStyle name="Normal 4 4 4 2_ACT_NIBD EQ" xfId="19320" xr:uid="{C409FB4F-3B21-4099-853A-F3B80C7A9A31}"/>
    <cellStyle name="Normal 4 4 4 3" xfId="19321" xr:uid="{EDBE6886-F838-4439-B18C-CEEDF6E7B5DE}"/>
    <cellStyle name="Normal 4 4 4 3 2" xfId="25056" xr:uid="{CCBE048A-8F52-4910-8C85-4971B78FDEAC}"/>
    <cellStyle name="Normal 4 4 4 4" xfId="19322" xr:uid="{1D76913F-8195-4C5A-882F-742AF42D56B1}"/>
    <cellStyle name="Normal 4 4 4 4 2" xfId="25057" xr:uid="{88821501-47D5-4EF5-A2DA-7286742382CB}"/>
    <cellStyle name="Normal 4 4 4 5" xfId="19323" xr:uid="{77DE6EF5-EFE7-476C-8DC5-68523168E62F}"/>
    <cellStyle name="Normal 4 4 4 5 2" xfId="31558" xr:uid="{5DE9EA69-144E-4374-AF21-7937E5BC33B0}"/>
    <cellStyle name="Normal 4 4 4 6" xfId="36838" xr:uid="{8017C37C-A0D4-482A-934A-00025031816D}"/>
    <cellStyle name="Normal 4 4 4 7" xfId="37916" xr:uid="{D91FD8DE-95EF-4F41-82A6-C35B11F4E4FD}"/>
    <cellStyle name="Normal 4 4 4 8" xfId="38315" xr:uid="{2FA874A2-5897-4AD8-987D-C09BFBB3350B}"/>
    <cellStyle name="Normal 4 4 4 9" xfId="38667" xr:uid="{F6C42902-3403-40D8-BE4E-270EA6C169AE}"/>
    <cellStyle name="Normal 4 4 4_Act input CF" xfId="19324" xr:uid="{AD2E4FF7-7D89-4CE8-A841-53C24CF5EB3F}"/>
    <cellStyle name="Normal 4 4 5" xfId="19325" xr:uid="{BAE11AC4-87F4-4838-A909-DCB594752A1D}"/>
    <cellStyle name="Normal 4 4 5 2" xfId="19326" xr:uid="{E6D99CA1-B8BA-4897-A6E2-939536F8F764}"/>
    <cellStyle name="Normal 4 4 5 2 2" xfId="25059" xr:uid="{E766D4D8-1DF8-45DB-A592-F5EBDB165E4D}"/>
    <cellStyle name="Normal 4 4 5 3" xfId="19327" xr:uid="{2E018F3F-687D-4FED-9617-8FB6BC6FC7A5}"/>
    <cellStyle name="Normal 4 4 5 3 2" xfId="25060" xr:uid="{A7D4551B-128A-4E35-B853-58B95219AD42}"/>
    <cellStyle name="Normal 4 4 5 4" xfId="25058" xr:uid="{0EACF7CE-5B15-49C9-938A-70797B096C96}"/>
    <cellStyle name="Normal 4 4 5_ACT_NIBD EQ" xfId="19328" xr:uid="{A4C25E39-7950-48CD-A840-472146B98531}"/>
    <cellStyle name="Normal 4 4 6" xfId="19329" xr:uid="{FB561C79-8FF6-4922-AC25-7418235A3C74}"/>
    <cellStyle name="Normal 4 4 6 2" xfId="25061" xr:uid="{BA61B344-8553-43F2-98BD-8D0BC2E4DEC0}"/>
    <cellStyle name="Normal 4 4 7" xfId="19330" xr:uid="{3704D6A0-EE66-4F9D-9104-98824DA9C4BE}"/>
    <cellStyle name="Normal 4 4 7 2" xfId="25062" xr:uid="{052511FC-C5B8-4793-93BE-9F40C5CBCABD}"/>
    <cellStyle name="Normal 4 4 8" xfId="19331" xr:uid="{BA1DE6B7-69D5-4515-8A35-AA62C77902B7}"/>
    <cellStyle name="Normal 4 4 8 2" xfId="30699" xr:uid="{B558380A-E9EE-4AE8-B597-916802A30C01}"/>
    <cellStyle name="Normal 4 4 9" xfId="36277" xr:uid="{FC127BB7-1B52-4153-B00B-24832600E628}"/>
    <cellStyle name="Normal 4 4_Act input CF" xfId="19332" xr:uid="{2D52405E-AFF7-4E7B-A8CE-4902D43056AC}"/>
    <cellStyle name="Normal 4 40" xfId="39457" xr:uid="{797768BD-1CA7-46AA-BB87-3F45B08EBAF2}"/>
    <cellStyle name="Normal 4 41" xfId="39781" xr:uid="{3DD3501E-2C92-44A0-859D-3B45D4322CBC}"/>
    <cellStyle name="Normal 4 42" xfId="39871" xr:uid="{2ACD5D1F-533B-4404-8104-E195ED2ADC31}"/>
    <cellStyle name="Normal 4 43" xfId="39542" xr:uid="{FDF0CCEB-659F-4BF3-87D5-59EAD590D5B3}"/>
    <cellStyle name="Normal 4 44" xfId="39378" xr:uid="{533FEE0E-5442-4789-83DD-D713E7CBFA7E}"/>
    <cellStyle name="Normal 4 45" xfId="39494" xr:uid="{3D361B57-8687-4CDC-8AC4-8429877329BB}"/>
    <cellStyle name="Normal 4 46" xfId="39423" xr:uid="{7C944CD9-062B-4317-8F08-E48137A47057}"/>
    <cellStyle name="Normal 4 47" xfId="39462" xr:uid="{03AF3F85-4E48-4B42-B45C-273ED35520E2}"/>
    <cellStyle name="Normal 4 48" xfId="39446" xr:uid="{53A291E1-4963-4A67-BDA2-EFF2672E9EBF}"/>
    <cellStyle name="Normal 4 49" xfId="39450" xr:uid="{BEB7C9DF-DB87-4785-A839-9E75D23A0593}"/>
    <cellStyle name="Normal 4 5" xfId="19333" xr:uid="{44AF1294-59FF-4E2B-A192-FC5538EDEDB0}"/>
    <cellStyle name="Normal 4 5 10" xfId="36037" xr:uid="{63AA51D7-B877-4F7D-B7BC-FA66E0BC7E7B}"/>
    <cellStyle name="Normal 4 5 11" xfId="25063" xr:uid="{CF85911C-01A7-41E9-8F1D-DF2E92C17FCD}"/>
    <cellStyle name="Normal 4 5 2" xfId="19334" xr:uid="{F0B7EE1A-95DC-4988-9AF3-7760B2E19747}"/>
    <cellStyle name="Normal 4 5 2 10" xfId="38948" xr:uid="{A220A5F5-EFE8-430B-8BB8-1639A5D9C044}"/>
    <cellStyle name="Normal 4 5 2 11" xfId="25064" xr:uid="{3B46A802-E9BE-4BED-B587-A539D8AD101C}"/>
    <cellStyle name="Normal 4 5 2 2" xfId="19335" xr:uid="{C6F5B7E3-9793-4A4E-9010-843023F6B372}"/>
    <cellStyle name="Normal 4 5 2 2 2" xfId="19336" xr:uid="{2E0602D1-A251-40A7-A070-C774A9083994}"/>
    <cellStyle name="Normal 4 5 2 2 2 2" xfId="25066" xr:uid="{3ECF6B3C-B54E-4E6B-904B-497ABB225E6C}"/>
    <cellStyle name="Normal 4 5 2 2 3" xfId="19337" xr:uid="{63495AAE-9FEA-40E6-9C8C-857AB04BE491}"/>
    <cellStyle name="Normal 4 5 2 2 3 2" xfId="25067" xr:uid="{95937C9C-9FA0-4FB9-8E13-F3C727871F96}"/>
    <cellStyle name="Normal 4 5 2 2 4" xfId="25065" xr:uid="{C22D98C7-E6B3-4DFB-90A9-2C2B6E84D266}"/>
    <cellStyle name="Normal 4 5 2 2_ACT_NIBD EQ" xfId="19338" xr:uid="{E52F4D2D-3E83-47D8-AAC1-64B8C7144A38}"/>
    <cellStyle name="Normal 4 5 2 3" xfId="19339" xr:uid="{25133230-4501-4AEB-A8F7-84F155E49DB5}"/>
    <cellStyle name="Normal 4 5 2 3 2" xfId="25068" xr:uid="{3CF457B2-78C5-41F3-9EFE-3367B1C77BAB}"/>
    <cellStyle name="Normal 4 5 2 4" xfId="19340" xr:uid="{A1EBA7F4-82F2-45B1-B136-C9AB1143ED73}"/>
    <cellStyle name="Normal 4 5 2 4 2" xfId="25069" xr:uid="{D8D45D66-8920-458E-A45B-00518704FB71}"/>
    <cellStyle name="Normal 4 5 2 5" xfId="19341" xr:uid="{41018B2B-4C5F-4941-B358-31424A553533}"/>
    <cellStyle name="Normal 4 5 2 5 2" xfId="31259" xr:uid="{544B2970-61E4-44C4-A682-BB9CA63773BB}"/>
    <cellStyle name="Normal 4 5 2 6" xfId="36839" xr:uid="{3626E946-E2E2-4158-A61E-0E34B6A4A354}"/>
    <cellStyle name="Normal 4 5 2 7" xfId="37917" xr:uid="{BF160C09-FD78-4AF4-8BAD-5651BA1AD589}"/>
    <cellStyle name="Normal 4 5 2 8" xfId="38316" xr:uid="{C3E68A8A-07B6-4339-9269-6F9447128E72}"/>
    <cellStyle name="Normal 4 5 2 9" xfId="38668" xr:uid="{5FFCE63A-4F37-4F7F-8CB6-6B8E76287E15}"/>
    <cellStyle name="Normal 4 5 2_Act input CF" xfId="19342" xr:uid="{CDFD8F82-4B29-4872-A080-7F9569BA9B80}"/>
    <cellStyle name="Normal 4 5 3" xfId="19343" xr:uid="{80753225-9071-4DD0-890D-AF405DC550E2}"/>
    <cellStyle name="Normal 4 5 3 10" xfId="38949" xr:uid="{5B295F38-A41A-478A-AC1C-C7DA7B1BAE44}"/>
    <cellStyle name="Normal 4 5 3 11" xfId="25070" xr:uid="{9138F9F5-FA60-4682-A718-99CC1A559992}"/>
    <cellStyle name="Normal 4 5 3 2" xfId="19344" xr:uid="{BB3E4F9F-C79A-4365-B63E-2B0114519EBC}"/>
    <cellStyle name="Normal 4 5 3 2 2" xfId="19345" xr:uid="{A0C86303-7547-4FE8-AB81-9E4AD604003E}"/>
    <cellStyle name="Normal 4 5 3 2 2 2" xfId="25072" xr:uid="{299F719D-8C41-47A9-BED6-DF18835A6651}"/>
    <cellStyle name="Normal 4 5 3 2 3" xfId="19346" xr:uid="{8BA8E144-C5DA-4054-A91B-B0166D761AAB}"/>
    <cellStyle name="Normal 4 5 3 2 3 2" xfId="25073" xr:uid="{BE760469-7768-45AE-9737-7D9BE010E876}"/>
    <cellStyle name="Normal 4 5 3 2 4" xfId="25071" xr:uid="{82B41FC5-785B-4072-B9FB-66E88E8E3978}"/>
    <cellStyle name="Normal 4 5 3 2_ACT_NIBD EQ" xfId="19347" xr:uid="{74F103DE-F0D8-4B36-86FB-4784354412FA}"/>
    <cellStyle name="Normal 4 5 3 3" xfId="19348" xr:uid="{662B1677-3246-4645-AE22-D71282EE3FC2}"/>
    <cellStyle name="Normal 4 5 3 3 2" xfId="25074" xr:uid="{60D51629-D67D-4CE5-9BB0-8D5739C14317}"/>
    <cellStyle name="Normal 4 5 3 4" xfId="19349" xr:uid="{9AC5CEE0-0FDA-44D7-A307-D8EC54C2CDD5}"/>
    <cellStyle name="Normal 4 5 3 4 2" xfId="25075" xr:uid="{CFA7129A-8280-4AB5-8215-B458CF83B951}"/>
    <cellStyle name="Normal 4 5 3 5" xfId="19350" xr:uid="{8B9B1945-79AD-4BB0-BFB6-71597381FAA1}"/>
    <cellStyle name="Normal 4 5 3 5 2" xfId="31652" xr:uid="{C5FB458C-0DD7-4B6D-BB60-917B33AA1F10}"/>
    <cellStyle name="Normal 4 5 3 6" xfId="36840" xr:uid="{ED2189B7-C693-40EC-BC84-9D4CD3F81019}"/>
    <cellStyle name="Normal 4 5 3 7" xfId="37918" xr:uid="{24910FFB-7E47-4735-90DD-D3288A2194C3}"/>
    <cellStyle name="Normal 4 5 3 8" xfId="38317" xr:uid="{A7B50B01-D049-4E39-A228-48F5F1E235F3}"/>
    <cellStyle name="Normal 4 5 3 9" xfId="38669" xr:uid="{2C88283A-45A0-4A32-A00F-FB016CC8F779}"/>
    <cellStyle name="Normal 4 5 3_Act input CF" xfId="19351" xr:uid="{0B420B47-1C75-4023-863F-48BC7E01749E}"/>
    <cellStyle name="Normal 4 5 4" xfId="19352" xr:uid="{E9AF9C79-0694-440A-803D-CB9FD152AEBE}"/>
    <cellStyle name="Normal 4 5 4 2" xfId="19353" xr:uid="{D1864F3A-43C1-4ACD-8607-C4A730720C0E}"/>
    <cellStyle name="Normal 4 5 4 2 2" xfId="25077" xr:uid="{DAFB23C7-712F-4E3D-A017-10FF7C190398}"/>
    <cellStyle name="Normal 4 5 4 3" xfId="19354" xr:uid="{C3FAC1C5-8899-48BD-9E16-E110632599B6}"/>
    <cellStyle name="Normal 4 5 4 3 2" xfId="25078" xr:uid="{6D94D4B6-610C-4866-B2AB-8D382B483799}"/>
    <cellStyle name="Normal 4 5 4 4" xfId="25076" xr:uid="{3E52F3B9-3C3B-455F-A027-40E0D033BFE5}"/>
    <cellStyle name="Normal 4 5 4_ACT_NIBD EQ" xfId="19355" xr:uid="{1CE21797-1A43-4D7F-A8DA-67E35880AC9A}"/>
    <cellStyle name="Normal 4 5 5" xfId="19356" xr:uid="{50996EA7-19A2-4CEA-AC87-BAE265F8E264}"/>
    <cellStyle name="Normal 4 5 5 2" xfId="25079" xr:uid="{0FCAC0D6-6D89-4982-A96D-DBD43262BE6F}"/>
    <cellStyle name="Normal 4 5 6" xfId="19357" xr:uid="{5B1F3E8D-54E3-4C20-972F-EE34691A96EB}"/>
    <cellStyle name="Normal 4 5 6 2" xfId="25080" xr:uid="{2877992C-076F-4BCE-865A-B5E2BA93BAB0}"/>
    <cellStyle name="Normal 4 5 7" xfId="19358" xr:uid="{DBA148C0-8C6B-44DE-80EC-0CD216BF8A77}"/>
    <cellStyle name="Normal 4 5 7 2" xfId="30832" xr:uid="{0149F4B4-5F98-4817-B32E-E27F424F1A24}"/>
    <cellStyle name="Normal 4 5 8" xfId="36335" xr:uid="{E60A93F8-A3B3-4656-8C43-D72323BAC109}"/>
    <cellStyle name="Normal 4 5 9" xfId="37388" xr:uid="{F6BD15EE-828C-4C97-BDC5-A6901D32E1B3}"/>
    <cellStyle name="Normal 4 5_Act input CF" xfId="19359" xr:uid="{7F76EE9B-D5FF-4CC8-B46B-DC48F74AAA20}"/>
    <cellStyle name="Normal 4 50" xfId="39406" xr:uid="{FC4382A2-629D-460E-9207-D558C52778AC}"/>
    <cellStyle name="Normal 4 51" xfId="24941" xr:uid="{259393C6-488D-4550-9275-44AA3BAC3797}"/>
    <cellStyle name="Normal 4 6" xfId="19360" xr:uid="{806E8EDE-4E47-49DD-84A7-DB62B01E8F8D}"/>
    <cellStyle name="Normal 4 6 2" xfId="19361" xr:uid="{C3DC5DF6-B80A-4DA0-B01B-9F931DCDDFAA}"/>
    <cellStyle name="Normal 4 6 2 2" xfId="31047" xr:uid="{364058DE-EBDE-43AC-9380-2B009BBCF848}"/>
    <cellStyle name="Normal 4 6 3" xfId="25081" xr:uid="{79E386A2-0BA3-4AC4-8F0D-9F1694433E05}"/>
    <cellStyle name="Normal 4 6_ACT Segment adj EBITDA" xfId="19362" xr:uid="{34339B97-834A-4A38-84C8-7F4C8C1B8330}"/>
    <cellStyle name="Normal 4 7" xfId="19363" xr:uid="{07F0BCA2-CDC4-40D5-B56D-4B5EEBBA7F24}"/>
    <cellStyle name="Normal 4 7 10" xfId="33133" xr:uid="{89E2EC00-39CC-4E93-A1A6-04760E8B78A3}"/>
    <cellStyle name="Normal 4 7 11" xfId="25082" xr:uid="{2BC53693-0FA6-4332-B28D-A2DA5A1BB70B}"/>
    <cellStyle name="Normal 4 7 2" xfId="19364" xr:uid="{D976B813-16A0-4792-9B0C-164A2C915BD1}"/>
    <cellStyle name="Normal 4 7 2 2" xfId="19365" xr:uid="{7ADDA01D-C324-4356-A52A-1CE240D3AC9E}"/>
    <cellStyle name="Normal 4 7 2 2 2" xfId="25084" xr:uid="{09CB797D-E678-41BC-BBD3-7C33C485D070}"/>
    <cellStyle name="Normal 4 7 2 3" xfId="19366" xr:uid="{50D3EBBD-1D34-4B5C-890A-4B1ACF093415}"/>
    <cellStyle name="Normal 4 7 2 3 2" xfId="25085" xr:uid="{2804EEB3-DFC6-4E16-8508-D26E04168502}"/>
    <cellStyle name="Normal 4 7 2 4" xfId="25083" xr:uid="{61E023F3-198E-402A-BC49-E19106C0C7E3}"/>
    <cellStyle name="Normal 4 7 2_ACT_NIBD EQ" xfId="19367" xr:uid="{9BE1C150-5192-41B4-8603-CA2DA4F4C628}"/>
    <cellStyle name="Normal 4 7 3" xfId="19368" xr:uid="{A4C70DA8-D4E7-40E7-ABEE-FEEE5B748E43}"/>
    <cellStyle name="Normal 4 7 3 2" xfId="25086" xr:uid="{32B428D2-71BE-486A-AA55-6872C012A232}"/>
    <cellStyle name="Normal 4 7 4" xfId="19369" xr:uid="{27C18BCB-AC1E-4D0E-A9DA-A897EDBBD5C9}"/>
    <cellStyle name="Normal 4 7 4 2" xfId="25087" xr:uid="{49AF85DF-3670-4178-8AD7-9AAD743C2377}"/>
    <cellStyle name="Normal 4 7 5" xfId="19370" xr:uid="{17CF01A2-AF9C-4796-B983-01EBEAB28833}"/>
    <cellStyle name="Normal 4 7 5 2" xfId="31063" xr:uid="{C1B96F77-6E4E-4D36-B31A-2AEBE5EDEB0B}"/>
    <cellStyle name="Normal 4 7 6" xfId="36218" xr:uid="{109D2779-E2C6-4FD3-90B5-38465F90EEF0}"/>
    <cellStyle name="Normal 4 7 7" xfId="37295" xr:uid="{C0DF1BC8-3B0F-450F-853F-9C485376DFCB}"/>
    <cellStyle name="Normal 4 7 8" xfId="36002" xr:uid="{C6B4D0E9-53B1-4FC3-82CF-327E5C15A5CB}"/>
    <cellStyle name="Normal 4 7 9" xfId="37112" xr:uid="{053CB895-B77B-423B-92B9-54D7B201A154}"/>
    <cellStyle name="Normal 4 7_Act input CF" xfId="19371" xr:uid="{685648C3-BC09-4756-B6F8-F40508AFF614}"/>
    <cellStyle name="Normal 4 8" xfId="19372" xr:uid="{850E6F0A-144B-48D6-BF55-8805CC2B5809}"/>
    <cellStyle name="Normal 4 8 10" xfId="38950" xr:uid="{7E9ECF3D-4EAF-4D4A-AFEF-780A2AF0EA55}"/>
    <cellStyle name="Normal 4 8 11" xfId="25088" xr:uid="{EE4E369A-1D36-4C46-BA91-8A50722A9E1F}"/>
    <cellStyle name="Normal 4 8 2" xfId="19373" xr:uid="{FC3C489B-0B6F-4E7A-B6F4-33B3932AA5F7}"/>
    <cellStyle name="Normal 4 8 2 2" xfId="19374" xr:uid="{E4F5A63B-A49F-40DE-9D84-3978667FDC47}"/>
    <cellStyle name="Normal 4 8 2 2 2" xfId="25090" xr:uid="{2A6922EF-958F-4554-8D10-396E37DA6AE4}"/>
    <cellStyle name="Normal 4 8 2 3" xfId="19375" xr:uid="{93ADBEDD-51D2-41BD-8BE7-7372E6A8B4B1}"/>
    <cellStyle name="Normal 4 8 2 3 2" xfId="25091" xr:uid="{53A634EE-D7FB-476A-8466-D53AAAE62D6D}"/>
    <cellStyle name="Normal 4 8 2 4" xfId="25089" xr:uid="{19A6BE97-6D56-40BC-8FB7-B2FB36A5EDC8}"/>
    <cellStyle name="Normal 4 8 2_ACT_NIBD EQ" xfId="19376" xr:uid="{D5E85310-013E-4780-9045-662657191717}"/>
    <cellStyle name="Normal 4 8 3" xfId="19377" xr:uid="{AF982874-438C-4A5B-8112-1F927669F5A1}"/>
    <cellStyle name="Normal 4 8 3 2" xfId="25092" xr:uid="{AD440858-02C1-4311-B3EA-C120EDAC7F57}"/>
    <cellStyle name="Normal 4 8 4" xfId="19378" xr:uid="{B6603C99-F9DC-443C-9711-52920DBB18CF}"/>
    <cellStyle name="Normal 4 8 4 2" xfId="25093" xr:uid="{B94AC399-5BEF-405B-A0E7-81CC7C46985E}"/>
    <cellStyle name="Normal 4 8 5" xfId="19379" xr:uid="{9C4BFB34-43E5-42C7-A7C0-BE84156E17E3}"/>
    <cellStyle name="Normal 4 8 5 2" xfId="31503" xr:uid="{8B434756-F498-4BB2-8861-0036FE8C8308}"/>
    <cellStyle name="Normal 4 8 6" xfId="36841" xr:uid="{11BC3D85-E9A2-4F5A-9381-BD3C2D6B1B6D}"/>
    <cellStyle name="Normal 4 8 7" xfId="37919" xr:uid="{A4766D67-7FE3-4386-AF4B-C7D1F371C1DF}"/>
    <cellStyle name="Normal 4 8 8" xfId="38318" xr:uid="{4591A35F-F687-4E08-9AE8-C59B903AB1AB}"/>
    <cellStyle name="Normal 4 8 9" xfId="38670" xr:uid="{0FB7763D-93CB-41EE-A10E-D3715AB23A14}"/>
    <cellStyle name="Normal 4 8_Act input CF" xfId="19380" xr:uid="{C2AE4440-C947-45BF-8BE4-35C7E2D411D4}"/>
    <cellStyle name="Normal 4 9" xfId="19381" xr:uid="{DC5CBAAD-027C-43BD-8D48-2B08ECAAD831}"/>
    <cellStyle name="Normal 4 9 2" xfId="19382" xr:uid="{7B303C69-6B50-4B58-8CAD-E48A9C87A1DD}"/>
    <cellStyle name="Normal 4 9 2 2" xfId="31867" xr:uid="{C5439574-F7EF-4175-AE7F-83FBC2836ED8}"/>
    <cellStyle name="Normal 4 9 3" xfId="25094" xr:uid="{DEE48D8E-BE77-40AF-8FC0-1AC224DBE581}"/>
    <cellStyle name="Normal 4 9_ACT Segment adj EBITDA" xfId="19383" xr:uid="{68E25B1D-4F94-4C83-A052-ADEF6EFCE728}"/>
    <cellStyle name="Normal 4_Act input CF" xfId="19384" xr:uid="{9C591932-DB30-4488-87DA-84EBFEB779D4}"/>
    <cellStyle name="Normal 40" xfId="19385" xr:uid="{CD4A854D-BA63-4E59-BAF7-E3B3A99EA6E8}"/>
    <cellStyle name="Normal 40 10" xfId="38205" xr:uid="{5DC99800-3AAF-44E7-A4A8-026A5E60414C}"/>
    <cellStyle name="Normal 40 11" xfId="25095" xr:uid="{AF10560B-2059-41B6-9A1B-A9160A0B5CF5}"/>
    <cellStyle name="Normal 40 2" xfId="19386" xr:uid="{28D1D4BF-8B89-4D64-A59D-3ABA8542A061}"/>
    <cellStyle name="Normal 40 2 2" xfId="19387" xr:uid="{76366861-3721-472C-960F-474609FF6CC3}"/>
    <cellStyle name="Normal 40 2 2 2" xfId="25097" xr:uid="{827EB3A6-AF6F-4E4A-A88F-96C6F94B3923}"/>
    <cellStyle name="Normal 40 2 3" xfId="19388" xr:uid="{2720803B-E607-40CC-B421-77CC1BE81DB2}"/>
    <cellStyle name="Normal 40 2 3 2" xfId="25098" xr:uid="{E5978A58-EF28-4939-947D-697D34BC33D5}"/>
    <cellStyle name="Normal 40 2 4" xfId="36842" xr:uid="{317E6E2E-E8DA-457F-8A5F-C6F2FE595C10}"/>
    <cellStyle name="Normal 40 2 5" xfId="25096" xr:uid="{364D4271-8A5A-4920-9030-65D46A479D73}"/>
    <cellStyle name="Normal 40 2_ACT Segment adj EBITDA" xfId="19389" xr:uid="{A22B7522-4117-4725-9EA3-39424E657BBA}"/>
    <cellStyle name="Normal 40 3" xfId="19390" xr:uid="{B76BF699-A595-4CDA-91FD-A2D40357FD93}"/>
    <cellStyle name="Normal 40 3 2" xfId="25099" xr:uid="{9088056A-339D-489C-BC76-2C155EA5DBC5}"/>
    <cellStyle name="Normal 40 4" xfId="19391" xr:uid="{0EEEE1F2-14E4-437F-90C0-C6ECD83FD12C}"/>
    <cellStyle name="Normal 40 4 2" xfId="25100" xr:uid="{1300A98C-5EB8-4544-90A0-8837217CAA12}"/>
    <cellStyle name="Normal 40 5" xfId="19392" xr:uid="{D16507D4-9BA8-4DD2-9EE3-7C244A54BEE4}"/>
    <cellStyle name="Normal 40 5 2" xfId="31838" xr:uid="{FA279D7D-FBDA-4298-AE59-91122BFA8C60}"/>
    <cellStyle name="Normal 40 6" xfId="33045" xr:uid="{63BEA1E8-94E5-4BEC-ABA9-5870E931319F}"/>
    <cellStyle name="Normal 40 7" xfId="36074" xr:uid="{97D7A44C-2E4D-48B3-838B-81585CE2CC14}"/>
    <cellStyle name="Normal 40 8" xfId="37715" xr:uid="{EB7FCEBB-A872-47E2-93FC-330FC047ECD3}"/>
    <cellStyle name="Normal 40 9" xfId="38188" xr:uid="{2C0B4B60-E7A4-4C25-A5BA-3C5EC9255D66}"/>
    <cellStyle name="Normal 40_Act input CF" xfId="19393" xr:uid="{8D1FCAE0-9B59-42E8-8D4A-31CA677782ED}"/>
    <cellStyle name="Normal 41" xfId="19394" xr:uid="{C52AF4A7-6535-427A-9469-BE274AA73668}"/>
    <cellStyle name="Normal 41 10" xfId="38601" xr:uid="{B6B367EA-5AAB-45AF-8A7C-51C5E552134E}"/>
    <cellStyle name="Normal 41 11" xfId="25101" xr:uid="{26ABAA66-3D42-4B3C-969E-3C7F5296B915}"/>
    <cellStyle name="Normal 41 2" xfId="19395" xr:uid="{4BF3A2A4-CF4A-49A6-8A8F-5EE6679832DD}"/>
    <cellStyle name="Normal 41 2 2" xfId="19396" xr:uid="{97D5861D-9A4F-4973-AE82-2F3B7106E1F9}"/>
    <cellStyle name="Normal 41 2 2 2" xfId="25103" xr:uid="{5AFE6A85-A634-489A-8D1C-2B00C3BA5B96}"/>
    <cellStyle name="Normal 41 2 3" xfId="19397" xr:uid="{1ACCE6BC-4FE9-419B-9E0F-640FCDF71160}"/>
    <cellStyle name="Normal 41 2 3 2" xfId="25104" xr:uid="{CE86F77F-EC83-4B9B-958B-DE5A7DC110F3}"/>
    <cellStyle name="Normal 41 2 4" xfId="36843" xr:uid="{B041DBF9-CAA1-4521-892A-49408D5A4287}"/>
    <cellStyle name="Normal 41 2 5" xfId="25102" xr:uid="{75D6EE3A-39A5-41D3-BD32-C2206AE2226B}"/>
    <cellStyle name="Normal 41 2_ACT Segment adj EBITDA" xfId="19398" xr:uid="{907B6D6B-FFBB-48C3-A585-BEB264F23136}"/>
    <cellStyle name="Normal 41 3" xfId="19399" xr:uid="{502C63A4-1EDE-44D8-BBD3-722429A7B238}"/>
    <cellStyle name="Normal 41 3 2" xfId="25105" xr:uid="{6C7B02E3-FACC-4897-BB7A-3BF7CAA2B087}"/>
    <cellStyle name="Normal 41 4" xfId="19400" xr:uid="{257A182B-0C43-458A-AA60-68B3F456E186}"/>
    <cellStyle name="Normal 41 4 2" xfId="25106" xr:uid="{A3301FAF-B1B5-4334-A0F6-4BA1058E8CFB}"/>
    <cellStyle name="Normal 41 5" xfId="19401" xr:uid="{D1998340-5123-4CF6-82AA-66C4CC0AED2D}"/>
    <cellStyle name="Normal 41 5 2" xfId="31870" xr:uid="{4ADB42FF-1824-4D3B-BE67-6FDE00D3ABE3}"/>
    <cellStyle name="Normal 41 6" xfId="33046" xr:uid="{8351434B-8F52-4565-A8EE-A627E882CFC4}"/>
    <cellStyle name="Normal 41 7" xfId="36080" xr:uid="{B215796B-C01F-47B2-9C66-6DBE147A408F}"/>
    <cellStyle name="Normal 41 8" xfId="37716" xr:uid="{FD55F9AD-18F2-47DB-BBE1-63637361F46F}"/>
    <cellStyle name="Normal 41 9" xfId="36033" xr:uid="{16E165DF-1B3E-49E1-AA0D-1FF3806FE00A}"/>
    <cellStyle name="Normal 41_Act input CF" xfId="19402" xr:uid="{0A4826DE-71C6-4D63-8115-FF028BC59F8F}"/>
    <cellStyle name="Normal 42" xfId="19403" xr:uid="{C0A865B0-E73F-4746-9D98-022966181BD3}"/>
    <cellStyle name="Normal 42 10" xfId="38206" xr:uid="{1EC2D9F9-9F49-4C83-BB4E-8972322AF98E}"/>
    <cellStyle name="Normal 42 11" xfId="25107" xr:uid="{C5FBAB9C-87D1-4DDC-8871-DF5E08F67BED}"/>
    <cellStyle name="Normal 42 2" xfId="19404" xr:uid="{92BFA5C8-51A8-473B-8567-438F30BA133F}"/>
    <cellStyle name="Normal 42 2 2" xfId="19405" xr:uid="{41573D5D-59C1-42DE-81AE-215380AB99CD}"/>
    <cellStyle name="Normal 42 2 2 2" xfId="25109" xr:uid="{A0740FD4-671B-4B46-A758-C906731EC15B}"/>
    <cellStyle name="Normal 42 2 3" xfId="19406" xr:uid="{046ACCDA-07D6-4568-ACD6-313C29BBBD3D}"/>
    <cellStyle name="Normal 42 2 3 2" xfId="25110" xr:uid="{13506F42-E24A-4F7F-9760-FE2E29B6C8CA}"/>
    <cellStyle name="Normal 42 2 4" xfId="36844" xr:uid="{2249143E-C829-42EC-B4C5-E5E546507443}"/>
    <cellStyle name="Normal 42 2 5" xfId="25108" xr:uid="{3B7276A9-2A05-4FDA-BB67-D38B8615E7EC}"/>
    <cellStyle name="Normal 42 2_ACT Segment adj EBITDA" xfId="19407" xr:uid="{DD96F9B3-ECAA-402C-B126-34D27B1DF938}"/>
    <cellStyle name="Normal 42 3" xfId="19408" xr:uid="{A6E1FBF5-1EA6-4413-AD0D-3C7E2599C7E5}"/>
    <cellStyle name="Normal 42 3 2" xfId="25111" xr:uid="{D5C4229C-1B75-48E6-B94D-7935D9AEDBC4}"/>
    <cellStyle name="Normal 42 4" xfId="19409" xr:uid="{C5EE0D6C-6F96-4D3B-BDF4-F523A39D4183}"/>
    <cellStyle name="Normal 42 4 2" xfId="25112" xr:uid="{C815C6B0-6C3A-4C09-9CF6-A9917929D8D4}"/>
    <cellStyle name="Normal 42 5" xfId="19410" xr:uid="{DE85BC9A-A02E-41DE-82C2-C1CB424AF0AE}"/>
    <cellStyle name="Normal 42 5 2" xfId="31924" xr:uid="{0480D8C7-F025-4275-878D-B8A89019FEFA}"/>
    <cellStyle name="Normal 42 6" xfId="33047" xr:uid="{7A150484-6C4A-40FF-91B0-6940F3E8B864}"/>
    <cellStyle name="Normal 42 7" xfId="36078" xr:uid="{78E28280-B7C6-42AE-8760-6EDF239F874E}"/>
    <cellStyle name="Normal 42 8" xfId="37714" xr:uid="{FED8982D-D940-40DD-8B32-0596F133A826}"/>
    <cellStyle name="Normal 42 9" xfId="38181" xr:uid="{DE16A4E0-A7A2-44D9-B505-A97936EF3D55}"/>
    <cellStyle name="Normal 42_Act input CF" xfId="19411" xr:uid="{3F5DF9B3-1BFC-4539-AB08-1BD3EE1965AD}"/>
    <cellStyle name="Normal 43" xfId="19412" xr:uid="{16C4E31C-6180-47A8-98B7-50973BCFAA1B}"/>
    <cellStyle name="Normal 43 10" xfId="33090" xr:uid="{00561BE3-BDAC-4225-8C8B-519362B3AB8F}"/>
    <cellStyle name="Normal 43 11" xfId="25113" xr:uid="{3A3014C1-CB5E-4405-8DEB-0E3AA1FCA5B9}"/>
    <cellStyle name="Normal 43 2" xfId="19413" xr:uid="{E342C6D4-341E-4BE4-A2EC-061F388904B7}"/>
    <cellStyle name="Normal 43 2 2" xfId="19414" xr:uid="{8F48EF10-79E3-46B4-ADCD-7C0C0518D9BA}"/>
    <cellStyle name="Normal 43 2 2 2" xfId="25115" xr:uid="{E059B2DD-62A2-4D4F-80E4-E9615A09EB12}"/>
    <cellStyle name="Normal 43 2 3" xfId="19415" xr:uid="{64E91F68-261E-4692-8FCD-791D79AC9803}"/>
    <cellStyle name="Normal 43 2 3 2" xfId="25116" xr:uid="{4171BDD8-EF4F-437B-A91F-E46BBD1BC4ED}"/>
    <cellStyle name="Normal 43 2 4" xfId="36845" xr:uid="{CE13E017-97F8-4B6B-BB7B-7EACC9224071}"/>
    <cellStyle name="Normal 43 2 5" xfId="25114" xr:uid="{854A8492-350D-4BD4-8221-CD45FD42BB21}"/>
    <cellStyle name="Normal 43 2_ACT Segment adj EBITDA" xfId="19416" xr:uid="{73F8F1FB-703D-4E48-B111-2DE1AC938EDA}"/>
    <cellStyle name="Normal 43 3" xfId="19417" xr:uid="{FD2F6AD8-6F75-4ADB-947E-00AF15F55250}"/>
    <cellStyle name="Normal 43 3 2" xfId="25117" xr:uid="{A9CA0DF5-C917-4BA7-93DC-287AB4C733E4}"/>
    <cellStyle name="Normal 43 4" xfId="19418" xr:uid="{0DD898E1-C2B9-4723-AA37-966854802790}"/>
    <cellStyle name="Normal 43 4 2" xfId="25118" xr:uid="{42BB258F-02F5-43F0-8D98-DD03800147F3}"/>
    <cellStyle name="Normal 43 5" xfId="19419" xr:uid="{507BA970-5BE0-409A-9977-0600F60F1753}"/>
    <cellStyle name="Normal 43 5 2" xfId="31927" xr:uid="{B3F863B2-B6F1-4E69-85F0-03F52B63393C}"/>
    <cellStyle name="Normal 43 6" xfId="35874" xr:uid="{D4692B70-DDFE-4B33-BB48-AB96CF512F8D}"/>
    <cellStyle name="Normal 43 7" xfId="37153" xr:uid="{FC9F5F88-A8C9-449E-BDB8-916BA8C60BE1}"/>
    <cellStyle name="Normal 43 8" xfId="33149" xr:uid="{7A541746-5F72-4852-88D5-53A7F32DD74B}"/>
    <cellStyle name="Normal 43 9" xfId="36477" xr:uid="{D92DE057-74BC-4C5E-84FD-C9E43992BB0C}"/>
    <cellStyle name="Normal 43_Act input CF" xfId="19420" xr:uid="{0FCCF4FA-5BE8-4755-8923-0B1CA90B694F}"/>
    <cellStyle name="Normal 44" xfId="19421" xr:uid="{5426A2C1-142A-45A7-B23F-6C80CD750703}"/>
    <cellStyle name="Normal 44 10" xfId="35934" xr:uid="{2A6A1552-ED4B-4A69-B5F7-2FA2CB95479D}"/>
    <cellStyle name="Normal 44 11" xfId="25119" xr:uid="{D5D9B439-A014-496D-AEC4-A638E565BD07}"/>
    <cellStyle name="Normal 44 2" xfId="19422" xr:uid="{179ACD6E-29C6-48F8-83D5-10CF03952508}"/>
    <cellStyle name="Normal 44 2 2" xfId="19423" xr:uid="{4DAFF827-5497-4D3E-8C73-9B3599D4926C}"/>
    <cellStyle name="Normal 44 2 2 2" xfId="25121" xr:uid="{18C9692F-8518-476D-8F7D-691CDA48D6B4}"/>
    <cellStyle name="Normal 44 2 3" xfId="19424" xr:uid="{D5D9845D-ECB3-4DA9-BBC3-657104CD053A}"/>
    <cellStyle name="Normal 44 2 3 2" xfId="25122" xr:uid="{0DC63BC9-8559-4F9D-A9BE-9F5A9278B4F8}"/>
    <cellStyle name="Normal 44 2 4" xfId="36846" xr:uid="{BE5F6A81-D1B2-4C55-8CD9-C2F1DC4EE5F6}"/>
    <cellStyle name="Normal 44 2 5" xfId="25120" xr:uid="{84897576-9912-47FE-9050-DD349655723F}"/>
    <cellStyle name="Normal 44 2_ACT Segment adj EBITDA" xfId="19425" xr:uid="{87CF0E43-48B2-4B28-8D8C-C07B8F2F9373}"/>
    <cellStyle name="Normal 44 3" xfId="19426" xr:uid="{48F192E5-43EF-4D48-817F-2625ACE6CD1E}"/>
    <cellStyle name="Normal 44 3 2" xfId="25123" xr:uid="{3F46652D-77E7-42C0-9886-8AD7440C366D}"/>
    <cellStyle name="Normal 44 4" xfId="19427" xr:uid="{638E1678-F993-4887-BD16-ACCEBAAB4B5C}"/>
    <cellStyle name="Normal 44 4 2" xfId="25124" xr:uid="{B17164E2-EB7D-46B3-B748-2FCD29DCB6AA}"/>
    <cellStyle name="Normal 44 5" xfId="19428" xr:uid="{E8FAC387-5736-433E-8BFE-CB6E626A86D7}"/>
    <cellStyle name="Normal 44 5 2" xfId="31928" xr:uid="{E33D0107-F2EC-4F43-AE4A-FCB8FA16EFB3}"/>
    <cellStyle name="Normal 44 6" xfId="35875" xr:uid="{7931A56C-569E-44FA-A0C5-98D57A5B6CC3}"/>
    <cellStyle name="Normal 44 7" xfId="37154" xr:uid="{3383B30C-2A1D-48BD-A69B-61113DB07610}"/>
    <cellStyle name="Normal 44 8" xfId="33150" xr:uid="{FF8C4D19-9845-464C-88F9-F450965F964A}"/>
    <cellStyle name="Normal 44 9" xfId="37210" xr:uid="{03F6F040-9054-4D3B-8112-A125F0E34687}"/>
    <cellStyle name="Normal 44_Act input CF" xfId="19429" xr:uid="{54A58BD0-ECF9-4AE0-98EE-C74B8D79E9FE}"/>
    <cellStyle name="Normal 45" xfId="19430" xr:uid="{2A2D18E8-281F-4A2A-9904-9842B319C0CD}"/>
    <cellStyle name="Normal 45 10" xfId="33091" xr:uid="{D4C9D526-E259-4866-A21C-8BD22BB59399}"/>
    <cellStyle name="Normal 45 11" xfId="25125" xr:uid="{E39DEDBC-577B-4E63-A56A-9E2E06046E47}"/>
    <cellStyle name="Normal 45 2" xfId="19431" xr:uid="{B8C4FC61-0127-4C9A-A06C-041F12499EBD}"/>
    <cellStyle name="Normal 45 2 2" xfId="19432" xr:uid="{C0C33948-FA94-4D6C-9A47-B4CB2D564248}"/>
    <cellStyle name="Normal 45 2 2 2" xfId="25127" xr:uid="{99523D5C-C642-4509-BB34-A7468D62E3F2}"/>
    <cellStyle name="Normal 45 2 3" xfId="19433" xr:uid="{53039352-9847-4C84-A294-7DC3FACD9487}"/>
    <cellStyle name="Normal 45 2 3 2" xfId="25128" xr:uid="{60246924-8AC9-47CE-B63D-0B6253A4F6BB}"/>
    <cellStyle name="Normal 45 2 4" xfId="36847" xr:uid="{1DD1ADEC-E1CC-49CE-BF8C-ACBB17DAE34A}"/>
    <cellStyle name="Normal 45 2 5" xfId="25126" xr:uid="{FAA4583F-A298-4C98-AE0C-2967A853B252}"/>
    <cellStyle name="Normal 45 2_ACT Segment adj EBITDA" xfId="19434" xr:uid="{4EFA7BD1-9EF2-43B7-AD25-2BA6AAFAFB81}"/>
    <cellStyle name="Normal 45 3" xfId="19435" xr:uid="{D6EC429A-861F-440F-B946-742544FE62B6}"/>
    <cellStyle name="Normal 45 3 2" xfId="25129" xr:uid="{2BD9829F-5444-4B08-A40F-EB5A92866419}"/>
    <cellStyle name="Normal 45 4" xfId="19436" xr:uid="{527591CE-AF38-4B04-8833-A0F5C9585DCA}"/>
    <cellStyle name="Normal 45 4 2" xfId="25130" xr:uid="{52353D99-2537-4D23-BCBD-DC4DF6CCA5E7}"/>
    <cellStyle name="Normal 45 5" xfId="19437" xr:uid="{3011DC70-254D-45BF-AB40-493909B7B2C8}"/>
    <cellStyle name="Normal 45 5 2" xfId="31929" xr:uid="{1CD0863A-8F82-4095-A672-FF68A16028DC}"/>
    <cellStyle name="Normal 45 6" xfId="35876" xr:uid="{DFF09639-CB05-4529-B2A1-10ABA8720CDB}"/>
    <cellStyle name="Normal 45 7" xfId="37155" xr:uid="{C4C903B9-776B-483F-9BED-485FAF380840}"/>
    <cellStyle name="Normal 45 8" xfId="33151" xr:uid="{03DBF63B-1428-4D0C-A849-16E5B48C49A1}"/>
    <cellStyle name="Normal 45 9" xfId="36476" xr:uid="{C0F003C4-93FD-4009-B858-1E7F5513921F}"/>
    <cellStyle name="Normal 45_Act input CF" xfId="19438" xr:uid="{C2C547F3-CA92-432D-B4AC-02806FD9B1DC}"/>
    <cellStyle name="Normal 46" xfId="19439" xr:uid="{86B35031-F5F8-4A5C-B745-C420DD6FB5C0}"/>
    <cellStyle name="Normal 46 10" xfId="35930" xr:uid="{69105798-8A16-4FED-A105-0C0C25EB6775}"/>
    <cellStyle name="Normal 46 11" xfId="25131" xr:uid="{64F4A6D9-85D5-4E61-8C95-FF7C49E58052}"/>
    <cellStyle name="Normal 46 2" xfId="19440" xr:uid="{047AB243-62C3-430D-A9AA-7DB75986EB3A}"/>
    <cellStyle name="Normal 46 2 2" xfId="19441" xr:uid="{3455AB46-A237-47FB-98E4-31AD8F3D4F37}"/>
    <cellStyle name="Normal 46 2 2 2" xfId="25133" xr:uid="{4AA6D9E9-C903-4CBA-870D-24524D8091F7}"/>
    <cellStyle name="Normal 46 2 3" xfId="19442" xr:uid="{D0B7A990-2A3B-474E-80CB-C70D0FF742F3}"/>
    <cellStyle name="Normal 46 2 3 2" xfId="25134" xr:uid="{D7574D99-575B-47FD-B49C-A88B998CE4E2}"/>
    <cellStyle name="Normal 46 2 4" xfId="36848" xr:uid="{60FEA623-4516-4584-9DD0-5B8B4966D2D5}"/>
    <cellStyle name="Normal 46 2 5" xfId="25132" xr:uid="{CB80F49F-8561-4B6E-84B3-E7848287AF68}"/>
    <cellStyle name="Normal 46 2_ACT Segment adj EBITDA" xfId="19443" xr:uid="{563FEC81-CE3B-4F1B-B238-06F1FD818184}"/>
    <cellStyle name="Normal 46 3" xfId="19444" xr:uid="{48575F89-23B0-4C31-9A47-3E4301FB2365}"/>
    <cellStyle name="Normal 46 3 2" xfId="25135" xr:uid="{1095AB2C-C9F0-470A-A3D3-55B17F12F1CE}"/>
    <cellStyle name="Normal 46 4" xfId="19445" xr:uid="{27F1BBBB-E6C6-40C2-ACC0-13C57A1B8B8D}"/>
    <cellStyle name="Normal 46 4 2" xfId="25136" xr:uid="{FEDA0CC4-E661-4B34-89D7-601672DA2B7B}"/>
    <cellStyle name="Normal 46 5" xfId="19446" xr:uid="{A9A1ADE2-949D-47A4-816D-5D81E86BF373}"/>
    <cellStyle name="Normal 46 5 2" xfId="31930" xr:uid="{F792AD69-039A-49CE-BA75-69EF4B8A87FD}"/>
    <cellStyle name="Normal 46 6" xfId="35877" xr:uid="{AFCAF127-77A2-404C-B07E-82FF613120ED}"/>
    <cellStyle name="Normal 46 7" xfId="37156" xr:uid="{EDA953F7-11C0-468D-B7CA-776CE45A32F9}"/>
    <cellStyle name="Normal 46 8" xfId="33152" xr:uid="{8BC5405F-A15B-4FA5-8DDE-84454A74F9C7}"/>
    <cellStyle name="Normal 46 9" xfId="36475" xr:uid="{C85A1233-5993-4356-A3CE-EB01D0051BF7}"/>
    <cellStyle name="Normal 46_Act input CF" xfId="19447" xr:uid="{DC98586A-1AC4-453E-817C-F346A4D2C6CB}"/>
    <cellStyle name="Normal 47" xfId="19448" xr:uid="{3E939743-E220-4877-8E1E-140405BB8746}"/>
    <cellStyle name="Normal 47 10" xfId="33092" xr:uid="{B758305D-F733-40D3-BE9B-925A00EA1F06}"/>
    <cellStyle name="Normal 47 11" xfId="25137" xr:uid="{B9815B00-2896-4BD9-AAD3-D70AA3D08FD0}"/>
    <cellStyle name="Normal 47 2" xfId="19449" xr:uid="{71DC5AF2-842A-422C-8F20-E37F7AF235AC}"/>
    <cellStyle name="Normal 47 2 2" xfId="19450" xr:uid="{EB5465C3-2ACC-4F3F-B930-BA367F25DA7D}"/>
    <cellStyle name="Normal 47 2 2 2" xfId="25139" xr:uid="{E5F362F0-9E59-4B7A-B2EE-8174D48AC930}"/>
    <cellStyle name="Normal 47 2 3" xfId="19451" xr:uid="{8B6F52F1-CEBE-43AF-9B11-38271227637B}"/>
    <cellStyle name="Normal 47 2 3 2" xfId="25140" xr:uid="{1801B790-4603-44D3-BD2A-3FF91A9B4FAD}"/>
    <cellStyle name="Normal 47 2 4" xfId="36849" xr:uid="{AD9EC7E7-787A-4B15-A2E9-9E10924BF0A1}"/>
    <cellStyle name="Normal 47 2 5" xfId="25138" xr:uid="{869164D0-7F2B-4BF8-821F-3EEEDA140184}"/>
    <cellStyle name="Normal 47 2_ACT Segment adj EBITDA" xfId="19452" xr:uid="{4FE43E05-B4D4-4E49-B0D9-5B050DD2F9C2}"/>
    <cellStyle name="Normal 47 3" xfId="19453" xr:uid="{BDD58646-7A32-44FA-9879-30C47B16D137}"/>
    <cellStyle name="Normal 47 3 2" xfId="25141" xr:uid="{27FEBC44-E417-4D59-8D35-1D8507526665}"/>
    <cellStyle name="Normal 47 4" xfId="19454" xr:uid="{BBD7B4DF-D523-40B4-A424-2F1B9EA8E1F7}"/>
    <cellStyle name="Normal 47 4 2" xfId="25142" xr:uid="{F37DBC59-0A2A-4BEB-97F4-EA5EA56B27C8}"/>
    <cellStyle name="Normal 47 5" xfId="19455" xr:uid="{541A12CF-F571-46C4-AC3C-49817607C21F}"/>
    <cellStyle name="Normal 47 5 2" xfId="31931" xr:uid="{A9B52CCD-D31C-4967-B495-50DF8DEE6DE9}"/>
    <cellStyle name="Normal 47 6" xfId="35878" xr:uid="{241FEA70-0F41-4AF0-AAFD-44F2DCD152FE}"/>
    <cellStyle name="Normal 47 7" xfId="37157" xr:uid="{CF7E9F33-4D0D-4282-9EE2-9688E2E6642D}"/>
    <cellStyle name="Normal 47 8" xfId="33153" xr:uid="{80BD51DC-CCB3-493C-B878-6DCE02697CDB}"/>
    <cellStyle name="Normal 47 9" xfId="36360" xr:uid="{700E0FBD-C622-4989-AD22-1EC885726487}"/>
    <cellStyle name="Normal 47_Act input CF" xfId="19456" xr:uid="{DF31274A-BDDA-4D02-878F-26F19CC98008}"/>
    <cellStyle name="Normal 48" xfId="19457" xr:uid="{11FEA0D2-38DB-4F71-B3DC-3B2DC4D6ACA0}"/>
    <cellStyle name="Normal 48 2" xfId="19458" xr:uid="{7F1CFC06-D0AE-49F6-A2EA-BABF808C4C85}"/>
    <cellStyle name="Normal 48 2 2" xfId="26656" xr:uid="{5C08384D-85DB-478E-B4A4-B5B39B7514F5}"/>
    <cellStyle name="Normal 48 3" xfId="32723" xr:uid="{37642B46-AB98-45FA-8A05-CD2776558620}"/>
    <cellStyle name="Normal 48 4" xfId="35879" xr:uid="{0918DF72-4560-49D7-8EC1-BC54FCF29287}"/>
    <cellStyle name="Normal 48 5" xfId="25143" xr:uid="{D31D2A6E-F174-417A-AB65-9EEF0605DAED}"/>
    <cellStyle name="Normal 48_Act input CF" xfId="19459" xr:uid="{DB30A5C3-6D7D-4DC2-89AD-4909B4D37954}"/>
    <cellStyle name="Normal 49" xfId="19460" xr:uid="{0C95E6A3-5342-4229-8F41-C18DCEC1C8F1}"/>
    <cellStyle name="Normal 49 2" xfId="19461" xr:uid="{E9268C67-AD59-4CDB-BE28-4A1E05EAF8C4}"/>
    <cellStyle name="Normal 49 2 2" xfId="26657" xr:uid="{8503C805-4228-4CF7-86A8-D479984C3C5F}"/>
    <cellStyle name="Normal 49 3" xfId="35880" xr:uid="{6C2A0E92-5533-48EF-8C17-7180E4CF05B5}"/>
    <cellStyle name="Normal 49 4" xfId="25144" xr:uid="{CF53C3B2-3688-4DBF-BDDB-9A3F8ECD14F3}"/>
    <cellStyle name="Normal 49_Act input CF" xfId="19462" xr:uid="{E6A77909-75E4-472A-94E3-59098362163B}"/>
    <cellStyle name="Normal 5" xfId="19463" xr:uid="{D8A87EDB-196F-421D-B77D-B183D8FF83DF}"/>
    <cellStyle name="Normal 5 10" xfId="19464" xr:uid="{6173476D-4BDE-4BA1-BFA6-4AAE0BB00AF5}"/>
    <cellStyle name="Normal 5 10 2" xfId="19465" xr:uid="{DA602CFC-0008-4780-BCCB-B686EA3BE2C0}"/>
    <cellStyle name="Normal 5 10 2 2" xfId="31221" xr:uid="{488EE756-4504-4CEC-A09D-5B75268D3A40}"/>
    <cellStyle name="Normal 5 10 3" xfId="25146" xr:uid="{C23A6D20-B1C2-4823-AD37-241D4A13B1F5}"/>
    <cellStyle name="Normal 5 10_ACT Segment adj EBITDA" xfId="19466" xr:uid="{3A7D47DD-3C94-48FA-9C7B-850B6F181820}"/>
    <cellStyle name="Normal 5 11" xfId="19467" xr:uid="{84B8B074-ADAC-417D-AA91-88FAD0A83FA7}"/>
    <cellStyle name="Normal 5 11 10" xfId="38951" xr:uid="{41DF626F-E1FE-4A06-BF98-853E7E0E93CC}"/>
    <cellStyle name="Normal 5 11 11" xfId="25147" xr:uid="{9BD2AA38-0BE3-4102-8447-9905136B3BD3}"/>
    <cellStyle name="Normal 5 11 2" xfId="19468" xr:uid="{B59B5491-E4CD-4053-9E22-DDDF3DD70374}"/>
    <cellStyle name="Normal 5 11 2 2" xfId="19469" xr:uid="{D297DD5D-3BB7-425D-B63F-4BD9571E0259}"/>
    <cellStyle name="Normal 5 11 2 2 2" xfId="25149" xr:uid="{BC3362D7-43CB-4045-B8E1-4D977F02B539}"/>
    <cellStyle name="Normal 5 11 2 3" xfId="19470" xr:uid="{BBF338F1-0B9A-45FE-A4C8-7521E4CA5EB6}"/>
    <cellStyle name="Normal 5 11 2 3 2" xfId="25150" xr:uid="{31130C0F-67D4-48B9-BE8A-2830D040E73C}"/>
    <cellStyle name="Normal 5 11 2 4" xfId="25148" xr:uid="{A5D09BFC-FD30-4496-B551-0D0D668E8B28}"/>
    <cellStyle name="Normal 5 11 2_ACT_NIBD EQ" xfId="19471" xr:uid="{0A4989FF-8BE8-4A76-A188-8AD585130F17}"/>
    <cellStyle name="Normal 5 11 3" xfId="19472" xr:uid="{6C8E89E3-D480-4F9E-9FE3-730A4EA62785}"/>
    <cellStyle name="Normal 5 11 3 2" xfId="25151" xr:uid="{40AC5F29-95D8-4061-9457-775833FFF5FC}"/>
    <cellStyle name="Normal 5 11 4" xfId="19473" xr:uid="{601A18CF-8906-473E-A87E-1CE340027EEB}"/>
    <cellStyle name="Normal 5 11 4 2" xfId="25152" xr:uid="{4C89B4AA-338E-4084-B046-8C4FF45E2C5D}"/>
    <cellStyle name="Normal 5 11 5" xfId="19474" xr:uid="{F031F57C-D1DB-4A3C-AB50-29EBA85DBAFE}"/>
    <cellStyle name="Normal 5 11 5 2" xfId="31504" xr:uid="{B18EF4E7-9877-49C6-BEDE-0B1521405C36}"/>
    <cellStyle name="Normal 5 11 6" xfId="36851" xr:uid="{87EA6E3D-95EE-45DE-A1BF-BF478F4260A0}"/>
    <cellStyle name="Normal 5 11 7" xfId="37923" xr:uid="{0DB5D321-2036-463D-941D-A14D7A5970AF}"/>
    <cellStyle name="Normal 5 11 8" xfId="38320" xr:uid="{2139B1B2-068F-4125-9B19-C6119282EE0C}"/>
    <cellStyle name="Normal 5 11 9" xfId="38674" xr:uid="{544DAE5A-1C6F-4C54-94F8-DD40444E5C6E}"/>
    <cellStyle name="Normal 5 11_Act input CF" xfId="19475" xr:uid="{BDA794E3-EF15-4921-A263-68CAB546FAFF}"/>
    <cellStyle name="Normal 5 12" xfId="19476" xr:uid="{A7111D9D-CEE2-4B13-825D-959B08C39B0E}"/>
    <cellStyle name="Normal 5 12 2" xfId="19477" xr:uid="{FB90C4B2-D1A7-446E-AB65-43CFE57B17AA}"/>
    <cellStyle name="Normal 5 12 2 2" xfId="25154" xr:uid="{2CC8914A-6D81-48BD-BF7F-4D91A41C35D5}"/>
    <cellStyle name="Normal 5 12 3" xfId="19478" xr:uid="{BB5E5E42-4969-490B-BC78-5667B0AA9F8C}"/>
    <cellStyle name="Normal 5 12 3 2" xfId="25155" xr:uid="{5183695B-EE81-4C4F-977A-FB055CF02D51}"/>
    <cellStyle name="Normal 5 12 4" xfId="36212" xr:uid="{6C8FB7EA-649C-4C6D-9C46-64E10046FBD7}"/>
    <cellStyle name="Normal 5 12 5" xfId="25153" xr:uid="{31C09AEB-6A92-41A0-B7C7-C485227FAD88}"/>
    <cellStyle name="Normal 5 12_ACT Segment adj EBITDA" xfId="19479" xr:uid="{0BF3F03D-5B81-41FE-9BAE-EBCD5D0AB60D}"/>
    <cellStyle name="Normal 5 13" xfId="19480" xr:uid="{8A478672-9836-44F3-B6C0-291FEEB30EDF}"/>
    <cellStyle name="Normal 5 13 2" xfId="25156" xr:uid="{159C31AA-0BDF-4011-9B4A-8172FAA8B903}"/>
    <cellStyle name="Normal 5 14" xfId="19481" xr:uid="{F110E988-5E88-4694-83C7-8867397BE822}"/>
    <cellStyle name="Normal 5 14 2" xfId="25157" xr:uid="{0CF976F1-F45E-49ED-B097-0221549F9F3C}"/>
    <cellStyle name="Normal 5 15" xfId="19482" xr:uid="{FE55E77D-9EC7-47FE-A3AC-F60C354D3D23}"/>
    <cellStyle name="Normal 5 15 2" xfId="30561" xr:uid="{2EC10626-345F-47E6-8195-9E59797A47D0}"/>
    <cellStyle name="Normal 5 16" xfId="33048" xr:uid="{CF9A20C5-2DA7-403C-A30F-7DEE40382E36}"/>
    <cellStyle name="Normal 5 17" xfId="36079" xr:uid="{18AA394C-0104-453F-9566-BE8404A0F7AF}"/>
    <cellStyle name="Normal 5 18" xfId="37713" xr:uid="{06D7B4BB-CA73-4CA7-9986-4D3E44C9A868}"/>
    <cellStyle name="Normal 5 19" xfId="38182" xr:uid="{7B877D23-3465-49C3-8853-D86559B90B84}"/>
    <cellStyle name="Normal 5 2" xfId="19483" xr:uid="{5E015A0D-ED8B-4273-A2CD-AB050EB8B1EA}"/>
    <cellStyle name="Normal 5 2 10" xfId="19484" xr:uid="{EE005A3E-2E82-4179-B419-227BFD849775}"/>
    <cellStyle name="Normal 5 2 10 2" xfId="30589" xr:uid="{70A11EB9-679C-4BAB-AB19-8F17575499EE}"/>
    <cellStyle name="Normal 5 2 11" xfId="19485" xr:uid="{B47FC0AA-1D28-4FFC-862C-84A1871C1285}"/>
    <cellStyle name="Normal 5 2 11 2" xfId="32254" xr:uid="{DE45DD5F-0358-4F05-89E9-D0E7CF020F7F}"/>
    <cellStyle name="Normal 5 2 12" xfId="25158" xr:uid="{1B57F858-E0CA-4241-BF45-D7E9144408B3}"/>
    <cellStyle name="Normal 5 2 2" xfId="19486" xr:uid="{A83BAA92-A3CC-4E31-9280-8CB25463A365}"/>
    <cellStyle name="Normal 5 2 2 10" xfId="36263" xr:uid="{5105D384-3FEA-4498-A48D-6D7B8FF19D66}"/>
    <cellStyle name="Normal 5 2 2 11" xfId="25159" xr:uid="{F3F9EAE2-852B-47F4-B0C2-7EB6BE4459D2}"/>
    <cellStyle name="Normal 5 2 2 2" xfId="19487" xr:uid="{F5407645-1B7C-402C-96E6-D8A983187449}"/>
    <cellStyle name="Normal 5 2 2 2 10" xfId="37349" xr:uid="{24D35B6F-62BD-4C0E-A5D7-F9B0DC5A888D}"/>
    <cellStyle name="Normal 5 2 2 2 11" xfId="25160" xr:uid="{6A93A12D-4C50-4590-B897-E9DD369EB5A5}"/>
    <cellStyle name="Normal 5 2 2 2 2" xfId="19488" xr:uid="{F2D17D35-24A6-4ACA-8396-BE1315742854}"/>
    <cellStyle name="Normal 5 2 2 2 2 10" xfId="37618" xr:uid="{149CBC37-170F-4B38-B6E1-73C8A40F9691}"/>
    <cellStyle name="Normal 5 2 2 2 2 11" xfId="25161" xr:uid="{04431F18-3FE9-47E4-95E9-27D8778956F2}"/>
    <cellStyle name="Normal 5 2 2 2 2 2" xfId="19489" xr:uid="{19D7D49E-270A-42B2-A6FB-E072DE9F30D7}"/>
    <cellStyle name="Normal 5 2 2 2 2 2 10" xfId="38952" xr:uid="{39A08520-85B4-424A-8083-BBFD8C3F0122}"/>
    <cellStyle name="Normal 5 2 2 2 2 2 11" xfId="25162" xr:uid="{C28128DE-0021-46B6-B745-C4377D49C8B6}"/>
    <cellStyle name="Normal 5 2 2 2 2 2 2" xfId="19490" xr:uid="{4F029376-C173-4CA3-8C46-9EAA8F09B947}"/>
    <cellStyle name="Normal 5 2 2 2 2 2 2 2" xfId="19491" xr:uid="{C62E5D1F-8659-4AB0-8EB4-0D4A5D74C7C9}"/>
    <cellStyle name="Normal 5 2 2 2 2 2 2 2 2" xfId="25164" xr:uid="{250411A4-883A-401F-BC03-D224AAD7CE8E}"/>
    <cellStyle name="Normal 5 2 2 2 2 2 2 3" xfId="19492" xr:uid="{FD736865-08FE-4098-83D9-AC91C9381972}"/>
    <cellStyle name="Normal 5 2 2 2 2 2 2 3 2" xfId="25165" xr:uid="{9713B412-53C5-4823-B2BB-267DD318EAEE}"/>
    <cellStyle name="Normal 5 2 2 2 2 2 2 4" xfId="25163" xr:uid="{3AB06A2D-1BE4-48EB-ACDD-782020F22FFA}"/>
    <cellStyle name="Normal 5 2 2 2 2 2 2_ACT_NIBD EQ" xfId="19493" xr:uid="{D737B4B7-3983-4225-B297-EC2228B1DCA7}"/>
    <cellStyle name="Normal 5 2 2 2 2 2 3" xfId="19494" xr:uid="{38BD3634-2D32-494E-B675-76018556BFD7}"/>
    <cellStyle name="Normal 5 2 2 2 2 2 3 2" xfId="25166" xr:uid="{77665B83-B732-4946-8275-83A0D7710100}"/>
    <cellStyle name="Normal 5 2 2 2 2 2 4" xfId="19495" xr:uid="{33DDC2A8-530A-4076-9E83-E523A9A7691F}"/>
    <cellStyle name="Normal 5 2 2 2 2 2 4 2" xfId="25167" xr:uid="{1F6CFFA8-8672-4B3C-96CE-67CC73D5226B}"/>
    <cellStyle name="Normal 5 2 2 2 2 2 5" xfId="19496" xr:uid="{2393EA08-3098-4EB5-AC98-FA6DFB5E9D8D}"/>
    <cellStyle name="Normal 5 2 2 2 2 2 5 2" xfId="31332" xr:uid="{6DFC2B89-8BD4-4C42-85F1-6EF98B9F24D9}"/>
    <cellStyle name="Normal 5 2 2 2 2 2 6" xfId="36852" xr:uid="{BEB9B6F3-72FA-4F86-BE66-D85E3062C12D}"/>
    <cellStyle name="Normal 5 2 2 2 2 2 7" xfId="37925" xr:uid="{3B3FC822-329A-438F-845A-7245A7EFC775}"/>
    <cellStyle name="Normal 5 2 2 2 2 2 8" xfId="38321" xr:uid="{4631AD2F-5FB5-4A02-8CCD-AE0DD7DE622B}"/>
    <cellStyle name="Normal 5 2 2 2 2 2 9" xfId="38676" xr:uid="{59B6A1E9-33B1-4D16-B24D-6F612D6C11DD}"/>
    <cellStyle name="Normal 5 2 2 2 2 2_Act input CF" xfId="19497" xr:uid="{BB780AA9-52FF-4DBF-97D3-F7EE3AA54A35}"/>
    <cellStyle name="Normal 5 2 2 2 2 3" xfId="19498" xr:uid="{06726173-A7A9-4836-8477-53CB340A2619}"/>
    <cellStyle name="Normal 5 2 2 2 2 3 10" xfId="38953" xr:uid="{4F06DF1B-2E01-4A12-8C7D-B48D1F53D2A4}"/>
    <cellStyle name="Normal 5 2 2 2 2 3 11" xfId="25168" xr:uid="{D1897E91-5AE8-4CE6-8630-B48EB954E1B0}"/>
    <cellStyle name="Normal 5 2 2 2 2 3 2" xfId="19499" xr:uid="{A1E42562-CBF7-4821-A6AA-65AA5DE8DC4A}"/>
    <cellStyle name="Normal 5 2 2 2 2 3 2 2" xfId="19500" xr:uid="{4E31D2AF-4DD1-48A1-A539-0032DAE4CD31}"/>
    <cellStyle name="Normal 5 2 2 2 2 3 2 2 2" xfId="25170" xr:uid="{56D3A1C1-8991-404C-B451-27F7752593F6}"/>
    <cellStyle name="Normal 5 2 2 2 2 3 2 3" xfId="19501" xr:uid="{99CDD7A4-B0A2-4597-8E39-FACE8E5FF681}"/>
    <cellStyle name="Normal 5 2 2 2 2 3 2 3 2" xfId="25171" xr:uid="{361844BA-DCE3-41F4-930A-F0347E881217}"/>
    <cellStyle name="Normal 5 2 2 2 2 3 2 4" xfId="25169" xr:uid="{7BD80FE7-C797-4D3B-9A7B-B5EC94C0CC3D}"/>
    <cellStyle name="Normal 5 2 2 2 2 3 2_ACT_NIBD EQ" xfId="19502" xr:uid="{ECEE91CB-5C88-479D-AE61-B3E065754A85}"/>
    <cellStyle name="Normal 5 2 2 2 2 3 3" xfId="19503" xr:uid="{2E8EEED2-9CD2-4D40-86D2-C6500934DB64}"/>
    <cellStyle name="Normal 5 2 2 2 2 3 3 2" xfId="25172" xr:uid="{BD5FD835-BEA9-4406-A08B-7703953AD542}"/>
    <cellStyle name="Normal 5 2 2 2 2 3 4" xfId="19504" xr:uid="{C8710ECD-4493-46B8-980B-6983E4D45EFA}"/>
    <cellStyle name="Normal 5 2 2 2 2 3 4 2" xfId="25173" xr:uid="{BE70E1B3-28CD-4BFD-A559-05DF7F736D65}"/>
    <cellStyle name="Normal 5 2 2 2 2 3 5" xfId="19505" xr:uid="{B5BE5178-AB4B-4E3E-849B-F136F259A9D6}"/>
    <cellStyle name="Normal 5 2 2 2 2 3 5 2" xfId="31725" xr:uid="{185DC941-1188-42AD-9442-630BC7F0E3A7}"/>
    <cellStyle name="Normal 5 2 2 2 2 3 6" xfId="36853" xr:uid="{CBB1EBD9-1374-43CD-92BF-147CA7E4B5B6}"/>
    <cellStyle name="Normal 5 2 2 2 2 3 7" xfId="37926" xr:uid="{ECE16AAC-EEDB-4E9B-9EA0-EA58AA50B7A3}"/>
    <cellStyle name="Normal 5 2 2 2 2 3 8" xfId="38322" xr:uid="{5C26B4FC-3D03-4FE0-8290-4BD6D1D0C1E1}"/>
    <cellStyle name="Normal 5 2 2 2 2 3 9" xfId="38677" xr:uid="{B35E6DEB-4D9D-4FF4-AAF1-C5E5F36F7681}"/>
    <cellStyle name="Normal 5 2 2 2 2 3_Act input CF" xfId="19506" xr:uid="{840CD9B4-712D-47B8-8BE9-B46EAF6065A5}"/>
    <cellStyle name="Normal 5 2 2 2 2 4" xfId="19507" xr:uid="{E9D54D11-5972-4859-9500-63E8845F6951}"/>
    <cellStyle name="Normal 5 2 2 2 2 4 2" xfId="19508" xr:uid="{A71319D5-73A7-4B60-A908-2110CAD37499}"/>
    <cellStyle name="Normal 5 2 2 2 2 4 2 2" xfId="25175" xr:uid="{08B21FC4-F25C-4B1C-A0AC-D470B3B523CB}"/>
    <cellStyle name="Normal 5 2 2 2 2 4 3" xfId="19509" xr:uid="{DBD1AA22-8380-4A55-B274-5BA36619D00F}"/>
    <cellStyle name="Normal 5 2 2 2 2 4 3 2" xfId="25176" xr:uid="{6F28C047-516F-494B-B1A7-E0F2A4BBF1CD}"/>
    <cellStyle name="Normal 5 2 2 2 2 4 4" xfId="25174" xr:uid="{B4280F0C-3C61-4D8F-A0B4-2768FA168F01}"/>
    <cellStyle name="Normal 5 2 2 2 2 4_ACT_NIBD EQ" xfId="19510" xr:uid="{0DCE514B-EB2E-480E-96CC-E4728F41D0E5}"/>
    <cellStyle name="Normal 5 2 2 2 2 5" xfId="19511" xr:uid="{D1FD5479-4B24-4D3C-A6EF-82FC5A95A4C5}"/>
    <cellStyle name="Normal 5 2 2 2 2 5 2" xfId="25177" xr:uid="{26470A92-BA4F-48BB-A457-A5FD8A89A3DD}"/>
    <cellStyle name="Normal 5 2 2 2 2 6" xfId="19512" xr:uid="{B4B64823-1237-44FA-B18E-B62301DFBA81}"/>
    <cellStyle name="Normal 5 2 2 2 2 6 2" xfId="25178" xr:uid="{E74580D7-F63A-4003-A8EA-00F7808EFDBB}"/>
    <cellStyle name="Normal 5 2 2 2 2 7" xfId="19513" xr:uid="{0D9CAE7B-A954-4E0F-A157-FFB85E86B75E}"/>
    <cellStyle name="Normal 5 2 2 2 2 7 2" xfId="30933" xr:uid="{17C8E100-EB57-4709-B648-662C76D91384}"/>
    <cellStyle name="Normal 5 2 2 2 2 8" xfId="36389" xr:uid="{53CBC7A6-19B4-44AE-8F73-83C5239DCB48}"/>
    <cellStyle name="Normal 5 2 2 2 2 9" xfId="37451" xr:uid="{74C2756E-ECAA-45BE-8208-811F82598B47}"/>
    <cellStyle name="Normal 5 2 2 2 2_Act input CF" xfId="19514" xr:uid="{AE07DFF2-1A9E-4338-B27A-B5451C123F1A}"/>
    <cellStyle name="Normal 5 2 2 2 3" xfId="19515" xr:uid="{8E3733A5-3AC7-48BA-890F-C392C776DF0E}"/>
    <cellStyle name="Normal 5 2 2 2 3 10" xfId="38954" xr:uid="{EAAE25A1-55FD-43D3-89B8-EE774202D91A}"/>
    <cellStyle name="Normal 5 2 2 2 3 11" xfId="25179" xr:uid="{B9350955-5062-4742-AC9D-C0792A788425}"/>
    <cellStyle name="Normal 5 2 2 2 3 2" xfId="19516" xr:uid="{3992319C-14B4-45A2-8930-2391EB270AF2}"/>
    <cellStyle name="Normal 5 2 2 2 3 2 2" xfId="19517" xr:uid="{932E656F-5C7F-4DDE-BE93-2E1E86BC1DF8}"/>
    <cellStyle name="Normal 5 2 2 2 3 2 2 2" xfId="25181" xr:uid="{5901E8BA-AFD9-4257-9C89-DCCF150942FF}"/>
    <cellStyle name="Normal 5 2 2 2 3 2 3" xfId="19518" xr:uid="{F2286694-BAA4-424C-8E65-B99401B43896}"/>
    <cellStyle name="Normal 5 2 2 2 3 2 3 2" xfId="25182" xr:uid="{7CCCD488-BE76-4B05-8CC5-37D416D7EA73}"/>
    <cellStyle name="Normal 5 2 2 2 3 2 4" xfId="25180" xr:uid="{0C576DB9-9BA7-489F-99A0-1D523F326C34}"/>
    <cellStyle name="Normal 5 2 2 2 3 2_ACT_NIBD EQ" xfId="19519" xr:uid="{D8087F9D-526C-4D6C-A931-989F3E17FC0F}"/>
    <cellStyle name="Normal 5 2 2 2 3 3" xfId="19520" xr:uid="{6DACE654-51A2-40C3-8DFC-B9D26166C8E2}"/>
    <cellStyle name="Normal 5 2 2 2 3 3 2" xfId="25183" xr:uid="{C7221897-25B8-4552-9031-DEC50FE640F2}"/>
    <cellStyle name="Normal 5 2 2 2 3 4" xfId="19521" xr:uid="{CAA49AC6-378A-4E83-93B5-265EEE348DF9}"/>
    <cellStyle name="Normal 5 2 2 2 3 4 2" xfId="25184" xr:uid="{C85227AE-1872-4B03-837F-68BF52262179}"/>
    <cellStyle name="Normal 5 2 2 2 3 5" xfId="19522" xr:uid="{40192242-E636-4263-BD9A-C36DB260FA58}"/>
    <cellStyle name="Normal 5 2 2 2 3 5 2" xfId="31180" xr:uid="{DACB5F42-98E4-4972-BCDA-7FD841FAB6D3}"/>
    <cellStyle name="Normal 5 2 2 2 3 6" xfId="36854" xr:uid="{1BB25F7C-A7BE-490C-A23C-638795FAD741}"/>
    <cellStyle name="Normal 5 2 2 2 3 7" xfId="37927" xr:uid="{D0566476-B0D1-4133-BF00-1DADE6C15803}"/>
    <cellStyle name="Normal 5 2 2 2 3 8" xfId="38323" xr:uid="{6DDDBAEF-C9BA-48DB-9414-2105F29D8412}"/>
    <cellStyle name="Normal 5 2 2 2 3 9" xfId="38678" xr:uid="{51C1DA1F-1514-47D8-8FD4-A0F89D7992B8}"/>
    <cellStyle name="Normal 5 2 2 2 3_Act input CF" xfId="19523" xr:uid="{B73DADAE-A646-486F-B5EB-6A1BC1C9F70D}"/>
    <cellStyle name="Normal 5 2 2 2 4" xfId="19524" xr:uid="{6FE3DDA0-42FB-4136-93E9-A0ECC59930F8}"/>
    <cellStyle name="Normal 5 2 2 2 4 10" xfId="38955" xr:uid="{A75D9488-FA53-4FB5-A893-9A1FFF0A38D6}"/>
    <cellStyle name="Normal 5 2 2 2 4 11" xfId="25185" xr:uid="{6CFFD9F8-4EB9-4E55-AE7E-8BD295623151}"/>
    <cellStyle name="Normal 5 2 2 2 4 2" xfId="19525" xr:uid="{C2179F0A-8B9A-4BEB-9D25-4E333867D9E4}"/>
    <cellStyle name="Normal 5 2 2 2 4 2 2" xfId="19526" xr:uid="{BB2041EE-8398-4DC8-96D0-D7BA5764E137}"/>
    <cellStyle name="Normal 5 2 2 2 4 2 2 2" xfId="25187" xr:uid="{BEAF2ECA-F7CF-470B-A0D7-8B665D080919}"/>
    <cellStyle name="Normal 5 2 2 2 4 2 3" xfId="19527" xr:uid="{FA28FFD3-C16C-4164-B61B-94F1A07B91BE}"/>
    <cellStyle name="Normal 5 2 2 2 4 2 3 2" xfId="25188" xr:uid="{56357417-64E6-47E3-A363-C4662E3218DF}"/>
    <cellStyle name="Normal 5 2 2 2 4 2 4" xfId="25186" xr:uid="{18614580-584D-4658-8364-547B5910E130}"/>
    <cellStyle name="Normal 5 2 2 2 4 2_ACT_NIBD EQ" xfId="19528" xr:uid="{CB598961-8233-47FC-A7CB-682F8131BF3B}"/>
    <cellStyle name="Normal 5 2 2 2 4 3" xfId="19529" xr:uid="{18F40490-9CAA-4815-83C3-9AC9BB563CE3}"/>
    <cellStyle name="Normal 5 2 2 2 4 3 2" xfId="25189" xr:uid="{BFA58682-5C7E-4F98-BC5D-E4F9E1D212AE}"/>
    <cellStyle name="Normal 5 2 2 2 4 4" xfId="19530" xr:uid="{5EB49DE3-AAD4-4720-AD45-3C2B97C07463}"/>
    <cellStyle name="Normal 5 2 2 2 4 4 2" xfId="25190" xr:uid="{A396D50F-01BB-4C02-906C-792B196A6D3B}"/>
    <cellStyle name="Normal 5 2 2 2 4 5" xfId="19531" xr:uid="{2C4B7DBD-8365-46A2-87DA-A9324D538065}"/>
    <cellStyle name="Normal 5 2 2 2 4 5 2" xfId="31576" xr:uid="{B6951757-A802-4A79-ADBB-A1A414F51B4A}"/>
    <cellStyle name="Normal 5 2 2 2 4 6" xfId="36855" xr:uid="{B94C5C09-F79A-4453-AF50-B6CACA40BB91}"/>
    <cellStyle name="Normal 5 2 2 2 4 7" xfId="37928" xr:uid="{0A78C597-4F25-4362-9897-FA7FD7F7D444}"/>
    <cellStyle name="Normal 5 2 2 2 4 8" xfId="38324" xr:uid="{410780DE-02AF-4A27-82A1-CA3807F37D75}"/>
    <cellStyle name="Normal 5 2 2 2 4 9" xfId="38679" xr:uid="{12AC4D26-95C3-43C5-81C5-B3DF781E65FB}"/>
    <cellStyle name="Normal 5 2 2 2 4_Act input CF" xfId="19532" xr:uid="{DC1D86FF-2540-4579-AE2A-612CC22E2914}"/>
    <cellStyle name="Normal 5 2 2 2 5" xfId="19533" xr:uid="{1F86B7D4-54EF-410A-84BD-1794599C5878}"/>
    <cellStyle name="Normal 5 2 2 2 5 2" xfId="19534" xr:uid="{8BF97F26-3CDB-4665-A7A7-F3C75328B6BB}"/>
    <cellStyle name="Normal 5 2 2 2 5 2 2" xfId="25192" xr:uid="{CF2E6461-8203-470E-8133-B3DE9452FCFB}"/>
    <cellStyle name="Normal 5 2 2 2 5 3" xfId="19535" xr:uid="{C3459DFB-565C-4EA2-AB86-8A464661D8AE}"/>
    <cellStyle name="Normal 5 2 2 2 5 3 2" xfId="25193" xr:uid="{8868CCDD-4C25-4B40-9BAD-11D950C44D99}"/>
    <cellStyle name="Normal 5 2 2 2 5 4" xfId="25191" xr:uid="{3D1575C1-5B55-41DC-A041-2F650D5B4E90}"/>
    <cellStyle name="Normal 5 2 2 2 5_ACT_NIBD EQ" xfId="19536" xr:uid="{36D594E6-0428-435B-A741-274B2DEF1F2F}"/>
    <cellStyle name="Normal 5 2 2 2 6" xfId="19537" xr:uid="{7184722A-F73A-4D5E-9411-78255DAD4559}"/>
    <cellStyle name="Normal 5 2 2 2 6 2" xfId="25194" xr:uid="{809CB012-9BEE-4BE6-8EAE-E6A3B7F91FDD}"/>
    <cellStyle name="Normal 5 2 2 2 7" xfId="19538" xr:uid="{55A6A0BA-6774-487B-9514-5B6A66B55E13}"/>
    <cellStyle name="Normal 5 2 2 2 7 2" xfId="25195" xr:uid="{0B8ADE15-7C76-4BF8-8321-E488D9584640}"/>
    <cellStyle name="Normal 5 2 2 2 8" xfId="19539" xr:uid="{9A894DE5-DC68-4800-81AD-E8ED6973A4D3}"/>
    <cellStyle name="Normal 5 2 2 2 8 2" xfId="30717" xr:uid="{5F0D31A4-660F-4997-B858-9DF6B98FAA1A}"/>
    <cellStyle name="Normal 5 2 2 2 9" xfId="36295" xr:uid="{1F363EDB-E97F-450B-9DEF-08BDDD1D4C7C}"/>
    <cellStyle name="Normal 5 2 2 2_Act input CF" xfId="19540" xr:uid="{DDD59F3A-E96B-4752-B5FA-FCDA5588709B}"/>
    <cellStyle name="Normal 5 2 2 3" xfId="19541" xr:uid="{5650A08B-7A9D-42C1-8F96-4FBD88CCC4AD}"/>
    <cellStyle name="Normal 5 2 2 3 10" xfId="36056" xr:uid="{3C3B9706-9642-414E-8DDB-52983FB895F0}"/>
    <cellStyle name="Normal 5 2 2 3 11" xfId="25196" xr:uid="{6A181CF3-3158-4286-B9D6-EF3AD3825DE6}"/>
    <cellStyle name="Normal 5 2 2 3 2" xfId="19542" xr:uid="{50ACAC17-F25E-4D32-A7A4-E7021E0E5B16}"/>
    <cellStyle name="Normal 5 2 2 3 2 10" xfId="38956" xr:uid="{212979D2-60F0-423C-A86A-48BE9EC3B96B}"/>
    <cellStyle name="Normal 5 2 2 3 2 11" xfId="25197" xr:uid="{F1E3FD37-B6AF-4C5E-824F-15981B969C9C}"/>
    <cellStyle name="Normal 5 2 2 3 2 2" xfId="19543" xr:uid="{7535E9F2-2175-412F-B485-38297166B1F2}"/>
    <cellStyle name="Normal 5 2 2 3 2 2 2" xfId="19544" xr:uid="{0B1E5247-721C-44F9-AF86-B20426D1FADE}"/>
    <cellStyle name="Normal 5 2 2 3 2 2 2 2" xfId="25199" xr:uid="{B9991599-6462-4B6A-A2BF-E551D1CC7EC6}"/>
    <cellStyle name="Normal 5 2 2 3 2 2 3" xfId="19545" xr:uid="{43857CB6-D07C-440B-8E3B-6222BD9F4C2A}"/>
    <cellStyle name="Normal 5 2 2 3 2 2 3 2" xfId="25200" xr:uid="{283407EE-C6FE-4194-9F4A-964B57EB6760}"/>
    <cellStyle name="Normal 5 2 2 3 2 2 4" xfId="25198" xr:uid="{3421E344-07A0-42C3-8274-49B5D3D708D9}"/>
    <cellStyle name="Normal 5 2 2 3 2 2_ACT_NIBD EQ" xfId="19546" xr:uid="{C444E320-F04C-4127-884F-3D5F3E03D765}"/>
    <cellStyle name="Normal 5 2 2 3 2 3" xfId="19547" xr:uid="{DE8B7E53-DCC2-42A0-B4DA-F7B6A1D99795}"/>
    <cellStyle name="Normal 5 2 2 3 2 3 2" xfId="25201" xr:uid="{E5F4F814-57B9-4BA3-A3AC-30F3F48424F2}"/>
    <cellStyle name="Normal 5 2 2 3 2 4" xfId="19548" xr:uid="{A8F2FC51-98AB-4564-ACE3-71DEFCCB63CA}"/>
    <cellStyle name="Normal 5 2 2 3 2 4 2" xfId="25202" xr:uid="{B7405322-CD6C-4CE4-A6ED-CA2222396EC7}"/>
    <cellStyle name="Normal 5 2 2 3 2 5" xfId="19549" xr:uid="{C350B14C-ED72-4D4C-9500-CB326C9C43A9}"/>
    <cellStyle name="Normal 5 2 2 3 2 5 2" xfId="31280" xr:uid="{A6E5640D-AD3B-4224-89A0-F6E187E25D62}"/>
    <cellStyle name="Normal 5 2 2 3 2 6" xfId="36856" xr:uid="{0A5DA891-851F-4D95-8B08-5A205EBBF6B0}"/>
    <cellStyle name="Normal 5 2 2 3 2 7" xfId="37930" xr:uid="{F9A9FB60-E9B4-4233-AC9A-C3746B9FC50D}"/>
    <cellStyle name="Normal 5 2 2 3 2 8" xfId="38326" xr:uid="{629D80CF-C89F-411F-BF64-DDBA61A77E7C}"/>
    <cellStyle name="Normal 5 2 2 3 2 9" xfId="38680" xr:uid="{6FD4031A-B35E-4F9F-8024-95D7FDE04A20}"/>
    <cellStyle name="Normal 5 2 2 3 2_Act input CF" xfId="19550" xr:uid="{C2D459CC-A147-4700-9FF6-C6E0746F9016}"/>
    <cellStyle name="Normal 5 2 2 3 3" xfId="19551" xr:uid="{2643DEBA-849C-4FFF-AE6F-00CB691E1A12}"/>
    <cellStyle name="Normal 5 2 2 3 3 10" xfId="38957" xr:uid="{E0C2DF2A-723A-4CB7-AE1F-97E87B574A45}"/>
    <cellStyle name="Normal 5 2 2 3 3 11" xfId="25203" xr:uid="{B110F8F3-B098-49D6-9ADE-C449425CB521}"/>
    <cellStyle name="Normal 5 2 2 3 3 2" xfId="19552" xr:uid="{3A499720-5A95-4A94-BE62-5508BE5D790A}"/>
    <cellStyle name="Normal 5 2 2 3 3 2 2" xfId="19553" xr:uid="{8911DF1F-58A2-4387-B692-C2EEF6B1DC84}"/>
    <cellStyle name="Normal 5 2 2 3 3 2 2 2" xfId="25205" xr:uid="{37DFA036-0DAD-46A4-87CC-00BBC27C3663}"/>
    <cellStyle name="Normal 5 2 2 3 3 2 3" xfId="19554" xr:uid="{FF630AC5-42CA-4F27-9CE9-4C7742F96F2E}"/>
    <cellStyle name="Normal 5 2 2 3 3 2 3 2" xfId="25206" xr:uid="{EA14D239-0003-4A78-BB16-5E8E15D7BAE6}"/>
    <cellStyle name="Normal 5 2 2 3 3 2 4" xfId="25204" xr:uid="{971BB6ED-072D-4496-85D7-ACF4A7295C7A}"/>
    <cellStyle name="Normal 5 2 2 3 3 2_ACT_NIBD EQ" xfId="19555" xr:uid="{BE4A8DF6-3AED-4691-9522-AA092A57E078}"/>
    <cellStyle name="Normal 5 2 2 3 3 3" xfId="19556" xr:uid="{BD4AD0E8-31E1-44E7-AED8-4FF91F7CE3D7}"/>
    <cellStyle name="Normal 5 2 2 3 3 3 2" xfId="25207" xr:uid="{7F21EF3B-8F41-4B6E-897C-8081F8658D72}"/>
    <cellStyle name="Normal 5 2 2 3 3 4" xfId="19557" xr:uid="{4EB330D5-0E4F-4F0C-9D9B-A5F1A1E3DE6B}"/>
    <cellStyle name="Normal 5 2 2 3 3 4 2" xfId="25208" xr:uid="{0DBEA685-1957-4EDF-A1E5-23D3ACB3F99F}"/>
    <cellStyle name="Normal 5 2 2 3 3 5" xfId="19558" xr:uid="{D7ACDD81-A7F0-44E9-B8C6-B88D3B2E51A4}"/>
    <cellStyle name="Normal 5 2 2 3 3 5 2" xfId="31673" xr:uid="{A9EE36FD-B095-454F-8823-30BAD317306A}"/>
    <cellStyle name="Normal 5 2 2 3 3 6" xfId="36857" xr:uid="{E1796F41-7471-491A-80AF-52C803447978}"/>
    <cellStyle name="Normal 5 2 2 3 3 7" xfId="37931" xr:uid="{46B629E5-5485-4439-8B4E-AF687B71EEDE}"/>
    <cellStyle name="Normal 5 2 2 3 3 8" xfId="38327" xr:uid="{6578C431-1183-4582-B077-EBD8599258C0}"/>
    <cellStyle name="Normal 5 2 2 3 3 9" xfId="38681" xr:uid="{5C38BDEC-CBE9-4E1E-9FF9-F3FDC25BBE5B}"/>
    <cellStyle name="Normal 5 2 2 3 3_Act input CF" xfId="19559" xr:uid="{85A39241-3F42-496C-B069-D2CB62AC8E9C}"/>
    <cellStyle name="Normal 5 2 2 3 4" xfId="19560" xr:uid="{0407931A-7B82-4DC1-AECF-BB3B978A4F81}"/>
    <cellStyle name="Normal 5 2 2 3 4 2" xfId="19561" xr:uid="{4EB78CD4-0A50-4A13-9E05-790F18DF48D7}"/>
    <cellStyle name="Normal 5 2 2 3 4 2 2" xfId="25210" xr:uid="{F2F36303-A0F2-4E79-9A84-A92D84A486FC}"/>
    <cellStyle name="Normal 5 2 2 3 4 3" xfId="19562" xr:uid="{328057A6-E201-4DE2-97CE-67B3043D23F3}"/>
    <cellStyle name="Normal 5 2 2 3 4 3 2" xfId="25211" xr:uid="{84E501D6-8DD1-4D48-9200-A4032947F4BD}"/>
    <cellStyle name="Normal 5 2 2 3 4 4" xfId="25209" xr:uid="{302DA448-3398-4D33-91B1-C47FB462C5D8}"/>
    <cellStyle name="Normal 5 2 2 3 4_ACT_NIBD EQ" xfId="19563" xr:uid="{1F29D31E-452F-43DC-A159-8337D0D65F41}"/>
    <cellStyle name="Normal 5 2 2 3 5" xfId="19564" xr:uid="{DA54E02B-9CDF-41FE-A559-36711928D5DB}"/>
    <cellStyle name="Normal 5 2 2 3 5 2" xfId="25212" xr:uid="{05BB0B59-941F-4DA2-9426-66B89390F7D5}"/>
    <cellStyle name="Normal 5 2 2 3 6" xfId="19565" xr:uid="{EE7A5698-0F3C-4F33-B98D-AA3E33BD28EA}"/>
    <cellStyle name="Normal 5 2 2 3 6 2" xfId="25213" xr:uid="{F49778E9-D582-49A9-A03F-601467811C74}"/>
    <cellStyle name="Normal 5 2 2 3 7" xfId="19566" xr:uid="{9B838508-2895-4E6D-BB3A-D1067590B7FC}"/>
    <cellStyle name="Normal 5 2 2 3 7 2" xfId="30853" xr:uid="{72B21515-BFC7-4C17-9ABD-863F62E0205C}"/>
    <cellStyle name="Normal 5 2 2 3 8" xfId="36356" xr:uid="{4F94406C-ED46-4822-9B77-95447CD1DBD7}"/>
    <cellStyle name="Normal 5 2 2 3 9" xfId="37406" xr:uid="{54DBBC8F-EEC4-4C7F-BA5E-D0E0F2406B11}"/>
    <cellStyle name="Normal 5 2 2 3_Act input CF" xfId="19567" xr:uid="{B6AD4145-ED83-47DF-AE96-CF823C3C76A3}"/>
    <cellStyle name="Normal 5 2 2 4" xfId="19568" xr:uid="{5C411600-17A0-4372-B588-2D0FA4E15B18}"/>
    <cellStyle name="Normal 5 2 2 4 10" xfId="38958" xr:uid="{750B88BE-5BDB-4C18-B2CB-8617F93990A0}"/>
    <cellStyle name="Normal 5 2 2 4 11" xfId="25214" xr:uid="{6D8E44AD-10A0-4BD5-8717-51315D421414}"/>
    <cellStyle name="Normal 5 2 2 4 2" xfId="19569" xr:uid="{E3BEAAC9-1315-4064-9D94-C3E019DCD3D2}"/>
    <cellStyle name="Normal 5 2 2 4 2 2" xfId="19570" xr:uid="{43FBDC08-900D-4F4C-B4A7-592B69FF25F2}"/>
    <cellStyle name="Normal 5 2 2 4 2 2 2" xfId="25216" xr:uid="{3623BCD4-07DB-44F2-A1FC-6D1EA61CCB75}"/>
    <cellStyle name="Normal 5 2 2 4 2 3" xfId="19571" xr:uid="{13A3AB45-44F8-4171-8745-F8844CA30444}"/>
    <cellStyle name="Normal 5 2 2 4 2 3 2" xfId="25217" xr:uid="{42B98D1F-AE2A-4F62-AF49-BA9C2FEC77AF}"/>
    <cellStyle name="Normal 5 2 2 4 2 4" xfId="25215" xr:uid="{7567C99A-0479-44F9-88AA-5931B557D5A1}"/>
    <cellStyle name="Normal 5 2 2 4 2_ACT_NIBD EQ" xfId="19572" xr:uid="{C4758271-E0BF-4555-A4E9-643900F8C381}"/>
    <cellStyle name="Normal 5 2 2 4 3" xfId="19573" xr:uid="{46C46996-11F6-4D69-BBE5-30489E40267E}"/>
    <cellStyle name="Normal 5 2 2 4 3 2" xfId="25218" xr:uid="{65343A3D-652E-4E54-923F-F488002B37AF}"/>
    <cellStyle name="Normal 5 2 2 4 4" xfId="19574" xr:uid="{353C9D0A-1A59-42EE-89D3-6B4A7A3B9676}"/>
    <cellStyle name="Normal 5 2 2 4 4 2" xfId="25219" xr:uid="{54D14063-265F-470D-9F6D-15020380BD09}"/>
    <cellStyle name="Normal 5 2 2 4 5" xfId="19575" xr:uid="{115450CA-E267-4F21-86FE-3BCE720320CE}"/>
    <cellStyle name="Normal 5 2 2 4 5 2" xfId="31098" xr:uid="{E955C7D8-DDC1-4D5A-8BE5-AE9471C23623}"/>
    <cellStyle name="Normal 5 2 2 4 6" xfId="36858" xr:uid="{366F5EBC-B122-4C57-8730-EDE32E1F822C}"/>
    <cellStyle name="Normal 5 2 2 4 7" xfId="37932" xr:uid="{90988945-06F3-4F13-8E5F-3A6D37E38EBA}"/>
    <cellStyle name="Normal 5 2 2 4 8" xfId="38328" xr:uid="{6019A8D4-D745-4694-A37C-902B6EF015CE}"/>
    <cellStyle name="Normal 5 2 2 4 9" xfId="38682" xr:uid="{054FFFF5-2350-4A6B-A673-FC8A78C89ECC}"/>
    <cellStyle name="Normal 5 2 2 4_Act input CF" xfId="19576" xr:uid="{0CC7DA5E-B4CF-40C3-AB7D-23D6DF41E434}"/>
    <cellStyle name="Normal 5 2 2 5" xfId="19577" xr:uid="{4F2E9C42-7EF2-4F6D-B86D-E7E91FF80A17}"/>
    <cellStyle name="Normal 5 2 2 5 10" xfId="38959" xr:uid="{66534C75-E7A8-4F0D-833C-1BAB51959F57}"/>
    <cellStyle name="Normal 5 2 2 5 11" xfId="25220" xr:uid="{0409F2FC-0B50-4667-910B-BC40888989E1}"/>
    <cellStyle name="Normal 5 2 2 5 2" xfId="19578" xr:uid="{FB63F7AF-A555-47A1-81F0-6DC498394E3A}"/>
    <cellStyle name="Normal 5 2 2 5 2 2" xfId="19579" xr:uid="{AFFD97D3-2BAA-47B3-ACB4-1107BE5AFC59}"/>
    <cellStyle name="Normal 5 2 2 5 2 2 2" xfId="25222" xr:uid="{667E80AF-6372-462C-8CD5-A3554BF7908C}"/>
    <cellStyle name="Normal 5 2 2 5 2 3" xfId="19580" xr:uid="{110463E2-0FCC-4F9F-BA04-615BDE3AB407}"/>
    <cellStyle name="Normal 5 2 2 5 2 3 2" xfId="25223" xr:uid="{A3C589A0-FD5D-4D3A-999A-AF2BEA7B2F99}"/>
    <cellStyle name="Normal 5 2 2 5 2 4" xfId="25221" xr:uid="{EEC11D92-39A9-4C47-93D5-7DC10079A4F4}"/>
    <cellStyle name="Normal 5 2 2 5 2_ACT_NIBD EQ" xfId="19581" xr:uid="{D27ADB32-4913-4A40-9323-D4CECF7F03F3}"/>
    <cellStyle name="Normal 5 2 2 5 3" xfId="19582" xr:uid="{A9DB7711-1429-46FC-904B-FAAF46DC787B}"/>
    <cellStyle name="Normal 5 2 2 5 3 2" xfId="25224" xr:uid="{0F77D72C-53EA-46B9-A1F0-6373F20CAA3E}"/>
    <cellStyle name="Normal 5 2 2 5 4" xfId="19583" xr:uid="{2CA14208-5066-4957-9A30-5CDEF7CA7C43}"/>
    <cellStyle name="Normal 5 2 2 5 4 2" xfId="25225" xr:uid="{B8830BFA-3D58-4635-AB7E-D27FE451A2C2}"/>
    <cellStyle name="Normal 5 2 2 5 5" xfId="19584" xr:uid="{161ACA7C-8E61-472F-BF3B-38C997B16519}"/>
    <cellStyle name="Normal 5 2 2 5 5 2" xfId="31524" xr:uid="{11956D0B-74EB-4ED9-A694-FEE4C161A850}"/>
    <cellStyle name="Normal 5 2 2 5 6" xfId="36859" xr:uid="{31BD68E9-C9AE-481B-BAE6-72D2CA93311F}"/>
    <cellStyle name="Normal 5 2 2 5 7" xfId="37933" xr:uid="{A85B50F9-0D69-4CEB-BC71-395A0DFB5A74}"/>
    <cellStyle name="Normal 5 2 2 5 8" xfId="38329" xr:uid="{7CB77F2F-2AE4-4285-9AB4-AAC676FA35A6}"/>
    <cellStyle name="Normal 5 2 2 5 9" xfId="38683" xr:uid="{6A6C81C8-8076-45DE-9531-F4B0DAC88912}"/>
    <cellStyle name="Normal 5 2 2 5_Act input CF" xfId="19585" xr:uid="{3B00E65F-9735-48BE-B603-4F8D89CE0282}"/>
    <cellStyle name="Normal 5 2 2 6" xfId="19586" xr:uid="{CCE151D5-3DD2-4F11-A4FA-57DC5F35868E}"/>
    <cellStyle name="Normal 5 2 2 6 2" xfId="19587" xr:uid="{19726EB1-8F1A-4DFF-A84C-3117B3562B9A}"/>
    <cellStyle name="Normal 5 2 2 6 2 2" xfId="25227" xr:uid="{DA5D4C2C-2133-4E8B-9EE8-CC29A47D63AA}"/>
    <cellStyle name="Normal 5 2 2 6 3" xfId="19588" xr:uid="{726A2235-C39D-40F2-8B0C-1C24F0171A1A}"/>
    <cellStyle name="Normal 5 2 2 6 3 2" xfId="25228" xr:uid="{95D24859-F05F-4E4B-9938-B744CECE3FDD}"/>
    <cellStyle name="Normal 5 2 2 6 4" xfId="25226" xr:uid="{C2A91402-CA34-48F1-B5FA-B4F3008C2BA9}"/>
    <cellStyle name="Normal 5 2 2 6_ACT_NIBD EQ" xfId="19589" xr:uid="{9EDF7DD5-DBB7-4CD5-B434-C1FF75740BBB}"/>
    <cellStyle name="Normal 5 2 2 7" xfId="19590" xr:uid="{5E3002BA-7924-491A-929B-6D1A40E90D2A}"/>
    <cellStyle name="Normal 5 2 2 7 2" xfId="25229" xr:uid="{CEF3513B-E168-494C-BA14-BF350E785792}"/>
    <cellStyle name="Normal 5 2 2 8" xfId="19591" xr:uid="{FD9756DC-CA22-4FB7-A3C3-54E14CBD2101}"/>
    <cellStyle name="Normal 5 2 2 8 2" xfId="25230" xr:uid="{1EBB06D1-B184-4C84-8065-82B89AF98CDD}"/>
    <cellStyle name="Normal 5 2 2 9" xfId="19592" xr:uid="{48150A40-C849-4179-8D60-B1DD73DFD1D8}"/>
    <cellStyle name="Normal 5 2 2 9 2" xfId="30606" xr:uid="{D4241E6C-CCCB-4F39-982E-39A9FD601DF1}"/>
    <cellStyle name="Normal 5 2 2_Act input CF" xfId="19593" xr:uid="{3ECFB37F-5984-4390-9BEB-F764CC6D4627}"/>
    <cellStyle name="Normal 5 2 3" xfId="19594" xr:uid="{BF98E255-87B9-43E6-8B22-DD9E5ABA5951}"/>
    <cellStyle name="Normal 5 2 3 10" xfId="37336" xr:uid="{729C6F07-D19A-43CD-9B09-75707A981E26}"/>
    <cellStyle name="Normal 5 2 3 11" xfId="25231" xr:uid="{89EB5C0E-FC2C-4605-90C1-B3D8ABB5CCB7}"/>
    <cellStyle name="Normal 5 2 3 2" xfId="19595" xr:uid="{95FE98B7-C42A-49DA-AE03-40F9A15FB922}"/>
    <cellStyle name="Normal 5 2 3 2 10" xfId="36943" xr:uid="{5EDDCC52-087C-4640-8618-A4BD97ADC583}"/>
    <cellStyle name="Normal 5 2 3 2 11" xfId="25232" xr:uid="{E065422A-5380-42E0-A3F8-F8D8E9B97B72}"/>
    <cellStyle name="Normal 5 2 3 2 2" xfId="19596" xr:uid="{3C0AA517-5B99-4852-934B-1B7679CC2D37}"/>
    <cellStyle name="Normal 5 2 3 2 2 10" xfId="38960" xr:uid="{923C3472-6E2B-4F38-A282-BB82D5AB0336}"/>
    <cellStyle name="Normal 5 2 3 2 2 11" xfId="25233" xr:uid="{B94E1097-E828-47A5-8F42-FFF961C7C60F}"/>
    <cellStyle name="Normal 5 2 3 2 2 2" xfId="19597" xr:uid="{CA57A1F5-C95D-4242-ACDD-A9C60659C96D}"/>
    <cellStyle name="Normal 5 2 3 2 2 2 2" xfId="19598" xr:uid="{7D12F6E1-DE94-4A3F-88E1-A67EA9D76E61}"/>
    <cellStyle name="Normal 5 2 3 2 2 2 2 2" xfId="25235" xr:uid="{2CE7ADF2-0F1F-4116-813C-506D9CF6ECF5}"/>
    <cellStyle name="Normal 5 2 3 2 2 2 3" xfId="19599" xr:uid="{3AB9F523-46E5-407A-BC0C-929A76052726}"/>
    <cellStyle name="Normal 5 2 3 2 2 2 3 2" xfId="25236" xr:uid="{B480DE46-7304-42AC-B169-C04D585B7ACC}"/>
    <cellStyle name="Normal 5 2 3 2 2 2 4" xfId="25234" xr:uid="{9301027F-E505-4CBF-9068-E292A945DC52}"/>
    <cellStyle name="Normal 5 2 3 2 2 2_ACT_NIBD EQ" xfId="19600" xr:uid="{A7293C7D-E24E-4613-9EF3-FB6BE40B33E0}"/>
    <cellStyle name="Normal 5 2 3 2 2 3" xfId="19601" xr:uid="{12946554-37A9-462A-A459-3F10337D5E26}"/>
    <cellStyle name="Normal 5 2 3 2 2 3 2" xfId="25237" xr:uid="{B2E4E06A-AE2C-440F-A81A-62EFC14E3F64}"/>
    <cellStyle name="Normal 5 2 3 2 2 4" xfId="19602" xr:uid="{82A32E11-BC62-4824-8127-A7672A9FD00E}"/>
    <cellStyle name="Normal 5 2 3 2 2 4 2" xfId="25238" xr:uid="{B62DBE83-78E1-4045-B5C2-B828814DC80F}"/>
    <cellStyle name="Normal 5 2 3 2 2 5" xfId="19603" xr:uid="{3BC7DA47-2C2B-4B1D-A826-F38AD200ECC2}"/>
    <cellStyle name="Normal 5 2 3 2 2 5 2" xfId="31319" xr:uid="{F63B05CC-0409-43C3-8494-CA21446249C4}"/>
    <cellStyle name="Normal 5 2 3 2 2 6" xfId="36860" xr:uid="{6CAF51CB-1B04-42FC-9B4D-82350B89C6B9}"/>
    <cellStyle name="Normal 5 2 3 2 2 7" xfId="37934" xr:uid="{ED3D5CD3-1EEB-4A83-A7DA-4FFF606DDA51}"/>
    <cellStyle name="Normal 5 2 3 2 2 8" xfId="38330" xr:uid="{C2530433-F477-4ECA-8566-64CC894A91F6}"/>
    <cellStyle name="Normal 5 2 3 2 2 9" xfId="38684" xr:uid="{ED29796A-FEF5-4D71-B6E3-D73A01328DDD}"/>
    <cellStyle name="Normal 5 2 3 2 2_Act input CF" xfId="19604" xr:uid="{3470DC1A-56EE-46E8-8C77-71B3CECCC8BA}"/>
    <cellStyle name="Normal 5 2 3 2 3" xfId="19605" xr:uid="{60C34F4E-5B27-45D9-8D2A-C56CAE772268}"/>
    <cellStyle name="Normal 5 2 3 2 3 10" xfId="38961" xr:uid="{CEA8436D-0F97-4A20-95D4-186CD7E52E4D}"/>
    <cellStyle name="Normal 5 2 3 2 3 11" xfId="25239" xr:uid="{01128CD6-3094-48A7-8FCA-F8C5E4A59E63}"/>
    <cellStyle name="Normal 5 2 3 2 3 2" xfId="19606" xr:uid="{31676BD1-EA1F-418A-9B7A-79E7621BFCA6}"/>
    <cellStyle name="Normal 5 2 3 2 3 2 2" xfId="19607" xr:uid="{48DE1823-27A6-4B93-B617-4B156C75E370}"/>
    <cellStyle name="Normal 5 2 3 2 3 2 2 2" xfId="25241" xr:uid="{24168AE1-3AD1-4F0E-9E65-FA8ECCF9C25A}"/>
    <cellStyle name="Normal 5 2 3 2 3 2 3" xfId="19608" xr:uid="{137BBFB8-1D41-406A-B353-8C0AC09AFF0F}"/>
    <cellStyle name="Normal 5 2 3 2 3 2 3 2" xfId="25242" xr:uid="{90A65725-EEC0-4152-BDB1-658A9EF4CA67}"/>
    <cellStyle name="Normal 5 2 3 2 3 2 4" xfId="25240" xr:uid="{1080783C-8332-41C6-A862-DD41682C4871}"/>
    <cellStyle name="Normal 5 2 3 2 3 2_ACT_NIBD EQ" xfId="19609" xr:uid="{648ECBA4-60AA-48C4-9C60-04AEEE7566CB}"/>
    <cellStyle name="Normal 5 2 3 2 3 3" xfId="19610" xr:uid="{98297725-84C9-4435-9D65-491C13ED40FF}"/>
    <cellStyle name="Normal 5 2 3 2 3 3 2" xfId="25243" xr:uid="{913AD0B7-EBF7-4EB9-B8B7-B94D62C302B0}"/>
    <cellStyle name="Normal 5 2 3 2 3 4" xfId="19611" xr:uid="{E0657934-3353-47D1-9754-F8A2C4647849}"/>
    <cellStyle name="Normal 5 2 3 2 3 4 2" xfId="25244" xr:uid="{991BC868-5E05-476F-8991-B467C49EC9B4}"/>
    <cellStyle name="Normal 5 2 3 2 3 5" xfId="19612" xr:uid="{4924FBD9-6F69-4568-A71E-D4CCE774C56A}"/>
    <cellStyle name="Normal 5 2 3 2 3 5 2" xfId="31712" xr:uid="{57B42BBB-8C66-4491-A51F-914D70475B7E}"/>
    <cellStyle name="Normal 5 2 3 2 3 6" xfId="36861" xr:uid="{D60E714A-4086-41BB-9A2C-3268073815B3}"/>
    <cellStyle name="Normal 5 2 3 2 3 7" xfId="37935" xr:uid="{D1ED71C9-E569-4176-A949-0A4D7E37E4B7}"/>
    <cellStyle name="Normal 5 2 3 2 3 8" xfId="38331" xr:uid="{0EC3BA09-183A-4DF4-B257-AB19CF09AEBF}"/>
    <cellStyle name="Normal 5 2 3 2 3 9" xfId="38685" xr:uid="{A41DF27A-A48C-4195-BD3E-5E2D168728EE}"/>
    <cellStyle name="Normal 5 2 3 2 3_Act input CF" xfId="19613" xr:uid="{E062D24C-4FB6-47F0-B32A-A9F31B016620}"/>
    <cellStyle name="Normal 5 2 3 2 4" xfId="19614" xr:uid="{3CE4018D-A597-4A2C-9188-2446E6A790BA}"/>
    <cellStyle name="Normal 5 2 3 2 4 2" xfId="19615" xr:uid="{04FAC41A-1C7F-4C65-9173-30548127C4D3}"/>
    <cellStyle name="Normal 5 2 3 2 4 2 2" xfId="25246" xr:uid="{8EB129F6-65B0-46FC-BA67-D670DECF0E37}"/>
    <cellStyle name="Normal 5 2 3 2 4 3" xfId="19616" xr:uid="{E9E9E2C9-8462-4461-947F-5CA641878AE8}"/>
    <cellStyle name="Normal 5 2 3 2 4 3 2" xfId="25247" xr:uid="{2B1C59E6-5C71-4F45-A8CE-8E9BF05865E2}"/>
    <cellStyle name="Normal 5 2 3 2 4 4" xfId="25245" xr:uid="{92A3B830-8DC8-44D4-A0FB-7836EB353A8A}"/>
    <cellStyle name="Normal 5 2 3 2 4_ACT_NIBD EQ" xfId="19617" xr:uid="{22DF1C0B-DE2A-4E27-BC11-9146355E57D1}"/>
    <cellStyle name="Normal 5 2 3 2 5" xfId="19618" xr:uid="{ADB08811-1EAB-4E60-A77B-E86B40C0584D}"/>
    <cellStyle name="Normal 5 2 3 2 5 2" xfId="25248" xr:uid="{CDB55789-16E1-4C43-8C2F-3783FD1BBD34}"/>
    <cellStyle name="Normal 5 2 3 2 6" xfId="19619" xr:uid="{46D70E70-D321-4300-B6CD-36294A73CD0F}"/>
    <cellStyle name="Normal 5 2 3 2 6 2" xfId="25249" xr:uid="{C2037623-8961-4457-8E40-B1FFE0FBC55F}"/>
    <cellStyle name="Normal 5 2 3 2 7" xfId="19620" xr:uid="{A0151975-5D08-4789-BF4B-428A8A4A7EE8}"/>
    <cellStyle name="Normal 5 2 3 2 7 2" xfId="30920" xr:uid="{909488AE-64EC-44AF-A7A1-66FF2514F285}"/>
    <cellStyle name="Normal 5 2 3 2 8" xfId="36376" xr:uid="{F43271EC-4641-4E8D-A36B-0CBA5CB9EF87}"/>
    <cellStyle name="Normal 5 2 3 2 9" xfId="37438" xr:uid="{5CAAFEEA-D8CF-4EEF-A466-B07C205D8102}"/>
    <cellStyle name="Normal 5 2 3 2_Act input CF" xfId="19621" xr:uid="{09DD4DF8-1A71-402A-A63C-9AFCDAB95D49}"/>
    <cellStyle name="Normal 5 2 3 3" xfId="19622" xr:uid="{ED9D2483-B85D-4174-9A9D-48938EE67F7A}"/>
    <cellStyle name="Normal 5 2 3 3 10" xfId="38962" xr:uid="{B864E9C0-350B-4A6D-93ED-80B7AAC97FBF}"/>
    <cellStyle name="Normal 5 2 3 3 11" xfId="25250" xr:uid="{3E466E9D-7D64-4B7C-B324-D6A9D495A799}"/>
    <cellStyle name="Normal 5 2 3 3 2" xfId="19623" xr:uid="{458A3E53-B784-466D-AD71-8D01FB0A8C48}"/>
    <cellStyle name="Normal 5 2 3 3 2 2" xfId="19624" xr:uid="{78E22B1E-81E8-4783-857A-825EE04D9649}"/>
    <cellStyle name="Normal 5 2 3 3 2 2 2" xfId="25252" xr:uid="{6B2F2D72-FCC4-48F4-958F-1183A001A030}"/>
    <cellStyle name="Normal 5 2 3 3 2 3" xfId="19625" xr:uid="{49645386-FD6D-4871-ADCD-39FDC709D192}"/>
    <cellStyle name="Normal 5 2 3 3 2 3 2" xfId="25253" xr:uid="{9239BDED-6326-41EB-8E7D-46758B71A4F7}"/>
    <cellStyle name="Normal 5 2 3 3 2 4" xfId="25251" xr:uid="{9CCE8D0E-59A9-4E0F-83D4-35314F63A477}"/>
    <cellStyle name="Normal 5 2 3 3 2_ACT_NIBD EQ" xfId="19626" xr:uid="{818695C4-E3D7-47D4-9E2A-D68CA73C090B}"/>
    <cellStyle name="Normal 5 2 3 3 3" xfId="19627" xr:uid="{4EF8714A-3D53-49C3-84AC-BAC920D4A1FA}"/>
    <cellStyle name="Normal 5 2 3 3 3 2" xfId="25254" xr:uid="{F96BE60D-FDAC-4F20-AC77-90C2E7B25550}"/>
    <cellStyle name="Normal 5 2 3 3 4" xfId="19628" xr:uid="{B90AF2D1-177F-4953-B296-E6A175C170D3}"/>
    <cellStyle name="Normal 5 2 3 3 4 2" xfId="25255" xr:uid="{11CEED03-43D4-410E-B8A0-629C77AEA827}"/>
    <cellStyle name="Normal 5 2 3 3 5" xfId="19629" xr:uid="{79C7F8DD-7F11-4158-BF00-84E940D1E857}"/>
    <cellStyle name="Normal 5 2 3 3 5 2" xfId="31167" xr:uid="{B6E6BC13-5B42-4EA1-B5CD-C70D089DF7B1}"/>
    <cellStyle name="Normal 5 2 3 3 6" xfId="36862" xr:uid="{3E0718E7-3C9B-460E-9A81-21CD9B055799}"/>
    <cellStyle name="Normal 5 2 3 3 7" xfId="37936" xr:uid="{1F629B9E-8D71-4857-8D07-13F9B0549AE2}"/>
    <cellStyle name="Normal 5 2 3 3 8" xfId="38332" xr:uid="{A11EBA29-0B00-4E82-8360-705539E9409F}"/>
    <cellStyle name="Normal 5 2 3 3 9" xfId="38686" xr:uid="{2BF67460-FE9F-4154-929B-F2E388016EEF}"/>
    <cellStyle name="Normal 5 2 3 3_Act input CF" xfId="19630" xr:uid="{CC89BFA4-45AE-45CD-A604-DEB1C980E242}"/>
    <cellStyle name="Normal 5 2 3 4" xfId="19631" xr:uid="{5ED7F687-AF4D-436E-84B4-E9CA208153F1}"/>
    <cellStyle name="Normal 5 2 3 4 10" xfId="38963" xr:uid="{9F7EAC8A-27E7-4AB4-9CA3-7E138A9380CC}"/>
    <cellStyle name="Normal 5 2 3 4 11" xfId="25256" xr:uid="{1D72B00B-A40C-4CC5-BB4A-36C85108208E}"/>
    <cellStyle name="Normal 5 2 3 4 2" xfId="19632" xr:uid="{9C35E336-1C04-4A0F-ADFC-5083033B5CFC}"/>
    <cellStyle name="Normal 5 2 3 4 2 2" xfId="19633" xr:uid="{7347DA00-8A24-4610-A47E-D857DA8ED9D2}"/>
    <cellStyle name="Normal 5 2 3 4 2 2 2" xfId="25258" xr:uid="{56863AEB-12EC-47CC-9240-511723CDC3C4}"/>
    <cellStyle name="Normal 5 2 3 4 2 3" xfId="19634" xr:uid="{A862F4BC-2E69-48FE-9F52-CEF0B90194F1}"/>
    <cellStyle name="Normal 5 2 3 4 2 3 2" xfId="25259" xr:uid="{BF7D743A-5249-4B4E-80C5-E2C263FFB402}"/>
    <cellStyle name="Normal 5 2 3 4 2 4" xfId="25257" xr:uid="{BAE06E4F-1727-4ADA-8EDD-4F6B40536E06}"/>
    <cellStyle name="Normal 5 2 3 4 2_ACT_NIBD EQ" xfId="19635" xr:uid="{AADB4332-6225-4949-A908-A9CA6CEF0B8E}"/>
    <cellStyle name="Normal 5 2 3 4 3" xfId="19636" xr:uid="{D3F39F89-B464-42F8-BACB-667CFDD0C2DC}"/>
    <cellStyle name="Normal 5 2 3 4 3 2" xfId="25260" xr:uid="{D3A31282-D166-4150-A8A1-ACD141F2D108}"/>
    <cellStyle name="Normal 5 2 3 4 4" xfId="19637" xr:uid="{A25EC79F-921F-4368-A7FB-C635D574E2C4}"/>
    <cellStyle name="Normal 5 2 3 4 4 2" xfId="25261" xr:uid="{9F0102E2-6BA7-4A8D-ACF3-5CFD61A7EE57}"/>
    <cellStyle name="Normal 5 2 3 4 5" xfId="19638" xr:uid="{505AA0CF-1D88-4DD6-A9CD-1FC8BF17AABC}"/>
    <cellStyle name="Normal 5 2 3 4 5 2" xfId="31563" xr:uid="{9BC2C965-A287-4D0E-A8B8-99EC21518123}"/>
    <cellStyle name="Normal 5 2 3 4 6" xfId="36863" xr:uid="{C02ED95D-F4AB-4D23-B73B-B68EDFDC3EFE}"/>
    <cellStyle name="Normal 5 2 3 4 7" xfId="37937" xr:uid="{3AD85CD6-5D49-4053-9B21-7F62D8A0938A}"/>
    <cellStyle name="Normal 5 2 3 4 8" xfId="38333" xr:uid="{5E6C9362-B338-44B6-B461-3C40000D26B9}"/>
    <cellStyle name="Normal 5 2 3 4 9" xfId="38687" xr:uid="{52E8F72D-7314-4A15-8B5C-CF3860B63021}"/>
    <cellStyle name="Normal 5 2 3 4_Act input CF" xfId="19639" xr:uid="{B6ADDAF4-C27B-43E2-8317-C7348C682253}"/>
    <cellStyle name="Normal 5 2 3 5" xfId="19640" xr:uid="{03D0705B-46F9-48B0-8151-21A199B72E19}"/>
    <cellStyle name="Normal 5 2 3 5 2" xfId="19641" xr:uid="{CF68E214-DCD5-4C3F-9836-6A2349081BC6}"/>
    <cellStyle name="Normal 5 2 3 5 2 2" xfId="25263" xr:uid="{037EEAC3-258A-4947-A244-AB15A5EF3569}"/>
    <cellStyle name="Normal 5 2 3 5 3" xfId="19642" xr:uid="{D3F4938D-FBEF-43A6-9869-F99F2A5D3523}"/>
    <cellStyle name="Normal 5 2 3 5 3 2" xfId="25264" xr:uid="{85B458CC-AF18-486C-ACE9-58BB66EB0226}"/>
    <cellStyle name="Normal 5 2 3 5 4" xfId="25262" xr:uid="{698D4597-48CF-4D90-8773-C328CD5C079E}"/>
    <cellStyle name="Normal 5 2 3 5_ACT_NIBD EQ" xfId="19643" xr:uid="{18A29CF4-DA23-4E1D-BE45-DC7C7FCEBE43}"/>
    <cellStyle name="Normal 5 2 3 6" xfId="19644" xr:uid="{85801FF9-59EC-472E-A131-7E4E419A73C6}"/>
    <cellStyle name="Normal 5 2 3 6 2" xfId="25265" xr:uid="{0E1976D6-A9C4-4DD2-89D1-BCC5555ABC7B}"/>
    <cellStyle name="Normal 5 2 3 7" xfId="19645" xr:uid="{69ED83D9-223B-4634-A6F8-32799C139CE1}"/>
    <cellStyle name="Normal 5 2 3 7 2" xfId="25266" xr:uid="{A18104AE-D6A4-494C-A26C-D62935418078}"/>
    <cellStyle name="Normal 5 2 3 8" xfId="19646" xr:uid="{11B149C9-3737-41F4-AE68-51DA4C1D2B26}"/>
    <cellStyle name="Normal 5 2 3 8 2" xfId="30704" xr:uid="{5C8154A2-EFC7-493B-9F9D-34F869726F28}"/>
    <cellStyle name="Normal 5 2 3 9" xfId="36282" xr:uid="{11673A73-DFE9-46EA-BDA4-704DE4855D39}"/>
    <cellStyle name="Normal 5 2 3_Act input CF" xfId="19647" xr:uid="{E41937CB-615A-4ED7-B344-F25F3C566CD9}"/>
    <cellStyle name="Normal 5 2 4" xfId="19648" xr:uid="{A6FC7417-46D5-4A60-B2DD-9A2FE3437E47}"/>
    <cellStyle name="Normal 5 2 4 10" xfId="36043" xr:uid="{712107D8-F874-4F92-919B-D1350691CD72}"/>
    <cellStyle name="Normal 5 2 4 11" xfId="25267" xr:uid="{521CB6A7-FCC5-402B-9115-678654359106}"/>
    <cellStyle name="Normal 5 2 4 2" xfId="19649" xr:uid="{0580A837-7AD4-47D6-92AE-0A3010284363}"/>
    <cellStyle name="Normal 5 2 4 2 10" xfId="38964" xr:uid="{AF45B2F2-D374-44AE-9AEE-E30A5B25DDAD}"/>
    <cellStyle name="Normal 5 2 4 2 11" xfId="25268" xr:uid="{E14485C6-2EBB-4DA6-951D-FE037F5D9EB6}"/>
    <cellStyle name="Normal 5 2 4 2 2" xfId="19650" xr:uid="{F818375A-47FA-49E9-993A-DC95E983E642}"/>
    <cellStyle name="Normal 5 2 4 2 2 2" xfId="19651" xr:uid="{B4BA57AA-3B08-436B-B090-69D36799CB0C}"/>
    <cellStyle name="Normal 5 2 4 2 2 2 2" xfId="25270" xr:uid="{DF8F8C8E-EFD4-4908-BE2D-3CA86972C92B}"/>
    <cellStyle name="Normal 5 2 4 2 2 3" xfId="19652" xr:uid="{5975C1EC-854A-44A5-8E9E-BE2C5171AFD2}"/>
    <cellStyle name="Normal 5 2 4 2 2 3 2" xfId="25271" xr:uid="{305C7BBC-C5D3-4350-ABFF-9B7383EF5BCD}"/>
    <cellStyle name="Normal 5 2 4 2 2 4" xfId="25269" xr:uid="{7B7E1428-A6FC-4085-8A30-DDDC9AB12DE7}"/>
    <cellStyle name="Normal 5 2 4 2 2_ACT_NIBD EQ" xfId="19653" xr:uid="{A970B5DE-3243-493B-9B9F-ADA64969353D}"/>
    <cellStyle name="Normal 5 2 4 2 3" xfId="19654" xr:uid="{1769D2DC-EDB6-455C-A2CD-500ED8C52036}"/>
    <cellStyle name="Normal 5 2 4 2 3 2" xfId="25272" xr:uid="{559FB27A-4406-457A-949E-5EBBF2186C4B}"/>
    <cellStyle name="Normal 5 2 4 2 4" xfId="19655" xr:uid="{04C07754-F628-4470-BB1C-657AD4F624E4}"/>
    <cellStyle name="Normal 5 2 4 2 4 2" xfId="25273" xr:uid="{66C05C9B-C394-4A80-942A-ED3107C4F55A}"/>
    <cellStyle name="Normal 5 2 4 2 5" xfId="19656" xr:uid="{5F9C7928-9C5E-4E4D-B28B-878631B3DD73}"/>
    <cellStyle name="Normal 5 2 4 2 5 2" xfId="31266" xr:uid="{7B147916-4A65-4AAE-A829-85CB633CF237}"/>
    <cellStyle name="Normal 5 2 4 2 6" xfId="36864" xr:uid="{1AA608C3-F9B9-4C76-9FB6-A74413EF6ABC}"/>
    <cellStyle name="Normal 5 2 4 2 7" xfId="37938" xr:uid="{10E34145-3378-4F4D-9B97-D39CECA55716}"/>
    <cellStyle name="Normal 5 2 4 2 8" xfId="38334" xr:uid="{632717FF-492E-429E-B4D4-3D9177735D66}"/>
    <cellStyle name="Normal 5 2 4 2 9" xfId="38688" xr:uid="{37066C35-6B70-4B7A-B673-DDDE11B14E37}"/>
    <cellStyle name="Normal 5 2 4 2_Act input CF" xfId="19657" xr:uid="{39A58E25-BCDC-45AD-B791-77E9EFD08B93}"/>
    <cellStyle name="Normal 5 2 4 3" xfId="19658" xr:uid="{3C728716-55B5-4B57-8E3B-BDE119866F84}"/>
    <cellStyle name="Normal 5 2 4 3 10" xfId="38965" xr:uid="{8E5E183F-0F5F-4DAA-A263-4B7EE587C92A}"/>
    <cellStyle name="Normal 5 2 4 3 11" xfId="25274" xr:uid="{4105F0B3-E473-42BE-9D23-B17C114626D7}"/>
    <cellStyle name="Normal 5 2 4 3 2" xfId="19659" xr:uid="{4C3B5820-CD49-407F-A6EF-E7F1CFD05826}"/>
    <cellStyle name="Normal 5 2 4 3 2 2" xfId="19660" xr:uid="{5900899E-3DF9-4222-81BC-532C4F2FF019}"/>
    <cellStyle name="Normal 5 2 4 3 2 2 2" xfId="25276" xr:uid="{42202EEE-CA29-4782-8ED9-0258688586CB}"/>
    <cellStyle name="Normal 5 2 4 3 2 3" xfId="19661" xr:uid="{C40B611A-F4E3-41E5-A982-4110CFDEB7FF}"/>
    <cellStyle name="Normal 5 2 4 3 2 3 2" xfId="25277" xr:uid="{A4EEB160-A14B-4ED8-BAE6-15C02F440427}"/>
    <cellStyle name="Normal 5 2 4 3 2 4" xfId="25275" xr:uid="{B61A0B50-4F04-4F60-898D-DEE74A2BF16F}"/>
    <cellStyle name="Normal 5 2 4 3 2_ACT_NIBD EQ" xfId="19662" xr:uid="{8895CCBD-2853-4C55-84D8-A2AF9CCAAA1D}"/>
    <cellStyle name="Normal 5 2 4 3 3" xfId="19663" xr:uid="{1A0016B6-867D-4824-BE12-BBA5085F4514}"/>
    <cellStyle name="Normal 5 2 4 3 3 2" xfId="25278" xr:uid="{02455813-B86B-496C-AF30-C8FDB4ABE22C}"/>
    <cellStyle name="Normal 5 2 4 3 4" xfId="19664" xr:uid="{22189A52-0373-47CA-A8A7-96A3121C155F}"/>
    <cellStyle name="Normal 5 2 4 3 4 2" xfId="25279" xr:uid="{00A6EBD5-E87D-4437-82AE-F0B19442FEC2}"/>
    <cellStyle name="Normal 5 2 4 3 5" xfId="19665" xr:uid="{DEFFB7CD-ECAA-4F25-993E-190B2F68D446}"/>
    <cellStyle name="Normal 5 2 4 3 5 2" xfId="31659" xr:uid="{F8043005-FF30-4809-BF41-4B58FD4A5002}"/>
    <cellStyle name="Normal 5 2 4 3 6" xfId="36865" xr:uid="{7DBA7D28-A0B7-4028-ABAD-F63392820928}"/>
    <cellStyle name="Normal 5 2 4 3 7" xfId="37939" xr:uid="{28C89BDD-222E-4FFE-8BF7-7B077707EF93}"/>
    <cellStyle name="Normal 5 2 4 3 8" xfId="38335" xr:uid="{E722744D-EA58-49CF-B5F2-94BEA7E8A3B2}"/>
    <cellStyle name="Normal 5 2 4 3 9" xfId="38689" xr:uid="{0400D5E4-7F1D-4E54-AD61-FE59759B62EC}"/>
    <cellStyle name="Normal 5 2 4 3_Act input CF" xfId="19666" xr:uid="{290EAD53-382E-45A4-B9AC-085702CE050B}"/>
    <cellStyle name="Normal 5 2 4 4" xfId="19667" xr:uid="{D3AD5F65-37F3-4C90-A53C-46BB21428711}"/>
    <cellStyle name="Normal 5 2 4 4 2" xfId="19668" xr:uid="{AA7DBE00-1D85-4ADA-9F98-0234D1B93720}"/>
    <cellStyle name="Normal 5 2 4 4 2 2" xfId="25281" xr:uid="{E8B03C65-7418-40BF-9AB6-721F31EC069D}"/>
    <cellStyle name="Normal 5 2 4 4 3" xfId="19669" xr:uid="{3A3679E1-C1CD-4F18-AB66-A3D907A05B83}"/>
    <cellStyle name="Normal 5 2 4 4 3 2" xfId="25282" xr:uid="{EAC8C3F0-DA66-4F8D-986B-311CC30EF9C7}"/>
    <cellStyle name="Normal 5 2 4 4 4" xfId="25280" xr:uid="{1965429F-36D7-4AAA-96D6-7144632764A0}"/>
    <cellStyle name="Normal 5 2 4 4_ACT_NIBD EQ" xfId="19670" xr:uid="{29ABF90B-3E35-4BF0-BD76-CDDCF4674CDC}"/>
    <cellStyle name="Normal 5 2 4 5" xfId="19671" xr:uid="{26B923BA-C059-46D1-B10F-27C2B1BA01F7}"/>
    <cellStyle name="Normal 5 2 4 5 2" xfId="25283" xr:uid="{09381A50-66D9-4B44-B808-B83BC5E6AF5C}"/>
    <cellStyle name="Normal 5 2 4 6" xfId="19672" xr:uid="{FE24D614-D798-47D3-9972-B49DF0E1B9A7}"/>
    <cellStyle name="Normal 5 2 4 6 2" xfId="25284" xr:uid="{43916EB7-7E72-49EC-94E7-88BC2F456BCB}"/>
    <cellStyle name="Normal 5 2 4 7" xfId="19673" xr:uid="{E323BCA5-C911-4B17-9C55-4E3568ED7F97}"/>
    <cellStyle name="Normal 5 2 4 7 2" xfId="30839" xr:uid="{4C63A35E-6D92-404E-AF2B-F37F3C7C602E}"/>
    <cellStyle name="Normal 5 2 4 8" xfId="36342" xr:uid="{E196684B-17C6-4CB9-86B2-BE622ED04435}"/>
    <cellStyle name="Normal 5 2 4 9" xfId="37393" xr:uid="{2B8EC9C2-45FC-41A1-9C2C-60469E908B95}"/>
    <cellStyle name="Normal 5 2 4_Act input CF" xfId="19674" xr:uid="{23A5015A-65E8-4AF8-8E30-9B22FBA6875C}"/>
    <cellStyle name="Normal 5 2 5" xfId="19675" xr:uid="{625BE16E-364D-44FD-A2EB-F95ADCF3FFD6}"/>
    <cellStyle name="Normal 5 2 5 10" xfId="38966" xr:uid="{150373E1-B7CC-4A86-8976-227BCCBD0657}"/>
    <cellStyle name="Normal 5 2 5 11" xfId="25285" xr:uid="{23C3F660-80B9-4B57-B1FE-B8455A8F2B0E}"/>
    <cellStyle name="Normal 5 2 5 2" xfId="19676" xr:uid="{94547DC6-204A-4CC7-8E6E-7A65E3119988}"/>
    <cellStyle name="Normal 5 2 5 2 2" xfId="19677" xr:uid="{76FA5100-9427-4840-924B-D2BC2B1E88CD}"/>
    <cellStyle name="Normal 5 2 5 2 2 2" xfId="25287" xr:uid="{30E3566A-2AA6-4183-8963-D81D9E3D81C0}"/>
    <cellStyle name="Normal 5 2 5 2 3" xfId="19678" xr:uid="{F13FE6AD-C62D-47F3-91CC-0AAB13DC0C20}"/>
    <cellStyle name="Normal 5 2 5 2 3 2" xfId="25288" xr:uid="{84BA817F-9F46-492B-8C4B-1E524144EC3F}"/>
    <cellStyle name="Normal 5 2 5 2 4" xfId="25286" xr:uid="{6B420416-C4D6-4B54-8255-6FCDB632D15B}"/>
    <cellStyle name="Normal 5 2 5 2_ACT_NIBD EQ" xfId="19679" xr:uid="{B6FECDCF-4D5E-4F68-BFF0-B04E482ECE47}"/>
    <cellStyle name="Normal 5 2 5 3" xfId="19680" xr:uid="{F11E51A8-B66C-4231-B35A-19802EA21DB7}"/>
    <cellStyle name="Normal 5 2 5 3 2" xfId="25289" xr:uid="{5E2EA2BA-13E7-42C9-9A7A-4CEC57A06CFB}"/>
    <cellStyle name="Normal 5 2 5 4" xfId="19681" xr:uid="{3AB1FF79-A61F-40ED-98C9-493003C8D33B}"/>
    <cellStyle name="Normal 5 2 5 4 2" xfId="25290" xr:uid="{EDB3C75A-D4EF-42FA-8F96-CC3FAE32C899}"/>
    <cellStyle name="Normal 5 2 5 5" xfId="19682" xr:uid="{0D97EB9C-FDC5-467A-94C2-D8F74B164A62}"/>
    <cellStyle name="Normal 5 2 5 5 2" xfId="31084" xr:uid="{AD607DB9-B29B-4B7A-A7AC-C94CD73AC7EA}"/>
    <cellStyle name="Normal 5 2 5 6" xfId="36866" xr:uid="{65728ED6-C718-42BD-87B4-8E96C843C3E0}"/>
    <cellStyle name="Normal 5 2 5 7" xfId="37940" xr:uid="{64BA7453-6B8E-4BF5-83F1-BD3F09BAC018}"/>
    <cellStyle name="Normal 5 2 5 8" xfId="38336" xr:uid="{768F3EEC-3D95-4E4F-ACE3-269CD9DEA062}"/>
    <cellStyle name="Normal 5 2 5 9" xfId="38690" xr:uid="{14B6526A-B0A0-4FEC-A7E7-912FFC27BECD}"/>
    <cellStyle name="Normal 5 2 5_Act input CF" xfId="19683" xr:uid="{8A2862DC-1E4A-4D84-9CD2-12506ED492B2}"/>
    <cellStyle name="Normal 5 2 6" xfId="19684" xr:uid="{F338C017-AC12-4D77-8B4E-E7150E684335}"/>
    <cellStyle name="Normal 5 2 6 10" xfId="38967" xr:uid="{38145B23-3C85-4654-9BC5-5A41F23CE569}"/>
    <cellStyle name="Normal 5 2 6 11" xfId="25291" xr:uid="{5A8CDE22-55B8-416C-BAD1-50C5E0CAFED8}"/>
    <cellStyle name="Normal 5 2 6 2" xfId="19685" xr:uid="{8470216C-BB02-4024-A7B1-268BF83D41CD}"/>
    <cellStyle name="Normal 5 2 6 2 2" xfId="19686" xr:uid="{CF900ACA-053B-4903-A775-4C5E7AC7854C}"/>
    <cellStyle name="Normal 5 2 6 2 2 2" xfId="25293" xr:uid="{07F0839A-647F-4CC6-ADBE-23DA02612FA7}"/>
    <cellStyle name="Normal 5 2 6 2 3" xfId="19687" xr:uid="{CDAC577E-72E6-4C49-A1AE-30C24376A82D}"/>
    <cellStyle name="Normal 5 2 6 2 3 2" xfId="25294" xr:uid="{B804F3B0-4D14-4621-AE05-EBB9284E0D7C}"/>
    <cellStyle name="Normal 5 2 6 2 4" xfId="25292" xr:uid="{EA87FED5-9E8B-4150-BB27-C1792BD78A5F}"/>
    <cellStyle name="Normal 5 2 6 2_ACT_NIBD EQ" xfId="19688" xr:uid="{DD94EA33-80BE-4610-A79A-EA949FD7421F}"/>
    <cellStyle name="Normal 5 2 6 3" xfId="19689" xr:uid="{0F99B0DF-BADE-4C11-8F56-CC54F7BF0D57}"/>
    <cellStyle name="Normal 5 2 6 3 2" xfId="25295" xr:uid="{372C2BCC-0BDF-4C83-8743-6926B7801499}"/>
    <cellStyle name="Normal 5 2 6 4" xfId="19690" xr:uid="{183FEFC5-1B51-4B9E-9C5E-3F837467DE3B}"/>
    <cellStyle name="Normal 5 2 6 4 2" xfId="25296" xr:uid="{B273D00E-1113-4576-8465-0050191A54A7}"/>
    <cellStyle name="Normal 5 2 6 5" xfId="19691" xr:uid="{F76B4241-5312-4E2F-9F6C-4F453560AC22}"/>
    <cellStyle name="Normal 5 2 6 5 2" xfId="31510" xr:uid="{2923BADE-8364-420E-BBDF-044E682F01F8}"/>
    <cellStyle name="Normal 5 2 6 6" xfId="36867" xr:uid="{C6A5AE99-D0C3-4DC4-BB92-92D736D58EF5}"/>
    <cellStyle name="Normal 5 2 6 7" xfId="37941" xr:uid="{E4CC638A-EE43-4396-B9D2-3904017E0C33}"/>
    <cellStyle name="Normal 5 2 6 8" xfId="38337" xr:uid="{55E182A9-39DC-4929-B711-6A767BA9762D}"/>
    <cellStyle name="Normal 5 2 6 9" xfId="38691" xr:uid="{BDE30534-B84E-438E-94E9-6E467104BA5B}"/>
    <cellStyle name="Normal 5 2 6_Act input CF" xfId="19692" xr:uid="{10C1A588-26D8-4132-AD70-3603F4EC8386}"/>
    <cellStyle name="Normal 5 2 7" xfId="19693" xr:uid="{832FE72E-24F2-4080-86A6-B9BFB13739F7}"/>
    <cellStyle name="Normal 5 2 7 2" xfId="19694" xr:uid="{62E86CD6-6CCF-4D21-90EF-1F6B30499A86}"/>
    <cellStyle name="Normal 5 2 7 2 2" xfId="25298" xr:uid="{0509E83C-5148-4C69-8C33-042B6B7BBC36}"/>
    <cellStyle name="Normal 5 2 7 3" xfId="19695" xr:uid="{4C56C857-F050-43C6-8233-CEBA1C0D996A}"/>
    <cellStyle name="Normal 5 2 7 3 2" xfId="25299" xr:uid="{FC58E295-CE32-4055-A13A-5F493C18A0C6}"/>
    <cellStyle name="Normal 5 2 7 4" xfId="25297" xr:uid="{A3F845F2-3C8C-4C4F-B365-1F74F4B99754}"/>
    <cellStyle name="Normal 5 2 7_ACT_NIBD EQ" xfId="19696" xr:uid="{40B96245-8FE1-450C-A717-93D2FE614CCE}"/>
    <cellStyle name="Normal 5 2 8" xfId="19697" xr:uid="{A6443621-D333-4222-9E27-7D859B733A7C}"/>
    <cellStyle name="Normal 5 2 8 2" xfId="25300" xr:uid="{49045747-310C-4195-8B0E-589BE80601B2}"/>
    <cellStyle name="Normal 5 2 9" xfId="19698" xr:uid="{725BB46B-D0E2-410A-B175-BD4E4010D2D2}"/>
    <cellStyle name="Normal 5 2 9 2" xfId="25301" xr:uid="{6FF4D036-B239-4307-86F0-B5827C244CAD}"/>
    <cellStyle name="Normal 5 2_Act input CF" xfId="19699" xr:uid="{49091E92-D556-4D2A-B6F0-E228CD995FDB}"/>
    <cellStyle name="Normal 5 20" xfId="38598" xr:uid="{57E0FFD5-982F-4C8E-9001-0E766BBDC4B7}"/>
    <cellStyle name="Normal 5 21" xfId="38617" xr:uid="{1E1CC886-CB0E-4FD6-B310-25B90EDFF040}"/>
    <cellStyle name="Normal 5 22" xfId="39099" xr:uid="{F4A36169-2F7E-4153-B7EF-5976B1CA5A62}"/>
    <cellStyle name="Normal 5 23" xfId="33120" xr:uid="{63EAE530-E2DC-4C6D-B6B2-C3F6221278C3}"/>
    <cellStyle name="Normal 5 24" xfId="37085" xr:uid="{F0BE75B6-38FF-4EC0-BFFD-CC3DCD9B3918}"/>
    <cellStyle name="Normal 5 25" xfId="37191" xr:uid="{DB251884-2929-4B48-A4BA-3B5779D328A7}"/>
    <cellStyle name="Normal 5 26" xfId="35956" xr:uid="{AF30ECD4-12B8-4BF0-9340-21BDD868446E}"/>
    <cellStyle name="Normal 5 27" xfId="37207" xr:uid="{2F2752AF-6D91-47C3-B061-52102EFFAF5F}"/>
    <cellStyle name="Normal 5 28" xfId="37114" xr:uid="{2B35A05B-F85F-48A3-9F48-92D45195F123}"/>
    <cellStyle name="Normal 5 29" xfId="37491" xr:uid="{8F60BC30-5399-4B3A-829E-0EF06ED15718}"/>
    <cellStyle name="Normal 5 3" xfId="19700" xr:uid="{3C8E3F2C-5C32-4826-ACDD-7F0EC9C381E7}"/>
    <cellStyle name="Normal 5 3 10" xfId="36254" xr:uid="{B0DF9F0A-5972-461A-8F0F-4309F73C9C1D}"/>
    <cellStyle name="Normal 5 3 11" xfId="25302" xr:uid="{F3D9C27B-D053-4508-9CCB-0DEB9EA1C9D3}"/>
    <cellStyle name="Normal 5 3 2" xfId="19701" xr:uid="{A3F1F38B-4219-47D4-AF83-F9167D6669E7}"/>
    <cellStyle name="Normal 5 3 2 10" xfId="37344" xr:uid="{95B7ED6C-6E6E-4E00-BE1C-5605434B6F89}"/>
    <cellStyle name="Normal 5 3 2 11" xfId="25303" xr:uid="{86E4B365-A1CB-498B-ADA9-864F9C20F654}"/>
    <cellStyle name="Normal 5 3 2 2" xfId="19702" xr:uid="{343DA91A-9EEA-435A-9CF7-FE8107CBE3F7}"/>
    <cellStyle name="Normal 5 3 2 2 10" xfId="36150" xr:uid="{78C002A2-D6B7-4D3D-A11B-4AA97F26C4E9}"/>
    <cellStyle name="Normal 5 3 2 2 11" xfId="25304" xr:uid="{7838A166-49B0-4BAB-99B1-76EF26F18C53}"/>
    <cellStyle name="Normal 5 3 2 2 2" xfId="19703" xr:uid="{3BA01F55-0476-4B36-AF43-EA6F5AF9C3A2}"/>
    <cellStyle name="Normal 5 3 2 2 2 10" xfId="38968" xr:uid="{3211D10F-E5F7-4B98-8961-7BCEC2E5F8C6}"/>
    <cellStyle name="Normal 5 3 2 2 2 11" xfId="25305" xr:uid="{5F2D2579-EDA9-4727-A640-A3CB369BEC49}"/>
    <cellStyle name="Normal 5 3 2 2 2 2" xfId="19704" xr:uid="{9610AE25-F5CE-4CFD-B4E8-31398694DDDF}"/>
    <cellStyle name="Normal 5 3 2 2 2 2 2" xfId="19705" xr:uid="{07B5FA03-AEAC-42EF-A567-B909CAFEFA3F}"/>
    <cellStyle name="Normal 5 3 2 2 2 2 2 2" xfId="25307" xr:uid="{194685A3-82D8-4BB7-9D3A-FD7036A0DE79}"/>
    <cellStyle name="Normal 5 3 2 2 2 2 3" xfId="19706" xr:uid="{EA9B90FB-089F-467D-8467-FBF413202AF5}"/>
    <cellStyle name="Normal 5 3 2 2 2 2 3 2" xfId="25308" xr:uid="{7B2E2FA9-395A-48C3-8AC6-6B2D51A93546}"/>
    <cellStyle name="Normal 5 3 2 2 2 2 4" xfId="25306" xr:uid="{50FEC92F-0042-4B66-9A8A-8900CCED6524}"/>
    <cellStyle name="Normal 5 3 2 2 2 2_ACT_NIBD EQ" xfId="19707" xr:uid="{99929248-9392-4FC8-8822-16E7931EA789}"/>
    <cellStyle name="Normal 5 3 2 2 2 3" xfId="19708" xr:uid="{78AEA054-9E4C-485D-9337-FDCF33BF194A}"/>
    <cellStyle name="Normal 5 3 2 2 2 3 2" xfId="25309" xr:uid="{5A8ABC37-6A48-464B-91B6-E6203A49EC4A}"/>
    <cellStyle name="Normal 5 3 2 2 2 4" xfId="19709" xr:uid="{2D01500D-531E-4A89-ADDA-745C19228ED9}"/>
    <cellStyle name="Normal 5 3 2 2 2 4 2" xfId="25310" xr:uid="{66C97501-D439-4AFE-AAA7-B546C003C3C1}"/>
    <cellStyle name="Normal 5 3 2 2 2 5" xfId="19710" xr:uid="{0A4A59A0-C7E5-401E-BCE7-B897EECFFED4}"/>
    <cellStyle name="Normal 5 3 2 2 2 5 2" xfId="31327" xr:uid="{2BE3CF91-889F-4363-B287-3D43C9B54298}"/>
    <cellStyle name="Normal 5 3 2 2 2 6" xfId="36868" xr:uid="{B38D342B-CB4E-4E1F-8B69-B10DA9E6B8EB}"/>
    <cellStyle name="Normal 5 3 2 2 2 7" xfId="37942" xr:uid="{BFAC94B5-974D-4382-B019-B7BB07FDA6B2}"/>
    <cellStyle name="Normal 5 3 2 2 2 8" xfId="38339" xr:uid="{9BF418AD-5CA4-4F15-953C-C944C1176B55}"/>
    <cellStyle name="Normal 5 3 2 2 2 9" xfId="38693" xr:uid="{343C67C6-6C2F-4485-A821-FBC08BCC06EC}"/>
    <cellStyle name="Normal 5 3 2 2 2_Act input CF" xfId="19711" xr:uid="{35C5B401-5B64-4DA3-81F9-9B8D391065DB}"/>
    <cellStyle name="Normal 5 3 2 2 3" xfId="19712" xr:uid="{640F6214-F411-401F-A526-FBCD59148289}"/>
    <cellStyle name="Normal 5 3 2 2 3 10" xfId="38969" xr:uid="{E8417A64-2156-4F50-BBD1-70B09F16BD5F}"/>
    <cellStyle name="Normal 5 3 2 2 3 11" xfId="25311" xr:uid="{ECDFA71A-C017-4951-B5BD-059DE315354C}"/>
    <cellStyle name="Normal 5 3 2 2 3 2" xfId="19713" xr:uid="{B32FDB54-D639-4587-98C7-DC01C2DC31BC}"/>
    <cellStyle name="Normal 5 3 2 2 3 2 2" xfId="19714" xr:uid="{C57A2E97-9EAC-402C-ACFB-8F7C571CFD46}"/>
    <cellStyle name="Normal 5 3 2 2 3 2 2 2" xfId="25313" xr:uid="{11717982-CEA6-4E74-999D-86A350E996EB}"/>
    <cellStyle name="Normal 5 3 2 2 3 2 3" xfId="19715" xr:uid="{F238387E-D74F-42E8-BDE7-DF119E4AF52C}"/>
    <cellStyle name="Normal 5 3 2 2 3 2 3 2" xfId="25314" xr:uid="{ABAE3E6B-9F25-42AE-99CA-612C621FF1FF}"/>
    <cellStyle name="Normal 5 3 2 2 3 2 4" xfId="25312" xr:uid="{7FE14C72-D22B-48F8-9C77-E489F8ED5834}"/>
    <cellStyle name="Normal 5 3 2 2 3 2_ACT_NIBD EQ" xfId="19716" xr:uid="{7DAC5FF9-45BB-458B-A17A-0789E0800FA8}"/>
    <cellStyle name="Normal 5 3 2 2 3 3" xfId="19717" xr:uid="{ED5C0D53-50F7-4041-80FA-58E4BA65DE6C}"/>
    <cellStyle name="Normal 5 3 2 2 3 3 2" xfId="25315" xr:uid="{CD168B88-045C-46BE-A83B-EECC92ED609E}"/>
    <cellStyle name="Normal 5 3 2 2 3 4" xfId="19718" xr:uid="{A45FD99C-2976-41AC-B20D-B7C9C729D48E}"/>
    <cellStyle name="Normal 5 3 2 2 3 4 2" xfId="25316" xr:uid="{0BD70FC7-423A-45E2-92E3-0F0B58594D0C}"/>
    <cellStyle name="Normal 5 3 2 2 3 5" xfId="19719" xr:uid="{7BD2F832-C8E0-4B08-AFB8-434536D87B29}"/>
    <cellStyle name="Normal 5 3 2 2 3 5 2" xfId="31720" xr:uid="{1DF15384-F6C4-4B02-80AC-3C7B97C2A016}"/>
    <cellStyle name="Normal 5 3 2 2 3 6" xfId="36869" xr:uid="{D7112E23-F5C1-4BB3-A1FD-37F40F3EAC13}"/>
    <cellStyle name="Normal 5 3 2 2 3 7" xfId="37943" xr:uid="{419D5771-F8FA-4DA7-8949-990E0939DE56}"/>
    <cellStyle name="Normal 5 3 2 2 3 8" xfId="38340" xr:uid="{3BF85308-75EF-49CF-8BEA-7C3117EBD6BF}"/>
    <cellStyle name="Normal 5 3 2 2 3 9" xfId="38694" xr:uid="{1D4E83D2-F1BF-42FD-B4D1-ADB7FECECF9A}"/>
    <cellStyle name="Normal 5 3 2 2 3_Act input CF" xfId="19720" xr:uid="{DCC14A7D-BDA7-48DC-A71B-0548A74D9249}"/>
    <cellStyle name="Normal 5 3 2 2 4" xfId="19721" xr:uid="{6993B00B-CBD3-4870-B994-0769943F3786}"/>
    <cellStyle name="Normal 5 3 2 2 4 2" xfId="19722" xr:uid="{DC9619EC-6FB0-49C9-A0B6-140531BE8CC8}"/>
    <cellStyle name="Normal 5 3 2 2 4 2 2" xfId="25318" xr:uid="{2F077D74-2919-4B63-A3E5-BEF7FDC87922}"/>
    <cellStyle name="Normal 5 3 2 2 4 3" xfId="19723" xr:uid="{C000793C-6E0D-439C-A148-3FF622101C59}"/>
    <cellStyle name="Normal 5 3 2 2 4 3 2" xfId="25319" xr:uid="{01E1A686-234C-450A-8DA6-B34DA2CEBFDD}"/>
    <cellStyle name="Normal 5 3 2 2 4 4" xfId="25317" xr:uid="{691B7CFF-6B46-4D5A-B9D3-789907A2B394}"/>
    <cellStyle name="Normal 5 3 2 2 4_ACT_NIBD EQ" xfId="19724" xr:uid="{24136D99-5EFE-4A93-8057-4D7DA8462457}"/>
    <cellStyle name="Normal 5 3 2 2 5" xfId="19725" xr:uid="{DEFFC306-CB60-4995-9C26-1C98E3BD2835}"/>
    <cellStyle name="Normal 5 3 2 2 5 2" xfId="25320" xr:uid="{3B7CFCC1-4BFE-40CA-8FAC-2E2B60F85512}"/>
    <cellStyle name="Normal 5 3 2 2 6" xfId="19726" xr:uid="{3BDBE094-7709-4D06-AAF2-220CE529FBD4}"/>
    <cellStyle name="Normal 5 3 2 2 6 2" xfId="25321" xr:uid="{877DCA24-49BD-4AF2-B09F-B190755BDDD9}"/>
    <cellStyle name="Normal 5 3 2 2 7" xfId="19727" xr:uid="{FEABCA33-CFEF-45FD-858F-BDC29E0AC6A5}"/>
    <cellStyle name="Normal 5 3 2 2 7 2" xfId="30928" xr:uid="{8E9EEC9D-4F77-4525-956E-B9CBDBC8C33C}"/>
    <cellStyle name="Normal 5 3 2 2 8" xfId="36384" xr:uid="{CD25F720-02C0-445D-BE17-1C488BA7F4BF}"/>
    <cellStyle name="Normal 5 3 2 2 9" xfId="37446" xr:uid="{B4E13DF7-D3F0-4E86-B65F-D348E11DCA1A}"/>
    <cellStyle name="Normal 5 3 2 2_Act input CF" xfId="19728" xr:uid="{27DA11C1-6A78-40B5-86D5-55D2B71C76BB}"/>
    <cellStyle name="Normal 5 3 2 3" xfId="19729" xr:uid="{C545C903-AE3E-4E95-95FD-EE36E8494EF7}"/>
    <cellStyle name="Normal 5 3 2 3 10" xfId="38970" xr:uid="{7B737422-224F-448C-84D9-99318A1485E4}"/>
    <cellStyle name="Normal 5 3 2 3 11" xfId="25322" xr:uid="{D8CB77A6-9C82-4430-8D64-CEBE0A1762A8}"/>
    <cellStyle name="Normal 5 3 2 3 2" xfId="19730" xr:uid="{BE18C962-4D52-4DC2-A62D-9B76207DF5FF}"/>
    <cellStyle name="Normal 5 3 2 3 2 2" xfId="19731" xr:uid="{1D65FBF2-4EBF-402E-A522-F00ABC02DFFD}"/>
    <cellStyle name="Normal 5 3 2 3 2 2 2" xfId="25324" xr:uid="{B7B4FAE9-1BBE-4167-B41E-A82319F6C115}"/>
    <cellStyle name="Normal 5 3 2 3 2 3" xfId="19732" xr:uid="{A1A70A86-3F8A-40F0-A5B4-7C7F558B0835}"/>
    <cellStyle name="Normal 5 3 2 3 2 3 2" xfId="25325" xr:uid="{5EC101AF-10EF-4CD0-994D-F718F82706D5}"/>
    <cellStyle name="Normal 5 3 2 3 2 4" xfId="25323" xr:uid="{64FFDDCF-3976-422D-AE9D-EE83170545B5}"/>
    <cellStyle name="Normal 5 3 2 3 2_ACT_NIBD EQ" xfId="19733" xr:uid="{CF0A61D0-61B1-4F62-B285-298506ECB7AD}"/>
    <cellStyle name="Normal 5 3 2 3 3" xfId="19734" xr:uid="{9A5754F1-2FB4-482F-AEB9-267729945AAB}"/>
    <cellStyle name="Normal 5 3 2 3 3 2" xfId="25326" xr:uid="{F83FF401-0043-4D8D-A21F-527C0AA49BFB}"/>
    <cellStyle name="Normal 5 3 2 3 4" xfId="19735" xr:uid="{5E378478-1672-4938-95C1-23FA64A98EC3}"/>
    <cellStyle name="Normal 5 3 2 3 4 2" xfId="25327" xr:uid="{9CFDB99F-92DA-48B1-B79A-EEE81CC9A994}"/>
    <cellStyle name="Normal 5 3 2 3 5" xfId="19736" xr:uid="{73C7C1B8-CAF4-4172-A0D6-5934DDE7B3C6}"/>
    <cellStyle name="Normal 5 3 2 3 5 2" xfId="31175" xr:uid="{3938892B-2875-4F2B-8A71-2AEFD8919864}"/>
    <cellStyle name="Normal 5 3 2 3 6" xfId="36870" xr:uid="{900317FF-85C5-42B4-A9F0-7C5A2DAC2029}"/>
    <cellStyle name="Normal 5 3 2 3 7" xfId="37944" xr:uid="{24294A9F-FC93-406A-BEDC-92B387954748}"/>
    <cellStyle name="Normal 5 3 2 3 8" xfId="38341" xr:uid="{758302DA-D338-4B74-ABBB-F3EAE7996F6B}"/>
    <cellStyle name="Normal 5 3 2 3 9" xfId="38695" xr:uid="{D3F3E764-3C55-48D4-96D0-6513C03BFAD2}"/>
    <cellStyle name="Normal 5 3 2 3_Act input CF" xfId="19737" xr:uid="{28759716-15BD-4FEE-AAC4-7474A54560C3}"/>
    <cellStyle name="Normal 5 3 2 4" xfId="19738" xr:uid="{294E414C-8903-4F90-8E2A-5093478C5E00}"/>
    <cellStyle name="Normal 5 3 2 4 10" xfId="38971" xr:uid="{EAE5C22A-692F-4865-A2D0-ECCFFD6F264A}"/>
    <cellStyle name="Normal 5 3 2 4 11" xfId="25328" xr:uid="{4A0A6F9C-4F8C-4DCF-9D01-E74BEAEE1EE4}"/>
    <cellStyle name="Normal 5 3 2 4 2" xfId="19739" xr:uid="{D01783F3-41BD-455D-9666-ADC60518B06C}"/>
    <cellStyle name="Normal 5 3 2 4 2 2" xfId="19740" xr:uid="{B0EB2350-A46D-4BDE-B01E-243209016908}"/>
    <cellStyle name="Normal 5 3 2 4 2 2 2" xfId="25330" xr:uid="{563015F5-BF8E-4555-898D-E7FBDDFB984C}"/>
    <cellStyle name="Normal 5 3 2 4 2 3" xfId="19741" xr:uid="{EBDD1D63-CEA1-43B1-B10D-34342537FD68}"/>
    <cellStyle name="Normal 5 3 2 4 2 3 2" xfId="25331" xr:uid="{9E820E2D-7FFB-44DF-909C-87718A96EE16}"/>
    <cellStyle name="Normal 5 3 2 4 2 4" xfId="25329" xr:uid="{A03DF88B-8E83-4D68-B1F6-CFAADDF35281}"/>
    <cellStyle name="Normal 5 3 2 4 2_ACT_NIBD EQ" xfId="19742" xr:uid="{2F9685E9-7274-47B6-9FEE-9680CAF033B7}"/>
    <cellStyle name="Normal 5 3 2 4 3" xfId="19743" xr:uid="{21B0C05C-5952-45AE-BF70-14F3D85DD297}"/>
    <cellStyle name="Normal 5 3 2 4 3 2" xfId="25332" xr:uid="{6FA5DF6C-34CD-4A11-BB56-FF66C53F5B08}"/>
    <cellStyle name="Normal 5 3 2 4 4" xfId="19744" xr:uid="{C812ACC8-7AD3-4428-BCFA-0EFE7A994E7B}"/>
    <cellStyle name="Normal 5 3 2 4 4 2" xfId="25333" xr:uid="{CA7A0503-7163-4D9D-9771-A517B30F205F}"/>
    <cellStyle name="Normal 5 3 2 4 5" xfId="19745" xr:uid="{9F890826-B227-4DF2-9AF2-D4BA3ADC222A}"/>
    <cellStyle name="Normal 5 3 2 4 5 2" xfId="31571" xr:uid="{F391E763-55E6-4408-8D90-001E815CA85A}"/>
    <cellStyle name="Normal 5 3 2 4 6" xfId="36871" xr:uid="{53FDE53D-2201-4CBF-ACA3-2748C4BD8EE6}"/>
    <cellStyle name="Normal 5 3 2 4 7" xfId="37945" xr:uid="{0DAC6443-3437-43CB-990B-F97E03AB5466}"/>
    <cellStyle name="Normal 5 3 2 4 8" xfId="38342" xr:uid="{E83A90CE-5B9D-40CF-9F11-D121173DBAA7}"/>
    <cellStyle name="Normal 5 3 2 4 9" xfId="38696" xr:uid="{793B96AF-7DAA-4E38-B730-2FC12A2D5666}"/>
    <cellStyle name="Normal 5 3 2 4_Act input CF" xfId="19746" xr:uid="{6AE4D35A-E13E-4D7A-A356-93AF0E871F29}"/>
    <cellStyle name="Normal 5 3 2 5" xfId="19747" xr:uid="{222176E3-A69D-48D2-A321-D02ACE2E427F}"/>
    <cellStyle name="Normal 5 3 2 5 2" xfId="19748" xr:uid="{0FC0E11B-BCF6-4026-BADE-1E91254E94D5}"/>
    <cellStyle name="Normal 5 3 2 5 2 2" xfId="25335" xr:uid="{80EEDD24-1C28-4093-8E4C-BB0D8E710C01}"/>
    <cellStyle name="Normal 5 3 2 5 3" xfId="19749" xr:uid="{7649EC3B-863B-4FD5-BAA4-9A29DDC88EFF}"/>
    <cellStyle name="Normal 5 3 2 5 3 2" xfId="25336" xr:uid="{F587F09F-0BB0-4498-B442-61F3CD540803}"/>
    <cellStyle name="Normal 5 3 2 5 4" xfId="25334" xr:uid="{1D031CAF-5C27-433C-AFA3-C1EB2F14B3F2}"/>
    <cellStyle name="Normal 5 3 2 5_ACT_NIBD EQ" xfId="19750" xr:uid="{FE595159-BC82-4F50-92F6-91158B7A72DE}"/>
    <cellStyle name="Normal 5 3 2 6" xfId="19751" xr:uid="{79B80176-5068-4483-A402-6C8B57B5922F}"/>
    <cellStyle name="Normal 5 3 2 6 2" xfId="25337" xr:uid="{758C7043-AE9F-4A67-A067-A33B7D4BC025}"/>
    <cellStyle name="Normal 5 3 2 7" xfId="19752" xr:uid="{B6739D78-FE43-4A65-A396-9C8FAD433425}"/>
    <cellStyle name="Normal 5 3 2 7 2" xfId="25338" xr:uid="{C0AA74ED-FAB9-43FF-AB9E-6FF506AE710D}"/>
    <cellStyle name="Normal 5 3 2 8" xfId="19753" xr:uid="{260CFDCB-473C-460B-8FFA-4D3F376C1122}"/>
    <cellStyle name="Normal 5 3 2 8 2" xfId="30712" xr:uid="{C779EE7E-741C-4E14-AC00-8AE0EA2B74A8}"/>
    <cellStyle name="Normal 5 3 2 9" xfId="36290" xr:uid="{01E7E632-6D99-4B9A-BF62-A3F2CA71BCE4}"/>
    <cellStyle name="Normal 5 3 2_Act input CF" xfId="19754" xr:uid="{B30395E2-B7AD-4C14-9333-6C1910F2F385}"/>
    <cellStyle name="Normal 5 3 3" xfId="19755" xr:uid="{45C2787C-7170-4315-9FAD-CB0036D5BC5C}"/>
    <cellStyle name="Normal 5 3 3 10" xfId="36052" xr:uid="{0075DF26-C842-43DE-A1B7-EF02C152771F}"/>
    <cellStyle name="Normal 5 3 3 11" xfId="25339" xr:uid="{F004C0ED-EAE1-4EE3-8728-EF7967A2996D}"/>
    <cellStyle name="Normal 5 3 3 2" xfId="19756" xr:uid="{907F6BD6-AB45-427D-997C-4CDBC9FF286F}"/>
    <cellStyle name="Normal 5 3 3 2 10" xfId="38972" xr:uid="{0798727E-AC89-442C-A7FE-27DC2A8004B7}"/>
    <cellStyle name="Normal 5 3 3 2 11" xfId="25340" xr:uid="{B27D6169-4B82-4CDD-8144-E0EEAA303C78}"/>
    <cellStyle name="Normal 5 3 3 2 2" xfId="19757" xr:uid="{9D4AE02A-174C-4BEE-A6A2-DC8C44998B61}"/>
    <cellStyle name="Normal 5 3 3 2 2 2" xfId="19758" xr:uid="{8E1E0CD1-7FD9-4ECF-8659-C04E6B79B707}"/>
    <cellStyle name="Normal 5 3 3 2 2 2 2" xfId="25342" xr:uid="{35C7AA30-5FCF-409D-8204-45A2917B63F0}"/>
    <cellStyle name="Normal 5 3 3 2 2 3" xfId="19759" xr:uid="{7BEDE027-42C9-4FB2-8CD6-6326F5C87BE7}"/>
    <cellStyle name="Normal 5 3 3 2 2 3 2" xfId="25343" xr:uid="{27EEDB2E-1799-4760-B37D-BC394D7A0573}"/>
    <cellStyle name="Normal 5 3 3 2 2 4" xfId="25341" xr:uid="{EF844622-62C6-4D35-BFE2-511C042BD6F3}"/>
    <cellStyle name="Normal 5 3 3 2 2_ACT_NIBD EQ" xfId="19760" xr:uid="{42E0A462-AF22-4C8F-9C2B-91E62E8070E7}"/>
    <cellStyle name="Normal 5 3 3 2 3" xfId="19761" xr:uid="{931156CE-D50B-414E-BC62-0A31732C7D13}"/>
    <cellStyle name="Normal 5 3 3 2 3 2" xfId="25344" xr:uid="{BED6F2C8-9EC8-4DEE-9D53-CDE835644BC8}"/>
    <cellStyle name="Normal 5 3 3 2 4" xfId="19762" xr:uid="{75A0D063-D54F-4D57-A82E-AE5809BDD543}"/>
    <cellStyle name="Normal 5 3 3 2 4 2" xfId="25345" xr:uid="{47A03BBE-D263-4ED9-A3DF-ECB20A6BB549}"/>
    <cellStyle name="Normal 5 3 3 2 5" xfId="19763" xr:uid="{CD3DEE62-531A-47AC-A9AB-FBB76F857618}"/>
    <cellStyle name="Normal 5 3 3 2 5 2" xfId="31274" xr:uid="{8E166B03-5B5F-4DF3-A889-1AD78CCD9B32}"/>
    <cellStyle name="Normal 5 3 3 2 6" xfId="36872" xr:uid="{0789DA4D-3BD7-4573-A6E5-63718D6EB3F1}"/>
    <cellStyle name="Normal 5 3 3 2 7" xfId="37946" xr:uid="{7DD46BA2-ED7F-4327-A4D0-7FB855BD7524}"/>
    <cellStyle name="Normal 5 3 3 2 8" xfId="38344" xr:uid="{E65C7672-6296-42F5-9B6C-065DFAAE617D}"/>
    <cellStyle name="Normal 5 3 3 2 9" xfId="38697" xr:uid="{70B7946D-27F7-42B9-8463-6708882C6AEC}"/>
    <cellStyle name="Normal 5 3 3 2_Act input CF" xfId="19764" xr:uid="{7A79CA3A-0595-4407-82B8-7343C3D5DDCC}"/>
    <cellStyle name="Normal 5 3 3 3" xfId="19765" xr:uid="{599D7319-5799-47FF-9AAE-8768DF3EA3A0}"/>
    <cellStyle name="Normal 5 3 3 3 10" xfId="38973" xr:uid="{57364D45-B00E-4A7A-98E7-AE85168BDAC8}"/>
    <cellStyle name="Normal 5 3 3 3 11" xfId="25346" xr:uid="{6CC52A85-9EB4-47BE-A2FA-A9B6A1EB63D1}"/>
    <cellStyle name="Normal 5 3 3 3 2" xfId="19766" xr:uid="{02C836DC-44CA-4CE8-A533-44716573B95A}"/>
    <cellStyle name="Normal 5 3 3 3 2 2" xfId="19767" xr:uid="{8B0A9065-235C-4592-BB3A-38058499E4D6}"/>
    <cellStyle name="Normal 5 3 3 3 2 2 2" xfId="25348" xr:uid="{D04205F5-E46A-4333-9161-ECB2B8DDEB4E}"/>
    <cellStyle name="Normal 5 3 3 3 2 3" xfId="19768" xr:uid="{2635493C-8CF6-46DE-BBD7-A7AC028981EA}"/>
    <cellStyle name="Normal 5 3 3 3 2 3 2" xfId="25349" xr:uid="{68139ED9-0EF3-472F-8CC8-3D79ED4F694E}"/>
    <cellStyle name="Normal 5 3 3 3 2 4" xfId="25347" xr:uid="{DDA055DF-891E-46F9-9E0D-DD523D6F26DE}"/>
    <cellStyle name="Normal 5 3 3 3 2_ACT_NIBD EQ" xfId="19769" xr:uid="{2212F843-FE35-4D0E-803A-7A26E238A1C1}"/>
    <cellStyle name="Normal 5 3 3 3 3" xfId="19770" xr:uid="{9139A173-847E-4D55-B740-D7D558498F40}"/>
    <cellStyle name="Normal 5 3 3 3 3 2" xfId="25350" xr:uid="{6AF32B22-46D1-491F-9292-D687A354BA08}"/>
    <cellStyle name="Normal 5 3 3 3 4" xfId="19771" xr:uid="{97AFA783-79E3-4EE5-8340-CCB1CC60FA47}"/>
    <cellStyle name="Normal 5 3 3 3 4 2" xfId="25351" xr:uid="{B9EA3A19-8C68-4AA6-9272-1BFA0C06FCC8}"/>
    <cellStyle name="Normal 5 3 3 3 5" xfId="19772" xr:uid="{E8D8FED4-958C-401F-9839-F98673A014C1}"/>
    <cellStyle name="Normal 5 3 3 3 5 2" xfId="31667" xr:uid="{12F5BEA7-6E3D-4E09-9039-E2B4679D9F4B}"/>
    <cellStyle name="Normal 5 3 3 3 6" xfId="36873" xr:uid="{8F557476-0DA1-4856-A6A8-B4831D4C3A4B}"/>
    <cellStyle name="Normal 5 3 3 3 7" xfId="37947" xr:uid="{1C445211-7D8B-4B65-9D48-5A5185F29E76}"/>
    <cellStyle name="Normal 5 3 3 3 8" xfId="38345" xr:uid="{2D732849-CED7-4120-AB84-BC3583F26A4A}"/>
    <cellStyle name="Normal 5 3 3 3 9" xfId="38698" xr:uid="{2232B9C7-E98B-4065-9E85-67C9E7ED93E1}"/>
    <cellStyle name="Normal 5 3 3 3_Act input CF" xfId="19773" xr:uid="{6C64007E-FE03-4E50-9423-9C015CED238F}"/>
    <cellStyle name="Normal 5 3 3 4" xfId="19774" xr:uid="{88C92143-4881-46F6-8C21-32BF9C38BEDE}"/>
    <cellStyle name="Normal 5 3 3 4 2" xfId="19775" xr:uid="{B1C6AE48-A873-47BE-A98A-32A4DF5653AF}"/>
    <cellStyle name="Normal 5 3 3 4 2 2" xfId="25353" xr:uid="{487962EE-C791-4497-BADF-3FD51FCE35EE}"/>
    <cellStyle name="Normal 5 3 3 4 3" xfId="19776" xr:uid="{555B8CB6-A508-40F0-AD97-B61BD16A7208}"/>
    <cellStyle name="Normal 5 3 3 4 3 2" xfId="25354" xr:uid="{7FEBBB71-3D70-4941-B75D-4804C708CB31}"/>
    <cellStyle name="Normal 5 3 3 4 4" xfId="25352" xr:uid="{A37E3E1D-4AD8-4A8D-BEEF-E5437789CC20}"/>
    <cellStyle name="Normal 5 3 3 4_ACT_NIBD EQ" xfId="19777" xr:uid="{B97C6E43-28B1-4D5F-B5BF-5F7CBD7A92CA}"/>
    <cellStyle name="Normal 5 3 3 5" xfId="19778" xr:uid="{E5AFB09B-C4F6-4786-9ABA-41B0A661F4DC}"/>
    <cellStyle name="Normal 5 3 3 5 2" xfId="25355" xr:uid="{FB5E35CC-4FF0-4594-98AD-18F63F9BC2F5}"/>
    <cellStyle name="Normal 5 3 3 6" xfId="19779" xr:uid="{372696D2-7716-4EEF-BBA0-8830709CB728}"/>
    <cellStyle name="Normal 5 3 3 6 2" xfId="25356" xr:uid="{D40153CC-A86B-44EB-BDA8-A9276F662A23}"/>
    <cellStyle name="Normal 5 3 3 7" xfId="19780" xr:uid="{0A531468-57DF-4A1B-A851-D7037866A0B6}"/>
    <cellStyle name="Normal 5 3 3 7 2" xfId="30847" xr:uid="{F90C0180-8A52-4380-89C6-7F405938DC5C}"/>
    <cellStyle name="Normal 5 3 3 8" xfId="36350" xr:uid="{A53B012B-F2B3-45F1-91AE-73D4AC4E0997}"/>
    <cellStyle name="Normal 5 3 3 9" xfId="37401" xr:uid="{DEB8949D-EE8F-42A2-B3A0-54B99872BD08}"/>
    <cellStyle name="Normal 5 3 3_Act input CF" xfId="19781" xr:uid="{3953803F-2A69-48FC-A21B-A1A489E55F07}"/>
    <cellStyle name="Normal 5 3 4" xfId="19782" xr:uid="{BC41AAF7-F8F5-423E-9677-E23E3BFBBDCF}"/>
    <cellStyle name="Normal 5 3 4 10" xfId="38974" xr:uid="{78BF29D4-810D-4399-ACE5-DF8284AA12E1}"/>
    <cellStyle name="Normal 5 3 4 11" xfId="25357" xr:uid="{83111133-8030-405B-8F42-940391921EE8}"/>
    <cellStyle name="Normal 5 3 4 2" xfId="19783" xr:uid="{80D8DA0C-AC53-4DF4-A062-B9FE992F791A}"/>
    <cellStyle name="Normal 5 3 4 2 2" xfId="19784" xr:uid="{A94FCACB-C4F8-4E41-9FAD-A36F08BC2034}"/>
    <cellStyle name="Normal 5 3 4 2 2 2" xfId="25359" xr:uid="{F9F4EBFB-D860-412A-9C98-4C45DFA12311}"/>
    <cellStyle name="Normal 5 3 4 2 3" xfId="19785" xr:uid="{4A8852F0-178D-448C-86D9-4F76CD5D9AA1}"/>
    <cellStyle name="Normal 5 3 4 2 3 2" xfId="25360" xr:uid="{6B61524C-28EE-4DBF-888E-D75C6C50E17B}"/>
    <cellStyle name="Normal 5 3 4 2 4" xfId="25358" xr:uid="{23BA8D7E-DA46-4FB9-8718-52D09C05F5CA}"/>
    <cellStyle name="Normal 5 3 4 2_ACT_NIBD EQ" xfId="19786" xr:uid="{A89751A7-47A8-4FFA-A7EC-4D09412EE869}"/>
    <cellStyle name="Normal 5 3 4 3" xfId="19787" xr:uid="{E5CDD137-F7E7-4C01-91E7-F217AE567D79}"/>
    <cellStyle name="Normal 5 3 4 3 2" xfId="25361" xr:uid="{A1745158-1A50-4839-980D-B5186FCC63FE}"/>
    <cellStyle name="Normal 5 3 4 4" xfId="19788" xr:uid="{6B5093A4-A3AD-49D2-8445-AB78FFE5E380}"/>
    <cellStyle name="Normal 5 3 4 4 2" xfId="25362" xr:uid="{DFF2DC37-828E-4510-AE7D-6A487A4B5DB0}"/>
    <cellStyle name="Normal 5 3 4 5" xfId="19789" xr:uid="{37DE8891-130F-44E6-A890-45E890930ABF}"/>
    <cellStyle name="Normal 5 3 4 5 2" xfId="31092" xr:uid="{B3621F98-EAF8-43DB-A113-48E00C3A49C7}"/>
    <cellStyle name="Normal 5 3 4 6" xfId="36874" xr:uid="{BCD0B3F8-3605-411E-988C-2C54A455ABAE}"/>
    <cellStyle name="Normal 5 3 4 7" xfId="37948" xr:uid="{4E0CE76C-5F34-4903-AC33-28160AFACF1E}"/>
    <cellStyle name="Normal 5 3 4 8" xfId="38346" xr:uid="{11D2A070-4BB6-4B9D-B5EB-2EAF10739C56}"/>
    <cellStyle name="Normal 5 3 4 9" xfId="38699" xr:uid="{A96E202C-4F26-4607-A47A-6F5D01754297}"/>
    <cellStyle name="Normal 5 3 4_Act input CF" xfId="19790" xr:uid="{EA041031-A061-452A-9D4C-A8755E13BF95}"/>
    <cellStyle name="Normal 5 3 5" xfId="19791" xr:uid="{C9F755D3-9022-484B-9119-C3774E016D6B}"/>
    <cellStyle name="Normal 5 3 5 10" xfId="38975" xr:uid="{51E1ABB7-CBA8-4B59-8C6A-C06E9378DA27}"/>
    <cellStyle name="Normal 5 3 5 11" xfId="25363" xr:uid="{8E4A952E-235C-4E66-8C63-1D8E72A442FA}"/>
    <cellStyle name="Normal 5 3 5 2" xfId="19792" xr:uid="{2060939B-3209-4EC0-A3E6-1A12F54FAC99}"/>
    <cellStyle name="Normal 5 3 5 2 2" xfId="19793" xr:uid="{666A7003-F163-4E95-BC0A-EE6F06E8AB8D}"/>
    <cellStyle name="Normal 5 3 5 2 2 2" xfId="25365" xr:uid="{05FD5AB1-8790-4F2F-A4A5-0846EF4E5984}"/>
    <cellStyle name="Normal 5 3 5 2 3" xfId="19794" xr:uid="{6E86E869-4FDB-4C3F-9D86-2BA64FA64422}"/>
    <cellStyle name="Normal 5 3 5 2 3 2" xfId="25366" xr:uid="{F6C177BE-3ECD-4E11-96D7-D3D01815F951}"/>
    <cellStyle name="Normal 5 3 5 2 4" xfId="25364" xr:uid="{07844563-F995-4F1C-9F2E-F06D314D2252}"/>
    <cellStyle name="Normal 5 3 5 2_ACT_NIBD EQ" xfId="19795" xr:uid="{22AC50A7-827A-4379-BF47-E7678670E677}"/>
    <cellStyle name="Normal 5 3 5 3" xfId="19796" xr:uid="{E50209D5-5DCB-4F09-A288-A99CD7471C15}"/>
    <cellStyle name="Normal 5 3 5 3 2" xfId="25367" xr:uid="{E9560F8D-D098-4BAC-A2BF-B006CA35D1CC}"/>
    <cellStyle name="Normal 5 3 5 4" xfId="19797" xr:uid="{C9A72B3E-6D08-4458-9695-38DDD8B7075C}"/>
    <cellStyle name="Normal 5 3 5 4 2" xfId="25368" xr:uid="{2C619101-2D31-484E-BB09-BE0603C77ACC}"/>
    <cellStyle name="Normal 5 3 5 5" xfId="19798" xr:uid="{6B621B85-235A-4C2C-AA8A-8907D7521BDA}"/>
    <cellStyle name="Normal 5 3 5 5 2" xfId="31518" xr:uid="{C34464DE-5E3B-492A-AC65-90BF6AB91AAB}"/>
    <cellStyle name="Normal 5 3 5 6" xfId="36875" xr:uid="{5C81C76E-7629-4E7E-89E4-8F6FC9B5B22B}"/>
    <cellStyle name="Normal 5 3 5 7" xfId="37949" xr:uid="{183718DE-EE03-4EAD-A790-6B2D56A05022}"/>
    <cellStyle name="Normal 5 3 5 8" xfId="38347" xr:uid="{9521CCA8-F044-4220-83D7-1F9D076F9FFB}"/>
    <cellStyle name="Normal 5 3 5 9" xfId="38700" xr:uid="{677764AD-9A89-45E9-8BC9-EC62280A9CFC}"/>
    <cellStyle name="Normal 5 3 5_Act input CF" xfId="19799" xr:uid="{7C16A440-61EA-4CB8-AC5E-E54CFF7C846E}"/>
    <cellStyle name="Normal 5 3 6" xfId="19800" xr:uid="{065635EF-0844-4B67-BA22-A6D7E13745F6}"/>
    <cellStyle name="Normal 5 3 6 2" xfId="19801" xr:uid="{25523FF5-1983-4854-9BA3-EAC13DDC9612}"/>
    <cellStyle name="Normal 5 3 6 2 2" xfId="25370" xr:uid="{54E0104A-14C2-4E66-A571-2FE47C43FA6E}"/>
    <cellStyle name="Normal 5 3 6 3" xfId="19802" xr:uid="{31AFC480-D645-438B-9F3F-B6EE3947C13A}"/>
    <cellStyle name="Normal 5 3 6 3 2" xfId="25371" xr:uid="{AAFBFB7D-5BC0-47C8-B9BC-D8353530CD26}"/>
    <cellStyle name="Normal 5 3 6 4" xfId="25369" xr:uid="{DEE00E7E-79A8-4AD4-81BF-223A4F9632C5}"/>
    <cellStyle name="Normal 5 3 6_ACT_NIBD EQ" xfId="19803" xr:uid="{68688522-4367-4D2B-8BB3-13B309D054E4}"/>
    <cellStyle name="Normal 5 3 7" xfId="19804" xr:uid="{794278E7-C0A2-4D7F-949A-73E9F4FEA8B2}"/>
    <cellStyle name="Normal 5 3 7 2" xfId="25372" xr:uid="{E303FC97-6FE1-4B9B-B1B4-1D0B1F29FB46}"/>
    <cellStyle name="Normal 5 3 8" xfId="19805" xr:uid="{570433A8-CEC3-4B65-9A95-4A02065665F2}"/>
    <cellStyle name="Normal 5 3 8 2" xfId="25373" xr:uid="{A9CBB701-3794-4CF7-AE68-6A949A132E74}"/>
    <cellStyle name="Normal 5 3 9" xfId="19806" xr:uid="{238C7FF1-9D22-4B3E-8CE3-0847FF196763}"/>
    <cellStyle name="Normal 5 3 9 2" xfId="30596" xr:uid="{41BB8FF4-23A7-4BDB-A491-455F8DD04D8B}"/>
    <cellStyle name="Normal 5 3_Act input CF" xfId="19807" xr:uid="{5B8E8708-8103-4143-A94D-374E849E2215}"/>
    <cellStyle name="Normal 5 30" xfId="37246" xr:uid="{AEB3BAFB-294E-4E62-BEC1-456EB2E8021F}"/>
    <cellStyle name="Normal 5 31" xfId="37135" xr:uid="{5EE473BD-D913-4036-9902-E4DB094C0E27}"/>
    <cellStyle name="Normal 5 32" xfId="37196" xr:uid="{96F72A3A-4762-45D5-861F-0D9EB03D6D1B}"/>
    <cellStyle name="Normal 5 33" xfId="33115" xr:uid="{E680C566-4CF9-474C-99BD-CFB664C6C8D3}"/>
    <cellStyle name="Normal 5 34" xfId="39369" xr:uid="{6D58B338-D39D-4B5D-B493-28F38DA7EB99}"/>
    <cellStyle name="Normal 5 35" xfId="39587" xr:uid="{2C055B9C-6D3F-4048-8C34-F3637CE412FE}"/>
    <cellStyle name="Normal 5 36" xfId="39413" xr:uid="{98060370-7BE1-49D1-9FE8-D70A9759090E}"/>
    <cellStyle name="Normal 5 37" xfId="39469" xr:uid="{40F2BA36-56CD-403D-BDE2-78667723DE48}"/>
    <cellStyle name="Normal 5 38" xfId="39440" xr:uid="{767166C1-F22F-41C1-92C7-5AFE5A8D8B3C}"/>
    <cellStyle name="Normal 5 39" xfId="39453" xr:uid="{50EB3822-4FBB-4D6D-A48B-41F2A8E1C7CE}"/>
    <cellStyle name="Normal 5 4" xfId="19808" xr:uid="{DB0C30B9-3CBE-4F7A-93F7-EE8ABC373995}"/>
    <cellStyle name="Normal 5 4 10" xfId="37333" xr:uid="{EF519330-1D83-4A04-BA6B-2A4BDEB2A47D}"/>
    <cellStyle name="Normal 5 4 11" xfId="25374" xr:uid="{37F73004-8DD7-4DC2-AF24-CDED494BCA51}"/>
    <cellStyle name="Normal 5 4 2" xfId="19809" xr:uid="{CF182D4E-0793-4CCE-897E-AED456956F27}"/>
    <cellStyle name="Normal 5 4 2 10" xfId="36908" xr:uid="{F904E9C1-A3E5-43F4-8A41-3A5F5598E828}"/>
    <cellStyle name="Normal 5 4 2 11" xfId="25375" xr:uid="{7B94C5EB-5C5C-4A85-BA52-23803C374CB1}"/>
    <cellStyle name="Normal 5 4 2 2" xfId="19810" xr:uid="{3EE9CBF2-3786-4F4A-8455-0B1CF183B64E}"/>
    <cellStyle name="Normal 5 4 2 2 10" xfId="38976" xr:uid="{17B9BA73-6962-48B8-B17C-F317F64A0B6D}"/>
    <cellStyle name="Normal 5 4 2 2 11" xfId="25376" xr:uid="{7308A8EB-4514-4DE3-8CFE-9AC93AF41E30}"/>
    <cellStyle name="Normal 5 4 2 2 2" xfId="19811" xr:uid="{DE33FE31-552D-473B-BCBF-18C177C5AA10}"/>
    <cellStyle name="Normal 5 4 2 2 2 2" xfId="19812" xr:uid="{6F311EB6-03ED-4CEB-9D76-8A32AD332137}"/>
    <cellStyle name="Normal 5 4 2 2 2 2 2" xfId="25378" xr:uid="{028091C3-7DE3-46FE-ABE8-7AB960413026}"/>
    <cellStyle name="Normal 5 4 2 2 2 3" xfId="19813" xr:uid="{E98D3058-4525-4900-8E53-46D6B3D93EEF}"/>
    <cellStyle name="Normal 5 4 2 2 2 3 2" xfId="25379" xr:uid="{80458380-50AE-48BB-938B-CDE6D98E4A3B}"/>
    <cellStyle name="Normal 5 4 2 2 2 4" xfId="25377" xr:uid="{8C587CC3-84D1-4E8C-99B1-8C38285B1F31}"/>
    <cellStyle name="Normal 5 4 2 2 2_ACT_NIBD EQ" xfId="19814" xr:uid="{C5D53600-4E68-4BC0-A464-9653DFEEB1D5}"/>
    <cellStyle name="Normal 5 4 2 2 3" xfId="19815" xr:uid="{3EE658BE-F8C4-4321-8E3A-1BF4B4230952}"/>
    <cellStyle name="Normal 5 4 2 2 3 2" xfId="25380" xr:uid="{2D85FC6C-06E9-41F2-AC10-F566914D7300}"/>
    <cellStyle name="Normal 5 4 2 2 4" xfId="19816" xr:uid="{1F61F2A9-A7B1-4520-909F-2B68DCB7E1F1}"/>
    <cellStyle name="Normal 5 4 2 2 4 2" xfId="25381" xr:uid="{C611DD34-DE01-4DCA-AC79-E1127DDCCF21}"/>
    <cellStyle name="Normal 5 4 2 2 5" xfId="19817" xr:uid="{38AFE04E-8418-4A1E-8BE7-9CC158EBAD37}"/>
    <cellStyle name="Normal 5 4 2 2 5 2" xfId="31315" xr:uid="{8FA44E58-07B2-4153-A49A-6B0CC48A1C59}"/>
    <cellStyle name="Normal 5 4 2 2 6" xfId="36876" xr:uid="{3A3E7857-EE4C-4F53-BE88-F3C258C76C90}"/>
    <cellStyle name="Normal 5 4 2 2 7" xfId="37951" xr:uid="{9C7765AF-B394-40DE-B00D-E4D20C7E8A2E}"/>
    <cellStyle name="Normal 5 4 2 2 8" xfId="38348" xr:uid="{64242A79-6BA3-40D6-900D-C07793D4298D}"/>
    <cellStyle name="Normal 5 4 2 2 9" xfId="38701" xr:uid="{8F3D5AE5-461E-4C5B-AAEF-5BC7142034BB}"/>
    <cellStyle name="Normal 5 4 2 2_Act input CF" xfId="19818" xr:uid="{448CC737-0337-40B4-A8DC-A6DD1FD82D07}"/>
    <cellStyle name="Normal 5 4 2 3" xfId="19819" xr:uid="{C104460D-5084-4DBF-922C-DCAF20D5D612}"/>
    <cellStyle name="Normal 5 4 2 3 10" xfId="38977" xr:uid="{CFA9B070-FC9F-45F7-A5A7-94B9C6260EBE}"/>
    <cellStyle name="Normal 5 4 2 3 11" xfId="25382" xr:uid="{A2E4AA77-C6C7-4B96-A497-37D52E1DAEAB}"/>
    <cellStyle name="Normal 5 4 2 3 2" xfId="19820" xr:uid="{9C5B9219-039D-4F1A-9A9F-736466679279}"/>
    <cellStyle name="Normal 5 4 2 3 2 2" xfId="19821" xr:uid="{EDE49017-C899-4A8E-9DBB-62FC9E5359C3}"/>
    <cellStyle name="Normal 5 4 2 3 2 2 2" xfId="25384" xr:uid="{15135ECC-A282-4474-8438-348DD7BD2BD1}"/>
    <cellStyle name="Normal 5 4 2 3 2 3" xfId="19822" xr:uid="{5E76386E-BABD-4862-8FA4-57A8CED91E9C}"/>
    <cellStyle name="Normal 5 4 2 3 2 3 2" xfId="25385" xr:uid="{695960BA-084D-4846-A336-A08403D7E59D}"/>
    <cellStyle name="Normal 5 4 2 3 2 4" xfId="25383" xr:uid="{00D17ED8-CDC0-4ED4-A603-1B20E1326157}"/>
    <cellStyle name="Normal 5 4 2 3 2_ACT_NIBD EQ" xfId="19823" xr:uid="{F6DC174A-704A-40EC-A716-46BE03D6F21E}"/>
    <cellStyle name="Normal 5 4 2 3 3" xfId="19824" xr:uid="{1DF6CBC7-F778-427B-8776-DE1C6DECE203}"/>
    <cellStyle name="Normal 5 4 2 3 3 2" xfId="25386" xr:uid="{E27742B4-E26F-41C5-8B3B-A52A575B27A5}"/>
    <cellStyle name="Normal 5 4 2 3 4" xfId="19825" xr:uid="{6C2A2566-E363-4ED4-8040-115FBB3B7385}"/>
    <cellStyle name="Normal 5 4 2 3 4 2" xfId="25387" xr:uid="{978D3B40-71C1-4121-8937-CBE0669695C2}"/>
    <cellStyle name="Normal 5 4 2 3 5" xfId="19826" xr:uid="{ABB5B558-E8D9-448E-8237-674FE848B6AF}"/>
    <cellStyle name="Normal 5 4 2 3 5 2" xfId="31708" xr:uid="{4889A76A-E0BE-4D63-A88E-C5A07A378398}"/>
    <cellStyle name="Normal 5 4 2 3 6" xfId="36877" xr:uid="{60C9A41D-9EBB-4606-A436-19820D601DA6}"/>
    <cellStyle name="Normal 5 4 2 3 7" xfId="37952" xr:uid="{398B3C4B-E81C-4228-BBEB-F86445ACC5A3}"/>
    <cellStyle name="Normal 5 4 2 3 8" xfId="38349" xr:uid="{03C8DE88-34FD-46E2-A1D2-8E09E86A076B}"/>
    <cellStyle name="Normal 5 4 2 3 9" xfId="38702" xr:uid="{6B6C1D28-DBA6-4C96-B222-FA6F09ABA12F}"/>
    <cellStyle name="Normal 5 4 2 3_Act input CF" xfId="19827" xr:uid="{26945731-7EEC-4C66-818B-538260AB2046}"/>
    <cellStyle name="Normal 5 4 2 4" xfId="19828" xr:uid="{DB572308-1460-4908-8B4F-F3D5071D2958}"/>
    <cellStyle name="Normal 5 4 2 4 2" xfId="19829" xr:uid="{0992E50B-8874-4E52-84F7-1DAF51B647E2}"/>
    <cellStyle name="Normal 5 4 2 4 2 2" xfId="25389" xr:uid="{E35E124C-B8EA-4D9E-A757-065883B7C201}"/>
    <cellStyle name="Normal 5 4 2 4 3" xfId="19830" xr:uid="{021BD4CE-948F-45F9-9829-0250D623B423}"/>
    <cellStyle name="Normal 5 4 2 4 3 2" xfId="25390" xr:uid="{9C84EEE0-437E-4003-B798-3F6716E6721A}"/>
    <cellStyle name="Normal 5 4 2 4 4" xfId="25388" xr:uid="{367D46B5-D51B-459C-BA73-7D085EBA01BD}"/>
    <cellStyle name="Normal 5 4 2 4_ACT_NIBD EQ" xfId="19831" xr:uid="{7D3A66F6-FD22-40A9-8E5B-C96652BC018C}"/>
    <cellStyle name="Normal 5 4 2 5" xfId="19832" xr:uid="{3A8DDD9B-476B-4F0E-B53F-CD2264C7BB50}"/>
    <cellStyle name="Normal 5 4 2 5 2" xfId="25391" xr:uid="{9048DD97-8C39-41EB-B6DB-2FEDD971C029}"/>
    <cellStyle name="Normal 5 4 2 6" xfId="19833" xr:uid="{1AB9CA24-70DD-4B91-91ED-EB74A5309500}"/>
    <cellStyle name="Normal 5 4 2 6 2" xfId="25392" xr:uid="{DFF418B4-CE60-41A6-A8E5-AA86EC0EA8CE}"/>
    <cellStyle name="Normal 5 4 2 7" xfId="19834" xr:uid="{7C8AA2BD-7C87-400E-B494-4C310AE86EC9}"/>
    <cellStyle name="Normal 5 4 2 7 2" xfId="30916" xr:uid="{45B426C0-FE8D-4060-BA65-81723059C886}"/>
    <cellStyle name="Normal 5 4 2 8" xfId="36372" xr:uid="{D1FDB2E6-2541-418F-A3F4-36E3EFCB6D59}"/>
    <cellStyle name="Normal 5 4 2 9" xfId="37435" xr:uid="{E53443D3-B813-4ADE-8ADD-5FCB82CF178E}"/>
    <cellStyle name="Normal 5 4 2_Act input CF" xfId="19835" xr:uid="{D53272F7-AEDC-4435-A441-86FBECCAB090}"/>
    <cellStyle name="Normal 5 4 3" xfId="19836" xr:uid="{892C4D8E-3E30-4EBA-81F4-710367825198}"/>
    <cellStyle name="Normal 5 4 3 10" xfId="38978" xr:uid="{2C38522F-E0C8-4FD5-9B07-FED080442E22}"/>
    <cellStyle name="Normal 5 4 3 11" xfId="25393" xr:uid="{F0939325-A115-4209-882A-24FCC5A774A8}"/>
    <cellStyle name="Normal 5 4 3 2" xfId="19837" xr:uid="{1171FA9F-B33B-41F7-9FC2-AA443A53A33C}"/>
    <cellStyle name="Normal 5 4 3 2 2" xfId="19838" xr:uid="{5C6EC346-3A14-483C-B849-F3AB76457A2C}"/>
    <cellStyle name="Normal 5 4 3 2 2 2" xfId="25395" xr:uid="{406CB6C8-64A6-4253-897B-A6F95CEB8046}"/>
    <cellStyle name="Normal 5 4 3 2 3" xfId="19839" xr:uid="{C4D4FE5E-2E1E-411F-B349-FEF7F72ACEB3}"/>
    <cellStyle name="Normal 5 4 3 2 3 2" xfId="25396" xr:uid="{2688347D-30FC-4137-BD97-8BF5E4C2273A}"/>
    <cellStyle name="Normal 5 4 3 2 4" xfId="25394" xr:uid="{9A35A31B-207D-47EC-886B-A23C29875288}"/>
    <cellStyle name="Normal 5 4 3 2_ACT_NIBD EQ" xfId="19840" xr:uid="{BAF83857-CB2A-49BD-9B16-755639E10DFB}"/>
    <cellStyle name="Normal 5 4 3 3" xfId="19841" xr:uid="{9D84FC5F-E493-4ACA-B6C2-3869C5A0D511}"/>
    <cellStyle name="Normal 5 4 3 3 2" xfId="25397" xr:uid="{356733BF-C72A-4D62-BB7A-93DC4BA5682A}"/>
    <cellStyle name="Normal 5 4 3 4" xfId="19842" xr:uid="{5302DBA3-9A41-4DD7-9585-19234AB4297F}"/>
    <cellStyle name="Normal 5 4 3 4 2" xfId="25398" xr:uid="{F0D2EE30-5D0A-4215-86D1-DABAF07274F5}"/>
    <cellStyle name="Normal 5 4 3 5" xfId="19843" xr:uid="{9DE418FF-9E3E-425D-B80E-B0FFE663107E}"/>
    <cellStyle name="Normal 5 4 3 5 2" xfId="31163" xr:uid="{B802BE70-DC8C-4FC8-AF57-D4EA4FAD8CF8}"/>
    <cellStyle name="Normal 5 4 3 6" xfId="36878" xr:uid="{56A033FA-BB62-4E42-BF15-7293DD612A52}"/>
    <cellStyle name="Normal 5 4 3 7" xfId="37953" xr:uid="{668EA9A4-5441-42BE-86F6-200EE1E0D0C1}"/>
    <cellStyle name="Normal 5 4 3 8" xfId="38350" xr:uid="{643E287A-A58F-49A6-9549-7A23E5293284}"/>
    <cellStyle name="Normal 5 4 3 9" xfId="38703" xr:uid="{7A4E06BA-29DA-4033-96F2-BA25645377D4}"/>
    <cellStyle name="Normal 5 4 3_Act input CF" xfId="19844" xr:uid="{209CE476-4F85-4EBC-92CC-9B94A5DC9DE6}"/>
    <cellStyle name="Normal 5 4 4" xfId="19845" xr:uid="{4E17AC7B-5877-49A5-8DB4-17AB898C2BA8}"/>
    <cellStyle name="Normal 5 4 4 10" xfId="38979" xr:uid="{B5952D79-2EDD-4C6C-926A-C65819E622A4}"/>
    <cellStyle name="Normal 5 4 4 11" xfId="25399" xr:uid="{852739CA-9A08-46E8-9078-E3B62650E62A}"/>
    <cellStyle name="Normal 5 4 4 2" xfId="19846" xr:uid="{ACBD1A89-B59C-431F-AEC2-E011F3AEF91A}"/>
    <cellStyle name="Normal 5 4 4 2 2" xfId="19847" xr:uid="{BF395B52-EBDC-4774-BD74-E87FDDFB2B6F}"/>
    <cellStyle name="Normal 5 4 4 2 2 2" xfId="25401" xr:uid="{52FC4BD9-01D3-4F2E-8790-D5E7665723F8}"/>
    <cellStyle name="Normal 5 4 4 2 3" xfId="19848" xr:uid="{A875E872-565F-478D-BBE0-6B75AC586E25}"/>
    <cellStyle name="Normal 5 4 4 2 3 2" xfId="25402" xr:uid="{B2DFBDFB-02F2-45E7-A59D-8C1DACC14A18}"/>
    <cellStyle name="Normal 5 4 4 2 4" xfId="25400" xr:uid="{50C6B462-A1CB-4BBC-BD8B-4C16DC3E2332}"/>
    <cellStyle name="Normal 5 4 4 2_ACT_NIBD EQ" xfId="19849" xr:uid="{5FE1F03E-A6C4-4608-AB64-4701DE611135}"/>
    <cellStyle name="Normal 5 4 4 3" xfId="19850" xr:uid="{1F91AFB9-287E-4B29-B06C-BAA1DC1A044B}"/>
    <cellStyle name="Normal 5 4 4 3 2" xfId="25403" xr:uid="{2C610290-263C-400F-A209-63A6716C2581}"/>
    <cellStyle name="Normal 5 4 4 4" xfId="19851" xr:uid="{C5E9D8D5-E519-4E29-A163-D04F3BAD09AD}"/>
    <cellStyle name="Normal 5 4 4 4 2" xfId="25404" xr:uid="{FEEA93CB-E4B5-4C44-848A-F387A2E87747}"/>
    <cellStyle name="Normal 5 4 4 5" xfId="19852" xr:uid="{9DAFB1BB-BA61-4D35-82E9-B91397A6C2E0}"/>
    <cellStyle name="Normal 5 4 4 5 2" xfId="31559" xr:uid="{DA7668DC-86A4-4E73-915B-B6843232176A}"/>
    <cellStyle name="Normal 5 4 4 6" xfId="36879" xr:uid="{BA8FCA89-5D3E-4CB9-AABF-7F150936A05B}"/>
    <cellStyle name="Normal 5 4 4 7" xfId="37954" xr:uid="{CAC10B4E-ABBA-4BCA-B0AB-3AB49BC2E0CB}"/>
    <cellStyle name="Normal 5 4 4 8" xfId="38351" xr:uid="{AFBDB0D8-0349-4D4E-842C-982B83117033}"/>
    <cellStyle name="Normal 5 4 4 9" xfId="38704" xr:uid="{D9C79864-1E40-45B1-AE7E-2DD2AA6DFADE}"/>
    <cellStyle name="Normal 5 4 4_Act input CF" xfId="19853" xr:uid="{49E116E4-83D8-468A-94F4-B404C8DB4FF7}"/>
    <cellStyle name="Normal 5 4 5" xfId="19854" xr:uid="{9E3AFC43-8BFD-44E1-A53A-A600E2AD41E4}"/>
    <cellStyle name="Normal 5 4 5 2" xfId="19855" xr:uid="{94D3E52F-5DB2-4DCC-968D-C21BFAB81B2D}"/>
    <cellStyle name="Normal 5 4 5 2 2" xfId="25406" xr:uid="{DFCB5590-AD6F-4078-985A-9317C3771D9B}"/>
    <cellStyle name="Normal 5 4 5 3" xfId="19856" xr:uid="{58B59A47-CE9B-4068-A805-FA02910E3B15}"/>
    <cellStyle name="Normal 5 4 5 3 2" xfId="25407" xr:uid="{38020734-EFB6-4C47-B5A8-12D202A7FEF3}"/>
    <cellStyle name="Normal 5 4 5 4" xfId="25405" xr:uid="{AA18680E-E05E-4860-AB8F-855CB2461C06}"/>
    <cellStyle name="Normal 5 4 5_ACT_NIBD EQ" xfId="19857" xr:uid="{8F96D007-9E2A-4803-AA09-1691A5D49E44}"/>
    <cellStyle name="Normal 5 4 6" xfId="19858" xr:uid="{4CE89BD3-FEC3-4EB7-9D11-2600830FE4AA}"/>
    <cellStyle name="Normal 5 4 6 2" xfId="25408" xr:uid="{E4F943F2-9CF2-426F-B9B2-D0B2A2B625AC}"/>
    <cellStyle name="Normal 5 4 7" xfId="19859" xr:uid="{AD48B12D-2D7B-44D5-AB91-C24786DCAE27}"/>
    <cellStyle name="Normal 5 4 7 2" xfId="25409" xr:uid="{643161AD-8757-4289-AC92-CC4FB083869D}"/>
    <cellStyle name="Normal 5 4 8" xfId="19860" xr:uid="{033BDBD6-8A9E-495B-A45B-7A030C7AA355}"/>
    <cellStyle name="Normal 5 4 8 2" xfId="30700" xr:uid="{2E6DC053-8526-4692-9AC0-B8929D8F2A97}"/>
    <cellStyle name="Normal 5 4 9" xfId="36278" xr:uid="{D5525778-A5B1-4CEE-A7E1-6DB429693AED}"/>
    <cellStyle name="Normal 5 4_Act input CF" xfId="19861" xr:uid="{DAFA5322-E14A-41BB-AB15-7C40E3AEB31C}"/>
    <cellStyle name="Normal 5 40" xfId="39562" xr:uid="{55C15931-CCCB-4D27-9631-E75D331D932D}"/>
    <cellStyle name="Normal 5 41" xfId="39873" xr:uid="{C01E2E2F-4D74-4103-9723-CB64BEAB42BC}"/>
    <cellStyle name="Normal 5 42" xfId="39618" xr:uid="{8161398E-6660-4EA7-8488-0E17700200DA}"/>
    <cellStyle name="Normal 5 43" xfId="39508" xr:uid="{C9C931DF-CC62-4EB2-9FA1-AEE1A9067148}"/>
    <cellStyle name="Normal 5 44" xfId="39371" xr:uid="{8A5EDFC7-12FF-44C4-A0A5-9E77A891B58D}"/>
    <cellStyle name="Normal 5 45" xfId="39499" xr:uid="{154E2CD3-07BB-4B35-B5F9-9486EE6A3EA5}"/>
    <cellStyle name="Normal 5 46" xfId="39383" xr:uid="{B7762C24-70F3-463F-8A44-D3C1B50C5665}"/>
    <cellStyle name="Normal 5 47" xfId="39492" xr:uid="{5B1EDE72-AC63-4CCB-A7FC-CACB21DBA4E0}"/>
    <cellStyle name="Normal 5 48" xfId="39425" xr:uid="{0B4932E6-936D-47AD-B91B-9CD49A38FFDF}"/>
    <cellStyle name="Normal 5 49" xfId="39681" xr:uid="{C353141E-AD65-4BAE-81D3-A966EE274A14}"/>
    <cellStyle name="Normal 5 5" xfId="19862" xr:uid="{B9CF0610-3000-4EC0-8DB8-EED4003108F4}"/>
    <cellStyle name="Normal 5 5 10" xfId="36040" xr:uid="{98314293-37BB-474C-85B0-0C20115EDD99}"/>
    <cellStyle name="Normal 5 5 11" xfId="25410" xr:uid="{F8BF3CEF-E7BB-4611-AE8B-9EA73DC402EC}"/>
    <cellStyle name="Normal 5 5 2" xfId="19863" xr:uid="{1D837A5D-23AF-4788-A3B9-650E276B6B81}"/>
    <cellStyle name="Normal 5 5 2 10" xfId="38980" xr:uid="{3CC361F7-2476-47D5-82E0-DD152A84BE29}"/>
    <cellStyle name="Normal 5 5 2 11" xfId="25411" xr:uid="{FD19A2AD-AEDB-4760-9E90-115569F99DED}"/>
    <cellStyle name="Normal 5 5 2 2" xfId="19864" xr:uid="{AE8FE90B-E189-4AEC-BDD1-8AC7626000B2}"/>
    <cellStyle name="Normal 5 5 2 2 2" xfId="19865" xr:uid="{472FDF60-2BD1-402B-9B3A-A47A05AE69EA}"/>
    <cellStyle name="Normal 5 5 2 2 2 2" xfId="25413" xr:uid="{8C35AF69-1052-4679-94A7-5E79CD08B8B1}"/>
    <cellStyle name="Normal 5 5 2 2 3" xfId="19866" xr:uid="{56E68DC4-9E42-4E99-A829-2AA65A353F59}"/>
    <cellStyle name="Normal 5 5 2 2 3 2" xfId="25414" xr:uid="{5A458281-4537-4062-A967-24CC540FF0DD}"/>
    <cellStyle name="Normal 5 5 2 2 4" xfId="25412" xr:uid="{AC23F71F-581B-48F2-97A3-B7C8E93A3708}"/>
    <cellStyle name="Normal 5 5 2 2_ACT_NIBD EQ" xfId="19867" xr:uid="{7932330C-6B5F-40D0-A7D6-9392A80FCFC8}"/>
    <cellStyle name="Normal 5 5 2 3" xfId="19868" xr:uid="{0FA33007-A735-4746-8FFC-E021E623C4EE}"/>
    <cellStyle name="Normal 5 5 2 3 2" xfId="25415" xr:uid="{12191369-821C-43A5-8426-496B81A2A94B}"/>
    <cellStyle name="Normal 5 5 2 4" xfId="19869" xr:uid="{4D5F814B-A462-42A2-8C31-3F9854053408}"/>
    <cellStyle name="Normal 5 5 2 4 2" xfId="25416" xr:uid="{EE369FF3-1011-453E-B97B-790A2DF61403}"/>
    <cellStyle name="Normal 5 5 2 5" xfId="19870" xr:uid="{55601910-D3DC-4870-B51C-F47216283F4D}"/>
    <cellStyle name="Normal 5 5 2 5 2" xfId="31260" xr:uid="{2EB28F8A-FCE1-46E1-ABD3-5F06FDF89FAD}"/>
    <cellStyle name="Normal 5 5 2 6" xfId="36880" xr:uid="{AAB410E1-9445-4DC1-A5F4-B90AD42833A6}"/>
    <cellStyle name="Normal 5 5 2 7" xfId="37956" xr:uid="{A9A16C6D-C099-4980-B7E4-21F11B2D5E1D}"/>
    <cellStyle name="Normal 5 5 2 8" xfId="38352" xr:uid="{6AF1F8B4-0707-42B9-BE71-69EBEE96FC3D}"/>
    <cellStyle name="Normal 5 5 2 9" xfId="38705" xr:uid="{8CDA3873-3AB0-4053-9E8A-BF4325437900}"/>
    <cellStyle name="Normal 5 5 2_Act input CF" xfId="19871" xr:uid="{25311191-D7E6-464F-AA66-1AC730C14829}"/>
    <cellStyle name="Normal 5 5 3" xfId="19872" xr:uid="{FEB03B13-03AB-43B1-8BE7-4A48D834B03F}"/>
    <cellStyle name="Normal 5 5 3 10" xfId="38981" xr:uid="{BA861D2D-388B-4273-95E0-F7B28F0CE2D6}"/>
    <cellStyle name="Normal 5 5 3 11" xfId="25417" xr:uid="{56C3BAC0-9B48-4AA2-B491-3EB0D7A734E0}"/>
    <cellStyle name="Normal 5 5 3 2" xfId="19873" xr:uid="{0D915971-3103-498D-9576-E6822F836FFE}"/>
    <cellStyle name="Normal 5 5 3 2 2" xfId="19874" xr:uid="{77B0873B-0139-42FD-A170-665C13C014FD}"/>
    <cellStyle name="Normal 5 5 3 2 2 2" xfId="25419" xr:uid="{CC16FD1E-687A-4E18-9C9A-85896225F3D0}"/>
    <cellStyle name="Normal 5 5 3 2 3" xfId="19875" xr:uid="{CD29D36F-9812-4E5B-9A22-6089B5105D0E}"/>
    <cellStyle name="Normal 5 5 3 2 3 2" xfId="25420" xr:uid="{88C14E4E-7C4E-4352-A3E3-5FA5E8832CD7}"/>
    <cellStyle name="Normal 5 5 3 2 4" xfId="25418" xr:uid="{E81859E8-2EFF-450E-B002-7A27E999D6CA}"/>
    <cellStyle name="Normal 5 5 3 2_ACT_NIBD EQ" xfId="19876" xr:uid="{549E2C03-F69E-48B0-B9D6-D8EDCF7ADF83}"/>
    <cellStyle name="Normal 5 5 3 3" xfId="19877" xr:uid="{F4136590-49FE-4675-BCAD-CF70CD095DA6}"/>
    <cellStyle name="Normal 5 5 3 3 2" xfId="25421" xr:uid="{D099B2B6-5974-4817-B7B3-BB5DA3648A47}"/>
    <cellStyle name="Normal 5 5 3 4" xfId="19878" xr:uid="{32E18FDC-A265-4609-B836-51A69505E1C1}"/>
    <cellStyle name="Normal 5 5 3 4 2" xfId="25422" xr:uid="{5353DD94-88EF-4376-8E86-CB28D0D234DB}"/>
    <cellStyle name="Normal 5 5 3 5" xfId="19879" xr:uid="{CB1CFE2E-680A-4F72-B5B6-A71B3CA7043B}"/>
    <cellStyle name="Normal 5 5 3 5 2" xfId="31653" xr:uid="{75B41646-F4E1-4176-8C8E-122DD241228E}"/>
    <cellStyle name="Normal 5 5 3 6" xfId="36881" xr:uid="{5104A61C-DE27-4FB5-8634-64DE07C02D63}"/>
    <cellStyle name="Normal 5 5 3 7" xfId="37957" xr:uid="{60C077E4-914E-43BC-81F6-5FB18B7B95F6}"/>
    <cellStyle name="Normal 5 5 3 8" xfId="38353" xr:uid="{0288637A-A2E2-47C7-9E4A-9EC6CE446F4F}"/>
    <cellStyle name="Normal 5 5 3 9" xfId="38706" xr:uid="{C9804E92-B033-43E5-A0B3-9E6878B438B0}"/>
    <cellStyle name="Normal 5 5 3_Act input CF" xfId="19880" xr:uid="{C17D70BF-FCEC-45DA-8D7D-56CE43A1E694}"/>
    <cellStyle name="Normal 5 5 4" xfId="19881" xr:uid="{B58BE159-F994-4667-82B7-A3A9C4E1D865}"/>
    <cellStyle name="Normal 5 5 4 2" xfId="19882" xr:uid="{381BAB18-BF39-4922-8DA3-8C39D30E55B1}"/>
    <cellStyle name="Normal 5 5 4 2 2" xfId="25424" xr:uid="{DC7D3A00-AE21-4A8A-926E-A12E32799275}"/>
    <cellStyle name="Normal 5 5 4 3" xfId="19883" xr:uid="{6E4F1459-50D8-4487-89E3-5F27A0814455}"/>
    <cellStyle name="Normal 5 5 4 3 2" xfId="25425" xr:uid="{5F229006-E1A7-458A-A47C-D4A601B50D0C}"/>
    <cellStyle name="Normal 5 5 4 4" xfId="25423" xr:uid="{1D8A0678-D807-4E88-ADCA-30B9E3574A58}"/>
    <cellStyle name="Normal 5 5 4_ACT_NIBD EQ" xfId="19884" xr:uid="{5C79ECEB-D638-4661-9EC9-1D36EB241D83}"/>
    <cellStyle name="Normal 5 5 5" xfId="19885" xr:uid="{B034BDC0-AA9C-4E0C-AD61-59983B6F2FAF}"/>
    <cellStyle name="Normal 5 5 5 2" xfId="25426" xr:uid="{6725D929-D036-4775-A2C8-829FDAA0D10C}"/>
    <cellStyle name="Normal 5 5 6" xfId="19886" xr:uid="{90C5989E-8077-4AAA-8CE5-877CF34035CD}"/>
    <cellStyle name="Normal 5 5 6 2" xfId="25427" xr:uid="{0C38DEC3-3A5E-4635-B423-75456471072A}"/>
    <cellStyle name="Normal 5 5 7" xfId="19887" xr:uid="{3F2C1A26-40E4-4E64-92E7-BC3F6EA5CEFE}"/>
    <cellStyle name="Normal 5 5 7 2" xfId="30833" xr:uid="{C1D4F7D3-768C-44C5-9C87-41DA0DB69D67}"/>
    <cellStyle name="Normal 5 5 8" xfId="36336" xr:uid="{8158A559-ABA2-4484-8760-B562C6F22044}"/>
    <cellStyle name="Normal 5 5 9" xfId="37389" xr:uid="{699F9E5F-DBC8-4A9C-B0CB-D5802EE5227E}"/>
    <cellStyle name="Normal 5 5_Act input CF" xfId="19888" xr:uid="{BA681C50-06FE-47B1-BE87-E7F0D735AF57}"/>
    <cellStyle name="Normal 5 50" xfId="39402" xr:uid="{2864C673-E349-4739-AFAE-2C9A8F030E2D}"/>
    <cellStyle name="Normal 5 51" xfId="39522" xr:uid="{C348870D-A647-4D18-813C-4F49BE595EB0}"/>
    <cellStyle name="Normal 5 52" xfId="25145" xr:uid="{63465BAC-EADD-40AA-9CF5-11963C25FEE5}"/>
    <cellStyle name="Normal 5 6" xfId="19889" xr:uid="{C92A7D83-6AB8-4F40-B733-1157183495DE}"/>
    <cellStyle name="Normal 5 6 10" xfId="37322" xr:uid="{D0B41240-7EE1-4180-B0C9-982A59646C95}"/>
    <cellStyle name="Normal 5 6 11" xfId="25428" xr:uid="{2CB0DF8A-2497-40B0-BF4D-4897D05219D6}"/>
    <cellStyle name="Normal 5 6 2" xfId="19890" xr:uid="{E5EF9456-B021-41A4-9FB8-D503060066A4}"/>
    <cellStyle name="Normal 5 6 2 10" xfId="38982" xr:uid="{BF1CC03C-4099-4BE6-A382-8CC88EE6FEFD}"/>
    <cellStyle name="Normal 5 6 2 11" xfId="25429" xr:uid="{78A1B389-4C3E-420A-9A23-EA311BC07D69}"/>
    <cellStyle name="Normal 5 6 2 2" xfId="19891" xr:uid="{905C097A-BAED-4968-887E-8BB267653DAC}"/>
    <cellStyle name="Normal 5 6 2 2 2" xfId="19892" xr:uid="{9FD60066-FFD8-452D-9A7A-E6FC9FEBA8E7}"/>
    <cellStyle name="Normal 5 6 2 2 2 2" xfId="25431" xr:uid="{C702895C-FE3C-4B64-AD7F-3C01FBB9B461}"/>
    <cellStyle name="Normal 5 6 2 2 3" xfId="19893" xr:uid="{A5EC18AA-590C-4EA0-B10B-E045852A18F9}"/>
    <cellStyle name="Normal 5 6 2 2 3 2" xfId="25432" xr:uid="{1032DCEF-DC54-4180-9613-A6DDAC00F75F}"/>
    <cellStyle name="Normal 5 6 2 2 4" xfId="25430" xr:uid="{7DEC0766-4BD0-4CCD-A07C-36F69F332597}"/>
    <cellStyle name="Normal 5 6 2 2_ACT_NIBD EQ" xfId="19894" xr:uid="{C2FD6DA5-277D-48D0-B684-CBCC87298CFE}"/>
    <cellStyle name="Normal 5 6 2 3" xfId="19895" xr:uid="{18CC2653-EAB0-4472-A593-A3A21BEFD04B}"/>
    <cellStyle name="Normal 5 6 2 3 2" xfId="25433" xr:uid="{46689571-E668-4894-91E9-F7FD03AFDA68}"/>
    <cellStyle name="Normal 5 6 2 4" xfId="19896" xr:uid="{2ED58EBE-716B-470D-B3CA-C8BD18E87C24}"/>
    <cellStyle name="Normal 5 6 2 4 2" xfId="25434" xr:uid="{E655377D-27F3-4435-8DE3-E6A482A2C4C1}"/>
    <cellStyle name="Normal 5 6 2 5" xfId="19897" xr:uid="{60D03A74-F5A5-4886-AF4A-0BEFCF410979}"/>
    <cellStyle name="Normal 5 6 2 5 2" xfId="31423" xr:uid="{2C96DD53-092A-44D5-89AA-822E5EFFA362}"/>
    <cellStyle name="Normal 5 6 2 6" xfId="36882" xr:uid="{E9491035-DD17-432F-88CA-511BFC4535EB}"/>
    <cellStyle name="Normal 5 6 2 7" xfId="37958" xr:uid="{EA19D3B6-6A18-4B3E-9D80-23082628AA6C}"/>
    <cellStyle name="Normal 5 6 2 8" xfId="38354" xr:uid="{FBCB94F2-B171-4D97-830A-49A42F0C02B4}"/>
    <cellStyle name="Normal 5 6 2 9" xfId="38707" xr:uid="{A7CAA8DA-36A4-4FB5-BE85-AA611D2D3291}"/>
    <cellStyle name="Normal 5 6 2_Act input CF" xfId="19898" xr:uid="{2305A7D2-22B9-49B2-BFF0-D1746E394AD0}"/>
    <cellStyle name="Normal 5 6 3" xfId="19899" xr:uid="{6D51441C-59A5-49BC-A2E2-F021F4106781}"/>
    <cellStyle name="Normal 5 6 3 10" xfId="38983" xr:uid="{1FFBF04B-7CD1-4ED4-A9BC-F2B8801ACD82}"/>
    <cellStyle name="Normal 5 6 3 11" xfId="25435" xr:uid="{17D3EEF5-6118-4D82-A889-3F0B819FA916}"/>
    <cellStyle name="Normal 5 6 3 2" xfId="19900" xr:uid="{02BC92CB-9DEC-4611-A3D8-71BEBFF623CE}"/>
    <cellStyle name="Normal 5 6 3 2 2" xfId="19901" xr:uid="{0464CB88-3690-484C-B026-E3D5FEBF8235}"/>
    <cellStyle name="Normal 5 6 3 2 2 2" xfId="25437" xr:uid="{89EDEEE3-8429-45BF-8EB9-ACC7802DFE12}"/>
    <cellStyle name="Normal 5 6 3 2 3" xfId="19902" xr:uid="{010236C7-B552-4DE7-A782-1555E149E5BB}"/>
    <cellStyle name="Normal 5 6 3 2 3 2" xfId="25438" xr:uid="{27AE08C4-9910-4175-B24E-6098EB76B555}"/>
    <cellStyle name="Normal 5 6 3 2 4" xfId="25436" xr:uid="{05568B27-DD3C-481E-9D28-37B461596A84}"/>
    <cellStyle name="Normal 5 6 3 2_ACT_NIBD EQ" xfId="19903" xr:uid="{2A770509-9A8C-41E7-9FE2-E8F9AD701FF7}"/>
    <cellStyle name="Normal 5 6 3 3" xfId="19904" xr:uid="{EEF3F9A9-95EA-402F-94EB-814785B2A979}"/>
    <cellStyle name="Normal 5 6 3 3 2" xfId="25439" xr:uid="{1A56B860-E9EA-44B1-AFBA-20F34BA91281}"/>
    <cellStyle name="Normal 5 6 3 4" xfId="19905" xr:uid="{A1550A23-A8AC-4261-A64D-8B24C4124237}"/>
    <cellStyle name="Normal 5 6 3 4 2" xfId="25440" xr:uid="{984248AC-2619-4726-A9E6-CF56581A44E0}"/>
    <cellStyle name="Normal 5 6 3 5" xfId="19906" xr:uid="{F229424F-A8A2-48BE-8CE0-2D2A3D87CA5B}"/>
    <cellStyle name="Normal 5 6 3 5 2" xfId="31814" xr:uid="{3EFB80F4-3F41-41A3-B1A7-E9216521E67B}"/>
    <cellStyle name="Normal 5 6 3 6" xfId="36883" xr:uid="{40D49D91-B0F8-45E4-B283-A90A9E0C53EF}"/>
    <cellStyle name="Normal 5 6 3 7" xfId="37959" xr:uid="{F66953C1-048C-4086-AD89-18BA1602BCFA}"/>
    <cellStyle name="Normal 5 6 3 8" xfId="38355" xr:uid="{76418C4C-F8F0-45A1-9732-3C898B5D4C0C}"/>
    <cellStyle name="Normal 5 6 3 9" xfId="38708" xr:uid="{7572A56F-6552-420A-A1FB-305AC460D342}"/>
    <cellStyle name="Normal 5 6 3_Act input CF" xfId="19907" xr:uid="{06F1F14A-08E0-4AF8-BC11-91D68200B081}"/>
    <cellStyle name="Normal 5 6 4" xfId="19908" xr:uid="{8A8FD02F-EFDB-40C0-834E-1018F7ADC2DB}"/>
    <cellStyle name="Normal 5 6 4 2" xfId="19909" xr:uid="{855E8593-809A-4338-901E-0A8A12F91919}"/>
    <cellStyle name="Normal 5 6 4 2 2" xfId="25442" xr:uid="{79E64AC5-A910-47BB-99F6-3773962372C3}"/>
    <cellStyle name="Normal 5 6 4 3" xfId="19910" xr:uid="{6699E651-0451-4D0E-97A0-8444ADFE5F5E}"/>
    <cellStyle name="Normal 5 6 4 3 2" xfId="25443" xr:uid="{F65F060E-7B9F-4ECC-9596-11D96453418B}"/>
    <cellStyle name="Normal 5 6 4 4" xfId="25441" xr:uid="{54006E74-9BEC-4787-9607-A162BA18A438}"/>
    <cellStyle name="Normal 5 6 4_ACT_NIBD EQ" xfId="19911" xr:uid="{4BDAFF87-0A17-4B19-B06C-53E990803A26}"/>
    <cellStyle name="Normal 5 6 5" xfId="19912" xr:uid="{80EF562D-9A54-4E01-AC0B-A599E0EFBAFC}"/>
    <cellStyle name="Normal 5 6 5 2" xfId="25444" xr:uid="{139EDC84-FE91-4D89-8657-A42FCDD0F35C}"/>
    <cellStyle name="Normal 5 6 6" xfId="19913" xr:uid="{CF95F5B2-5851-4064-AFAE-8D9C99483ECA}"/>
    <cellStyle name="Normal 5 6 6 2" xfId="25445" xr:uid="{7D7A502F-99AE-481C-A033-A9A2D1AFB32B}"/>
    <cellStyle name="Normal 5 6 7" xfId="19914" xr:uid="{98EC42FC-9841-41AA-AF24-B431AFBCC08A}"/>
    <cellStyle name="Normal 5 6 7 2" xfId="31026" xr:uid="{46067980-6DDB-4D71-B086-1A1A6ABE0109}"/>
    <cellStyle name="Normal 5 6 8" xfId="36438" xr:uid="{FC59CBF2-B65E-4BCE-827A-DCFBBDD72EB4}"/>
    <cellStyle name="Normal 5 6 9" xfId="37495" xr:uid="{2D230F27-6207-4E8A-AA37-5E9F5DDEE43F}"/>
    <cellStyle name="Normal 5 6_Act input CF" xfId="19915" xr:uid="{BD211FAC-29FA-4875-8445-D731D46EF303}"/>
    <cellStyle name="Normal 5 7" xfId="19916" xr:uid="{1418F09F-A5F7-45F4-9EBC-2E9383F929B8}"/>
    <cellStyle name="Normal 5 7 10" xfId="37419" xr:uid="{2353D424-CFB7-4312-AF2B-EE53EFFA4012}"/>
    <cellStyle name="Normal 5 7 11" xfId="25446" xr:uid="{A74FDB33-A2D5-4AB6-A054-9D289DB2EF77}"/>
    <cellStyle name="Normal 5 7 2" xfId="19917" xr:uid="{ACCFA3F9-CF2E-480C-991D-D2EE5925AF97}"/>
    <cellStyle name="Normal 5 7 2 10" xfId="38984" xr:uid="{482235F8-DC0F-4404-95F0-9DCD9C6DA2CB}"/>
    <cellStyle name="Normal 5 7 2 11" xfId="25447" xr:uid="{ECF0D7DA-3F9D-42D3-835B-37D16FC1DF34}"/>
    <cellStyle name="Normal 5 7 2 2" xfId="19918" xr:uid="{11E2558F-B22F-4EC3-9D0A-C8B6B00D101F}"/>
    <cellStyle name="Normal 5 7 2 2 2" xfId="19919" xr:uid="{FE3E18DB-0D51-435D-A7A7-0F53459F4FE2}"/>
    <cellStyle name="Normal 5 7 2 2 2 2" xfId="25449" xr:uid="{DC3FAE5B-B579-4408-BEF6-E6644FAE1DB4}"/>
    <cellStyle name="Normal 5 7 2 2 3" xfId="19920" xr:uid="{1571C3F4-9C56-4B06-A115-CE8E1E3DE696}"/>
    <cellStyle name="Normal 5 7 2 2 3 2" xfId="25450" xr:uid="{1E87C0B8-DF23-4C05-8B24-77FD6E1D82E5}"/>
    <cellStyle name="Normal 5 7 2 2 4" xfId="25448" xr:uid="{AC54A8A5-B2A1-4389-ABC4-309D582F87EC}"/>
    <cellStyle name="Normal 5 7 2 2_ACT_NIBD EQ" xfId="19921" xr:uid="{30464DF6-3615-416B-B743-6602E7203277}"/>
    <cellStyle name="Normal 5 7 2 3" xfId="19922" xr:uid="{8AA2F582-A87B-4B30-98B7-6AD3A19C29FF}"/>
    <cellStyle name="Normal 5 7 2 3 2" xfId="25451" xr:uid="{BDBC30C7-581F-4C7F-847F-C0C1E22A18DD}"/>
    <cellStyle name="Normal 5 7 2 4" xfId="19923" xr:uid="{5AD31CC3-28B8-4748-96DE-52CF8A5E244A}"/>
    <cellStyle name="Normal 5 7 2 4 2" xfId="25452" xr:uid="{D260ABF2-8074-43D1-AB51-ACBDEED4680E}"/>
    <cellStyle name="Normal 5 7 2 5" xfId="19924" xr:uid="{E0287A7B-CDE8-4DAA-8448-3583E64AB3AE}"/>
    <cellStyle name="Normal 5 7 2 5 2" xfId="31424" xr:uid="{F0BE07FE-7BCC-42FA-A2D8-E286F3E752E6}"/>
    <cellStyle name="Normal 5 7 2 6" xfId="36884" xr:uid="{7F88548F-B347-4689-89F5-353113BBC0E0}"/>
    <cellStyle name="Normal 5 7 2 7" xfId="37960" xr:uid="{633DA0D2-FBB5-405D-A3C8-C67F37BB521C}"/>
    <cellStyle name="Normal 5 7 2 8" xfId="38357" xr:uid="{C9A98EB5-B401-4EE9-A5EC-73ADC6AAF43C}"/>
    <cellStyle name="Normal 5 7 2 9" xfId="38709" xr:uid="{67E48654-DE29-4CB1-9460-28476B70DA79}"/>
    <cellStyle name="Normal 5 7 2_Act input CF" xfId="19925" xr:uid="{D80F88EF-D233-4F8D-8F28-A571BBAFEE94}"/>
    <cellStyle name="Normal 5 7 3" xfId="19926" xr:uid="{0B494C5A-376A-4A95-851F-A0671801E4B1}"/>
    <cellStyle name="Normal 5 7 3 10" xfId="38985" xr:uid="{2DCCDB96-5555-4A8C-A165-94150FD32233}"/>
    <cellStyle name="Normal 5 7 3 11" xfId="25453" xr:uid="{E8113766-02C5-4CD1-A53C-22999DFA2094}"/>
    <cellStyle name="Normal 5 7 3 2" xfId="19927" xr:uid="{8E6BCD9B-1EAB-42FA-BAD6-3535BEC5353C}"/>
    <cellStyle name="Normal 5 7 3 2 2" xfId="19928" xr:uid="{3BA77436-F41B-4C50-B678-2FDBD98A8A5B}"/>
    <cellStyle name="Normal 5 7 3 2 2 2" xfId="25455" xr:uid="{E2D6C36E-022A-4118-8243-A21BA128CC58}"/>
    <cellStyle name="Normal 5 7 3 2 3" xfId="19929" xr:uid="{00EA87C1-DACF-4FB6-9160-3F822AB3903B}"/>
    <cellStyle name="Normal 5 7 3 2 3 2" xfId="25456" xr:uid="{6AC627D5-C94F-4B3E-B97B-D6FEB3FAA462}"/>
    <cellStyle name="Normal 5 7 3 2 4" xfId="25454" xr:uid="{6AFBAC69-EEF8-41C2-9C7D-22DFAC225B35}"/>
    <cellStyle name="Normal 5 7 3 2_ACT_NIBD EQ" xfId="19930" xr:uid="{C9542B18-4F99-458B-B3EB-91CE181F85F4}"/>
    <cellStyle name="Normal 5 7 3 3" xfId="19931" xr:uid="{884BD1A4-ECB6-488E-93A4-F7F46ED3C18B}"/>
    <cellStyle name="Normal 5 7 3 3 2" xfId="25457" xr:uid="{4248B4BA-D30E-469D-856E-F844BF0A10D5}"/>
    <cellStyle name="Normal 5 7 3 4" xfId="19932" xr:uid="{9BDF2131-1FC6-45B2-A9A1-2C68D2D95E2C}"/>
    <cellStyle name="Normal 5 7 3 4 2" xfId="25458" xr:uid="{73F948DB-2ED1-41C2-B3FB-D88060A0D5CD}"/>
    <cellStyle name="Normal 5 7 3 5" xfId="19933" xr:uid="{95CE167C-8786-4BA1-888D-C17C8B241F0E}"/>
    <cellStyle name="Normal 5 7 3 5 2" xfId="31815" xr:uid="{F716EEAD-A888-4A25-932E-26549863023E}"/>
    <cellStyle name="Normal 5 7 3 6" xfId="36885" xr:uid="{9E169475-0CDA-44EE-B85A-2B0A3A3732F6}"/>
    <cellStyle name="Normal 5 7 3 7" xfId="37961" xr:uid="{25A8EE6A-69D8-41AA-8D2F-62C1842B0681}"/>
    <cellStyle name="Normal 5 7 3 8" xfId="38358" xr:uid="{A9F614B2-3418-4F46-8A27-44F4D1993DDE}"/>
    <cellStyle name="Normal 5 7 3 9" xfId="38710" xr:uid="{322F613A-C69E-40C2-AB4E-997E48E2669F}"/>
    <cellStyle name="Normal 5 7 3_Act input CF" xfId="19934" xr:uid="{91D45579-90C0-4B59-A77E-A7E157427665}"/>
    <cellStyle name="Normal 5 7 4" xfId="19935" xr:uid="{1BECB3AA-A845-4F91-AFB5-35A4E32167C6}"/>
    <cellStyle name="Normal 5 7 4 2" xfId="19936" xr:uid="{04A4BA6D-3A15-4591-9128-46698F32B6B4}"/>
    <cellStyle name="Normal 5 7 4 2 2" xfId="25460" xr:uid="{0BF06366-18C1-409B-AB98-9E67E1AE5251}"/>
    <cellStyle name="Normal 5 7 4 3" xfId="19937" xr:uid="{22966A54-0B29-4C48-9BA0-2CFF82BFF8CE}"/>
    <cellStyle name="Normal 5 7 4 3 2" xfId="25461" xr:uid="{DB8264DE-0ECB-4D7B-9080-7B7A36EF9615}"/>
    <cellStyle name="Normal 5 7 4 4" xfId="25459" xr:uid="{DCCD584B-DAF1-46DA-AB8C-300803A086A0}"/>
    <cellStyle name="Normal 5 7 4_ACT_NIBD EQ" xfId="19938" xr:uid="{A534856D-F495-41D6-8F63-FE2558B5559D}"/>
    <cellStyle name="Normal 5 7 5" xfId="19939" xr:uid="{2A9F95C0-9F9D-44F8-8E5A-89E9E9C73B38}"/>
    <cellStyle name="Normal 5 7 5 2" xfId="25462" xr:uid="{83375A27-5D58-461E-8C10-DE0A26D4267F}"/>
    <cellStyle name="Normal 5 7 6" xfId="19940" xr:uid="{68979E30-B22A-408B-AE48-BC0D2F8C8849}"/>
    <cellStyle name="Normal 5 7 6 2" xfId="25463" xr:uid="{EED5D0E1-E041-43F2-8442-220984062B6C}"/>
    <cellStyle name="Normal 5 7 7" xfId="19941" xr:uid="{CE4C2C81-3FCC-477A-B57E-07D0BC53D9F8}"/>
    <cellStyle name="Normal 5 7 7 2" xfId="31027" xr:uid="{A1FEFC5D-DA82-4526-8A34-1E9AB779882B}"/>
    <cellStyle name="Normal 5 7 8" xfId="36439" xr:uid="{387E0FD1-6BE4-4846-98CE-CB4FF7C55250}"/>
    <cellStyle name="Normal 5 7 9" xfId="37496" xr:uid="{DCA4FDF1-D805-4A06-B6D0-9012DA4AC13A}"/>
    <cellStyle name="Normal 5 7_Act input CF" xfId="19942" xr:uid="{A738858F-76D6-4360-8433-26DB22D8BCC3}"/>
    <cellStyle name="Normal 5 8" xfId="19943" xr:uid="{235112EB-49B2-4319-B248-E3CBCDAC00F7}"/>
    <cellStyle name="Normal 5 8 10" xfId="33134" xr:uid="{75B060AD-5493-4086-B2EB-833F3E157BAA}"/>
    <cellStyle name="Normal 5 8 11" xfId="25464" xr:uid="{4D7BCE46-8EBE-496E-88E9-A08B58ACE412}"/>
    <cellStyle name="Normal 5 8 2" xfId="19944" xr:uid="{FDF7CC98-495B-4C5C-8E6D-59A05EC3FBC7}"/>
    <cellStyle name="Normal 5 8 2 2" xfId="19945" xr:uid="{9E3D95F9-CDB7-423A-B48D-66BD0A2B141E}"/>
    <cellStyle name="Normal 5 8 2 2 2" xfId="25466" xr:uid="{781F93E3-9AA8-4E0C-9B74-5440363868F1}"/>
    <cellStyle name="Normal 5 8 2 3" xfId="19946" xr:uid="{D0B7779D-61EF-4025-A0B1-212FFDB73AFD}"/>
    <cellStyle name="Normal 5 8 2 3 2" xfId="25467" xr:uid="{1EDB48E4-915E-42FB-A509-FB09B803CE98}"/>
    <cellStyle name="Normal 5 8 2 4" xfId="25465" xr:uid="{53D097D1-2C85-4FB1-9D1D-29DCB045E63A}"/>
    <cellStyle name="Normal 5 8 2_ACT_NIBD EQ" xfId="19947" xr:uid="{E8A5D62D-0005-4E57-9A29-10E6237B1F67}"/>
    <cellStyle name="Normal 5 8 3" xfId="19948" xr:uid="{C28F34AA-467B-4F1E-862B-080AF8776AFE}"/>
    <cellStyle name="Normal 5 8 3 2" xfId="25468" xr:uid="{207EDD99-0783-438F-8B75-C5E2F07A8AE8}"/>
    <cellStyle name="Normal 5 8 4" xfId="19949" xr:uid="{4853CA6C-688B-4C7A-903B-7B07DB4F770C}"/>
    <cellStyle name="Normal 5 8 4 2" xfId="25469" xr:uid="{98FD20DD-7F73-4741-B455-BE4411EA7199}"/>
    <cellStyle name="Normal 5 8 5" xfId="19950" xr:uid="{576B7786-EDBE-48CA-9860-9A5E12ADAD66}"/>
    <cellStyle name="Normal 5 8 5 2" xfId="31074" xr:uid="{759BA6EA-721E-49E2-9A39-68F94A99F2D4}"/>
    <cellStyle name="Normal 5 8 6" xfId="36229" xr:uid="{88B1A17B-2A32-4159-BF44-14AD1FFF1252}"/>
    <cellStyle name="Normal 5 8 7" xfId="37302" xr:uid="{ACB885C4-60F3-4362-9C84-5A87E1B316B3}"/>
    <cellStyle name="Normal 5 8 8" xfId="36004" xr:uid="{4850B24B-D74C-4D15-97E2-AC000F562B97}"/>
    <cellStyle name="Normal 5 8 9" xfId="37115" xr:uid="{E843D12E-BFFB-47A6-B61A-09054BE92739}"/>
    <cellStyle name="Normal 5 8_Act input CF" xfId="19951" xr:uid="{85DA764D-D739-4E97-8E4F-673DEA63817F}"/>
    <cellStyle name="Normal 5 9" xfId="19952" xr:uid="{74BBD874-D7AF-47A1-8AF6-5DFF8F35D4A7}"/>
    <cellStyle name="Normal 5 9 2" xfId="19953" xr:uid="{0C910C67-ABB1-4B1A-8486-ECEC27569F08}"/>
    <cellStyle name="Normal 5 9 2 2" xfId="31066" xr:uid="{9597F209-8385-4677-B576-9EF4399B950D}"/>
    <cellStyle name="Normal 5 9 3" xfId="25470" xr:uid="{F3E40B0A-3D13-4100-8B71-2D1502169472}"/>
    <cellStyle name="Normal 5 9_ACT Segment adj EBITDA" xfId="19954" xr:uid="{EC25960D-CBBA-4CDC-97FC-99D496897503}"/>
    <cellStyle name="Normal 5_Act input CF" xfId="19955" xr:uid="{21671F98-A308-40FD-B94F-374D64CA0D07}"/>
    <cellStyle name="Normal 50" xfId="19956" xr:uid="{19EA556D-F340-43CC-96E2-1ACD6AF4986A}"/>
    <cellStyle name="Normal 50 10" xfId="33093" xr:uid="{FFCB5D14-CECD-44A3-A300-2B3291FCF382}"/>
    <cellStyle name="Normal 50 11" xfId="25471" xr:uid="{4978EDEA-8CCA-41E2-AD80-CA447A9C946D}"/>
    <cellStyle name="Normal 50 2" xfId="19957" xr:uid="{D6D15161-CD17-4E61-8342-EFAEB1AD6F68}"/>
    <cellStyle name="Normal 50 2 2" xfId="19958" xr:uid="{947767E9-8C73-48C8-999B-1252885D44F2}"/>
    <cellStyle name="Normal 50 2 2 2" xfId="25473" xr:uid="{85AFE2FA-A55A-486C-AA55-A5C6F1488CB0}"/>
    <cellStyle name="Normal 50 2 3" xfId="19959" xr:uid="{3E02989E-195F-494E-96EB-36E74262BF7C}"/>
    <cellStyle name="Normal 50 2 3 2" xfId="25474" xr:uid="{C43319F1-32F3-4D51-A145-05E5B64D8A4D}"/>
    <cellStyle name="Normal 50 2 4" xfId="36886" xr:uid="{B4C02904-245B-4046-B0AA-A31CC5D2ADE2}"/>
    <cellStyle name="Normal 50 2 5" xfId="25472" xr:uid="{B8FDAF2E-A98D-4A13-97ED-E7259E59A27A}"/>
    <cellStyle name="Normal 50 2_ACT Segment adj EBITDA" xfId="19960" xr:uid="{11CCBF78-EBDC-45F0-943E-698417D3B486}"/>
    <cellStyle name="Normal 50 3" xfId="19961" xr:uid="{832F292D-4B5E-4714-9CD8-E46F2513B040}"/>
    <cellStyle name="Normal 50 3 2" xfId="25475" xr:uid="{1EA437DC-364F-48B8-A84B-603CE94C4563}"/>
    <cellStyle name="Normal 50 4" xfId="19962" xr:uid="{C938DBF4-F708-484F-8F11-3271A21CC64C}"/>
    <cellStyle name="Normal 50 4 2" xfId="25476" xr:uid="{696E19EB-2AE5-4FB6-9EAE-722ACCB14E54}"/>
    <cellStyle name="Normal 50 5" xfId="19963" xr:uid="{12F28C19-B895-473B-9DC9-36A1174CF341}"/>
    <cellStyle name="Normal 50 5 2" xfId="31935" xr:uid="{9C60B8AC-2CFD-4D9C-A5B7-7B13468CA75C}"/>
    <cellStyle name="Normal 50 6" xfId="35881" xr:uid="{2EC7B036-4AD9-4A35-8FB2-9A67E71829FB}"/>
    <cellStyle name="Normal 50 7" xfId="37158" xr:uid="{BB295763-168B-4FCA-B51A-D438C06AAB7F}"/>
    <cellStyle name="Normal 50 8" xfId="33154" xr:uid="{BC859F10-7356-41E4-A56F-7F3C76129A63}"/>
    <cellStyle name="Normal 50 9" xfId="36474" xr:uid="{69C5ED97-0435-488D-9D06-32AD3273CFD7}"/>
    <cellStyle name="Normal 50_Act input CF" xfId="19964" xr:uid="{61EADB53-CB62-45F7-B14C-8D9063B64A2D}"/>
    <cellStyle name="Normal 51" xfId="19965" xr:uid="{F499FB6A-9D59-4D2E-AC28-06F4DC8F4C71}"/>
    <cellStyle name="Normal 51 10" xfId="35932" xr:uid="{0F44FC4F-739B-47E6-A88C-2A4B9A66862A}"/>
    <cellStyle name="Normal 51 11" xfId="25477" xr:uid="{874B06F5-35E3-42FD-AB26-95F70C38EC39}"/>
    <cellStyle name="Normal 51 2" xfId="19966" xr:uid="{15414DAC-B160-4C3D-8B54-F3DD9A98E8C7}"/>
    <cellStyle name="Normal 51 2 2" xfId="19967" xr:uid="{DA5FA356-376D-4E38-9219-DFB37B012C98}"/>
    <cellStyle name="Normal 51 2 2 2" xfId="25479" xr:uid="{30352AF5-0960-4019-BE1B-F92EBB31AE7B}"/>
    <cellStyle name="Normal 51 2 3" xfId="19968" xr:uid="{083BD209-BB2A-4635-AE02-9207CFDA12C0}"/>
    <cellStyle name="Normal 51 2 3 2" xfId="25480" xr:uid="{EDF31E18-26E4-46D8-A388-AD5198FEED74}"/>
    <cellStyle name="Normal 51 2 4" xfId="36887" xr:uid="{15943636-F1B0-4046-98C6-17552DCEABEC}"/>
    <cellStyle name="Normal 51 2 5" xfId="25478" xr:uid="{3555B367-9252-4079-AF80-4042D6A3C174}"/>
    <cellStyle name="Normal 51 2_ACT Segment adj EBITDA" xfId="19969" xr:uid="{4632FE33-62FE-4996-9EDE-429867611B51}"/>
    <cellStyle name="Normal 51 3" xfId="19970" xr:uid="{DDBF92E7-E950-4AF3-BCC6-121E27FD010D}"/>
    <cellStyle name="Normal 51 3 2" xfId="25481" xr:uid="{D13A565B-5B56-48DB-9942-C2869DE9C2A9}"/>
    <cellStyle name="Normal 51 4" xfId="19971" xr:uid="{179A6AA6-B690-45C9-B9F9-9FC62B25EFD0}"/>
    <cellStyle name="Normal 51 4 2" xfId="25482" xr:uid="{CFF4B5B1-5816-4C08-8CB7-8D31B5427AF5}"/>
    <cellStyle name="Normal 51 5" xfId="19972" xr:uid="{85E124C2-5F05-42F5-ABBB-A87EF9474F5F}"/>
    <cellStyle name="Normal 51 5 2" xfId="31936" xr:uid="{ADBDD543-F0EC-4B2A-83C5-7647C0F4C711}"/>
    <cellStyle name="Normal 51 6" xfId="35882" xr:uid="{4ABF785A-FA31-48FC-916A-2419542FF769}"/>
    <cellStyle name="Normal 51 7" xfId="37159" xr:uid="{7447A913-A4F3-404A-A6EC-AE02139FDFCA}"/>
    <cellStyle name="Normal 51 8" xfId="33155" xr:uid="{D3A0DB50-4FF2-4456-BE43-D90E2B57D0A2}"/>
    <cellStyle name="Normal 51 9" xfId="37212" xr:uid="{734C1AD5-8CFF-4CD1-BA6B-A8B0610C2739}"/>
    <cellStyle name="Normal 51_Act input CF" xfId="19973" xr:uid="{92EB29D7-7242-4322-B85E-F43BB7DDE32D}"/>
    <cellStyle name="Normal 52" xfId="19974" xr:uid="{95FB4E8A-C758-47AB-897F-70D28365E506}"/>
    <cellStyle name="Normal 52 10" xfId="33094" xr:uid="{6AD7850A-C6E7-422D-9274-38335FB471A5}"/>
    <cellStyle name="Normal 52 11" xfId="25483" xr:uid="{A1F88ABE-F900-4B86-94BC-6ECFB9FF3480}"/>
    <cellStyle name="Normal 52 2" xfId="19975" xr:uid="{BEBE5FB5-FC40-481A-8F93-46CF6432E78E}"/>
    <cellStyle name="Normal 52 2 2" xfId="19976" xr:uid="{AB220866-7829-4E4A-A106-5B8D08D61B88}"/>
    <cellStyle name="Normal 52 2 2 2" xfId="25485" xr:uid="{58A448DE-52AA-421F-9ED0-18CE681A3413}"/>
    <cellStyle name="Normal 52 2 3" xfId="19977" xr:uid="{720D5C8A-6FF6-4812-9295-7D484189FD0E}"/>
    <cellStyle name="Normal 52 2 3 2" xfId="25486" xr:uid="{D39683EC-D1A6-491B-9D7D-F0C243553BFF}"/>
    <cellStyle name="Normal 52 2 4" xfId="36888" xr:uid="{B6219B47-B495-4320-80CD-93D5C7157311}"/>
    <cellStyle name="Normal 52 2 5" xfId="25484" xr:uid="{CAE2DE02-BE10-475E-89D8-68B0804D1202}"/>
    <cellStyle name="Normal 52 2_ACT Segment adj EBITDA" xfId="19978" xr:uid="{71C9959F-7537-4AD1-B3D9-CCE23B2C8049}"/>
    <cellStyle name="Normal 52 3" xfId="19979" xr:uid="{2911B8B5-2BF1-4D7D-8E09-D67EE81AA239}"/>
    <cellStyle name="Normal 52 3 2" xfId="25487" xr:uid="{2F90CF34-0F94-49C6-8D0C-9E1C61569936}"/>
    <cellStyle name="Normal 52 4" xfId="19980" xr:uid="{8CFCF944-CA53-4B8B-9476-875CAAFFFA05}"/>
    <cellStyle name="Normal 52 4 2" xfId="25488" xr:uid="{B305F45A-921E-4728-8474-B6D213B13D83}"/>
    <cellStyle name="Normal 52 5" xfId="19981" xr:uid="{124EB3F0-D6DA-44B2-8954-399619A812A2}"/>
    <cellStyle name="Normal 52 5 2" xfId="31938" xr:uid="{C587B108-61B5-42AB-863C-B83CEBB7A5DC}"/>
    <cellStyle name="Normal 52 6" xfId="35883" xr:uid="{BAC24D48-FD2A-4EFB-BF7C-6DD037694EA3}"/>
    <cellStyle name="Normal 52 7" xfId="37160" xr:uid="{6A47A4CC-C4EA-4A9C-B792-059A712867BB}"/>
    <cellStyle name="Normal 52 8" xfId="33156" xr:uid="{0932C9AB-F462-4530-9C70-4F88E018CDD2}"/>
    <cellStyle name="Normal 52 9" xfId="36473" xr:uid="{D6A19DA8-730C-4CD0-8E13-055BB84FF056}"/>
    <cellStyle name="Normal 52_Act input CF" xfId="19982" xr:uid="{DC5BD751-9F36-496B-B5DD-DC4CA0A47094}"/>
    <cellStyle name="Normal 53" xfId="19983" xr:uid="{8FAAB97D-73E1-4E7D-9681-6D97F74DF63B}"/>
    <cellStyle name="Normal 53 10" xfId="36148" xr:uid="{E1B04B52-01B5-4D0E-9C65-B6AA49E6E26E}"/>
    <cellStyle name="Normal 53 11" xfId="25489" xr:uid="{853D6544-5076-4194-930F-755BD4AABE52}"/>
    <cellStyle name="Normal 53 2" xfId="19984" xr:uid="{DC47C3C7-6F06-40AE-B353-6EF586A5B487}"/>
    <cellStyle name="Normal 53 2 2" xfId="19985" xr:uid="{532FEEE8-6F22-44E4-97C1-7F343E91594F}"/>
    <cellStyle name="Normal 53 2 2 2" xfId="25491" xr:uid="{D78A5971-01CF-4E50-9841-9E5FBBDEC93D}"/>
    <cellStyle name="Normal 53 2 3" xfId="19986" xr:uid="{85DC1949-123C-45CD-955B-18F2AB76C902}"/>
    <cellStyle name="Normal 53 2 3 2" xfId="25492" xr:uid="{F168DD31-7BFE-486B-9ED7-72FA1536BFAC}"/>
    <cellStyle name="Normal 53 2 4" xfId="36889" xr:uid="{7869586E-2D60-447A-9550-F65A4B73BD2A}"/>
    <cellStyle name="Normal 53 2 5" xfId="25490" xr:uid="{130D23A2-C18F-40C6-98DA-7EFE3DC7896A}"/>
    <cellStyle name="Normal 53 2_ACT Segment adj EBITDA" xfId="19987" xr:uid="{F54B9FEB-7E5B-4784-A25D-6D63439B659D}"/>
    <cellStyle name="Normal 53 3" xfId="19988" xr:uid="{78DD3F35-BCD8-42F4-A8A5-817DDEA69AF7}"/>
    <cellStyle name="Normal 53 3 2" xfId="25493" xr:uid="{5BB71783-BFF3-459E-B342-6A31C15D014B}"/>
    <cellStyle name="Normal 53 4" xfId="19989" xr:uid="{8ECE501D-9BA2-48EA-A9D1-1A57248F0129}"/>
    <cellStyle name="Normal 53 4 2" xfId="25494" xr:uid="{E8ED6A2E-1BC0-48A0-A189-B14E4E16CF71}"/>
    <cellStyle name="Normal 53 5" xfId="35884" xr:uid="{1985A842-93C5-467E-AE16-24E3320DF7A8}"/>
    <cellStyle name="Normal 53 6" xfId="37161" xr:uid="{DE726AF5-8BA2-4199-9375-5F29149D7AA3}"/>
    <cellStyle name="Normal 53 7" xfId="33157" xr:uid="{5191B54A-ED3D-4D47-B9B2-D7C96B2F3F4A}"/>
    <cellStyle name="Normal 53 8" xfId="36472" xr:uid="{79E75DB0-074F-43EC-A363-78EE4D699AD8}"/>
    <cellStyle name="Normal 53 9" xfId="35935" xr:uid="{4B313A87-5E33-4562-9C3E-8847103E4998}"/>
    <cellStyle name="Normal 53_Act input CF" xfId="19990" xr:uid="{E39526F2-2B36-4207-A073-CD335AF5303E}"/>
    <cellStyle name="Normal 54" xfId="19991" xr:uid="{72C85717-5F34-4C65-8507-41A8214DF4ED}"/>
    <cellStyle name="Normal 54 10" xfId="37384" xr:uid="{7C3E046C-9D43-4B45-BA02-8EAD7E8BBA16}"/>
    <cellStyle name="Normal 54 11" xfId="25495" xr:uid="{1868F734-DB87-4318-A751-C8F730874DF3}"/>
    <cellStyle name="Normal 54 2" xfId="19992" xr:uid="{9D12AA9F-1AE3-4B4C-8C11-0791DF1B2456}"/>
    <cellStyle name="Normal 54 2 2" xfId="19993" xr:uid="{8B3BBBF1-4A54-44F0-9B4C-9ECBEBCC8020}"/>
    <cellStyle name="Normal 54 2 2 2" xfId="25497" xr:uid="{48EB83B1-C755-4A41-A3D8-A21E50848BB2}"/>
    <cellStyle name="Normal 54 2 3" xfId="19994" xr:uid="{53FC25BE-2E12-4CCC-A00A-62E124A8395B}"/>
    <cellStyle name="Normal 54 2 3 2" xfId="25498" xr:uid="{A9A7F88D-CDA3-4A74-BCB1-FF46EBC9E496}"/>
    <cellStyle name="Normal 54 2 4" xfId="36890" xr:uid="{561527E2-CB6A-4598-9737-62A328FD1303}"/>
    <cellStyle name="Normal 54 2 5" xfId="25496" xr:uid="{BA0E3D46-6E40-4E8E-942D-4182C4ED2C8D}"/>
    <cellStyle name="Normal 54 2_ACT Segment adj EBITDA" xfId="19995" xr:uid="{658B2DA3-2EA4-4C22-A38F-A10572097C15}"/>
    <cellStyle name="Normal 54 3" xfId="19996" xr:uid="{EE6909A1-9B8F-4EBA-A8C3-70E2192A51E0}"/>
    <cellStyle name="Normal 54 3 2" xfId="25499" xr:uid="{B76F9934-A4A7-4A14-ACAC-A954B19481E0}"/>
    <cellStyle name="Normal 54 4" xfId="19997" xr:uid="{E28C11A2-D84D-441D-ACB4-1C7095E6E8B6}"/>
    <cellStyle name="Normal 54 4 2" xfId="25500" xr:uid="{A5D0B3F2-8330-4260-99CA-453B67101DC1}"/>
    <cellStyle name="Normal 54 5" xfId="35885" xr:uid="{91D1CC2D-8619-4780-BC6F-E4837EEF6F5C}"/>
    <cellStyle name="Normal 54 6" xfId="37162" xr:uid="{53B6B5C2-B6F9-48B5-BD2B-D2FCFE545E8C}"/>
    <cellStyle name="Normal 54 7" xfId="33158" xr:uid="{ACDED9B6-B2AD-4F28-99DE-6755C870D817}"/>
    <cellStyle name="Normal 54 8" xfId="37214" xr:uid="{7927F190-461C-42CA-A4DD-74F54D9AB741}"/>
    <cellStyle name="Normal 54 9" xfId="33095" xr:uid="{CE5C559E-E974-4C84-9255-F851D26B02E7}"/>
    <cellStyle name="Normal 54_Act input CF" xfId="19998" xr:uid="{7D4A5951-6B98-4259-8C74-A7F18F1D6456}"/>
    <cellStyle name="Normal 55" xfId="19999" xr:uid="{EAFE5655-6D1C-49D5-B2E9-F44742502448}"/>
    <cellStyle name="Normal 55 10" xfId="37225" xr:uid="{1435D7F0-1760-4BAC-B7A5-F7262A32BC20}"/>
    <cellStyle name="Normal 55 11" xfId="25501" xr:uid="{CF717199-C421-43BD-A16B-77D80873C150}"/>
    <cellStyle name="Normal 55 2" xfId="20000" xr:uid="{7AEA9D08-D791-4CCD-8135-2E05F58F615B}"/>
    <cellStyle name="Normal 55 2 2" xfId="20001" xr:uid="{47EE6CB2-5C77-49B2-AA80-ED4BBE55C585}"/>
    <cellStyle name="Normal 55 2 2 2" xfId="25503" xr:uid="{2DAAE51E-00F8-4200-A5E6-C7875E5551A2}"/>
    <cellStyle name="Normal 55 2 3" xfId="20002" xr:uid="{B520E7B7-26C0-43D4-98E9-F1A11E19F4EF}"/>
    <cellStyle name="Normal 55 2 3 2" xfId="25504" xr:uid="{07463AFA-F4F5-44BE-A3CD-D82579D59C17}"/>
    <cellStyle name="Normal 55 2 4" xfId="36891" xr:uid="{5BA62D43-26C7-4D3C-AC4B-6194F158CD06}"/>
    <cellStyle name="Normal 55 2 5" xfId="25502" xr:uid="{A9DFFBBF-1206-4649-A7CC-A45B5D36FD6F}"/>
    <cellStyle name="Normal 55 2_ACT Segment adj EBITDA" xfId="20003" xr:uid="{A92B55EF-ED32-4257-BE80-B7FB7248DAF6}"/>
    <cellStyle name="Normal 55 3" xfId="20004" xr:uid="{25AC6E66-5413-467F-BD93-2709DF3D86CB}"/>
    <cellStyle name="Normal 55 3 2" xfId="25505" xr:uid="{0BB152CE-B96E-4AD1-85AF-6AEDAC6533D1}"/>
    <cellStyle name="Normal 55 4" xfId="20005" xr:uid="{A592E83E-5D21-44B2-A3D2-09DA450934F6}"/>
    <cellStyle name="Normal 55 4 2" xfId="25506" xr:uid="{49FEA55A-EB84-4379-94E4-FA51891B7E64}"/>
    <cellStyle name="Normal 55 5" xfId="35886" xr:uid="{8E6745A1-00CA-44EF-A494-DCC4E243A13D}"/>
    <cellStyle name="Normal 55 6" xfId="37163" xr:uid="{B9B53E4C-25C1-403A-AF02-54B5B2256EF8}"/>
    <cellStyle name="Normal 55 7" xfId="33159" xr:uid="{0E15E781-9BC7-469F-B4D2-9B01FA2DDB05}"/>
    <cellStyle name="Normal 55 8" xfId="36392" xr:uid="{ED8A024E-CAB6-43B5-AD2E-C9308F4056FE}"/>
    <cellStyle name="Normal 55 9" xfId="33096" xr:uid="{5522087A-E0C5-4493-88F4-AF7B0F9D3A0A}"/>
    <cellStyle name="Normal 55_Act input CF" xfId="20006" xr:uid="{BECD150B-D6B0-477A-A97A-E97D1F385EE5}"/>
    <cellStyle name="Normal 56" xfId="20007" xr:uid="{5DCA4657-D555-4343-8FF0-46DCD6B38B2B}"/>
    <cellStyle name="Normal 56 10" xfId="38080" xr:uid="{9EBDDFE9-7C74-4925-8541-CDED4A4A5A6B}"/>
    <cellStyle name="Normal 56 11" xfId="25507" xr:uid="{650EB44E-BE10-43C7-A075-B27C548D324C}"/>
    <cellStyle name="Normal 56 2" xfId="20008" xr:uid="{D67181FA-D1BA-486E-9B71-F4244028AC71}"/>
    <cellStyle name="Normal 56 2 2" xfId="20009" xr:uid="{AD90D42D-ABE5-43E1-8DDA-1A8378DD260F}"/>
    <cellStyle name="Normal 56 2 2 2" xfId="25509" xr:uid="{FC306C85-A16A-427B-8934-58BCE354EFA0}"/>
    <cellStyle name="Normal 56 2 3" xfId="20010" xr:uid="{844B5B58-5232-4A52-B395-B715CCBABE65}"/>
    <cellStyle name="Normal 56 2 3 2" xfId="25510" xr:uid="{20136066-0781-4600-A84F-257A74586B88}"/>
    <cellStyle name="Normal 56 2 4" xfId="36892" xr:uid="{67E8232A-3B3D-46DF-B87F-42B155A979CC}"/>
    <cellStyle name="Normal 56 2 5" xfId="25508" xr:uid="{D411C79C-EA73-4458-B1C7-792DA5639C0D}"/>
    <cellStyle name="Normal 56 2_ACT Segment adj EBITDA" xfId="20011" xr:uid="{3EB3DCAA-1C2B-4DFB-9770-DBD0B7661EE7}"/>
    <cellStyle name="Normal 56 3" xfId="20012" xr:uid="{92553E47-9141-444D-AD12-644A8F9F6E90}"/>
    <cellStyle name="Normal 56 3 2" xfId="25511" xr:uid="{B0F2219A-A6A9-4E1B-BBDC-1BE98DA41D27}"/>
    <cellStyle name="Normal 56 4" xfId="20013" xr:uid="{8C58FDAB-B369-451B-AECA-3A84EA6F12C5}"/>
    <cellStyle name="Normal 56 4 2" xfId="25512" xr:uid="{B281A4A8-5078-459E-BEA7-A8D819314776}"/>
    <cellStyle name="Normal 56 5" xfId="35887" xr:uid="{8A610154-2E4E-42FD-BF90-98F4B580C68F}"/>
    <cellStyle name="Normal 56 6" xfId="37164" xr:uid="{EE8077AE-700C-40C3-9184-E909D12A136E}"/>
    <cellStyle name="Normal 56 7" xfId="33160" xr:uid="{8037A40D-CD2F-477B-AF40-9A4F7D5285BF}"/>
    <cellStyle name="Normal 56 8" xfId="37211" xr:uid="{224B9CC6-C5B2-40B9-935C-E44C5656C35E}"/>
    <cellStyle name="Normal 56 9" xfId="35937" xr:uid="{8CD77696-3B7F-44FD-8DE8-319FEA31958A}"/>
    <cellStyle name="Normal 56_Act input CF" xfId="20014" xr:uid="{D32BEA6D-1DE3-4033-81C3-BD82BFBB1BBD}"/>
    <cellStyle name="Normal 57" xfId="20015" xr:uid="{1621F388-CAE2-430F-8409-1842AFD88364}"/>
    <cellStyle name="Normal 57 10" xfId="37224" xr:uid="{F0D08D3E-BB68-4AAB-82D8-B2B1FF9CA900}"/>
    <cellStyle name="Normal 57 11" xfId="25513" xr:uid="{F82BAD2B-563A-46AD-9EE4-F5FFEEB4861B}"/>
    <cellStyle name="Normal 57 2" xfId="20016" xr:uid="{DE3A8D7D-12BB-4E8B-B7CC-1F10E3FCC2D5}"/>
    <cellStyle name="Normal 57 2 2" xfId="20017" xr:uid="{441FE2DA-1133-4E08-B1E7-51FDCC33C0D6}"/>
    <cellStyle name="Normal 57 2 2 2" xfId="25515" xr:uid="{41C37C79-E22B-4E9A-8540-7F90719A5F71}"/>
    <cellStyle name="Normal 57 2 3" xfId="20018" xr:uid="{BBCC0B16-8E90-4964-AA80-D6853B98F871}"/>
    <cellStyle name="Normal 57 2 3 2" xfId="25516" xr:uid="{3997701F-D9C4-4440-A05F-16EC8BF9901E}"/>
    <cellStyle name="Normal 57 2 4" xfId="36893" xr:uid="{BF0F41EE-7F64-4D34-9F41-A1E1D98CA5B2}"/>
    <cellStyle name="Normal 57 2 5" xfId="25514" xr:uid="{66A8A720-A7B6-47DF-955B-16BBB7C442AA}"/>
    <cellStyle name="Normal 57 2_ACT Segment adj EBITDA" xfId="20019" xr:uid="{EC43CA28-093C-4B4C-8FAA-40DE9206FDA9}"/>
    <cellStyle name="Normal 57 3" xfId="20020" xr:uid="{CBDA405E-4E68-45A4-A52F-70557C4F6D6E}"/>
    <cellStyle name="Normal 57 3 2" xfId="25517" xr:uid="{8ECEA2AD-8161-4A9E-8EAE-BDFED9E46F9E}"/>
    <cellStyle name="Normal 57 4" xfId="20021" xr:uid="{28AA770E-1B5D-4678-BC4A-39A2FF98A5EA}"/>
    <cellStyle name="Normal 57 4 2" xfId="25518" xr:uid="{04C4F22F-7547-4502-8CB9-F8E88C88C24D}"/>
    <cellStyle name="Normal 57 5" xfId="35888" xr:uid="{D860AE83-A569-4CE7-B90B-E7F67686616C}"/>
    <cellStyle name="Normal 57 6" xfId="37165" xr:uid="{4019AF38-CF4F-4FE9-83FC-48FAA6403B36}"/>
    <cellStyle name="Normal 57 7" xfId="33161" xr:uid="{627F7A6C-4D06-4D2D-996F-6A296402EBF3}"/>
    <cellStyle name="Normal 57 8" xfId="36298" xr:uid="{951A054C-1298-4827-B873-D6CCC2B7944A}"/>
    <cellStyle name="Normal 57 9" xfId="33097" xr:uid="{F53CE472-80A0-4EB8-BFC0-91FD13132067}"/>
    <cellStyle name="Normal 57_Act input CF" xfId="20022" xr:uid="{DB612B42-CA6A-4CC1-A3F8-2DE89EA85A50}"/>
    <cellStyle name="Normal 58" xfId="20023" xr:uid="{DED5C78D-4C68-4ABF-9127-DFB8CE173B75}"/>
    <cellStyle name="Normal 58 10" xfId="38078" xr:uid="{95FC2367-5485-4AF2-9C4E-78B1AF3F4E35}"/>
    <cellStyle name="Normal 58 11" xfId="25519" xr:uid="{1B11E128-79AD-4C68-A8E2-38E565826CA5}"/>
    <cellStyle name="Normal 58 2" xfId="20024" xr:uid="{BE227FA0-2AD1-47FB-A735-6D01AA8DCDE2}"/>
    <cellStyle name="Normal 58 2 2" xfId="20025" xr:uid="{72183BEB-948E-4D19-8740-B012399D78E6}"/>
    <cellStyle name="Normal 58 2 2 2" xfId="25521" xr:uid="{9D638204-CA07-426B-A3D3-9B1360E6960D}"/>
    <cellStyle name="Normal 58 2 3" xfId="20026" xr:uid="{4138AF5E-942D-4448-B678-1B64C72E5A0C}"/>
    <cellStyle name="Normal 58 2 3 2" xfId="25522" xr:uid="{5C9ED697-5F2C-436D-823F-BE84FD60481D}"/>
    <cellStyle name="Normal 58 2 4" xfId="36894" xr:uid="{B3273C1D-D21F-4044-8FC4-61FE3B3205B5}"/>
    <cellStyle name="Normal 58 2 5" xfId="25520" xr:uid="{0517F84F-6545-4B29-8C1E-C6265D110688}"/>
    <cellStyle name="Normal 58 2_ACT Segment adj EBITDA" xfId="20027" xr:uid="{B15CC71A-AFEE-4133-AB70-3487C380E436}"/>
    <cellStyle name="Normal 58 3" xfId="20028" xr:uid="{7BB7421A-CEF0-4F2D-9206-243869EDAE75}"/>
    <cellStyle name="Normal 58 3 2" xfId="25523" xr:uid="{FEB96D91-D8B6-465E-AFD8-8EF4074BA966}"/>
    <cellStyle name="Normal 58 4" xfId="20029" xr:uid="{D2D0B74D-DF1F-4D15-8CA8-A3EDDE053E30}"/>
    <cellStyle name="Normal 58 4 2" xfId="25524" xr:uid="{A4E3DA24-BC70-4112-A930-09CBD633829E}"/>
    <cellStyle name="Normal 58 5" xfId="35889" xr:uid="{D81A5885-89F2-4DB3-A402-F06E76FF2960}"/>
    <cellStyle name="Normal 58 6" xfId="37166" xr:uid="{62FF3251-C3BC-4C0E-8386-A0F2202EC2AE}"/>
    <cellStyle name="Normal 58 7" xfId="33162" xr:uid="{F2F5AB22-5835-4C62-B184-5BF3D76270D1}"/>
    <cellStyle name="Normal 58 8" xfId="36200" xr:uid="{3E82E16E-21FC-40FD-88DC-C02D6A18D4D5}"/>
    <cellStyle name="Normal 58 9" xfId="35933" xr:uid="{D1E16F79-A322-49DB-9B42-7601D0FCB147}"/>
    <cellStyle name="Normal 58_Act input CF" xfId="20030" xr:uid="{36798A10-5F0B-431D-8BE8-7A0684C627F1}"/>
    <cellStyle name="Normal 59" xfId="20031" xr:uid="{59D21A2B-7AA0-46A9-B8D4-28AA7F8A7464}"/>
    <cellStyle name="Normal 59 10" xfId="37197" xr:uid="{0A934A8A-F24B-42EC-85D2-86582890315D}"/>
    <cellStyle name="Normal 59 11" xfId="25525" xr:uid="{FE7AD986-C58E-4C38-A3F9-F89B9383FE08}"/>
    <cellStyle name="Normal 59 2" xfId="20032" xr:uid="{4CBD9ED8-4448-4C38-B2D7-73CD3A284A6B}"/>
    <cellStyle name="Normal 59 2 2" xfId="20033" xr:uid="{BF930103-AABE-43F9-B91C-046185703FCD}"/>
    <cellStyle name="Normal 59 2 2 2" xfId="25527" xr:uid="{2EED1840-D742-4B56-9423-421EB07D90F9}"/>
    <cellStyle name="Normal 59 2 3" xfId="20034" xr:uid="{4058C681-6F88-4460-930E-734D5D6CBC4F}"/>
    <cellStyle name="Normal 59 2 3 2" xfId="25528" xr:uid="{C974768B-657B-42C9-A2BB-F8265294EBAD}"/>
    <cellStyle name="Normal 59 2 4" xfId="36895" xr:uid="{33EA02DD-BADD-47E9-8F5F-25959202396F}"/>
    <cellStyle name="Normal 59 2 5" xfId="25526" xr:uid="{FFC903C7-64A1-4A31-B7C4-9920C26339CF}"/>
    <cellStyle name="Normal 59 2_ACT Segment adj EBITDA" xfId="20035" xr:uid="{237B47CD-58B0-45C6-B960-C9C26F42EE91}"/>
    <cellStyle name="Normal 59 3" xfId="20036" xr:uid="{92D2ADD5-89CD-4F6F-9F3A-360E6D4FEF16}"/>
    <cellStyle name="Normal 59 3 2" xfId="25529" xr:uid="{91EA5CAF-D39D-4615-9951-A75D4E596008}"/>
    <cellStyle name="Normal 59 4" xfId="20037" xr:uid="{8B53FC8B-1747-4D53-8B62-DFCD531F2242}"/>
    <cellStyle name="Normal 59 4 2" xfId="25530" xr:uid="{81CF766C-709F-4DB4-BB56-2261C721735C}"/>
    <cellStyle name="Normal 59 5" xfId="35890" xr:uid="{6928FBF6-475F-461B-BE91-CB272142C791}"/>
    <cellStyle name="Normal 59 6" xfId="37167" xr:uid="{5E53604E-4A41-4FC9-96E4-30AFDD3BDFCB}"/>
    <cellStyle name="Normal 59 7" xfId="33163" xr:uid="{70D41D25-8424-4EBC-9A89-B85E88C8A7CB}"/>
    <cellStyle name="Normal 59 8" xfId="36471" xr:uid="{987793B4-7AE1-49AC-A4D4-E5650A789577}"/>
    <cellStyle name="Normal 59 9" xfId="33098" xr:uid="{7DAF41F5-C954-4B02-8840-4855E7B5F09E}"/>
    <cellStyle name="Normal 59_Act input CF" xfId="20038" xr:uid="{ED38F2A3-E841-4548-802E-87E06DA44B50}"/>
    <cellStyle name="Normal 6" xfId="20039" xr:uid="{C080FE4B-CDBC-427D-ABA2-E069B8F44734}"/>
    <cellStyle name="Normal 6 10" xfId="36034" xr:uid="{DEA56475-FA0A-48D0-AAED-2A6E540EFAB2}"/>
    <cellStyle name="Normal 6 11" xfId="25531" xr:uid="{C8FF665E-0516-4253-B9DA-AD61726556C2}"/>
    <cellStyle name="Normal 6 2" xfId="20040" xr:uid="{5324BCDC-7817-41DB-B2DE-D018CAF345AA}"/>
    <cellStyle name="Normal 6 2 2" xfId="20041" xr:uid="{B38D309E-6039-431A-B248-C9ED963F084A}"/>
    <cellStyle name="Normal 6 2 2 2" xfId="30637" xr:uid="{DFE28E16-7250-4941-AC04-166009CD7A46}"/>
    <cellStyle name="Normal 6 2 3" xfId="33050" xr:uid="{8C68B836-EBEA-42C4-8166-54E7C6DF96E2}"/>
    <cellStyle name="Normal 6 2 4" xfId="25532" xr:uid="{5D7C0C34-E2DF-4867-89EB-5EE48966735C}"/>
    <cellStyle name="Normal 6 2_ACT Segment adj EBITDA" xfId="20042" xr:uid="{5CEA42B2-2BAE-4113-A7D0-8F83D5AB8A7A}"/>
    <cellStyle name="Normal 6 3" xfId="20043" xr:uid="{0ECE2805-4E94-4E4A-9C76-07C7615B68E8}"/>
    <cellStyle name="Normal 6 3 2" xfId="20044" xr:uid="{2163A037-C54D-410D-87FC-9FAD0EC43631}"/>
    <cellStyle name="Normal 6 3 2 2" xfId="31079" xr:uid="{1F4DAD09-19DA-4900-AEB9-3F01761C3246}"/>
    <cellStyle name="Normal 6 3 3" xfId="25533" xr:uid="{D51F1991-B1AF-438F-BC18-B78E466DF8BE}"/>
    <cellStyle name="Normal 6 3_ACT Segment adj EBITDA" xfId="20045" xr:uid="{C05E1492-AC34-4710-ABD5-40A935DFC129}"/>
    <cellStyle name="Normal 6 4" xfId="20046" xr:uid="{BC9741A7-BA6E-4BD3-AF70-6023E1C11CF7}"/>
    <cellStyle name="Normal 6 4 2" xfId="20047" xr:uid="{8C225468-BF5B-466C-9CA6-D3F734682BF1}"/>
    <cellStyle name="Normal 6 4 2 2" xfId="31446" xr:uid="{7FCFF327-138A-42FA-B841-D7544A613C4B}"/>
    <cellStyle name="Normal 6 4 3" xfId="25534" xr:uid="{9EC58963-8012-455C-97FC-738349A79A98}"/>
    <cellStyle name="Normal 6 4_ACT Segment adj EBITDA" xfId="20048" xr:uid="{7D8A39AA-94DE-4FD3-9E03-B74DD546BB17}"/>
    <cellStyle name="Normal 6 5" xfId="20049" xr:uid="{232EE362-B4A3-4BDE-9FC9-B06DE724F608}"/>
    <cellStyle name="Normal 6 5 2" xfId="20050" xr:uid="{74BA4747-CB8E-4F49-81CD-DA67396F4BD6}"/>
    <cellStyle name="Normal 6 5 2 2" xfId="31064" xr:uid="{D05094E9-9C89-4322-979D-EDFB97CE92BF}"/>
    <cellStyle name="Normal 6 5 3" xfId="25535" xr:uid="{29FE59AD-6270-41FD-B48E-407DED53C4E8}"/>
    <cellStyle name="Normal 6 5_ACT Segment adj EBITDA" xfId="20051" xr:uid="{86952A4C-FEE9-42D9-AF9C-2DD13411CD3A}"/>
    <cellStyle name="Normal 6 6" xfId="20052" xr:uid="{9E71851C-B1E2-43C0-881D-9C2AA0DE1C96}"/>
    <cellStyle name="Normal 6 6 2" xfId="36219" xr:uid="{114CB8E0-AF87-4972-9607-AC4F820EB9F1}"/>
    <cellStyle name="Normal 6 6 3" xfId="30566" xr:uid="{4B9E6767-B82D-4E4A-B1B3-0C69B7D13EF1}"/>
    <cellStyle name="Normal 6 7" xfId="33049" xr:uid="{4362AE36-3A8C-4188-A37D-4E22E814EE06}"/>
    <cellStyle name="Normal 6 8" xfId="36075" xr:uid="{215B6AF3-9AB3-4B4F-8990-EB2C05483D80}"/>
    <cellStyle name="Normal 6 9" xfId="37712" xr:uid="{60E7DCF8-5F15-4FEF-8495-F8842CC236B6}"/>
    <cellStyle name="Normal 6_Act input CF" xfId="20053" xr:uid="{4CB2CE66-B8B6-4FDD-84D5-649DF2A125E4}"/>
    <cellStyle name="Normal 60" xfId="20054" xr:uid="{7F53C98B-69E8-4299-918C-1CE580A20F4D}"/>
    <cellStyle name="Normal 60 10" xfId="36144" xr:uid="{257B7CDD-5AF9-4B1C-B12D-3E4CB670B397}"/>
    <cellStyle name="Normal 60 11" xfId="25536" xr:uid="{0BAC6C00-55F6-47DF-8EC5-FB1AFB461E6A}"/>
    <cellStyle name="Normal 60 2" xfId="20055" xr:uid="{8C74567C-A5DB-47AA-B002-25605B57F92C}"/>
    <cellStyle name="Normal 60 2 2" xfId="20056" xr:uid="{956FEF98-CBE7-46BB-A712-97AF24B64D38}"/>
    <cellStyle name="Normal 60 2 2 2" xfId="25538" xr:uid="{32F11620-6DC4-4F72-AD0C-6AA38D45CBBF}"/>
    <cellStyle name="Normal 60 2 3" xfId="20057" xr:uid="{69166945-1F57-443A-871F-00252D1A6024}"/>
    <cellStyle name="Normal 60 2 3 2" xfId="25539" xr:uid="{4AD6BE73-80B3-451D-BE09-E7C3870D088C}"/>
    <cellStyle name="Normal 60 2 4" xfId="36898" xr:uid="{60C54D27-5039-4E05-8BD2-BF5FFB2DBD6E}"/>
    <cellStyle name="Normal 60 2 5" xfId="25537" xr:uid="{A1F2219C-C75B-4A91-A03C-D63EC2ACB4C2}"/>
    <cellStyle name="Normal 60 2_ACT Segment adj EBITDA" xfId="20058" xr:uid="{1495F181-5079-4343-AD97-69D8032E6AF9}"/>
    <cellStyle name="Normal 60 3" xfId="20059" xr:uid="{16728F52-96EA-42C3-8FE6-EB39A0F99689}"/>
    <cellStyle name="Normal 60 3 2" xfId="25540" xr:uid="{8A3E600C-1FA7-4F70-AF14-D2E066F1C965}"/>
    <cellStyle name="Normal 60 4" xfId="20060" xr:uid="{0B1FF87B-B9D1-48E8-8270-5575D7BD5CAD}"/>
    <cellStyle name="Normal 60 4 2" xfId="25541" xr:uid="{FD283C6F-64F4-45CD-BBF0-FDE7C895FE5A}"/>
    <cellStyle name="Normal 60 5" xfId="35891" xr:uid="{FE7682F2-108F-464E-AB21-C459ACBB9D99}"/>
    <cellStyle name="Normal 60 6" xfId="37168" xr:uid="{BA680A52-DDFF-4C2F-B4EE-EAF228052288}"/>
    <cellStyle name="Normal 60 7" xfId="33164" xr:uid="{C27F7EA9-F5E5-46E8-8959-2E0CF911DFF0}"/>
    <cellStyle name="Normal 60 8" xfId="37216" xr:uid="{10555F47-EAA3-4F05-8ED0-7F7EE4B1A625}"/>
    <cellStyle name="Normal 60 9" xfId="33099" xr:uid="{F5953F10-E03E-4D39-9F0C-2072702E6951}"/>
    <cellStyle name="Normal 60_Act input CF" xfId="20061" xr:uid="{8F06E3AC-1E50-4256-93B0-4F2173FCB803}"/>
    <cellStyle name="Normal 61" xfId="20062" xr:uid="{D1D1E096-7B58-4205-A963-376E4CDE2E62}"/>
    <cellStyle name="Normal 61 10" xfId="37223" xr:uid="{68CC0948-FDCB-46B3-AE5B-C851C75FE558}"/>
    <cellStyle name="Normal 61 11" xfId="25542" xr:uid="{B1AFF098-BDF4-45B7-94B0-263A57769ADC}"/>
    <cellStyle name="Normal 61 2" xfId="20063" xr:uid="{3EA0F17B-7D16-45A7-9AFB-8E0F718BE177}"/>
    <cellStyle name="Normal 61 2 2" xfId="20064" xr:uid="{ACFC0AEB-E10A-4C72-8481-2888ADCE2013}"/>
    <cellStyle name="Normal 61 2 2 2" xfId="25544" xr:uid="{0B492DB8-F5E9-4682-B485-86DE513D8F83}"/>
    <cellStyle name="Normal 61 2 3" xfId="20065" xr:uid="{15CA2D70-EDE8-402D-9D6C-DEC73BFFDF00}"/>
    <cellStyle name="Normal 61 2 3 2" xfId="25545" xr:uid="{F305922C-ADEC-4E65-92EB-B7B95BF96F2C}"/>
    <cellStyle name="Normal 61 2 4" xfId="36899" xr:uid="{450F7DCF-E89F-414A-8BED-E64C551D7925}"/>
    <cellStyle name="Normal 61 2 5" xfId="25543" xr:uid="{FE557D98-6585-4C5A-A5D4-CFFD45933EA0}"/>
    <cellStyle name="Normal 61 2_ACT Segment adj EBITDA" xfId="20066" xr:uid="{C6E0B147-23DA-45CD-BA55-850F30419554}"/>
    <cellStyle name="Normal 61 3" xfId="20067" xr:uid="{96227D18-E9EB-4675-AFCA-8500F41A5598}"/>
    <cellStyle name="Normal 61 3 2" xfId="25546" xr:uid="{42E50FAD-79F8-48C6-A35E-AF4E3A1916F0}"/>
    <cellStyle name="Normal 61 4" xfId="20068" xr:uid="{74A78B3F-7059-4DC0-913F-5A873658E7AF}"/>
    <cellStyle name="Normal 61 4 2" xfId="25547" xr:uid="{D71CE212-1ACF-45CA-A1C3-ABA9D2F3D928}"/>
    <cellStyle name="Normal 61 5" xfId="35892" xr:uid="{C1566E79-C156-4B42-B0FB-5A50668F9703}"/>
    <cellStyle name="Normal 61 6" xfId="37169" xr:uid="{E3E1ED76-48E9-4C79-B40B-250F8F3D31AA}"/>
    <cellStyle name="Normal 61 7" xfId="33165" xr:uid="{EB1C9474-891B-42BB-AE6D-8FB0F135A8A5}"/>
    <cellStyle name="Normal 61 8" xfId="36470" xr:uid="{C4B08165-95D0-42A0-B2DC-A323001366F2}"/>
    <cellStyle name="Normal 61 9" xfId="33100" xr:uid="{F46D3D87-8DF0-43B8-B6E6-DA39FDAF9533}"/>
    <cellStyle name="Normal 61_Act input CF" xfId="20069" xr:uid="{B3715D13-0EDF-429F-9DFA-BD81871C20F4}"/>
    <cellStyle name="Normal 62" xfId="20070" xr:uid="{598604A1-AB29-4C4B-A6CD-C941717F49A5}"/>
    <cellStyle name="Normal 62 10" xfId="36147" xr:uid="{CE11A007-0BC7-4585-BF69-48F585BA133F}"/>
    <cellStyle name="Normal 62 11" xfId="25548" xr:uid="{9D081B16-1057-4EF3-902E-2318EB627F55}"/>
    <cellStyle name="Normal 62 2" xfId="20071" xr:uid="{5AFA7916-5FCC-496A-875E-F3BC93262475}"/>
    <cellStyle name="Normal 62 2 2" xfId="20072" xr:uid="{F200951F-E5B3-4AF4-910F-8C1DE38C5D6B}"/>
    <cellStyle name="Normal 62 2 2 2" xfId="25550" xr:uid="{CB8B3F47-2C41-44EC-9619-3FC7ED344F0E}"/>
    <cellStyle name="Normal 62 2 3" xfId="20073" xr:uid="{AA9CE518-1EAA-42BA-AB20-655649C96927}"/>
    <cellStyle name="Normal 62 2 3 2" xfId="25551" xr:uid="{4C91613E-93EB-4516-BA6D-2240534A951A}"/>
    <cellStyle name="Normal 62 2 4" xfId="36900" xr:uid="{D5905BA6-E32E-4E93-B673-F9F9AB1E88BB}"/>
    <cellStyle name="Normal 62 2 5" xfId="25549" xr:uid="{7A802A7B-FFDC-4572-968D-BE9FDAF2F0DD}"/>
    <cellStyle name="Normal 62 2_ACT Segment adj EBITDA" xfId="20074" xr:uid="{3286E585-30DB-41A2-BAA5-8EB7EB713295}"/>
    <cellStyle name="Normal 62 3" xfId="20075" xr:uid="{B1270F44-4D52-4DF1-AAA2-B3820A689BD6}"/>
    <cellStyle name="Normal 62 3 2" xfId="25552" xr:uid="{91C9156E-FAB1-4807-968E-9D16D202CE5C}"/>
    <cellStyle name="Normal 62 4" xfId="20076" xr:uid="{D9F324B0-60D0-49AB-B432-DAEA383300C5}"/>
    <cellStyle name="Normal 62 4 2" xfId="25553" xr:uid="{C863EE90-F880-464E-AE2A-2E74121E41D0}"/>
    <cellStyle name="Normal 62 5" xfId="35893" xr:uid="{E26DA98D-C5AD-485C-A702-601F56A0884A}"/>
    <cellStyle name="Normal 62 6" xfId="37170" xr:uid="{FDD4BAFF-C4AC-44ED-8CA6-256A6B7BB83A}"/>
    <cellStyle name="Normal 62 7" xfId="33166" xr:uid="{3C256B4A-3805-4D4D-8101-B8D1BC9499BE}"/>
    <cellStyle name="Normal 62 8" xfId="37215" xr:uid="{4A0AFA40-BBA3-4647-BB6D-A27D9BD41426}"/>
    <cellStyle name="Normal 62 9" xfId="35938" xr:uid="{D3C8EEEA-C273-483A-BDBE-509FD36372AA}"/>
    <cellStyle name="Normal 62_Act input CF" xfId="20077" xr:uid="{088544C5-97AA-41E3-801F-49203BF004F4}"/>
    <cellStyle name="Normal 63" xfId="20078" xr:uid="{FA5478C1-4F24-4A3F-8158-BF7B7C9921A4}"/>
    <cellStyle name="Normal 63 10" xfId="37091" xr:uid="{5A4A0E32-434B-4722-93D0-872D81A1EF8F}"/>
    <cellStyle name="Normal 63 11" xfId="25554" xr:uid="{BF1B0CEF-DE66-4BD6-A486-728DF84D262D}"/>
    <cellStyle name="Normal 63 2" xfId="20079" xr:uid="{4AA6B9FC-419A-4D84-80F7-C234E3FF58BB}"/>
    <cellStyle name="Normal 63 2 2" xfId="20080" xr:uid="{1B41A1A2-1CF4-4A41-A12E-B75936E93C00}"/>
    <cellStyle name="Normal 63 2 2 2" xfId="25556" xr:uid="{1A4F8FA2-31D9-4661-86DC-6CF75670E28C}"/>
    <cellStyle name="Normal 63 2 3" xfId="20081" xr:uid="{0E979E66-9431-40E5-BF28-97FC372B0EC5}"/>
    <cellStyle name="Normal 63 2 3 2" xfId="25557" xr:uid="{BC515F78-8BA1-4AD4-914D-BD0215726939}"/>
    <cellStyle name="Normal 63 2 4" xfId="36901" xr:uid="{473581BD-BA3B-49DC-819A-8056B7298EA7}"/>
    <cellStyle name="Normal 63 2 5" xfId="25555" xr:uid="{A247B339-0E70-4185-83EC-F775DD901DE2}"/>
    <cellStyle name="Normal 63 2_ACT Segment adj EBITDA" xfId="20082" xr:uid="{A14DEFC9-A900-45D0-8B7D-803D5E082BFC}"/>
    <cellStyle name="Normal 63 3" xfId="20083" xr:uid="{1505701F-2E3E-4CD5-808E-3A010E29E2C8}"/>
    <cellStyle name="Normal 63 3 2" xfId="25558" xr:uid="{A57A14DF-5823-4D79-9E92-9D233FC9963C}"/>
    <cellStyle name="Normal 63 4" xfId="20084" xr:uid="{75BD58B6-1920-4D06-B1DE-DB5343E3351B}"/>
    <cellStyle name="Normal 63 4 2" xfId="25559" xr:uid="{34ACDA21-B6A2-4805-8EBF-7307ABD64734}"/>
    <cellStyle name="Normal 63 5" xfId="35894" xr:uid="{38E805FE-AA5F-457C-B53E-F28607762E73}"/>
    <cellStyle name="Normal 63 6" xfId="37171" xr:uid="{9522836C-B098-46D5-85C1-F1AFD57DD879}"/>
    <cellStyle name="Normal 63 7" xfId="33167" xr:uid="{4969054A-956E-4711-B98B-BA9A2A32C9AC}"/>
    <cellStyle name="Normal 63 8" xfId="36469" xr:uid="{7B635655-745F-4D4D-BAB7-4AF026863ABC}"/>
    <cellStyle name="Normal 63 9" xfId="33101" xr:uid="{46F7609B-F541-493B-8727-C0CBC434277D}"/>
    <cellStyle name="Normal 63_Act input CF" xfId="20085" xr:uid="{E3C26F22-1E85-4E4E-BD76-17072E2148AB}"/>
    <cellStyle name="Normal 64" xfId="20086" xr:uid="{414FA785-BD1F-4766-9054-2B892B38B057}"/>
    <cellStyle name="Normal 64 10" xfId="36145" xr:uid="{6E01DFCB-B0B5-4EC7-B04A-758EAE48C990}"/>
    <cellStyle name="Normal 64 11" xfId="25560" xr:uid="{28B686E6-14F4-4551-A33E-39AAE7532162}"/>
    <cellStyle name="Normal 64 2" xfId="20087" xr:uid="{B3846320-0F11-4464-A970-7EC72F7B9792}"/>
    <cellStyle name="Normal 64 2 2" xfId="20088" xr:uid="{59AA7E54-EC78-41F2-8735-D0C914AF5B38}"/>
    <cellStyle name="Normal 64 2 2 2" xfId="25562" xr:uid="{CE0456A8-9B3E-416F-9425-1A86CFDAE147}"/>
    <cellStyle name="Normal 64 2 3" xfId="20089" xr:uid="{B68F11D6-E09D-45AB-A721-348A08D31CE3}"/>
    <cellStyle name="Normal 64 2 3 2" xfId="25563" xr:uid="{C2781547-34C3-4A02-ADF2-35530B4B83A9}"/>
    <cellStyle name="Normal 64 2 4" xfId="36902" xr:uid="{AC59866F-F1D1-429C-8C19-9D5B9B1D2F1B}"/>
    <cellStyle name="Normal 64 2 5" xfId="25561" xr:uid="{A3A7119C-E523-45ED-8F07-73D5895A1DFF}"/>
    <cellStyle name="Normal 64 2_ACT Segment adj EBITDA" xfId="20090" xr:uid="{FBCDC2F9-B427-40A2-B94A-465873D3965F}"/>
    <cellStyle name="Normal 64 3" xfId="20091" xr:uid="{46C4D8E3-F971-422A-8546-8F3C33DD329E}"/>
    <cellStyle name="Normal 64 3 2" xfId="25564" xr:uid="{541B99B1-FDE6-410B-97FD-369622E57CED}"/>
    <cellStyle name="Normal 64 4" xfId="20092" xr:uid="{77896E9A-E3B9-4885-BB09-578E4E6B493A}"/>
    <cellStyle name="Normal 64 4 2" xfId="25565" xr:uid="{04F1772C-CC72-4D2A-A57D-5758BA291AF9}"/>
    <cellStyle name="Normal 64 5" xfId="35895" xr:uid="{69584FDF-F4FB-44C5-B034-65A1BB869035}"/>
    <cellStyle name="Normal 64 6" xfId="37172" xr:uid="{1452DF3F-AA3B-4465-A16E-A29175B08664}"/>
    <cellStyle name="Normal 64 7" xfId="33168" xr:uid="{21C6B004-F863-4EB4-8FC5-883859BD8550}"/>
    <cellStyle name="Normal 64 8" xfId="36468" xr:uid="{667A3723-BED8-4202-9F45-EE9C2594CE3C}"/>
    <cellStyle name="Normal 64 9" xfId="35936" xr:uid="{5E88858E-9CD4-4564-8EBF-A11F35BDEE55}"/>
    <cellStyle name="Normal 64_Act input CF" xfId="20093" xr:uid="{C78CAF67-2CC7-4CBF-AC4D-DA40AECAC9DA}"/>
    <cellStyle name="Normal 65" xfId="20094" xr:uid="{04DAE573-4D4E-42D8-B48E-87551A3F6261}"/>
    <cellStyle name="Normal 65 10" xfId="36146" xr:uid="{F3D58410-43DE-49D0-83A3-8EA84543A04F}"/>
    <cellStyle name="Normal 65 11" xfId="25566" xr:uid="{C66EF5FA-F811-46B2-B0E6-E812701812FD}"/>
    <cellStyle name="Normal 65 2" xfId="20095" xr:uid="{AFFA7729-B7B7-4C21-9E33-B899A5A4F5D5}"/>
    <cellStyle name="Normal 65 2 2" xfId="20096" xr:uid="{2ACFCBED-6EBF-491C-A5AA-DB81518114B6}"/>
    <cellStyle name="Normal 65 2 2 2" xfId="25568" xr:uid="{AA766EFF-09AE-4624-AA5C-D5DA5637BBF8}"/>
    <cellStyle name="Normal 65 2 3" xfId="20097" xr:uid="{952B73D9-DCFB-4E98-AE4E-8369A104F1AB}"/>
    <cellStyle name="Normal 65 2 3 2" xfId="25569" xr:uid="{0A50FFCB-246B-4DAF-9EF9-77E45F136D85}"/>
    <cellStyle name="Normal 65 2 4" xfId="36903" xr:uid="{A4E14C74-1DA5-43B9-BDB1-EFD71ACCC28A}"/>
    <cellStyle name="Normal 65 2 5" xfId="25567" xr:uid="{6EF3F43E-D6F1-4D1F-A1AE-B0B701BB2D34}"/>
    <cellStyle name="Normal 65 2_ACT Segment adj EBITDA" xfId="20098" xr:uid="{A2046EEB-459F-4542-B847-C0D8C900C24B}"/>
    <cellStyle name="Normal 65 3" xfId="20099" xr:uid="{D2088FDD-9BDF-4705-9717-F6E91592DB74}"/>
    <cellStyle name="Normal 65 3 2" xfId="25570" xr:uid="{F2E47C78-7EA5-4D74-B2BF-7AF23F7644F7}"/>
    <cellStyle name="Normal 65 4" xfId="20100" xr:uid="{1ACC3062-BFD5-49C6-95EF-301571311D4C}"/>
    <cellStyle name="Normal 65 4 2" xfId="25571" xr:uid="{23958C62-B1FC-47DA-905B-7F825AEFF607}"/>
    <cellStyle name="Normal 65 5" xfId="35896" xr:uid="{D94CDF9E-358C-4B03-BC2B-A54300D2B900}"/>
    <cellStyle name="Normal 65 6" xfId="37173" xr:uid="{B32589CB-2432-445A-88BB-FF404AF7F932}"/>
    <cellStyle name="Normal 65 7" xfId="33169" xr:uid="{0286F4C4-E10F-471F-9C39-0B553207A1F6}"/>
    <cellStyle name="Normal 65 8" xfId="37217" xr:uid="{1107D678-2553-4FC0-AF48-9474A02E5D8B}"/>
    <cellStyle name="Normal 65 9" xfId="33102" xr:uid="{6D2F5687-7BCC-46BE-8911-548A4E37E8F9}"/>
    <cellStyle name="Normal 65_Act input CF" xfId="20101" xr:uid="{994B8B8C-F5D8-4DFB-89A3-D87B69BFB197}"/>
    <cellStyle name="Normal 66" xfId="20102" xr:uid="{20A386A0-DFCF-4E94-B2B3-BE1E0A0801D0}"/>
    <cellStyle name="Normal 66 10" xfId="37092" xr:uid="{FA5EC8D4-69FB-4B84-981B-FAF6DF2987FD}"/>
    <cellStyle name="Normal 66 11" xfId="25572" xr:uid="{60531542-07DA-48E6-A31D-4DCC92B37B99}"/>
    <cellStyle name="Normal 66 2" xfId="20103" xr:uid="{76DE9165-FAD5-43C4-A71A-223DE2658735}"/>
    <cellStyle name="Normal 66 2 2" xfId="20104" xr:uid="{EC0DBBFD-E4E8-49E4-9F59-0FDECAFC7F8E}"/>
    <cellStyle name="Normal 66 2 2 2" xfId="25574" xr:uid="{2F8D0F88-9E7A-4445-9F04-3C1D2A4F1DD4}"/>
    <cellStyle name="Normal 66 2 3" xfId="20105" xr:uid="{84B10E43-BE5A-4295-9A30-0E352AC545AD}"/>
    <cellStyle name="Normal 66 2 3 2" xfId="25575" xr:uid="{25DA7F83-FA12-45B2-A7DA-4AF0D1410096}"/>
    <cellStyle name="Normal 66 2 4" xfId="36904" xr:uid="{3B0F9314-A976-472F-8FE8-A2FDF0ECB4E8}"/>
    <cellStyle name="Normal 66 2 5" xfId="25573" xr:uid="{B0578057-3827-43D2-B167-C3A4169866CA}"/>
    <cellStyle name="Normal 66 2_ACT Segment adj EBITDA" xfId="20106" xr:uid="{60E2366A-07CE-414B-BC24-9D4D69018A72}"/>
    <cellStyle name="Normal 66 3" xfId="20107" xr:uid="{1196A9C4-7C3B-405A-AB63-14EE9E878A54}"/>
    <cellStyle name="Normal 66 3 2" xfId="25576" xr:uid="{1BE0870C-822F-4476-9F3D-16A23DB8BB42}"/>
    <cellStyle name="Normal 66 4" xfId="20108" xr:uid="{DA1812A3-FAEA-40EF-93D4-9307C00B0945}"/>
    <cellStyle name="Normal 66 4 2" xfId="25577" xr:uid="{C2BE5B9F-02B0-4C27-98AD-A841188A0DAE}"/>
    <cellStyle name="Normal 66 5" xfId="35897" xr:uid="{0C5EA9A5-A428-41EC-8212-EFBAAFF00D88}"/>
    <cellStyle name="Normal 66 6" xfId="37174" xr:uid="{824DA914-AF0F-4D86-8898-0C96811094B0}"/>
    <cellStyle name="Normal 66 7" xfId="33170" xr:uid="{80BC83F8-BE2E-4FC8-B8D8-668AA2AFF3F6}"/>
    <cellStyle name="Normal 66 8" xfId="36467" xr:uid="{9DDAC247-BF8C-420D-9CA9-7370F615920F}"/>
    <cellStyle name="Normal 66 9" xfId="33103" xr:uid="{87D54657-10C8-4265-A1C8-CDB2B7FF56ED}"/>
    <cellStyle name="Normal 66_Act input CF" xfId="20109" xr:uid="{080C5BBE-3BA2-4424-A58C-FFCBB93F2748}"/>
    <cellStyle name="Normal 67" xfId="20110" xr:uid="{E3F7EFF4-B4DB-4B0A-93E5-DB37B450AD7B}"/>
    <cellStyle name="Normal 67 10" xfId="37199" xr:uid="{466F20D0-D510-4947-AFE1-8AAEBE4BDD1D}"/>
    <cellStyle name="Normal 67 11" xfId="25578" xr:uid="{804BE581-35B2-42CD-A470-6A1F994AAEDC}"/>
    <cellStyle name="Normal 67 2" xfId="20111" xr:uid="{90C23759-C5C8-488A-AA9E-8B8964330192}"/>
    <cellStyle name="Normal 67 2 2" xfId="20112" xr:uid="{AA57CE74-E314-4A4D-8533-8CD0FD7CB4CB}"/>
    <cellStyle name="Normal 67 2 2 2" xfId="25580" xr:uid="{B3EB624C-6D6E-47C7-A85A-3AC76FAF5993}"/>
    <cellStyle name="Normal 67 2 3" xfId="20113" xr:uid="{7F6DD89B-1130-4EA5-8C8B-CBB1865B5899}"/>
    <cellStyle name="Normal 67 2 3 2" xfId="25581" xr:uid="{B5FFB552-0904-43EF-8FAD-59854CC50F61}"/>
    <cellStyle name="Normal 67 2 4" xfId="36905" xr:uid="{2B92CA44-0074-4E1E-9E49-495B57DFC700}"/>
    <cellStyle name="Normal 67 2 5" xfId="25579" xr:uid="{19B61ED1-8700-42EC-8843-398036E92EE6}"/>
    <cellStyle name="Normal 67 2_ACT Segment adj EBITDA" xfId="20114" xr:uid="{8B4DB259-9B80-4E83-BC8E-3165546B7BE2}"/>
    <cellStyle name="Normal 67 3" xfId="20115" xr:uid="{5AB31D50-A5CE-48EC-9A1A-0A4639F3CB79}"/>
    <cellStyle name="Normal 67 3 2" xfId="25582" xr:uid="{66D78953-3558-4ABE-9374-9321E2DE150B}"/>
    <cellStyle name="Normal 67 4" xfId="20116" xr:uid="{1EFA1B07-3D01-4F86-A1AC-314D68EFEB1C}"/>
    <cellStyle name="Normal 67 4 2" xfId="25583" xr:uid="{FFB6FC8E-3354-4FEF-AB8B-4C5F78C56B46}"/>
    <cellStyle name="Normal 67 5" xfId="35898" xr:uid="{7E7CE04A-EA1D-4BC6-9737-B52367FDAE3B}"/>
    <cellStyle name="Normal 67 6" xfId="37175" xr:uid="{FF527457-08AC-4FAC-98BE-6EF7BEA22158}"/>
    <cellStyle name="Normal 67 7" xfId="33171" xr:uid="{EDA3CC5A-733F-4F25-8D83-DF95B87CB5F3}"/>
    <cellStyle name="Normal 67 8" xfId="37209" xr:uid="{F521F23B-3D94-4B45-BB35-25BDA1FCF434}"/>
    <cellStyle name="Normal 67 9" xfId="35939" xr:uid="{BD9CDB8C-318F-435E-B7A3-2AA3B56B5D35}"/>
    <cellStyle name="Normal 67_Act input CF" xfId="20117" xr:uid="{38A66457-F4A9-444C-A877-FBB6B5EFF263}"/>
    <cellStyle name="Normal 68" xfId="20118" xr:uid="{57B25D44-9661-4676-AD3F-FA8D859E2280}"/>
    <cellStyle name="Normal 68 10" xfId="37089" xr:uid="{EFDCAE05-C744-4212-91B6-ADB0478BE502}"/>
    <cellStyle name="Normal 68 11" xfId="25584" xr:uid="{413250A4-0BFB-4C08-BF24-39DD40969470}"/>
    <cellStyle name="Normal 68 2" xfId="20119" xr:uid="{DA850084-3A1D-423E-9024-40C197A18B8B}"/>
    <cellStyle name="Normal 68 2 2" xfId="20120" xr:uid="{DE62DA2F-BEDB-4E89-BB2A-0214048310EA}"/>
    <cellStyle name="Normal 68 2 2 2" xfId="25586" xr:uid="{6B31C906-6BE5-4447-B60D-E1404FA97490}"/>
    <cellStyle name="Normal 68 2 3" xfId="20121" xr:uid="{F4775E07-B20F-4BFD-B242-0567E6DABEED}"/>
    <cellStyle name="Normal 68 2 3 2" xfId="25587" xr:uid="{264DD0DD-BC40-4D12-88AB-39522C24091E}"/>
    <cellStyle name="Normal 68 2 4" xfId="36906" xr:uid="{2F983F22-EDF0-41B9-95EB-00E7189B7F0F}"/>
    <cellStyle name="Normal 68 2 5" xfId="25585" xr:uid="{387523F8-FB68-4785-98BE-E38956A31C33}"/>
    <cellStyle name="Normal 68 2_ACT Segment adj EBITDA" xfId="20122" xr:uid="{4F23A5E9-00F4-4703-A9B3-7F94E2460860}"/>
    <cellStyle name="Normal 68 3" xfId="20123" xr:uid="{07FBF602-FB68-4F10-81C8-2BE450FF28D0}"/>
    <cellStyle name="Normal 68 3 2" xfId="25588" xr:uid="{5FCEEC04-ED4C-4CD9-BE0B-C4F6B62E4657}"/>
    <cellStyle name="Normal 68 4" xfId="20124" xr:uid="{A372C40A-BC45-4F99-BE9A-482DB5161D05}"/>
    <cellStyle name="Normal 68 4 2" xfId="25589" xr:uid="{C7A4C624-BA32-42A4-A64D-D27133E60C2A}"/>
    <cellStyle name="Normal 68 5" xfId="35899" xr:uid="{2694E1A1-01B8-45CC-9A70-5CA58E530206}"/>
    <cellStyle name="Normal 68 6" xfId="37176" xr:uid="{CCE1DBC2-71F5-4B0B-B373-32F3ED497AA0}"/>
    <cellStyle name="Normal 68 7" xfId="33172" xr:uid="{099EEC82-7925-4C39-9CCB-066D0F9DCF90}"/>
    <cellStyle name="Normal 68 8" xfId="36466" xr:uid="{05D56EA3-7111-4351-8858-EA3B9DE6CE4F}"/>
    <cellStyle name="Normal 68 9" xfId="33104" xr:uid="{1CBAAAE5-FD73-4D81-9909-3346B4C18279}"/>
    <cellStyle name="Normal 68_Act input CF" xfId="20125" xr:uid="{9468C15B-1DFF-4FC4-80BE-7C37E6F555A3}"/>
    <cellStyle name="Normal 69" xfId="20126" xr:uid="{1802B479-6A67-47DF-9322-CB6743E7955E}"/>
    <cellStyle name="Normal 69 10" xfId="36140" xr:uid="{0E0740FF-22CA-4CA5-87A1-5CDDBB25147F}"/>
    <cellStyle name="Normal 69 11" xfId="25590" xr:uid="{09E6BC85-4FBB-432C-BCBE-1BAE8CE2F042}"/>
    <cellStyle name="Normal 69 2" xfId="20127" xr:uid="{7DDF55B6-EF9B-4C80-9F03-CCB817DF2CEE}"/>
    <cellStyle name="Normal 69 2 2" xfId="20128" xr:uid="{72AA8159-8116-49B8-8DE7-C9AA46C497EF}"/>
    <cellStyle name="Normal 69 2 2 2" xfId="25592" xr:uid="{3A18CA0A-5609-4861-AFEE-25236F3D14FF}"/>
    <cellStyle name="Normal 69 2 3" xfId="20129" xr:uid="{7C799053-831C-4F40-AAB5-010A9DEA5774}"/>
    <cellStyle name="Normal 69 2 3 2" xfId="25593" xr:uid="{8BD7F655-9D2E-4E3B-8863-3CDE45CE0D89}"/>
    <cellStyle name="Normal 69 2 4" xfId="36907" xr:uid="{49F5CA98-7BF8-48DB-835D-1CC813D898EB}"/>
    <cellStyle name="Normal 69 2 5" xfId="25591" xr:uid="{00377751-06BA-4B7F-84C2-B901D188E65D}"/>
    <cellStyle name="Normal 69 2_ACT Segment adj EBITDA" xfId="20130" xr:uid="{A709F8EE-3509-40E4-99E3-F6D6870C25B3}"/>
    <cellStyle name="Normal 69 3" xfId="20131" xr:uid="{5F557C0A-456E-41DF-A863-57B9C2C6D9B8}"/>
    <cellStyle name="Normal 69 3 2" xfId="25594" xr:uid="{022610F5-C622-44DF-89E8-59662F07E69D}"/>
    <cellStyle name="Normal 69 4" xfId="20132" xr:uid="{6FB2A459-AB3A-4C05-AACF-888CA327A822}"/>
    <cellStyle name="Normal 69 4 2" xfId="25595" xr:uid="{1F9CB74D-790C-41D8-9AED-6175016ED241}"/>
    <cellStyle name="Normal 69 5" xfId="35900" xr:uid="{EB748311-45D8-485B-A164-5354767D9926}"/>
    <cellStyle name="Normal 69 6" xfId="37177" xr:uid="{731B041C-2EB0-4ABD-9BD0-78C4BA52421E}"/>
    <cellStyle name="Normal 69 7" xfId="33173" xr:uid="{DBE9B76E-3EE0-4873-BA9A-9D9AC6CF19FC}"/>
    <cellStyle name="Normal 69 8" xfId="36465" xr:uid="{94C63B1C-BAB5-4DDD-849B-784BAA0C851F}"/>
    <cellStyle name="Normal 69 9" xfId="35931" xr:uid="{DEBA24B4-CE4C-4E48-ADAF-2B4C9D315C9B}"/>
    <cellStyle name="Normal 69_Act input CF" xfId="20133" xr:uid="{609E5F04-8B1B-4D5B-A10C-91538A7C978B}"/>
    <cellStyle name="Normal 7" xfId="20134" xr:uid="{489910FB-F91D-47CD-925C-4CC896CF2A0F}"/>
    <cellStyle name="Normal 7 10" xfId="20135" xr:uid="{1BE605A6-7834-4FB9-AFCB-743DEB36096C}"/>
    <cellStyle name="Normal 7 10 2" xfId="20136" xr:uid="{F60895A9-12CA-462E-8CBC-2F0514CA4D12}"/>
    <cellStyle name="Normal 7 10 2 2" xfId="31083" xr:uid="{E59D8FFD-EAF5-4071-BFFE-6513E6FE8E21}"/>
    <cellStyle name="Normal 7 10 3" xfId="25597" xr:uid="{799AB31B-6249-4D10-8A2F-3394F2316824}"/>
    <cellStyle name="Normal 7 10_ACT Segment adj EBITDA" xfId="20137" xr:uid="{B970A5D5-BAC3-4624-9373-DD5B6E488521}"/>
    <cellStyle name="Normal 7 11" xfId="20138" xr:uid="{BA736667-F25F-4ECD-A40E-83B8BC6A3AD5}"/>
    <cellStyle name="Normal 7 11 10" xfId="38988" xr:uid="{9BF6037C-806A-46A2-BF05-D4BD2F251F7C}"/>
    <cellStyle name="Normal 7 11 11" xfId="25598" xr:uid="{BA7D4386-3DDD-4D5B-AC4D-20D4E5DDBF0D}"/>
    <cellStyle name="Normal 7 11 2" xfId="20139" xr:uid="{51222B12-3838-4053-8D2A-589BC89E62EB}"/>
    <cellStyle name="Normal 7 11 2 2" xfId="20140" xr:uid="{D06F337B-F8EC-41B7-9EF3-50B155B5A64D}"/>
    <cellStyle name="Normal 7 11 2 2 2" xfId="25600" xr:uid="{BEEDA678-CA1D-44F7-B43E-7F7811E18245}"/>
    <cellStyle name="Normal 7 11 2 3" xfId="20141" xr:uid="{A502D79E-F21D-4CA5-80C0-BDE30D590CF6}"/>
    <cellStyle name="Normal 7 11 2 3 2" xfId="25601" xr:uid="{622618A5-54B0-4594-868A-C3020162F540}"/>
    <cellStyle name="Normal 7 11 2 4" xfId="25599" xr:uid="{54103C5E-80AE-4A12-9FC0-6827334CC23D}"/>
    <cellStyle name="Normal 7 11 2_ACT_NIBD EQ" xfId="20142" xr:uid="{20087CAC-9F42-42E9-B9DA-43EC1DDC55E2}"/>
    <cellStyle name="Normal 7 11 3" xfId="20143" xr:uid="{2B0FCBA1-9D11-4B4B-AF8A-E21A68A2FD86}"/>
    <cellStyle name="Normal 7 11 3 2" xfId="25602" xr:uid="{6CC5E907-0CF8-43BE-868B-88C5364EF110}"/>
    <cellStyle name="Normal 7 11 4" xfId="20144" xr:uid="{83B67598-518F-43A0-AB21-20A8A73584A1}"/>
    <cellStyle name="Normal 7 11 4 2" xfId="25603" xr:uid="{7EC8DCA6-CD60-41E6-8E2A-486ADAD50DD8}"/>
    <cellStyle name="Normal 7 11 5" xfId="20145" xr:uid="{0DB41CA8-F834-4AE1-B7ED-3E6C2B855CF9}"/>
    <cellStyle name="Normal 7 11 5 2" xfId="31509" xr:uid="{EA9ECCA2-4079-4CCC-9D21-26331EDA9D8C}"/>
    <cellStyle name="Normal 7 11 6" xfId="36909" xr:uid="{059796AC-F37C-40CB-9BD4-22B4273B8C28}"/>
    <cellStyle name="Normal 7 11 7" xfId="37968" xr:uid="{62999EEF-FD46-473D-B1C5-F1013CAA0D20}"/>
    <cellStyle name="Normal 7 11 8" xfId="38365" xr:uid="{E4C8DF52-8C57-42C4-B9AF-A726D2DB3BC9}"/>
    <cellStyle name="Normal 7 11 9" xfId="38715" xr:uid="{55EAA63F-17B6-4715-971B-10956E62A55E}"/>
    <cellStyle name="Normal 7 11_Act input CF" xfId="20146" xr:uid="{99375B29-62F6-4A97-91D5-3D772CDA83BB}"/>
    <cellStyle name="Normal 7 12" xfId="20147" xr:uid="{CADA51B7-4DD0-4CCB-95A2-926D00758BC7}"/>
    <cellStyle name="Normal 7 12 2" xfId="20148" xr:uid="{9F82514A-E689-4DD2-95E4-56792C720670}"/>
    <cellStyle name="Normal 7 12 2 2" xfId="25605" xr:uid="{D87B928F-C43F-4A75-B0EB-FC3BAF29DF6F}"/>
    <cellStyle name="Normal 7 12 3" xfId="20149" xr:uid="{B7FD5D7D-D725-4FE8-8AF2-6926ECB2F7B3}"/>
    <cellStyle name="Normal 7 12 3 2" xfId="25606" xr:uid="{F9D6B6AB-E1C2-4045-A41B-528CB91C52A0}"/>
    <cellStyle name="Normal 7 12 4" xfId="36221" xr:uid="{994E66FA-00C8-4402-A1BF-700D72B4DA07}"/>
    <cellStyle name="Normal 7 12 5" xfId="25604" xr:uid="{21C9856D-5848-4441-A6F6-00A1512A6D43}"/>
    <cellStyle name="Normal 7 12_ACT Segment adj EBITDA" xfId="20150" xr:uid="{A49F182C-4F76-4C7F-B8D5-F13A495D3B04}"/>
    <cellStyle name="Normal 7 13" xfId="20151" xr:uid="{8C90C6ED-EAD7-4105-8841-B44178B68793}"/>
    <cellStyle name="Normal 7 13 2" xfId="25607" xr:uid="{B3258BF1-7496-4E63-8F47-D24E03DCE413}"/>
    <cellStyle name="Normal 7 14" xfId="20152" xr:uid="{7076520C-1503-4770-B65E-0AC2D012E5FF}"/>
    <cellStyle name="Normal 7 14 2" xfId="25608" xr:uid="{7278F5E5-4396-4117-A4BC-2599C3DA75A5}"/>
    <cellStyle name="Normal 7 15" xfId="20153" xr:uid="{72FF92AA-82C1-4964-B31D-F59442BA9815}"/>
    <cellStyle name="Normal 7 15 2" xfId="26662" xr:uid="{853ABADF-81E9-4065-B6E6-A4442D898DDF}"/>
    <cellStyle name="Normal 7 16" xfId="20154" xr:uid="{5F4E59B0-4246-4441-A281-7EDCDD0162E8}"/>
    <cellStyle name="Normal 7 16 2" xfId="30567" xr:uid="{F5B3B6A6-F51A-426C-84AF-238E1EF2A046}"/>
    <cellStyle name="Normal 7 17" xfId="33051" xr:uid="{22DD9C03-3FE3-4B35-8CEA-1E510735296D}"/>
    <cellStyle name="Normal 7 18" xfId="36076" xr:uid="{ED19E406-AB32-4C59-81D8-1D3ED97107F5}"/>
    <cellStyle name="Normal 7 19" xfId="37291" xr:uid="{1396D41D-5828-47FA-8D73-5CEA66EB578F}"/>
    <cellStyle name="Normal 7 2" xfId="20155" xr:uid="{66847A7C-775F-4CDE-AD8D-1C83D5B85EEB}"/>
    <cellStyle name="Normal 7 2 10" xfId="20156" xr:uid="{4C0DA5B3-C621-479A-A148-4BE112C5D9D0}"/>
    <cellStyle name="Normal 7 2 10 2" xfId="30591" xr:uid="{F2F645E7-EC47-4833-8CC7-A786D608B17F}"/>
    <cellStyle name="Normal 7 2 11" xfId="25609" xr:uid="{B0E4A747-CDE5-4D59-B702-E800C7C26636}"/>
    <cellStyle name="Normal 7 2 2" xfId="20157" xr:uid="{3EAA0AE7-D419-4626-8C79-D776A11FD96C}"/>
    <cellStyle name="Normal 7 2 2 10" xfId="36264" xr:uid="{E6067D9A-A736-4368-A3A2-9ED1B31BE1A4}"/>
    <cellStyle name="Normal 7 2 2 11" xfId="25610" xr:uid="{5CB7B83D-08CB-486E-AD7C-65E627B56DBF}"/>
    <cellStyle name="Normal 7 2 2 2" xfId="20158" xr:uid="{7E88EB67-06AA-4493-A4E6-93BDB7E92D60}"/>
    <cellStyle name="Normal 7 2 2 2 10" xfId="37350" xr:uid="{0053C557-12AF-4436-AE60-01B579B678FF}"/>
    <cellStyle name="Normal 7 2 2 2 11" xfId="25611" xr:uid="{A6B09A15-60DB-48C2-8704-7FDBD0090093}"/>
    <cellStyle name="Normal 7 2 2 2 2" xfId="20159" xr:uid="{FD43BEF7-1BCC-40EC-A75D-A18A02601C01}"/>
    <cellStyle name="Normal 7 2 2 2 2 10" xfId="36205" xr:uid="{5AC40CDF-10E8-4464-81E5-A4160248B913}"/>
    <cellStyle name="Normal 7 2 2 2 2 11" xfId="25612" xr:uid="{2A5116D7-A8B4-4194-A50E-19E73C76FE24}"/>
    <cellStyle name="Normal 7 2 2 2 2 2" xfId="20160" xr:uid="{5E679028-8F4E-4396-97D8-8A01B3A14697}"/>
    <cellStyle name="Normal 7 2 2 2 2 2 10" xfId="38989" xr:uid="{89C069F5-A86E-41D3-AD6D-DAD9A0DC3ABD}"/>
    <cellStyle name="Normal 7 2 2 2 2 2 11" xfId="25613" xr:uid="{D0E9A802-8C8C-4232-BF87-E6BCCB749CEE}"/>
    <cellStyle name="Normal 7 2 2 2 2 2 2" xfId="20161" xr:uid="{5510DA0B-6FDF-487F-8550-CA9E051A4F65}"/>
    <cellStyle name="Normal 7 2 2 2 2 2 2 2" xfId="20162" xr:uid="{0FDBA313-58EF-4BEE-85C1-24F27DB88D10}"/>
    <cellStyle name="Normal 7 2 2 2 2 2 2 2 2" xfId="25615" xr:uid="{EB06B7D1-0580-47BF-AEDD-81A13E2BE85B}"/>
    <cellStyle name="Normal 7 2 2 2 2 2 2 3" xfId="20163" xr:uid="{0BE6322F-70AE-4377-AD8A-23CE26A6C9F4}"/>
    <cellStyle name="Normal 7 2 2 2 2 2 2 3 2" xfId="25616" xr:uid="{C3343058-A6AC-415C-9A91-9620B6362079}"/>
    <cellStyle name="Normal 7 2 2 2 2 2 2 4" xfId="25614" xr:uid="{2C79F83D-6B57-40B2-8B20-592B78864AC1}"/>
    <cellStyle name="Normal 7 2 2 2 2 2 2_ACT_NIBD EQ" xfId="20164" xr:uid="{7C0B3736-D3E2-4686-89A0-3921F4E2BA96}"/>
    <cellStyle name="Normal 7 2 2 2 2 2 3" xfId="20165" xr:uid="{AE1ECAB1-418D-441A-A0A4-E76702EDD1AB}"/>
    <cellStyle name="Normal 7 2 2 2 2 2 3 2" xfId="25617" xr:uid="{523DB289-DA04-478A-8DE0-707E4A1677E0}"/>
    <cellStyle name="Normal 7 2 2 2 2 2 4" xfId="20166" xr:uid="{48735582-8D2C-415B-9656-2288457DBE76}"/>
    <cellStyle name="Normal 7 2 2 2 2 2 4 2" xfId="25618" xr:uid="{F23B0E98-F162-444B-AC35-B7E1823451CF}"/>
    <cellStyle name="Normal 7 2 2 2 2 2 5" xfId="20167" xr:uid="{FAB1AE3C-47C9-4435-A79A-5CD365155B9E}"/>
    <cellStyle name="Normal 7 2 2 2 2 2 5 2" xfId="31333" xr:uid="{8A0BC5A7-F135-44DA-AA0C-259D29F9A563}"/>
    <cellStyle name="Normal 7 2 2 2 2 2 6" xfId="36910" xr:uid="{CC6E83C7-FCAB-43F8-A007-C38DA6C1D344}"/>
    <cellStyle name="Normal 7 2 2 2 2 2 7" xfId="37970" xr:uid="{43FCF476-891F-45C9-A6F5-95BDF9C1E666}"/>
    <cellStyle name="Normal 7 2 2 2 2 2 8" xfId="38366" xr:uid="{9360A849-2D8D-4FAA-AF41-A45475B25555}"/>
    <cellStyle name="Normal 7 2 2 2 2 2 9" xfId="38716" xr:uid="{4D9A06DF-8721-47CB-AE00-A76D05C2BD5C}"/>
    <cellStyle name="Normal 7 2 2 2 2 2_Act input CF" xfId="20168" xr:uid="{6A1DB6AA-72CD-460C-9F1E-16873A48BC87}"/>
    <cellStyle name="Normal 7 2 2 2 2 3" xfId="20169" xr:uid="{56157107-D487-4E19-92CE-0E8FFF23B175}"/>
    <cellStyle name="Normal 7 2 2 2 2 3 10" xfId="38990" xr:uid="{59FEC7F7-31AC-4FF2-B144-CB777A382497}"/>
    <cellStyle name="Normal 7 2 2 2 2 3 11" xfId="25619" xr:uid="{FDD948EF-91D5-44BA-A0CF-C245931FC1BE}"/>
    <cellStyle name="Normal 7 2 2 2 2 3 2" xfId="20170" xr:uid="{E57AE32C-D919-4117-8186-EF10A484918E}"/>
    <cellStyle name="Normal 7 2 2 2 2 3 2 2" xfId="20171" xr:uid="{5992055C-466D-4E34-936B-8E2BE49F2407}"/>
    <cellStyle name="Normal 7 2 2 2 2 3 2 2 2" xfId="25621" xr:uid="{4EF14F1D-C063-4E78-BB97-270E55ECAC0B}"/>
    <cellStyle name="Normal 7 2 2 2 2 3 2 3" xfId="20172" xr:uid="{0FAB20A9-D05C-4229-88A5-44855B86044D}"/>
    <cellStyle name="Normal 7 2 2 2 2 3 2 3 2" xfId="25622" xr:uid="{8286ADC5-12E7-48B9-A3FC-375CD8FF12F7}"/>
    <cellStyle name="Normal 7 2 2 2 2 3 2 4" xfId="25620" xr:uid="{7EC50556-8D66-4504-AC05-8F5DC933A70F}"/>
    <cellStyle name="Normal 7 2 2 2 2 3 2_ACT_NIBD EQ" xfId="20173" xr:uid="{0B45F069-4293-4C09-88EA-CB77752413D9}"/>
    <cellStyle name="Normal 7 2 2 2 2 3 3" xfId="20174" xr:uid="{2703FBC3-59EA-47C8-87BD-80E6FEA9DE69}"/>
    <cellStyle name="Normal 7 2 2 2 2 3 3 2" xfId="25623" xr:uid="{5129326F-26BF-4F72-BF91-D0867C5C6F2A}"/>
    <cellStyle name="Normal 7 2 2 2 2 3 4" xfId="20175" xr:uid="{E13E215C-DBAD-4188-A078-F6D95045EE4F}"/>
    <cellStyle name="Normal 7 2 2 2 2 3 4 2" xfId="25624" xr:uid="{53A600FE-2245-4F54-8B8D-69B65D0D6981}"/>
    <cellStyle name="Normal 7 2 2 2 2 3 5" xfId="20176" xr:uid="{ECE5BA02-AE8F-4896-8AD6-99095A5BD6C7}"/>
    <cellStyle name="Normal 7 2 2 2 2 3 5 2" xfId="31726" xr:uid="{484E9963-6C70-4A44-BA3F-ED513AF851F5}"/>
    <cellStyle name="Normal 7 2 2 2 2 3 6" xfId="36911" xr:uid="{9B06222C-1623-4690-82BC-FBA1A2FC8C03}"/>
    <cellStyle name="Normal 7 2 2 2 2 3 7" xfId="37971" xr:uid="{B18C36BC-28DD-44CF-942B-53FBA2885939}"/>
    <cellStyle name="Normal 7 2 2 2 2 3 8" xfId="38367" xr:uid="{391B9253-9B7A-413F-B4AE-FE4F89354047}"/>
    <cellStyle name="Normal 7 2 2 2 2 3 9" xfId="38717" xr:uid="{AF0A8287-8F18-4959-97BC-D5B42C6A7E16}"/>
    <cellStyle name="Normal 7 2 2 2 2 3_Act input CF" xfId="20177" xr:uid="{5D303C78-C588-4F8B-B011-79A89B2E75DB}"/>
    <cellStyle name="Normal 7 2 2 2 2 4" xfId="20178" xr:uid="{440B1B83-1015-4FBA-9E16-DB1ACE8A22FC}"/>
    <cellStyle name="Normal 7 2 2 2 2 4 2" xfId="20179" xr:uid="{0D824DD4-9431-4E09-B8CB-C9B1EFC01F8B}"/>
    <cellStyle name="Normal 7 2 2 2 2 4 2 2" xfId="25626" xr:uid="{FC198A83-E4C5-41A4-AF00-48F9390B0D52}"/>
    <cellStyle name="Normal 7 2 2 2 2 4 3" xfId="20180" xr:uid="{F709C414-5B3B-40D6-9B8D-91388C06F918}"/>
    <cellStyle name="Normal 7 2 2 2 2 4 3 2" xfId="25627" xr:uid="{1190A23E-A49C-4B64-9996-A68521D8871E}"/>
    <cellStyle name="Normal 7 2 2 2 2 4 4" xfId="25625" xr:uid="{6F1E33F4-5A02-4595-ACEC-0B781B45EF08}"/>
    <cellStyle name="Normal 7 2 2 2 2 4_ACT_NIBD EQ" xfId="20181" xr:uid="{71E4D01C-78BD-46CE-A4F8-89C6325FBE57}"/>
    <cellStyle name="Normal 7 2 2 2 2 5" xfId="20182" xr:uid="{8B871E97-F19E-4D60-8122-819BBE34A4D5}"/>
    <cellStyle name="Normal 7 2 2 2 2 5 2" xfId="25628" xr:uid="{B7909CB1-D1EC-4A10-86E8-72A93C3AADB0}"/>
    <cellStyle name="Normal 7 2 2 2 2 6" xfId="20183" xr:uid="{AE0D31A7-33FC-4AE9-AE3A-3297BF2FF175}"/>
    <cellStyle name="Normal 7 2 2 2 2 6 2" xfId="25629" xr:uid="{2B92BAE8-37EE-4B94-8267-92A59C65F877}"/>
    <cellStyle name="Normal 7 2 2 2 2 7" xfId="20184" xr:uid="{4B91E21F-5D94-462C-A8E9-292C347E9D4E}"/>
    <cellStyle name="Normal 7 2 2 2 2 7 2" xfId="30934" xr:uid="{0C6CD61D-3FB1-4142-9FBE-3C6ED4F40AE9}"/>
    <cellStyle name="Normal 7 2 2 2 2 8" xfId="36390" xr:uid="{C3C23D7C-35F3-466D-8DD1-2AE58572FD3E}"/>
    <cellStyle name="Normal 7 2 2 2 2 9" xfId="37452" xr:uid="{C61CB305-B2FA-493D-9366-9CC8EBC8803A}"/>
    <cellStyle name="Normal 7 2 2 2 2_Act input CF" xfId="20185" xr:uid="{78404418-951C-4195-9F27-D1360A2C7402}"/>
    <cellStyle name="Normal 7 2 2 2 3" xfId="20186" xr:uid="{F66985B6-3453-4BC8-9B80-CB607AD979C9}"/>
    <cellStyle name="Normal 7 2 2 2 3 10" xfId="38991" xr:uid="{816A636B-0C08-4538-80A6-87CAE16ECEBC}"/>
    <cellStyle name="Normal 7 2 2 2 3 11" xfId="25630" xr:uid="{9FE747AE-0409-4848-A82A-805EF7F372D0}"/>
    <cellStyle name="Normal 7 2 2 2 3 2" xfId="20187" xr:uid="{9943CAF0-1FAF-4603-BDB6-117EA7E2D782}"/>
    <cellStyle name="Normal 7 2 2 2 3 2 2" xfId="20188" xr:uid="{15500B6F-A1EA-47F0-95B4-BD9C6DA542CC}"/>
    <cellStyle name="Normal 7 2 2 2 3 2 2 2" xfId="25632" xr:uid="{A4434D4D-0C32-4ECB-80EB-CBD845CBF9A3}"/>
    <cellStyle name="Normal 7 2 2 2 3 2 3" xfId="20189" xr:uid="{CEF126B2-F219-4B16-8B9D-1EB99169A1E6}"/>
    <cellStyle name="Normal 7 2 2 2 3 2 3 2" xfId="25633" xr:uid="{6566DFB3-0675-4688-9443-7CA6E090DDB0}"/>
    <cellStyle name="Normal 7 2 2 2 3 2 4" xfId="25631" xr:uid="{8231B3EB-477E-4F4B-96AE-0E65364190CA}"/>
    <cellStyle name="Normal 7 2 2 2 3 2_ACT_NIBD EQ" xfId="20190" xr:uid="{5AB074C5-95E4-4AE0-AFE4-31A430905BD9}"/>
    <cellStyle name="Normal 7 2 2 2 3 3" xfId="20191" xr:uid="{A276EA3E-83AC-411A-ADB2-9AD9BB8F4B39}"/>
    <cellStyle name="Normal 7 2 2 2 3 3 2" xfId="25634" xr:uid="{05254BD2-DA2E-4F04-9A29-7FD38600B0B6}"/>
    <cellStyle name="Normal 7 2 2 2 3 4" xfId="20192" xr:uid="{FE7E7740-75B8-44DE-9D5A-A33EA7EF7907}"/>
    <cellStyle name="Normal 7 2 2 2 3 4 2" xfId="25635" xr:uid="{B543E973-E352-495D-9BDA-F29D6DC6F2F4}"/>
    <cellStyle name="Normal 7 2 2 2 3 5" xfId="20193" xr:uid="{3EEE672C-0C77-471C-87A6-30EF9EB771CF}"/>
    <cellStyle name="Normal 7 2 2 2 3 5 2" xfId="31181" xr:uid="{EA31F741-D6E5-48A0-91B2-F616BAA82965}"/>
    <cellStyle name="Normal 7 2 2 2 3 6" xfId="36912" xr:uid="{C1E55D21-2196-4A16-A477-1C857E267CF7}"/>
    <cellStyle name="Normal 7 2 2 2 3 7" xfId="37972" xr:uid="{8D0B19A8-86A8-474D-B320-B6F2B735B176}"/>
    <cellStyle name="Normal 7 2 2 2 3 8" xfId="38368" xr:uid="{492E099D-61D8-425B-9EB8-100CEA955A00}"/>
    <cellStyle name="Normal 7 2 2 2 3 9" xfId="38718" xr:uid="{CE0AA63C-FA3D-419E-AAC1-AF4E5792A4E1}"/>
    <cellStyle name="Normal 7 2 2 2 3_Act input CF" xfId="20194" xr:uid="{0B5C4D4E-5A17-49CC-ADB4-89A8A068FFBF}"/>
    <cellStyle name="Normal 7 2 2 2 4" xfId="20195" xr:uid="{2924E412-F4BD-4895-8B26-648829894DB7}"/>
    <cellStyle name="Normal 7 2 2 2 4 10" xfId="38992" xr:uid="{824D0490-B994-4D9E-86EE-8B7C47326034}"/>
    <cellStyle name="Normal 7 2 2 2 4 11" xfId="25636" xr:uid="{B896D1AD-171A-4628-A328-F6F978DD7469}"/>
    <cellStyle name="Normal 7 2 2 2 4 2" xfId="20196" xr:uid="{F777BB6A-1F4D-4FD5-B9C8-88C047A6F48F}"/>
    <cellStyle name="Normal 7 2 2 2 4 2 2" xfId="20197" xr:uid="{A5AABA0D-93AC-426D-86AC-83048ED21AED}"/>
    <cellStyle name="Normal 7 2 2 2 4 2 2 2" xfId="25638" xr:uid="{10ACA1A6-F411-4501-83C4-156C1162D7EE}"/>
    <cellStyle name="Normal 7 2 2 2 4 2 3" xfId="20198" xr:uid="{8F0F50AC-95C9-405A-B8B7-976E8DD23838}"/>
    <cellStyle name="Normal 7 2 2 2 4 2 3 2" xfId="25639" xr:uid="{D0982EDD-D876-4A98-9753-566A27D62561}"/>
    <cellStyle name="Normal 7 2 2 2 4 2 4" xfId="25637" xr:uid="{2322DDBD-5F13-499E-A665-A386C91EAA6D}"/>
    <cellStyle name="Normal 7 2 2 2 4 2_ACT_NIBD EQ" xfId="20199" xr:uid="{24E1DA9B-36EA-4E29-A3E9-06B728FD7E67}"/>
    <cellStyle name="Normal 7 2 2 2 4 3" xfId="20200" xr:uid="{D93AAAD5-7465-45FB-8EF8-9D5C5723AC64}"/>
    <cellStyle name="Normal 7 2 2 2 4 3 2" xfId="25640" xr:uid="{7465B55C-F5CC-4928-A486-A8C9198D4687}"/>
    <cellStyle name="Normal 7 2 2 2 4 4" xfId="20201" xr:uid="{B0ED1A9C-63D0-40EE-8B6E-5EFB98E3626E}"/>
    <cellStyle name="Normal 7 2 2 2 4 4 2" xfId="25641" xr:uid="{7F959609-7E30-4CC9-8388-A6E6054F3A6C}"/>
    <cellStyle name="Normal 7 2 2 2 4 5" xfId="20202" xr:uid="{9E6B277F-2E0B-44A1-B541-88EE22A23CA1}"/>
    <cellStyle name="Normal 7 2 2 2 4 5 2" xfId="31577" xr:uid="{33861DBA-FB59-4BFD-899D-7129A036E7F8}"/>
    <cellStyle name="Normal 7 2 2 2 4 6" xfId="36913" xr:uid="{E7865B98-82F0-478C-ABC2-DF2682B0D1BD}"/>
    <cellStyle name="Normal 7 2 2 2 4 7" xfId="37973" xr:uid="{739B57E3-1924-4897-B1E7-1D2DE30A4E11}"/>
    <cellStyle name="Normal 7 2 2 2 4 8" xfId="38369" xr:uid="{1EB963AB-DE7E-418D-A755-573C00774D1B}"/>
    <cellStyle name="Normal 7 2 2 2 4 9" xfId="38719" xr:uid="{A5B29771-14EE-4BD6-B5E2-249AF5BC6BF6}"/>
    <cellStyle name="Normal 7 2 2 2 4_Act input CF" xfId="20203" xr:uid="{A67E688E-FA34-485C-AA73-8CEA96246E54}"/>
    <cellStyle name="Normal 7 2 2 2 5" xfId="20204" xr:uid="{49A18DEE-29C0-48F0-B734-CA7C46B58302}"/>
    <cellStyle name="Normal 7 2 2 2 5 2" xfId="20205" xr:uid="{90F9851F-BC00-4E16-B75E-11071265F7A7}"/>
    <cellStyle name="Normal 7 2 2 2 5 2 2" xfId="25643" xr:uid="{FA42EC03-1050-4796-82C2-D33FB31F5F21}"/>
    <cellStyle name="Normal 7 2 2 2 5 3" xfId="20206" xr:uid="{4D57DB74-6001-45A7-84E9-2ECE66657DB4}"/>
    <cellStyle name="Normal 7 2 2 2 5 3 2" xfId="25644" xr:uid="{705D0FD2-2013-43CB-B964-862281F29447}"/>
    <cellStyle name="Normal 7 2 2 2 5 4" xfId="25642" xr:uid="{70772BCC-313D-4D22-B0B3-0C3AAA46D7B7}"/>
    <cellStyle name="Normal 7 2 2 2 5_ACT_NIBD EQ" xfId="20207" xr:uid="{C8538F3E-15FA-4D82-A650-328DDE631CA4}"/>
    <cellStyle name="Normal 7 2 2 2 6" xfId="20208" xr:uid="{738C6EDA-4738-4A9C-A283-5221D6E7C349}"/>
    <cellStyle name="Normal 7 2 2 2 6 2" xfId="25645" xr:uid="{F1DD3170-2010-4BAD-9A82-DE78C024DA90}"/>
    <cellStyle name="Normal 7 2 2 2 7" xfId="20209" xr:uid="{F4899CCC-D9C1-416C-B5DF-64BA24E877BF}"/>
    <cellStyle name="Normal 7 2 2 2 7 2" xfId="25646" xr:uid="{4825A2C5-1450-4C5B-B685-25AAD695B43A}"/>
    <cellStyle name="Normal 7 2 2 2 8" xfId="20210" xr:uid="{ACDB8914-E58F-463E-9536-61BD76CDF0E9}"/>
    <cellStyle name="Normal 7 2 2 2 8 2" xfId="30718" xr:uid="{4EB21D08-6356-469F-B6AC-1F46E4269B61}"/>
    <cellStyle name="Normal 7 2 2 2 9" xfId="36296" xr:uid="{E999E5E0-B01F-454D-8ACD-CB167B3143E6}"/>
    <cellStyle name="Normal 7 2 2 2_Act input CF" xfId="20211" xr:uid="{12ED28EC-C0B1-4B91-BCBB-CA06CD772F9A}"/>
    <cellStyle name="Normal 7 2 2 3" xfId="20212" xr:uid="{6B539C47-95EA-4208-947E-17AFCD4A165B}"/>
    <cellStyle name="Normal 7 2 2 3 10" xfId="36053" xr:uid="{783E6B0D-0A21-4E72-98A5-842DE7236DF5}"/>
    <cellStyle name="Normal 7 2 2 3 11" xfId="25647" xr:uid="{704E51A5-DFF9-4C06-92ED-D383BC420E2F}"/>
    <cellStyle name="Normal 7 2 2 3 2" xfId="20213" xr:uid="{AEE6329C-00EF-4DBB-BF50-14E3E18228E7}"/>
    <cellStyle name="Normal 7 2 2 3 2 10" xfId="38994" xr:uid="{4D52FB9B-E9E1-4961-BC54-EAE601EB85A8}"/>
    <cellStyle name="Normal 7 2 2 3 2 11" xfId="25648" xr:uid="{535B1EDF-8F22-4461-B9D7-E8F412DDDD89}"/>
    <cellStyle name="Normal 7 2 2 3 2 2" xfId="20214" xr:uid="{C0515349-AC75-4C2E-A816-1A53ED303881}"/>
    <cellStyle name="Normal 7 2 2 3 2 2 2" xfId="20215" xr:uid="{CC5223E3-AB62-43BA-B5EE-3CEFAB72BA45}"/>
    <cellStyle name="Normal 7 2 2 3 2 2 2 2" xfId="25650" xr:uid="{68397541-1BFD-4025-963E-6FF854C37331}"/>
    <cellStyle name="Normal 7 2 2 3 2 2 3" xfId="20216" xr:uid="{4587D03E-952C-46DA-9F86-8AA36E98E9F3}"/>
    <cellStyle name="Normal 7 2 2 3 2 2 3 2" xfId="25651" xr:uid="{FE4FB78C-3507-4FE5-B6C1-C2FA6F3E49E9}"/>
    <cellStyle name="Normal 7 2 2 3 2 2 4" xfId="25649" xr:uid="{180105CB-1A33-4200-8BE5-49ED272CA71D}"/>
    <cellStyle name="Normal 7 2 2 3 2 2_ACT_NIBD EQ" xfId="20217" xr:uid="{A60EC48F-F0E2-46C2-99B9-790916955F7F}"/>
    <cellStyle name="Normal 7 2 2 3 2 3" xfId="20218" xr:uid="{C9701D96-E19E-4678-975A-C5701522D0A2}"/>
    <cellStyle name="Normal 7 2 2 3 2 3 2" xfId="25652" xr:uid="{06C58586-42AC-4EC2-81B9-0B88CC4C97CE}"/>
    <cellStyle name="Normal 7 2 2 3 2 4" xfId="20219" xr:uid="{34B6A465-2300-456C-8805-50CE27221824}"/>
    <cellStyle name="Normal 7 2 2 3 2 4 2" xfId="25653" xr:uid="{9B2F3C00-A7FA-422E-8305-636F812E78EA}"/>
    <cellStyle name="Normal 7 2 2 3 2 5" xfId="20220" xr:uid="{D4798871-55C9-4055-8FF5-3D7DBE974000}"/>
    <cellStyle name="Normal 7 2 2 3 2 5 2" xfId="31281" xr:uid="{9730A8AA-19A9-4522-B62C-9EDBB5D47004}"/>
    <cellStyle name="Normal 7 2 2 3 2 6" xfId="36914" xr:uid="{E54C50F1-8CAE-4CE1-9CEF-5684F99D8F10}"/>
    <cellStyle name="Normal 7 2 2 3 2 7" xfId="37974" xr:uid="{ACD16CD0-54FC-4958-8E50-A9C3B570A938}"/>
    <cellStyle name="Normal 7 2 2 3 2 8" xfId="38370" xr:uid="{3CD966DE-B739-4023-A0E6-612A9EF6010B}"/>
    <cellStyle name="Normal 7 2 2 3 2 9" xfId="38721" xr:uid="{AE55C620-FD68-4F8D-980B-42580DCA44C0}"/>
    <cellStyle name="Normal 7 2 2 3 2_Act input CF" xfId="20221" xr:uid="{1F6AC9D3-CD63-4699-BB95-B63CDF2F9020}"/>
    <cellStyle name="Normal 7 2 2 3 3" xfId="20222" xr:uid="{784C9C89-ECD6-4DFB-A309-437F0BF2B6B5}"/>
    <cellStyle name="Normal 7 2 2 3 3 10" xfId="38995" xr:uid="{3F825181-D7BF-44EB-9C18-18307F7C4E2E}"/>
    <cellStyle name="Normal 7 2 2 3 3 11" xfId="25654" xr:uid="{DAA29F87-C9AF-4046-9B8E-C10289C94E42}"/>
    <cellStyle name="Normal 7 2 2 3 3 2" xfId="20223" xr:uid="{4C6011C2-7398-4B31-8061-F9150289454C}"/>
    <cellStyle name="Normal 7 2 2 3 3 2 2" xfId="20224" xr:uid="{55AEEF24-77A6-46C6-B03D-552A78185632}"/>
    <cellStyle name="Normal 7 2 2 3 3 2 2 2" xfId="25656" xr:uid="{E00D720A-FDEC-4A2F-B212-C8F22CDEE4D2}"/>
    <cellStyle name="Normal 7 2 2 3 3 2 3" xfId="20225" xr:uid="{9B41409F-B8B0-4B26-8C24-168C69F78A58}"/>
    <cellStyle name="Normal 7 2 2 3 3 2 3 2" xfId="25657" xr:uid="{B6995B70-0A65-4D60-A7F7-207EC00C7521}"/>
    <cellStyle name="Normal 7 2 2 3 3 2 4" xfId="25655" xr:uid="{072E6617-FAAD-4E62-976B-69C35EEEE9ED}"/>
    <cellStyle name="Normal 7 2 2 3 3 2_ACT_NIBD EQ" xfId="20226" xr:uid="{2B843664-67A0-44FC-8F88-7CDA7F2F64AE}"/>
    <cellStyle name="Normal 7 2 2 3 3 3" xfId="20227" xr:uid="{9D0EA5A2-76EC-408F-A53B-573895FC99CE}"/>
    <cellStyle name="Normal 7 2 2 3 3 3 2" xfId="25658" xr:uid="{685D2680-2F48-425D-885D-2F51A8C2917B}"/>
    <cellStyle name="Normal 7 2 2 3 3 4" xfId="20228" xr:uid="{2B2CCA61-3772-48EB-9C25-E214B2BF56EB}"/>
    <cellStyle name="Normal 7 2 2 3 3 4 2" xfId="25659" xr:uid="{492CDF86-AAF3-41E6-93E5-CA9DA6F9C4B4}"/>
    <cellStyle name="Normal 7 2 2 3 3 5" xfId="20229" xr:uid="{EC6F01B4-473C-4A06-B9A0-206B6A51B082}"/>
    <cellStyle name="Normal 7 2 2 3 3 5 2" xfId="31674" xr:uid="{1375082D-0DD4-4BCC-8C65-A090A5DD652C}"/>
    <cellStyle name="Normal 7 2 2 3 3 6" xfId="36915" xr:uid="{B23AA94A-5182-4C8B-8477-B2D231A72608}"/>
    <cellStyle name="Normal 7 2 2 3 3 7" xfId="37975" xr:uid="{E85DEC70-D86E-42AC-A846-3FE4A5FFFE66}"/>
    <cellStyle name="Normal 7 2 2 3 3 8" xfId="38371" xr:uid="{3481DA67-6DE7-4572-9E11-9B13F9D76B43}"/>
    <cellStyle name="Normal 7 2 2 3 3 9" xfId="38722" xr:uid="{71F4C4A4-47F8-4A4D-9885-CB7DDAD020FF}"/>
    <cellStyle name="Normal 7 2 2 3 3_Act input CF" xfId="20230" xr:uid="{CEDB75A2-5998-424B-A052-9D40BB9B638A}"/>
    <cellStyle name="Normal 7 2 2 3 4" xfId="20231" xr:uid="{F15AAB49-E7D4-462C-B302-C58A52D587AE}"/>
    <cellStyle name="Normal 7 2 2 3 4 2" xfId="20232" xr:uid="{A200DD5E-1BA6-4FE0-87D6-060EAC2FE9BC}"/>
    <cellStyle name="Normal 7 2 2 3 4 2 2" xfId="25661" xr:uid="{01593791-06AE-455A-837D-7D096320238D}"/>
    <cellStyle name="Normal 7 2 2 3 4 3" xfId="20233" xr:uid="{D4A06373-A998-4B20-AD4D-05073DF046D2}"/>
    <cellStyle name="Normal 7 2 2 3 4 3 2" xfId="25662" xr:uid="{187D3D3F-917E-413D-A822-9A4DE8B5D06D}"/>
    <cellStyle name="Normal 7 2 2 3 4 4" xfId="25660" xr:uid="{09DD1405-0BDB-4E7B-A2E8-24755C0C6810}"/>
    <cellStyle name="Normal 7 2 2 3 4_ACT_NIBD EQ" xfId="20234" xr:uid="{B33B477C-87A3-4C01-89C1-36AC82C89F15}"/>
    <cellStyle name="Normal 7 2 2 3 5" xfId="20235" xr:uid="{70B66BC1-7877-4DE5-AAE8-20DDEA2760F6}"/>
    <cellStyle name="Normal 7 2 2 3 5 2" xfId="25663" xr:uid="{2E76EA13-72AA-41B1-A4E4-DED137439F0F}"/>
    <cellStyle name="Normal 7 2 2 3 6" xfId="20236" xr:uid="{36383C11-EFE2-4B9D-A409-5D6504206DE8}"/>
    <cellStyle name="Normal 7 2 2 3 6 2" xfId="25664" xr:uid="{CE762D3A-5800-4D0C-865A-09F0C5897563}"/>
    <cellStyle name="Normal 7 2 2 3 7" xfId="20237" xr:uid="{359DF11F-9409-4263-AC5D-616F8CE423BF}"/>
    <cellStyle name="Normal 7 2 2 3 7 2" xfId="30854" xr:uid="{3B31D0BE-9A68-4DAF-BBC5-6763305FBA83}"/>
    <cellStyle name="Normal 7 2 2 3 8" xfId="36357" xr:uid="{7A2EC45E-995E-4928-AD61-D98D1FDEBE36}"/>
    <cellStyle name="Normal 7 2 2 3 9" xfId="37407" xr:uid="{D5CD0528-AB0A-4EA4-A86C-9C3AF9E5ED77}"/>
    <cellStyle name="Normal 7 2 2 3_Act input CF" xfId="20238" xr:uid="{DE51841F-1D0E-4684-9E07-9FB3774E6AD0}"/>
    <cellStyle name="Normal 7 2 2 4" xfId="20239" xr:uid="{EB307C02-FCEC-459D-8237-4092A845F3ED}"/>
    <cellStyle name="Normal 7 2 2 4 10" xfId="38996" xr:uid="{0C7A1E38-629D-4EA3-951D-CA5EBF0F27E7}"/>
    <cellStyle name="Normal 7 2 2 4 11" xfId="25665" xr:uid="{F389BD28-A008-4DF9-8683-C01EC838C668}"/>
    <cellStyle name="Normal 7 2 2 4 2" xfId="20240" xr:uid="{74BB62DC-235F-46C1-9895-196072EB8D8D}"/>
    <cellStyle name="Normal 7 2 2 4 2 2" xfId="20241" xr:uid="{C1E3281C-398A-4C22-A859-04883C2A8F7B}"/>
    <cellStyle name="Normal 7 2 2 4 2 2 2" xfId="25667" xr:uid="{7D29C911-976B-4A2D-BB6F-7BE3565652D5}"/>
    <cellStyle name="Normal 7 2 2 4 2 3" xfId="20242" xr:uid="{4B9C665C-B6ED-4BE6-B5C2-9E9435F2599D}"/>
    <cellStyle name="Normal 7 2 2 4 2 3 2" xfId="25668" xr:uid="{EE4448DE-A6AD-4C9F-9CC5-E89469109701}"/>
    <cellStyle name="Normal 7 2 2 4 2 4" xfId="25666" xr:uid="{2D480C26-FA61-4FDC-A6E1-6A4CF916D085}"/>
    <cellStyle name="Normal 7 2 2 4 2_ACT_NIBD EQ" xfId="20243" xr:uid="{FE0C42E1-3589-471D-9F3A-D0350976C139}"/>
    <cellStyle name="Normal 7 2 2 4 3" xfId="20244" xr:uid="{C872427A-C66C-4574-ABBE-024F8D197D05}"/>
    <cellStyle name="Normal 7 2 2 4 3 2" xfId="25669" xr:uid="{973DEF15-3596-4E00-BF2F-F2A5FB650E78}"/>
    <cellStyle name="Normal 7 2 2 4 4" xfId="20245" xr:uid="{97692259-4201-44E6-927F-9BAF87F4DA0D}"/>
    <cellStyle name="Normal 7 2 2 4 4 2" xfId="25670" xr:uid="{A98EAF4A-C362-4B24-8D16-9A2D43A6A610}"/>
    <cellStyle name="Normal 7 2 2 4 5" xfId="20246" xr:uid="{064BEFAE-7D72-4FA2-B194-F719355CB05C}"/>
    <cellStyle name="Normal 7 2 2 4 5 2" xfId="31099" xr:uid="{F0EA962A-F5CB-4AF5-8CFA-8DC9A55453D6}"/>
    <cellStyle name="Normal 7 2 2 4 6" xfId="36916" xr:uid="{477E595D-6325-43FE-8E1D-60879C04E332}"/>
    <cellStyle name="Normal 7 2 2 4 7" xfId="37976" xr:uid="{3A0270DD-D2D5-4C1E-B56B-42D54E66C855}"/>
    <cellStyle name="Normal 7 2 2 4 8" xfId="38372" xr:uid="{E452662A-4833-428B-93A8-A7B7219EC3F8}"/>
    <cellStyle name="Normal 7 2 2 4 9" xfId="38723" xr:uid="{35B03205-55AF-4065-87D8-559ACE9BBF57}"/>
    <cellStyle name="Normal 7 2 2 4_Act input CF" xfId="20247" xr:uid="{E4F58998-D340-4735-BAA1-4DDB014D14E1}"/>
    <cellStyle name="Normal 7 2 2 5" xfId="20248" xr:uid="{27479606-FD68-498F-8811-3A77F2599652}"/>
    <cellStyle name="Normal 7 2 2 5 10" xfId="38997" xr:uid="{2ECE3A98-BA86-49F1-9AE5-4A11B7D4BA88}"/>
    <cellStyle name="Normal 7 2 2 5 11" xfId="25671" xr:uid="{66179E58-D91F-4B5B-BF75-DB50D9844908}"/>
    <cellStyle name="Normal 7 2 2 5 2" xfId="20249" xr:uid="{716827F8-697E-4ED7-9889-9AAC03A1F43A}"/>
    <cellStyle name="Normal 7 2 2 5 2 2" xfId="20250" xr:uid="{08575C77-FC94-4E7A-A000-61C04BE7A8BA}"/>
    <cellStyle name="Normal 7 2 2 5 2 2 2" xfId="25673" xr:uid="{CEB99529-37E6-412E-B4F7-4F58D7A89E45}"/>
    <cellStyle name="Normal 7 2 2 5 2 3" xfId="20251" xr:uid="{8DFDAF6A-625E-4947-B02D-F32E5C8D5504}"/>
    <cellStyle name="Normal 7 2 2 5 2 3 2" xfId="25674" xr:uid="{73F4D79A-8FCF-4368-BE67-871DF6A40F02}"/>
    <cellStyle name="Normal 7 2 2 5 2 4" xfId="25672" xr:uid="{BB35B778-48CD-4418-B44F-C0158EE575E2}"/>
    <cellStyle name="Normal 7 2 2 5 2_ACT_NIBD EQ" xfId="20252" xr:uid="{078ADA9D-D782-4AFE-BF30-231271BFA76C}"/>
    <cellStyle name="Normal 7 2 2 5 3" xfId="20253" xr:uid="{F944B2C9-7893-434D-8FDF-F320ED871E24}"/>
    <cellStyle name="Normal 7 2 2 5 3 2" xfId="25675" xr:uid="{4EF1CB3F-61B2-49F7-8206-8889B4D24535}"/>
    <cellStyle name="Normal 7 2 2 5 4" xfId="20254" xr:uid="{113BF2A7-9604-4A04-B0F5-2C762F245B4F}"/>
    <cellStyle name="Normal 7 2 2 5 4 2" xfId="25676" xr:uid="{D98B7DAA-E3F8-4B51-BB99-052A8EAAC8B6}"/>
    <cellStyle name="Normal 7 2 2 5 5" xfId="20255" xr:uid="{B9744EC7-2DD7-4051-87F4-C9CAC69D6D6D}"/>
    <cellStyle name="Normal 7 2 2 5 5 2" xfId="31525" xr:uid="{1C8B5CB8-EF91-4FBA-A4F0-F61E5A6D145F}"/>
    <cellStyle name="Normal 7 2 2 5 6" xfId="36917" xr:uid="{320B54AB-2DB4-49CE-A773-2488F9221354}"/>
    <cellStyle name="Normal 7 2 2 5 7" xfId="37977" xr:uid="{5CF10717-D6DD-4349-8189-DC18FFE32A1A}"/>
    <cellStyle name="Normal 7 2 2 5 8" xfId="38373" xr:uid="{C677A5AF-7D2D-4E53-9BFA-64C85C082733}"/>
    <cellStyle name="Normal 7 2 2 5 9" xfId="38724" xr:uid="{41DBA9A5-A173-472C-9EC1-DDD929F46840}"/>
    <cellStyle name="Normal 7 2 2 5_Act input CF" xfId="20256" xr:uid="{4158F1AF-3E0D-4AB8-ADCF-663AD0EB49C3}"/>
    <cellStyle name="Normal 7 2 2 6" xfId="20257" xr:uid="{702E3A69-77F7-4CB2-B36A-09C2F92505C7}"/>
    <cellStyle name="Normal 7 2 2 6 2" xfId="20258" xr:uid="{C0E46748-CF60-4635-882B-F961FCCA642C}"/>
    <cellStyle name="Normal 7 2 2 6 2 2" xfId="25678" xr:uid="{D6B2A39D-FA1A-4A10-9C36-FF879189715A}"/>
    <cellStyle name="Normal 7 2 2 6 3" xfId="20259" xr:uid="{52E91D21-E02A-40AC-89F1-6323D8340768}"/>
    <cellStyle name="Normal 7 2 2 6 3 2" xfId="25679" xr:uid="{D920ABB8-2A54-415E-9B5D-00309AFAD597}"/>
    <cellStyle name="Normal 7 2 2 6 4" xfId="25677" xr:uid="{E6BA2BAE-B433-456E-B820-8E9FC3EA468B}"/>
    <cellStyle name="Normal 7 2 2 6_ACT_NIBD EQ" xfId="20260" xr:uid="{6C4759EE-CAEF-4AD2-9AEB-985E789984FE}"/>
    <cellStyle name="Normal 7 2 2 7" xfId="20261" xr:uid="{4EAB24F8-5FD7-439F-88EA-80ED56CB01BE}"/>
    <cellStyle name="Normal 7 2 2 7 2" xfId="25680" xr:uid="{AFF31715-54F2-4EAB-B7D1-E70F561F251C}"/>
    <cellStyle name="Normal 7 2 2 8" xfId="20262" xr:uid="{364950D3-8121-4699-99BA-9FA36CE1A101}"/>
    <cellStyle name="Normal 7 2 2 8 2" xfId="25681" xr:uid="{E94CC57E-B025-4641-9640-69C8FA2B1F19}"/>
    <cellStyle name="Normal 7 2 2 9" xfId="20263" xr:uid="{4B5E6497-B81F-4D10-B0EA-776B023F835A}"/>
    <cellStyle name="Normal 7 2 2 9 2" xfId="30607" xr:uid="{B0569966-C19E-40D9-B611-31EE7731C477}"/>
    <cellStyle name="Normal 7 2 2_Act input CF" xfId="20264" xr:uid="{65774A29-6955-4D43-895A-F1B6D62865DA}"/>
    <cellStyle name="Normal 7 2 3" xfId="20265" xr:uid="{8FD23483-4639-412D-98B9-721D5FB8ED77}"/>
    <cellStyle name="Normal 7 2 3 10" xfId="37338" xr:uid="{C8294C29-9C58-4760-8E30-F8EF3CACC9DD}"/>
    <cellStyle name="Normal 7 2 3 11" xfId="25682" xr:uid="{CC445921-208E-49BF-996E-65C184287ABB}"/>
    <cellStyle name="Normal 7 2 3 2" xfId="20266" xr:uid="{3693D429-D11E-4CAE-898E-8A49FCBF1A90}"/>
    <cellStyle name="Normal 7 2 3 2 10" xfId="33054" xr:uid="{861639A1-E94D-4059-B66A-EF4871B84EB8}"/>
    <cellStyle name="Normal 7 2 3 2 11" xfId="25683" xr:uid="{56B1BD4D-3B05-4398-BA94-8755A494ED72}"/>
    <cellStyle name="Normal 7 2 3 2 2" xfId="20267" xr:uid="{252397E8-3DF7-453F-94C6-5E6082F6B0F0}"/>
    <cellStyle name="Normal 7 2 3 2 2 10" xfId="38998" xr:uid="{8CBDE67F-4A93-4584-B267-E26B56823A10}"/>
    <cellStyle name="Normal 7 2 3 2 2 11" xfId="25684" xr:uid="{D42FA620-8206-4DA0-9904-0EA740E036B2}"/>
    <cellStyle name="Normal 7 2 3 2 2 2" xfId="20268" xr:uid="{308F5878-AFC8-4843-B207-C09AC957A3EA}"/>
    <cellStyle name="Normal 7 2 3 2 2 2 2" xfId="20269" xr:uid="{E94BEA6B-892F-4132-9A87-BF226BF4C1DC}"/>
    <cellStyle name="Normal 7 2 3 2 2 2 2 2" xfId="25686" xr:uid="{DA872696-4E95-4BCE-96EE-ED42B536DD09}"/>
    <cellStyle name="Normal 7 2 3 2 2 2 3" xfId="20270" xr:uid="{24FB3FA6-F747-411A-A05F-66674FF4606A}"/>
    <cellStyle name="Normal 7 2 3 2 2 2 3 2" xfId="25687" xr:uid="{8CF70D87-BBCF-4F80-A877-422EE27360C2}"/>
    <cellStyle name="Normal 7 2 3 2 2 2 4" xfId="25685" xr:uid="{D96118B2-CB06-488D-81D6-A9CFB8BC15C5}"/>
    <cellStyle name="Normal 7 2 3 2 2 2_ACT_NIBD EQ" xfId="20271" xr:uid="{A8DE6E55-7217-4A01-8363-F3EB5E54B25F}"/>
    <cellStyle name="Normal 7 2 3 2 2 3" xfId="20272" xr:uid="{9948153C-E592-422D-AAF2-E8548527A0B3}"/>
    <cellStyle name="Normal 7 2 3 2 2 3 2" xfId="25688" xr:uid="{B06194F7-1336-482B-AAD8-4B3B84467484}"/>
    <cellStyle name="Normal 7 2 3 2 2 4" xfId="20273" xr:uid="{A10CE42B-4F16-4D94-A95B-5908A1702E8B}"/>
    <cellStyle name="Normal 7 2 3 2 2 4 2" xfId="25689" xr:uid="{CA0C8EAB-BD5A-44F0-9355-0A75FE80A075}"/>
    <cellStyle name="Normal 7 2 3 2 2 5" xfId="20274" xr:uid="{CC4FE906-EB8A-4DB5-9B9E-4406897BAD76}"/>
    <cellStyle name="Normal 7 2 3 2 2 5 2" xfId="31321" xr:uid="{980F78C4-9CEB-45E4-B221-73B152D4710C}"/>
    <cellStyle name="Normal 7 2 3 2 2 6" xfId="36918" xr:uid="{DBA3CF98-52E4-405C-A540-EDCC0BEBD83F}"/>
    <cellStyle name="Normal 7 2 3 2 2 7" xfId="37978" xr:uid="{FE3ACA47-CD47-4984-A852-0F71B4577001}"/>
    <cellStyle name="Normal 7 2 3 2 2 8" xfId="38375" xr:uid="{8F5F3F08-763D-4AF3-A19C-885DFAB50950}"/>
    <cellStyle name="Normal 7 2 3 2 2 9" xfId="38726" xr:uid="{C0228B23-61CC-4902-B3BD-4EF68C533376}"/>
    <cellStyle name="Normal 7 2 3 2 2_Act input CF" xfId="20275" xr:uid="{2CEFB291-60DA-41D9-92E2-8985FE4B8E3C}"/>
    <cellStyle name="Normal 7 2 3 2 3" xfId="20276" xr:uid="{90C874BE-66F3-4A97-BF94-96BF90E4B796}"/>
    <cellStyle name="Normal 7 2 3 2 3 10" xfId="38999" xr:uid="{A57ABFBE-EFD0-410B-A8D4-B08FBBCD3915}"/>
    <cellStyle name="Normal 7 2 3 2 3 11" xfId="25690" xr:uid="{58361B5A-608B-408F-A656-C9578F21D2CA}"/>
    <cellStyle name="Normal 7 2 3 2 3 2" xfId="20277" xr:uid="{0B741384-2C14-4618-9102-8D3B67A87DBF}"/>
    <cellStyle name="Normal 7 2 3 2 3 2 2" xfId="20278" xr:uid="{3C00F4C1-6262-440F-9363-5F3A78043588}"/>
    <cellStyle name="Normal 7 2 3 2 3 2 2 2" xfId="25692" xr:uid="{FA0121C6-BD72-4C33-809B-68C8008FCCFC}"/>
    <cellStyle name="Normal 7 2 3 2 3 2 3" xfId="20279" xr:uid="{A9538561-115F-4DF7-9A95-5952D0A7408C}"/>
    <cellStyle name="Normal 7 2 3 2 3 2 3 2" xfId="25693" xr:uid="{17D4C089-73FF-48F9-AAEE-B21C5C4668B3}"/>
    <cellStyle name="Normal 7 2 3 2 3 2 4" xfId="25691" xr:uid="{6E88BBD5-DE8A-489C-80E0-1AF9169D3918}"/>
    <cellStyle name="Normal 7 2 3 2 3 2_ACT_NIBD EQ" xfId="20280" xr:uid="{454643F9-8F36-44C1-A083-A9ABE79F6975}"/>
    <cellStyle name="Normal 7 2 3 2 3 3" xfId="20281" xr:uid="{40ED9167-853C-4EF7-805A-74CAB988194C}"/>
    <cellStyle name="Normal 7 2 3 2 3 3 2" xfId="25694" xr:uid="{2CB1A07F-D6E0-4959-AAFF-89B5D36054CB}"/>
    <cellStyle name="Normal 7 2 3 2 3 4" xfId="20282" xr:uid="{80B235A8-3FE9-4A9D-A220-2B65181EFE7A}"/>
    <cellStyle name="Normal 7 2 3 2 3 4 2" xfId="25695" xr:uid="{D298D392-C235-4988-A134-8178E5762C9A}"/>
    <cellStyle name="Normal 7 2 3 2 3 5" xfId="20283" xr:uid="{531A5FAC-73C8-4671-85B8-262C2F2D3BA8}"/>
    <cellStyle name="Normal 7 2 3 2 3 5 2" xfId="31714" xr:uid="{A64F37B6-AE43-42A2-8D36-FEE8D5983215}"/>
    <cellStyle name="Normal 7 2 3 2 3 6" xfId="36919" xr:uid="{90AAC106-4FBE-4FA7-8FD2-8F5009C286F2}"/>
    <cellStyle name="Normal 7 2 3 2 3 7" xfId="37979" xr:uid="{6E04A000-F296-45A7-9C73-EF457017FA6D}"/>
    <cellStyle name="Normal 7 2 3 2 3 8" xfId="38376" xr:uid="{5BF5D965-3E28-4286-B9B9-E38465CD171A}"/>
    <cellStyle name="Normal 7 2 3 2 3 9" xfId="38727" xr:uid="{064BABF9-6891-4AC1-B4DA-6F98DBE88745}"/>
    <cellStyle name="Normal 7 2 3 2 3_Act input CF" xfId="20284" xr:uid="{327673B8-09B6-413E-8EB8-964AE795DDFB}"/>
    <cellStyle name="Normal 7 2 3 2 4" xfId="20285" xr:uid="{B4A41DCB-524C-4DB7-80E4-85ECB5F748F1}"/>
    <cellStyle name="Normal 7 2 3 2 4 2" xfId="20286" xr:uid="{02F78D60-653B-4714-ACE3-1597D4FA56B9}"/>
    <cellStyle name="Normal 7 2 3 2 4 2 2" xfId="25697" xr:uid="{1572F30B-674C-44B5-AE39-3045DCD2C99B}"/>
    <cellStyle name="Normal 7 2 3 2 4 3" xfId="20287" xr:uid="{3C4EA803-FAD5-4AC5-882C-9FD14A885F7E}"/>
    <cellStyle name="Normal 7 2 3 2 4 3 2" xfId="25698" xr:uid="{9FF0279D-56DD-4B72-AF1C-1DB0E2693F50}"/>
    <cellStyle name="Normal 7 2 3 2 4 4" xfId="25696" xr:uid="{141587FB-FB96-4537-A169-4BB97BE730A1}"/>
    <cellStyle name="Normal 7 2 3 2 4_ACT_NIBD EQ" xfId="20288" xr:uid="{029DEB06-5A16-45E0-A08F-382352352440}"/>
    <cellStyle name="Normal 7 2 3 2 5" xfId="20289" xr:uid="{3D7B47C7-B30D-4102-BD84-8E10D2E7571F}"/>
    <cellStyle name="Normal 7 2 3 2 5 2" xfId="25699" xr:uid="{95C099B3-A7C1-4A2C-8BD5-2A8671BFFD0F}"/>
    <cellStyle name="Normal 7 2 3 2 6" xfId="20290" xr:uid="{1C41A0E1-4186-4CF1-8F99-AD87C82B2125}"/>
    <cellStyle name="Normal 7 2 3 2 6 2" xfId="25700" xr:uid="{C3E099BC-6132-4F26-9783-892308D9533C}"/>
    <cellStyle name="Normal 7 2 3 2 7" xfId="20291" xr:uid="{39D2A937-1416-4461-99A4-F9448B5DBDBD}"/>
    <cellStyle name="Normal 7 2 3 2 7 2" xfId="30922" xr:uid="{B0E19CAA-C84D-4E28-8A3F-62E63CAABA67}"/>
    <cellStyle name="Normal 7 2 3 2 8" xfId="36378" xr:uid="{EB2B4FC9-63D0-43A0-86BD-36FC1033014A}"/>
    <cellStyle name="Normal 7 2 3 2 9" xfId="37440" xr:uid="{9E07552B-775B-43A0-A1AA-3FAB04BB454B}"/>
    <cellStyle name="Normal 7 2 3 2_Act input CF" xfId="20292" xr:uid="{A4DDEFFE-B9D9-40A4-8874-D8474CCA12C2}"/>
    <cellStyle name="Normal 7 2 3 3" xfId="20293" xr:uid="{CCB7B559-AB7B-4D39-9961-152C830D8A91}"/>
    <cellStyle name="Normal 7 2 3 3 10" xfId="39000" xr:uid="{38C9EE34-5B8E-4FF0-A2E2-AE9CCD7A68A0}"/>
    <cellStyle name="Normal 7 2 3 3 11" xfId="25701" xr:uid="{B62A1E5B-5E23-4230-9BA9-676E6E5B231D}"/>
    <cellStyle name="Normal 7 2 3 3 2" xfId="20294" xr:uid="{512827CE-28EB-4A4A-B5D5-5D8AF5549009}"/>
    <cellStyle name="Normal 7 2 3 3 2 2" xfId="20295" xr:uid="{0FF889C7-BAD6-484C-9D38-D9A50178F40A}"/>
    <cellStyle name="Normal 7 2 3 3 2 2 2" xfId="25703" xr:uid="{126D84BC-5158-4609-9134-CC7C6C36E212}"/>
    <cellStyle name="Normal 7 2 3 3 2 3" xfId="20296" xr:uid="{D38BD1DC-ECA9-44B0-A015-D75BFD04ADED}"/>
    <cellStyle name="Normal 7 2 3 3 2 3 2" xfId="25704" xr:uid="{F0518D9D-A282-491F-96BB-5395853F75BA}"/>
    <cellStyle name="Normal 7 2 3 3 2 4" xfId="25702" xr:uid="{91DE4D34-98C9-4031-B740-695FC4101920}"/>
    <cellStyle name="Normal 7 2 3 3 2_ACT_NIBD EQ" xfId="20297" xr:uid="{B16A93C1-5E3F-4352-94F0-7AC51210CBA9}"/>
    <cellStyle name="Normal 7 2 3 3 3" xfId="20298" xr:uid="{66FE2CB1-9DBE-466A-9C17-C52044A6D11D}"/>
    <cellStyle name="Normal 7 2 3 3 3 2" xfId="25705" xr:uid="{03622DDB-B153-40E8-B709-D560CB58E681}"/>
    <cellStyle name="Normal 7 2 3 3 4" xfId="20299" xr:uid="{1793C1CB-BAA1-4402-8E78-AEAEB84AFFA0}"/>
    <cellStyle name="Normal 7 2 3 3 4 2" xfId="25706" xr:uid="{C0ECD742-9435-422D-B94C-AFBF73EEEC7F}"/>
    <cellStyle name="Normal 7 2 3 3 5" xfId="20300" xr:uid="{8B05A8E6-52E6-475C-A052-6AF9030F5DB1}"/>
    <cellStyle name="Normal 7 2 3 3 5 2" xfId="31169" xr:uid="{D7372B2B-4249-450F-A433-73E309C2B44D}"/>
    <cellStyle name="Normal 7 2 3 3 6" xfId="36920" xr:uid="{90996F2C-7DA6-4BF8-A21B-B733597F83E1}"/>
    <cellStyle name="Normal 7 2 3 3 7" xfId="37980" xr:uid="{9ACC24C8-141E-49CA-858E-F360FF16FC5D}"/>
    <cellStyle name="Normal 7 2 3 3 8" xfId="38377" xr:uid="{B9BCA5D3-C21B-44DA-811E-46A3D144E5EE}"/>
    <cellStyle name="Normal 7 2 3 3 9" xfId="38728" xr:uid="{04716E7A-CE06-4B03-9761-F5923B515F2D}"/>
    <cellStyle name="Normal 7 2 3 3_Act input CF" xfId="20301" xr:uid="{9D3A7574-61B6-4462-9BE9-B819995DA05E}"/>
    <cellStyle name="Normal 7 2 3 4" xfId="20302" xr:uid="{B0D7D3CE-17D2-4CDB-B3B8-34698AE3FB9F}"/>
    <cellStyle name="Normal 7 2 3 4 10" xfId="39001" xr:uid="{1E82A3E7-BF0F-4123-B3C8-A2C7E17C3FF4}"/>
    <cellStyle name="Normal 7 2 3 4 11" xfId="25707" xr:uid="{7645C183-E6A4-441B-8637-B74E3B690D05}"/>
    <cellStyle name="Normal 7 2 3 4 2" xfId="20303" xr:uid="{9BE80A8C-9A94-4A8E-9CA1-3E713A454291}"/>
    <cellStyle name="Normal 7 2 3 4 2 2" xfId="20304" xr:uid="{F08C1EF7-E9B5-4F90-BB12-76689F717138}"/>
    <cellStyle name="Normal 7 2 3 4 2 2 2" xfId="25709" xr:uid="{BC1EF2B4-AC55-4160-8F96-6605C2993234}"/>
    <cellStyle name="Normal 7 2 3 4 2 3" xfId="20305" xr:uid="{877C633C-861A-471D-8194-7E92C58CD9C1}"/>
    <cellStyle name="Normal 7 2 3 4 2 3 2" xfId="25710" xr:uid="{12E2EF70-FA19-4E48-A2F5-9FF70C25F399}"/>
    <cellStyle name="Normal 7 2 3 4 2 4" xfId="25708" xr:uid="{4B0FA80F-1414-44AF-8D1D-08A3916EEDA4}"/>
    <cellStyle name="Normal 7 2 3 4 2_ACT_NIBD EQ" xfId="20306" xr:uid="{AA651A7B-F022-459A-A359-7CF9CF26669E}"/>
    <cellStyle name="Normal 7 2 3 4 3" xfId="20307" xr:uid="{2D570DE8-A40D-4C94-8408-5E8AA0C74E25}"/>
    <cellStyle name="Normal 7 2 3 4 3 2" xfId="25711" xr:uid="{7F0ABD87-CE6D-49D0-A941-6B0873F35C88}"/>
    <cellStyle name="Normal 7 2 3 4 4" xfId="20308" xr:uid="{2A51F762-4BFE-4F50-B36B-F37C8F272FB5}"/>
    <cellStyle name="Normal 7 2 3 4 4 2" xfId="25712" xr:uid="{133F3A49-714D-473F-A735-2C55A9E30244}"/>
    <cellStyle name="Normal 7 2 3 4 5" xfId="20309" xr:uid="{912DB7F2-D2E7-4981-B28B-5BEF4C9A66E0}"/>
    <cellStyle name="Normal 7 2 3 4 5 2" xfId="31565" xr:uid="{6C478CF7-06F8-488D-93DB-D956BD41F49F}"/>
    <cellStyle name="Normal 7 2 3 4 6" xfId="36921" xr:uid="{37F229C4-5D51-4C10-8624-7A3548BDA250}"/>
    <cellStyle name="Normal 7 2 3 4 7" xfId="37981" xr:uid="{2AA77926-2A58-443B-95D3-0E8D789B830C}"/>
    <cellStyle name="Normal 7 2 3 4 8" xfId="38378" xr:uid="{7DA5CCA2-E440-4DDB-A5F5-FCB4D9D6B056}"/>
    <cellStyle name="Normal 7 2 3 4 9" xfId="38729" xr:uid="{F43F26D6-8023-492A-A32B-DA743381D62F}"/>
    <cellStyle name="Normal 7 2 3 4_Act input CF" xfId="20310" xr:uid="{058C3B90-84A4-4293-87CD-44C97CCD534F}"/>
    <cellStyle name="Normal 7 2 3 5" xfId="20311" xr:uid="{BF7539C0-6C70-4C17-AED5-5DC0EA379C0D}"/>
    <cellStyle name="Normal 7 2 3 5 2" xfId="20312" xr:uid="{46CC4A2E-35D1-49F6-8158-025150F6B22A}"/>
    <cellStyle name="Normal 7 2 3 5 2 2" xfId="25714" xr:uid="{C9584F9B-D9F6-48EA-AA89-68EFD6FF1821}"/>
    <cellStyle name="Normal 7 2 3 5 3" xfId="20313" xr:uid="{9868F6B0-8669-4F7B-B7A5-18C2D37483CD}"/>
    <cellStyle name="Normal 7 2 3 5 3 2" xfId="25715" xr:uid="{5AB40944-489E-4017-B4E0-462F6DDA5774}"/>
    <cellStyle name="Normal 7 2 3 5 4" xfId="25713" xr:uid="{E6E63A58-B52E-453E-B23A-F5644FA65C64}"/>
    <cellStyle name="Normal 7 2 3 5_ACT_NIBD EQ" xfId="20314" xr:uid="{F467EA61-D82A-49D6-B95D-AEDE97DF3DBB}"/>
    <cellStyle name="Normal 7 2 3 6" xfId="20315" xr:uid="{3A975932-1635-4244-B52B-474FCEF6003C}"/>
    <cellStyle name="Normal 7 2 3 6 2" xfId="25716" xr:uid="{E957EA20-8B33-4325-BBAE-6CD6369783E4}"/>
    <cellStyle name="Normal 7 2 3 7" xfId="20316" xr:uid="{48120F91-3CD7-4C5C-A595-C230ECA0DE85}"/>
    <cellStyle name="Normal 7 2 3 7 2" xfId="25717" xr:uid="{7326C351-04E5-4878-BCA6-609A715A65F3}"/>
    <cellStyle name="Normal 7 2 3 8" xfId="20317" xr:uid="{118844BD-7FD3-4C8C-9A94-3D245CCF3E73}"/>
    <cellStyle name="Normal 7 2 3 8 2" xfId="30706" xr:uid="{D135AAC4-C166-4101-909D-A444F1FE974A}"/>
    <cellStyle name="Normal 7 2 3 9" xfId="36284" xr:uid="{FDA7983F-DF52-4E87-BC62-D345DD417B47}"/>
    <cellStyle name="Normal 7 2 3_Act input CF" xfId="20318" xr:uid="{C7C7C664-6DB2-42F3-8007-9B08C1E4AFF7}"/>
    <cellStyle name="Normal 7 2 4" xfId="20319" xr:uid="{D07CE8BD-F029-4A12-A263-3449699EB07D}"/>
    <cellStyle name="Normal 7 2 4 10" xfId="36049" xr:uid="{6D231FD4-94B3-4645-B99F-09D1B82EF109}"/>
    <cellStyle name="Normal 7 2 4 11" xfId="25718" xr:uid="{13A15708-6C32-45F4-855A-D1156D0DCE91}"/>
    <cellStyle name="Normal 7 2 4 2" xfId="20320" xr:uid="{6A06DEB5-C5AC-409A-B2C1-290FFAF8E9B4}"/>
    <cellStyle name="Normal 7 2 4 2 10" xfId="39002" xr:uid="{8FCC1FE1-FF73-442B-B1CF-1152DBAE9B93}"/>
    <cellStyle name="Normal 7 2 4 2 11" xfId="25719" xr:uid="{87AD8C98-1CEB-4B41-9EEF-A737CFF0A383}"/>
    <cellStyle name="Normal 7 2 4 2 2" xfId="20321" xr:uid="{87E74D51-88B2-4C90-8011-5CD44AF6056B}"/>
    <cellStyle name="Normal 7 2 4 2 2 2" xfId="20322" xr:uid="{3E6EB05A-5755-4C59-A595-141DD909B2F1}"/>
    <cellStyle name="Normal 7 2 4 2 2 2 2" xfId="25721" xr:uid="{6C49B687-3C1C-4AE2-B04E-9425E79325C4}"/>
    <cellStyle name="Normal 7 2 4 2 2 3" xfId="20323" xr:uid="{1AAF186C-B16D-4845-BD4D-7139B0B7536D}"/>
    <cellStyle name="Normal 7 2 4 2 2 3 2" xfId="25722" xr:uid="{AB6249B3-1B87-4077-A8D6-934F53560606}"/>
    <cellStyle name="Normal 7 2 4 2 2 4" xfId="25720" xr:uid="{60D79FE5-6F17-4E83-8DF8-9414647B52AC}"/>
    <cellStyle name="Normal 7 2 4 2 2_ACT_NIBD EQ" xfId="20324" xr:uid="{F0A787F6-0CE1-4D66-A553-FDF7F2C031EC}"/>
    <cellStyle name="Normal 7 2 4 2 3" xfId="20325" xr:uid="{8EA0E875-1A8E-4325-A54F-FC7C3F181A09}"/>
    <cellStyle name="Normal 7 2 4 2 3 2" xfId="25723" xr:uid="{EB61887D-BDEE-48EB-99E1-53722B3799C2}"/>
    <cellStyle name="Normal 7 2 4 2 4" xfId="20326" xr:uid="{51CFD558-F60B-4224-8379-7ADB93E90263}"/>
    <cellStyle name="Normal 7 2 4 2 4 2" xfId="25724" xr:uid="{1999D6CD-EE77-4B2B-AFED-E555D1670812}"/>
    <cellStyle name="Normal 7 2 4 2 5" xfId="20327" xr:uid="{00CE949D-8456-432A-A7D9-BA224B85002F}"/>
    <cellStyle name="Normal 7 2 4 2 5 2" xfId="31268" xr:uid="{27FDA0CC-BFC0-4828-92E4-4E4C821FF4D7}"/>
    <cellStyle name="Normal 7 2 4 2 6" xfId="36922" xr:uid="{10ADB6DE-1944-4AE1-A239-B2CDF6DCEEE5}"/>
    <cellStyle name="Normal 7 2 4 2 7" xfId="37983" xr:uid="{065DD715-1677-4BEB-9F2A-7829A13372D3}"/>
    <cellStyle name="Normal 7 2 4 2 8" xfId="38379" xr:uid="{827C4707-BF23-4C11-98B5-49E567B50454}"/>
    <cellStyle name="Normal 7 2 4 2 9" xfId="38730" xr:uid="{2E723DBC-7AD8-4B31-8191-647BA6A430A5}"/>
    <cellStyle name="Normal 7 2 4 2_Act input CF" xfId="20328" xr:uid="{4552630B-055B-41C6-B42B-D9949581075F}"/>
    <cellStyle name="Normal 7 2 4 3" xfId="20329" xr:uid="{6413925A-82F5-4C71-9662-BD756C2CB378}"/>
    <cellStyle name="Normal 7 2 4 3 10" xfId="39003" xr:uid="{20BC83FD-A3E1-4618-83DD-B06097780A68}"/>
    <cellStyle name="Normal 7 2 4 3 11" xfId="25725" xr:uid="{4A1D6200-FE6E-4906-A54C-CF99292A1047}"/>
    <cellStyle name="Normal 7 2 4 3 2" xfId="20330" xr:uid="{F80E8C88-7804-4566-84C8-A4D1AB6E0332}"/>
    <cellStyle name="Normal 7 2 4 3 2 2" xfId="20331" xr:uid="{6F975A40-176B-49FD-A703-FE5A1AC4CA2D}"/>
    <cellStyle name="Normal 7 2 4 3 2 2 2" xfId="25727" xr:uid="{47F26857-0943-4034-BDE4-475B0FAF8527}"/>
    <cellStyle name="Normal 7 2 4 3 2 3" xfId="20332" xr:uid="{2F331C57-5C78-49F0-B7F2-76C7191A5BCA}"/>
    <cellStyle name="Normal 7 2 4 3 2 3 2" xfId="25728" xr:uid="{15986D69-B76C-4B42-B47C-8E8741ECEC22}"/>
    <cellStyle name="Normal 7 2 4 3 2 4" xfId="25726" xr:uid="{6529BDC9-F000-4E73-B101-7511624E5E32}"/>
    <cellStyle name="Normal 7 2 4 3 2_ACT_NIBD EQ" xfId="20333" xr:uid="{9104460F-6927-45F2-8056-A837F9F488F0}"/>
    <cellStyle name="Normal 7 2 4 3 3" xfId="20334" xr:uid="{9C4655A5-5FDF-4BA8-ABA8-09DC2D6E2430}"/>
    <cellStyle name="Normal 7 2 4 3 3 2" xfId="25729" xr:uid="{5078C5C5-8E99-4450-8CF1-8E575C2442F7}"/>
    <cellStyle name="Normal 7 2 4 3 4" xfId="20335" xr:uid="{9F07D3E9-0C52-4ACB-AD28-7D7E100BB5B9}"/>
    <cellStyle name="Normal 7 2 4 3 4 2" xfId="25730" xr:uid="{C104EA61-AD18-4C34-803E-C13EEA700DFA}"/>
    <cellStyle name="Normal 7 2 4 3 5" xfId="20336" xr:uid="{255E6054-7E24-433E-B3AD-541B448572D5}"/>
    <cellStyle name="Normal 7 2 4 3 5 2" xfId="31661" xr:uid="{1E4B0CDE-DCEF-4DFE-826E-F6BF6F4D117C}"/>
    <cellStyle name="Normal 7 2 4 3 6" xfId="36923" xr:uid="{25055B6C-1CB2-4DDC-90FE-61406EB11783}"/>
    <cellStyle name="Normal 7 2 4 3 7" xfId="37984" xr:uid="{CCFA842B-C2A8-4DAB-B7D0-4B2F3B35FD02}"/>
    <cellStyle name="Normal 7 2 4 3 8" xfId="38380" xr:uid="{26AE9AD3-BD63-407E-80D5-DF9AD0C2BB01}"/>
    <cellStyle name="Normal 7 2 4 3 9" xfId="38731" xr:uid="{CB73A992-36AB-4120-8FD0-85673DDB7E8E}"/>
    <cellStyle name="Normal 7 2 4 3_Act input CF" xfId="20337" xr:uid="{D2914D1A-B131-4EC1-98F9-47FA8C19895E}"/>
    <cellStyle name="Normal 7 2 4 4" xfId="20338" xr:uid="{FE5C031F-801E-471B-9009-2BD7B1726217}"/>
    <cellStyle name="Normal 7 2 4 4 2" xfId="20339" xr:uid="{F35CEA18-635D-4DBE-95AA-21D769FBA0B1}"/>
    <cellStyle name="Normal 7 2 4 4 2 2" xfId="25732" xr:uid="{2BC5E6B4-E73F-4379-9C9A-CDCB29C16486}"/>
    <cellStyle name="Normal 7 2 4 4 3" xfId="20340" xr:uid="{6E412024-18B0-40B4-AE83-3AD362D77D48}"/>
    <cellStyle name="Normal 7 2 4 4 3 2" xfId="25733" xr:uid="{BD3178FE-B023-4157-9168-CBD5474A47E7}"/>
    <cellStyle name="Normal 7 2 4 4 4" xfId="25731" xr:uid="{9D5C0F78-2040-46A6-BC2C-EA4F2232FA6A}"/>
    <cellStyle name="Normal 7 2 4 4_ACT_NIBD EQ" xfId="20341" xr:uid="{36823CEB-3D03-4984-9298-A171F1DE6B23}"/>
    <cellStyle name="Normal 7 2 4 5" xfId="20342" xr:uid="{EF22AEAA-0B4A-457E-8CEC-C51AEB36BB2B}"/>
    <cellStyle name="Normal 7 2 4 5 2" xfId="25734" xr:uid="{6A5BD221-0097-436A-AAD6-400480A391CC}"/>
    <cellStyle name="Normal 7 2 4 6" xfId="20343" xr:uid="{033CC62E-DB77-4636-B0D6-1F61230ED8F3}"/>
    <cellStyle name="Normal 7 2 4 6 2" xfId="25735" xr:uid="{3D3E503A-2F0F-4443-93FF-9E84E91E8304}"/>
    <cellStyle name="Normal 7 2 4 7" xfId="20344" xr:uid="{497EB70D-1598-4C5E-A7AE-BB5E78958613}"/>
    <cellStyle name="Normal 7 2 4 7 2" xfId="30841" xr:uid="{2B0CED29-FD7F-4062-80F3-D27DD642E4B9}"/>
    <cellStyle name="Normal 7 2 4 8" xfId="36344" xr:uid="{9C09DFDD-638C-4DFA-970D-A581346C1F79}"/>
    <cellStyle name="Normal 7 2 4 9" xfId="37395" xr:uid="{81D0C807-9454-428E-9F84-A2F62C4D1900}"/>
    <cellStyle name="Normal 7 2 4_Act input CF" xfId="20345" xr:uid="{79FAC32F-C3C2-404A-B5FF-A67FBFF72E33}"/>
    <cellStyle name="Normal 7 2 5" xfId="20346" xr:uid="{32FA5CAC-6DFC-4932-B227-EAFFB9734BB3}"/>
    <cellStyle name="Normal 7 2 5 10" xfId="39004" xr:uid="{EF8C882A-8432-45DF-A592-8DAF9A6C8126}"/>
    <cellStyle name="Normal 7 2 5 11" xfId="25736" xr:uid="{22BE8C4F-57A1-4DE1-933E-8CF1C3A9ECFD}"/>
    <cellStyle name="Normal 7 2 5 2" xfId="20347" xr:uid="{85DE0F95-C1C1-4551-9D6D-7511E2CECF6B}"/>
    <cellStyle name="Normal 7 2 5 2 2" xfId="20348" xr:uid="{966A4C40-A1A5-4B1A-B020-259BDED083F9}"/>
    <cellStyle name="Normal 7 2 5 2 2 2" xfId="25738" xr:uid="{F0D7C3E6-FD7F-4932-8F26-457FBF13E085}"/>
    <cellStyle name="Normal 7 2 5 2 3" xfId="20349" xr:uid="{F9FF43FB-5FD7-42C2-98A3-2FFCE6F4FD10}"/>
    <cellStyle name="Normal 7 2 5 2 3 2" xfId="25739" xr:uid="{2E369385-EC3C-47D4-980E-C77772D79EB0}"/>
    <cellStyle name="Normal 7 2 5 2 4" xfId="25737" xr:uid="{A380A052-8147-461F-98D8-02F59ED1A591}"/>
    <cellStyle name="Normal 7 2 5 2_ACT_NIBD EQ" xfId="20350" xr:uid="{6E23943D-5CF5-4491-ACD2-842729FEC952}"/>
    <cellStyle name="Normal 7 2 5 3" xfId="20351" xr:uid="{A646B988-0B14-4421-8638-EA74FC742485}"/>
    <cellStyle name="Normal 7 2 5 3 2" xfId="25740" xr:uid="{E388FACE-FC17-4EA6-A566-9C456738F602}"/>
    <cellStyle name="Normal 7 2 5 4" xfId="20352" xr:uid="{2D78DB20-0BB0-4D94-B7D8-1CFFDA7D69B2}"/>
    <cellStyle name="Normal 7 2 5 4 2" xfId="25741" xr:uid="{81D41BC1-A710-4A20-B8C5-1735FD6B31DA}"/>
    <cellStyle name="Normal 7 2 5 5" xfId="20353" xr:uid="{E4DDD657-117A-4C2D-8CFD-B062E2E71BE4}"/>
    <cellStyle name="Normal 7 2 5 5 2" xfId="31086" xr:uid="{D61ED672-9ABC-4144-AC3A-D6B488A8FA0B}"/>
    <cellStyle name="Normal 7 2 5 6" xfId="36924" xr:uid="{536B9D2A-B331-42A8-AB28-D8FCC6D0EB50}"/>
    <cellStyle name="Normal 7 2 5 7" xfId="37985" xr:uid="{469E2C96-47A3-4527-99CF-0692849F2F2C}"/>
    <cellStyle name="Normal 7 2 5 8" xfId="38381" xr:uid="{EDF5446D-BFDD-4EA7-9F00-057A7557F8CC}"/>
    <cellStyle name="Normal 7 2 5 9" xfId="38732" xr:uid="{0791DDEA-7A01-417A-8FD2-C44EFCF4B838}"/>
    <cellStyle name="Normal 7 2 5_Act input CF" xfId="20354" xr:uid="{D1B61850-C2AD-45F3-B353-7EF739AE32DA}"/>
    <cellStyle name="Normal 7 2 6" xfId="20355" xr:uid="{848E8D81-E7B3-40E1-9BAF-7DF082DB1B3D}"/>
    <cellStyle name="Normal 7 2 6 10" xfId="39005" xr:uid="{6D5B72A9-4E48-4923-81FB-7661F3DBFA81}"/>
    <cellStyle name="Normal 7 2 6 11" xfId="25742" xr:uid="{EED38D8B-68AE-4898-8613-77DACF28AA53}"/>
    <cellStyle name="Normal 7 2 6 2" xfId="20356" xr:uid="{D485D097-0644-4427-AFFA-1842FBA7A409}"/>
    <cellStyle name="Normal 7 2 6 2 2" xfId="20357" xr:uid="{F32090CF-8D53-4BA8-A638-163F59E79A0F}"/>
    <cellStyle name="Normal 7 2 6 2 2 2" xfId="25744" xr:uid="{83D120AB-902D-4A6E-A1F1-BBAF71A59300}"/>
    <cellStyle name="Normal 7 2 6 2 3" xfId="20358" xr:uid="{05D5F513-2F33-45D3-A36B-8C38E9E5F4CA}"/>
    <cellStyle name="Normal 7 2 6 2 3 2" xfId="25745" xr:uid="{F1CF8E94-9DAA-4C44-8786-D4C17A93C257}"/>
    <cellStyle name="Normal 7 2 6 2 4" xfId="25743" xr:uid="{C0C04DAC-69F0-4824-9AF3-73D2B54BF535}"/>
    <cellStyle name="Normal 7 2 6 2_ACT_NIBD EQ" xfId="20359" xr:uid="{71C7E02A-07A0-4A17-B54A-9AE2C0A1212D}"/>
    <cellStyle name="Normal 7 2 6 3" xfId="20360" xr:uid="{3F62A0B0-AEB6-49CB-B148-E6F8E98CCF03}"/>
    <cellStyle name="Normal 7 2 6 3 2" xfId="25746" xr:uid="{67FF9B86-2CBE-45AF-B38A-35F209F5AEB1}"/>
    <cellStyle name="Normal 7 2 6 4" xfId="20361" xr:uid="{8BCC5C06-4F14-484D-9A45-18C9EA921B89}"/>
    <cellStyle name="Normal 7 2 6 4 2" xfId="25747" xr:uid="{740F1B50-F5F5-44AB-9BF1-41CFA57308D0}"/>
    <cellStyle name="Normal 7 2 6 5" xfId="20362" xr:uid="{BF6A0507-1327-4372-9524-DEEE86CE58F5}"/>
    <cellStyle name="Normal 7 2 6 5 2" xfId="31512" xr:uid="{36BF4674-79D6-4939-B178-0A0692CCFF0C}"/>
    <cellStyle name="Normal 7 2 6 6" xfId="36925" xr:uid="{2D340884-DC8B-4287-BAC0-60A6D5792206}"/>
    <cellStyle name="Normal 7 2 6 7" xfId="37986" xr:uid="{B481E406-F4C9-428A-8B73-EF9E8A4FA6F0}"/>
    <cellStyle name="Normal 7 2 6 8" xfId="38382" xr:uid="{F529C08D-4786-40B2-9D5A-229B94BB47EE}"/>
    <cellStyle name="Normal 7 2 6 9" xfId="38733" xr:uid="{34C1C9DD-0554-44FB-972D-AF765C3A3467}"/>
    <cellStyle name="Normal 7 2 6_Act input CF" xfId="20363" xr:uid="{4A7B937E-F444-463A-A265-8672D3B5A3CF}"/>
    <cellStyle name="Normal 7 2 7" xfId="20364" xr:uid="{22E26D36-A365-4F52-AD34-9CE1C27EC689}"/>
    <cellStyle name="Normal 7 2 7 2" xfId="20365" xr:uid="{FE37BF0B-803B-41AB-B60D-627FA5EE2FFF}"/>
    <cellStyle name="Normal 7 2 7 2 2" xfId="25749" xr:uid="{466E718A-06C9-4E2E-A175-A9CE972B5FDF}"/>
    <cellStyle name="Normal 7 2 7 3" xfId="20366" xr:uid="{E1885292-50C9-4522-A7A1-0D5AE2651F94}"/>
    <cellStyle name="Normal 7 2 7 3 2" xfId="25750" xr:uid="{E795D8DD-4896-4651-9B5B-A3325CE228A6}"/>
    <cellStyle name="Normal 7 2 7 4" xfId="25748" xr:uid="{BE229FF1-448D-46CE-9629-F26944D0EDBC}"/>
    <cellStyle name="Normal 7 2 7_ACT_NIBD EQ" xfId="20367" xr:uid="{4E1030E4-2A29-44E6-BF77-4FE4CF31E013}"/>
    <cellStyle name="Normal 7 2 8" xfId="20368" xr:uid="{F8B1AF60-E551-4439-B9F5-2A9C91059949}"/>
    <cellStyle name="Normal 7 2 8 2" xfId="25751" xr:uid="{36B0E81E-6835-46FC-BCB4-F7D76E80DF77}"/>
    <cellStyle name="Normal 7 2 9" xfId="20369" xr:uid="{606CE40E-EE61-4413-901C-EA49D67F0A81}"/>
    <cellStyle name="Normal 7 2 9 2" xfId="25752" xr:uid="{56BB1AE7-1373-4445-A561-74357DC44F57}"/>
    <cellStyle name="Normal 7 2_Act input CF" xfId="20370" xr:uid="{7314FED6-B1F0-451A-8C11-ED7C324C48CA}"/>
    <cellStyle name="Normal 7 20" xfId="38176" xr:uid="{DE09F105-94F8-4337-BD59-2D4060ECB487}"/>
    <cellStyle name="Normal 7 21" xfId="38207" xr:uid="{9F7ECA22-72F8-4A3E-90F7-C4292F2CA709}"/>
    <cellStyle name="Normal 7 22" xfId="38878" xr:uid="{23E89A69-25CC-4858-AE6E-3325AD6B032B}"/>
    <cellStyle name="Normal 7 23" xfId="37208" xr:uid="{C8CAA477-F7F9-4E7C-B3E8-423717A60C4F}"/>
    <cellStyle name="Normal 7 24" xfId="37102" xr:uid="{E1BEB412-2A0C-4012-B774-AA224D467C71}"/>
    <cellStyle name="Normal 7 25" xfId="36202" xr:uid="{08C40A2E-6EE0-4D0C-885D-ECB0AE6618EC}"/>
    <cellStyle name="Normal 7 26" xfId="37140" xr:uid="{53DC70F8-1999-498C-A6BA-0A27BC5574AD}"/>
    <cellStyle name="Normal 7 27" xfId="37204" xr:uid="{B36D15B5-EA21-43E9-AA4C-246F473E5C22}"/>
    <cellStyle name="Normal 7 28" xfId="38079" xr:uid="{019D491F-8C3E-4E81-B029-3B52E4C7E036}"/>
    <cellStyle name="Normal 7 29" xfId="39095" xr:uid="{FDF9B0E7-05A9-4BF1-9ADA-7D12244B7208}"/>
    <cellStyle name="Normal 7 3" xfId="20371" xr:uid="{425F0A2D-B1D4-488B-9179-B3CAA0CB6BC6}"/>
    <cellStyle name="Normal 7 3 10" xfId="36260" xr:uid="{0BC5C6BE-CDDF-4569-A860-E96AA4D12E05}"/>
    <cellStyle name="Normal 7 3 11" xfId="25753" xr:uid="{FBCF4470-C9A9-4925-8A51-28C2D7ED3B4C}"/>
    <cellStyle name="Normal 7 3 2" xfId="20372" xr:uid="{C75A620F-82CF-4502-A150-5F8A922C6C1A}"/>
    <cellStyle name="Normal 7 3 2 10" xfId="37346" xr:uid="{72BC5352-ABC2-4320-ADAA-63F5F797E0AC}"/>
    <cellStyle name="Normal 7 3 2 11" xfId="25754" xr:uid="{37D6D9FC-AF85-41DE-942C-A149FC932024}"/>
    <cellStyle name="Normal 7 3 2 2" xfId="20373" xr:uid="{99C6FB91-250C-4B0C-BB1F-62024C0ADB07}"/>
    <cellStyle name="Normal 7 3 2 2 10" xfId="37619" xr:uid="{7AE00DF4-6BB7-495F-A171-6AE9BC5DA3D8}"/>
    <cellStyle name="Normal 7 3 2 2 11" xfId="25755" xr:uid="{6C1F8EDE-B555-4D87-BCDE-33CB9EFF37E1}"/>
    <cellStyle name="Normal 7 3 2 2 2" xfId="20374" xr:uid="{11DB043B-37DE-4E91-A021-B55D26CA1BF0}"/>
    <cellStyle name="Normal 7 3 2 2 2 10" xfId="39006" xr:uid="{05256F08-8B6A-4A76-BA29-AF6FF7596736}"/>
    <cellStyle name="Normal 7 3 2 2 2 11" xfId="25756" xr:uid="{29AF20BC-3CD7-452F-89CC-54F4A5E69A62}"/>
    <cellStyle name="Normal 7 3 2 2 2 2" xfId="20375" xr:uid="{B415FC0B-4891-40E3-908C-6DE07821B6D4}"/>
    <cellStyle name="Normal 7 3 2 2 2 2 2" xfId="20376" xr:uid="{0E118CB6-CD4B-4C62-AB57-89034C0AB5D5}"/>
    <cellStyle name="Normal 7 3 2 2 2 2 2 2" xfId="25758" xr:uid="{D635D282-36FA-42A2-92B9-06054838C12D}"/>
    <cellStyle name="Normal 7 3 2 2 2 2 3" xfId="20377" xr:uid="{F8BF21D7-D850-45F1-9E14-5F4FBB795BC2}"/>
    <cellStyle name="Normal 7 3 2 2 2 2 3 2" xfId="25759" xr:uid="{6C2CA42E-6FAD-4367-A6B5-D01B08834E8A}"/>
    <cellStyle name="Normal 7 3 2 2 2 2 4" xfId="25757" xr:uid="{1FBF89C4-5EE3-449D-AA83-D55F711B9317}"/>
    <cellStyle name="Normal 7 3 2 2 2 2_ACT_NIBD EQ" xfId="20378" xr:uid="{4A239A71-8C56-4E55-A73F-258BD4246B6B}"/>
    <cellStyle name="Normal 7 3 2 2 2 3" xfId="20379" xr:uid="{186E3978-7A00-4D46-8175-A99A0A28AE63}"/>
    <cellStyle name="Normal 7 3 2 2 2 3 2" xfId="25760" xr:uid="{1D52A809-BD45-41F0-BE4D-594548982D6C}"/>
    <cellStyle name="Normal 7 3 2 2 2 4" xfId="20380" xr:uid="{97B4F003-74E7-484E-92E0-F7072D8BF6A6}"/>
    <cellStyle name="Normal 7 3 2 2 2 4 2" xfId="25761" xr:uid="{0AD73648-725D-406A-A017-45FC0E97D138}"/>
    <cellStyle name="Normal 7 3 2 2 2 5" xfId="20381" xr:uid="{12FF0361-E271-49BB-82B0-1290045540FF}"/>
    <cellStyle name="Normal 7 3 2 2 2 5 2" xfId="31329" xr:uid="{228E5702-3D98-43D8-A622-E82D14131334}"/>
    <cellStyle name="Normal 7 3 2 2 2 6" xfId="36926" xr:uid="{1FAE4733-F929-491B-AF48-BD82CC876C24}"/>
    <cellStyle name="Normal 7 3 2 2 2 7" xfId="37987" xr:uid="{AAD1CA1B-58E6-454E-8BC1-C505248FA333}"/>
    <cellStyle name="Normal 7 3 2 2 2 8" xfId="38383" xr:uid="{7C1794F9-2C56-4B86-96D7-4C6C5B1330A9}"/>
    <cellStyle name="Normal 7 3 2 2 2 9" xfId="38736" xr:uid="{A7A739FA-F376-493F-908C-DDB32E196778}"/>
    <cellStyle name="Normal 7 3 2 2 2_Act input CF" xfId="20382" xr:uid="{A1F946BA-C5BD-4139-A8C9-75DF35301597}"/>
    <cellStyle name="Normal 7 3 2 2 3" xfId="20383" xr:uid="{1D724A7B-6B31-4286-96F4-6295866E6BC7}"/>
    <cellStyle name="Normal 7 3 2 2 3 10" xfId="39007" xr:uid="{713C1C3C-331E-4B61-AEF6-EB756D280440}"/>
    <cellStyle name="Normal 7 3 2 2 3 11" xfId="25762" xr:uid="{66618870-B863-4BE1-9FEC-34D14268BB7B}"/>
    <cellStyle name="Normal 7 3 2 2 3 2" xfId="20384" xr:uid="{A83F2AD9-75BE-40F4-BC95-7237E0E77859}"/>
    <cellStyle name="Normal 7 3 2 2 3 2 2" xfId="20385" xr:uid="{E2EC137F-D83B-4860-AC07-A83A6249A116}"/>
    <cellStyle name="Normal 7 3 2 2 3 2 2 2" xfId="25764" xr:uid="{521F476D-1719-458D-9055-E09BA03B9024}"/>
    <cellStyle name="Normal 7 3 2 2 3 2 3" xfId="20386" xr:uid="{FD8E20FE-055D-44A4-8EB6-D1A46D39BB7D}"/>
    <cellStyle name="Normal 7 3 2 2 3 2 3 2" xfId="25765" xr:uid="{7616F74F-5B47-45F0-8D28-997ED2056718}"/>
    <cellStyle name="Normal 7 3 2 2 3 2 4" xfId="25763" xr:uid="{4DF46AE3-B9D1-4DFC-A4D5-5859874EFA74}"/>
    <cellStyle name="Normal 7 3 2 2 3 2_ACT_NIBD EQ" xfId="20387" xr:uid="{6F453053-743A-4043-8667-90BD6388DEAB}"/>
    <cellStyle name="Normal 7 3 2 2 3 3" xfId="20388" xr:uid="{B12AAE55-2C06-4178-8255-C20443C8323E}"/>
    <cellStyle name="Normal 7 3 2 2 3 3 2" xfId="25766" xr:uid="{55BFC1E4-0CA3-455F-BE9C-9EF98A713D16}"/>
    <cellStyle name="Normal 7 3 2 2 3 4" xfId="20389" xr:uid="{558D2438-7D31-4AA1-A477-AC4DF29B5B18}"/>
    <cellStyle name="Normal 7 3 2 2 3 4 2" xfId="25767" xr:uid="{EACEC83A-581B-4ACF-BC74-F663593C6CCC}"/>
    <cellStyle name="Normal 7 3 2 2 3 5" xfId="20390" xr:uid="{7C73FCBE-EB16-4E40-8496-80039A348592}"/>
    <cellStyle name="Normal 7 3 2 2 3 5 2" xfId="31722" xr:uid="{8B65C1C2-D6D7-47C8-8F4A-5109B7719213}"/>
    <cellStyle name="Normal 7 3 2 2 3 6" xfId="36927" xr:uid="{D0C953B9-D327-4FF2-9D1F-7A75A6DBE4B6}"/>
    <cellStyle name="Normal 7 3 2 2 3 7" xfId="37988" xr:uid="{511A1831-CCC3-44E6-8B0E-2A64E525D479}"/>
    <cellStyle name="Normal 7 3 2 2 3 8" xfId="38384" xr:uid="{64C8EAA4-F675-4B78-99F6-0E579A007AE2}"/>
    <cellStyle name="Normal 7 3 2 2 3 9" xfId="38737" xr:uid="{3666F7E2-36E9-45D5-B69C-765170BE6838}"/>
    <cellStyle name="Normal 7 3 2 2 3_Act input CF" xfId="20391" xr:uid="{1D21A43F-ABC7-43B2-AA38-FBA1E1D7EBC1}"/>
    <cellStyle name="Normal 7 3 2 2 4" xfId="20392" xr:uid="{C69DFE5E-72E9-429A-9690-152BC118E797}"/>
    <cellStyle name="Normal 7 3 2 2 4 2" xfId="20393" xr:uid="{6935258C-A64A-4C57-98D9-BB0F3620E50A}"/>
    <cellStyle name="Normal 7 3 2 2 4 2 2" xfId="25769" xr:uid="{01493A5E-5C6D-414A-9F11-723CB1D48E29}"/>
    <cellStyle name="Normal 7 3 2 2 4 3" xfId="20394" xr:uid="{A92C9E49-3E82-4E31-AFB2-EF1E52395B31}"/>
    <cellStyle name="Normal 7 3 2 2 4 3 2" xfId="25770" xr:uid="{8E0E2D71-D95A-45AB-B095-EA527312A4B7}"/>
    <cellStyle name="Normal 7 3 2 2 4 4" xfId="25768" xr:uid="{B68104DD-0401-44BA-BCCE-EC11E56B2DB8}"/>
    <cellStyle name="Normal 7 3 2 2 4_ACT_NIBD EQ" xfId="20395" xr:uid="{6D30AC88-CFFC-49F5-A7CB-BBE7DC15B14F}"/>
    <cellStyle name="Normal 7 3 2 2 5" xfId="20396" xr:uid="{8504D252-5C6F-410D-BB63-1E6876CF0D96}"/>
    <cellStyle name="Normal 7 3 2 2 5 2" xfId="25771" xr:uid="{AA0EE306-DC27-4068-9382-1A058F99EEC9}"/>
    <cellStyle name="Normal 7 3 2 2 6" xfId="20397" xr:uid="{EC8765E1-8994-445F-A461-10190F817CFE}"/>
    <cellStyle name="Normal 7 3 2 2 6 2" xfId="25772" xr:uid="{A72E190E-DAAA-4137-AC7C-167A291A3776}"/>
    <cellStyle name="Normal 7 3 2 2 7" xfId="20398" xr:uid="{96D29EED-EC21-442A-9561-8C9250C01150}"/>
    <cellStyle name="Normal 7 3 2 2 7 2" xfId="30930" xr:uid="{C377C383-A8A1-47AF-864D-455C3829C0AE}"/>
    <cellStyle name="Normal 7 3 2 2 8" xfId="36386" xr:uid="{923E8F9B-82B2-448F-9C51-A6868F02BC22}"/>
    <cellStyle name="Normal 7 3 2 2 9" xfId="37448" xr:uid="{EE43D1E5-ED1A-40D3-854C-EE2A4EA0BE47}"/>
    <cellStyle name="Normal 7 3 2 2_Act input CF" xfId="20399" xr:uid="{56FD7983-B23B-44AC-8780-22AA9F07DBC8}"/>
    <cellStyle name="Normal 7 3 2 3" xfId="20400" xr:uid="{6876287B-DDE2-4738-8862-A545D21B5F88}"/>
    <cellStyle name="Normal 7 3 2 3 10" xfId="39008" xr:uid="{E14F9408-ECF5-408A-97F6-67569B4C8E7D}"/>
    <cellStyle name="Normal 7 3 2 3 11" xfId="25773" xr:uid="{F3873ED6-FBB1-4DD3-8899-C49C9C4300D6}"/>
    <cellStyle name="Normal 7 3 2 3 2" xfId="20401" xr:uid="{DAFF5148-1520-4A18-BB27-D1D3C579EB5D}"/>
    <cellStyle name="Normal 7 3 2 3 2 2" xfId="20402" xr:uid="{05EBA104-FF37-4A7F-A6B4-B652CE79E1EE}"/>
    <cellStyle name="Normal 7 3 2 3 2 2 2" xfId="25775" xr:uid="{E1BB0F23-0DFB-4DD8-B228-DBFD8FE42B20}"/>
    <cellStyle name="Normal 7 3 2 3 2 3" xfId="20403" xr:uid="{4FAC6F30-BBF5-4EE6-A4EE-698BBCD5E797}"/>
    <cellStyle name="Normal 7 3 2 3 2 3 2" xfId="25776" xr:uid="{A82DA514-7296-4FAC-AFEC-BEB4690C0968}"/>
    <cellStyle name="Normal 7 3 2 3 2 4" xfId="25774" xr:uid="{2FB0A02A-54AB-4E38-B6B7-3A506AA6CDAD}"/>
    <cellStyle name="Normal 7 3 2 3 2_ACT_NIBD EQ" xfId="20404" xr:uid="{3D3FD18D-B7BB-4A4F-ADA9-1983D0932EED}"/>
    <cellStyle name="Normal 7 3 2 3 3" xfId="20405" xr:uid="{7577C156-D68F-4322-BFBB-75C4545D2236}"/>
    <cellStyle name="Normal 7 3 2 3 3 2" xfId="25777" xr:uid="{04D4E48B-6779-4B78-9CD4-2C3D9148B2E7}"/>
    <cellStyle name="Normal 7 3 2 3 4" xfId="20406" xr:uid="{1F4D19B3-A804-47D5-9D46-202C2362F344}"/>
    <cellStyle name="Normal 7 3 2 3 4 2" xfId="25778" xr:uid="{E29C0A7E-7196-49C9-9502-69026CF294B1}"/>
    <cellStyle name="Normal 7 3 2 3 5" xfId="20407" xr:uid="{50F925FC-D167-478D-A90E-DFCE40BAED32}"/>
    <cellStyle name="Normal 7 3 2 3 5 2" xfId="31177" xr:uid="{4B3BF077-AE97-4974-869C-92696283A90F}"/>
    <cellStyle name="Normal 7 3 2 3 6" xfId="36928" xr:uid="{A4533065-378F-48E5-A9C9-32B7661AB321}"/>
    <cellStyle name="Normal 7 3 2 3 7" xfId="37989" xr:uid="{03ACD185-D89B-4301-9FBA-153EF004B6F1}"/>
    <cellStyle name="Normal 7 3 2 3 8" xfId="38385" xr:uid="{FCE01897-4774-4142-A580-E03C28BBC3F7}"/>
    <cellStyle name="Normal 7 3 2 3 9" xfId="38738" xr:uid="{5D51E36C-6C4A-4256-ABF6-41B70A51E097}"/>
    <cellStyle name="Normal 7 3 2 3_Act input CF" xfId="20408" xr:uid="{AD9B5995-6D0F-49DF-BC36-1289D8D89C2C}"/>
    <cellStyle name="Normal 7 3 2 4" xfId="20409" xr:uid="{2547DF9A-52F0-4E79-B27D-2C074EC37717}"/>
    <cellStyle name="Normal 7 3 2 4 10" xfId="39009" xr:uid="{BD14D877-0DD0-4705-9D59-7DD57F85520B}"/>
    <cellStyle name="Normal 7 3 2 4 11" xfId="25779" xr:uid="{4FD56166-A3F1-45ED-B94B-E412823C33AB}"/>
    <cellStyle name="Normal 7 3 2 4 2" xfId="20410" xr:uid="{6269782C-4D18-440F-AE8A-12B3C5034D13}"/>
    <cellStyle name="Normal 7 3 2 4 2 2" xfId="20411" xr:uid="{1E2ED7D6-B1A8-44F9-AE61-BF41BD5DC9E4}"/>
    <cellStyle name="Normal 7 3 2 4 2 2 2" xfId="25781" xr:uid="{71198FE7-5219-4438-9A95-42079F37465B}"/>
    <cellStyle name="Normal 7 3 2 4 2 3" xfId="20412" xr:uid="{ECA1099C-F3BE-4F89-AC8A-AC4E08D045BD}"/>
    <cellStyle name="Normal 7 3 2 4 2 3 2" xfId="25782" xr:uid="{555F27C4-FF8C-4388-9EF0-331E3F8C7B6E}"/>
    <cellStyle name="Normal 7 3 2 4 2 4" xfId="25780" xr:uid="{B22C5160-F505-4457-9ED4-002163C009FF}"/>
    <cellStyle name="Normal 7 3 2 4 2_ACT_NIBD EQ" xfId="20413" xr:uid="{0506910B-5F25-46BC-A497-12F625E9A26C}"/>
    <cellStyle name="Normal 7 3 2 4 3" xfId="20414" xr:uid="{5BB1DA69-FC8C-46C8-B07D-D34324317348}"/>
    <cellStyle name="Normal 7 3 2 4 3 2" xfId="25783" xr:uid="{476E5B88-E74F-4475-9F9B-C2D37BB03430}"/>
    <cellStyle name="Normal 7 3 2 4 4" xfId="20415" xr:uid="{01D2880D-746A-4670-8E0D-3D1CCC6754D2}"/>
    <cellStyle name="Normal 7 3 2 4 4 2" xfId="25784" xr:uid="{38E205C3-4F4E-4B4A-94A6-F052821024D0}"/>
    <cellStyle name="Normal 7 3 2 4 5" xfId="20416" xr:uid="{342D00D8-1F30-411A-893A-FB26CDC6096E}"/>
    <cellStyle name="Normal 7 3 2 4 5 2" xfId="31573" xr:uid="{85BA0548-51E8-424E-971A-7259A7D64228}"/>
    <cellStyle name="Normal 7 3 2 4 6" xfId="36929" xr:uid="{8239C19A-A640-4AE6-AB01-557562B23EB0}"/>
    <cellStyle name="Normal 7 3 2 4 7" xfId="37990" xr:uid="{2A623C48-EA1F-4857-AE74-D597BC5B5561}"/>
    <cellStyle name="Normal 7 3 2 4 8" xfId="38386" xr:uid="{637CFC0B-8293-4C16-8E68-50D866187CC6}"/>
    <cellStyle name="Normal 7 3 2 4 9" xfId="38739" xr:uid="{4DF317CD-36FF-4750-B359-FFE1B613312B}"/>
    <cellStyle name="Normal 7 3 2 4_Act input CF" xfId="20417" xr:uid="{5E66477E-7A3A-462B-A3FC-056FFBC316DF}"/>
    <cellStyle name="Normal 7 3 2 5" xfId="20418" xr:uid="{CB0FA9D1-7006-4E04-BD44-B0E61DDBE7CA}"/>
    <cellStyle name="Normal 7 3 2 5 2" xfId="20419" xr:uid="{D762AECA-7EFA-41AA-A288-0D0FACEA64E0}"/>
    <cellStyle name="Normal 7 3 2 5 2 2" xfId="25786" xr:uid="{207D22A9-D642-45BA-8479-AEE721D96718}"/>
    <cellStyle name="Normal 7 3 2 5 3" xfId="20420" xr:uid="{3AABE508-7216-4650-AC00-240CDC6D3FE5}"/>
    <cellStyle name="Normal 7 3 2 5 3 2" xfId="25787" xr:uid="{6FDF6BB4-16E3-45E2-9AC1-00C11C5ECAD4}"/>
    <cellStyle name="Normal 7 3 2 5 4" xfId="25785" xr:uid="{26B09724-DB2D-48BE-B5D3-9649E0E697FA}"/>
    <cellStyle name="Normal 7 3 2 5_ACT_NIBD EQ" xfId="20421" xr:uid="{1F2794B4-8E46-4A15-BC0E-E3083415F6ED}"/>
    <cellStyle name="Normal 7 3 2 6" xfId="20422" xr:uid="{39213408-DD48-4338-B99A-EF0D6D5A6964}"/>
    <cellStyle name="Normal 7 3 2 6 2" xfId="25788" xr:uid="{22A91DCF-159D-4BE5-A034-7280656BC30E}"/>
    <cellStyle name="Normal 7 3 2 7" xfId="20423" xr:uid="{97C452DD-A220-43F9-8607-784EEB835F24}"/>
    <cellStyle name="Normal 7 3 2 7 2" xfId="25789" xr:uid="{8042157C-0808-4781-A458-81DAC8C09C59}"/>
    <cellStyle name="Normal 7 3 2 8" xfId="20424" xr:uid="{6383F64A-9DE2-41E3-9AC4-F7050AD144A2}"/>
    <cellStyle name="Normal 7 3 2 8 2" xfId="30714" xr:uid="{870156E8-ACE9-4F27-B086-1E05FCAD1C73}"/>
    <cellStyle name="Normal 7 3 2 9" xfId="36292" xr:uid="{43B7C39A-04CA-4EB6-B250-C383AA125A87}"/>
    <cellStyle name="Normal 7 3 2_Act input CF" xfId="20425" xr:uid="{0F0FE7E2-D80C-4566-B5D2-7C7939FE43E0}"/>
    <cellStyle name="Normal 7 3 3" xfId="20426" xr:uid="{C6AB2186-BA74-4374-ABF8-0C8F1EFBA3F0}"/>
    <cellStyle name="Normal 7 3 3 10" xfId="36046" xr:uid="{14B3172D-F1E9-46E0-B8E9-255D65AE7756}"/>
    <cellStyle name="Normal 7 3 3 11" xfId="25790" xr:uid="{C6D6144B-C594-42BD-AFD6-0E503866559B}"/>
    <cellStyle name="Normal 7 3 3 2" xfId="20427" xr:uid="{FE2FD398-B6E1-4BC7-B2DC-B1E84E524A87}"/>
    <cellStyle name="Normal 7 3 3 2 10" xfId="39010" xr:uid="{173D9BC9-5709-4F05-B0E3-46C282558AA3}"/>
    <cellStyle name="Normal 7 3 3 2 11" xfId="25791" xr:uid="{C4A333E5-414C-41F9-A530-7B0FE3969DB7}"/>
    <cellStyle name="Normal 7 3 3 2 2" xfId="20428" xr:uid="{E99DF508-9074-4C26-8C6B-2FCDCB312E8F}"/>
    <cellStyle name="Normal 7 3 3 2 2 2" xfId="20429" xr:uid="{42DDB57D-9782-45CC-BFE6-FDA17A00EC06}"/>
    <cellStyle name="Normal 7 3 3 2 2 2 2" xfId="25793" xr:uid="{A1603AA2-3284-4F3C-9E11-EE5FA258125E}"/>
    <cellStyle name="Normal 7 3 3 2 2 3" xfId="20430" xr:uid="{5E128F00-94C4-4240-82B9-0AB171CCAF39}"/>
    <cellStyle name="Normal 7 3 3 2 2 3 2" xfId="25794" xr:uid="{AD8171EF-1087-4190-B0C4-F1AC6B299130}"/>
    <cellStyle name="Normal 7 3 3 2 2 4" xfId="25792" xr:uid="{490CA0CF-89F5-4D9F-BC00-FAE9BB6FB525}"/>
    <cellStyle name="Normal 7 3 3 2 2_ACT_NIBD EQ" xfId="20431" xr:uid="{A7A0B7B1-786C-4A31-B5A7-EDC1E1D7AD66}"/>
    <cellStyle name="Normal 7 3 3 2 3" xfId="20432" xr:uid="{97F6B832-F214-4E70-B57A-034BA9079A26}"/>
    <cellStyle name="Normal 7 3 3 2 3 2" xfId="25795" xr:uid="{F51A28F9-E74E-4F15-8334-C7966BB29EDF}"/>
    <cellStyle name="Normal 7 3 3 2 4" xfId="20433" xr:uid="{F715D76B-A2C8-4EFE-8B74-F66629B0AD12}"/>
    <cellStyle name="Normal 7 3 3 2 4 2" xfId="25796" xr:uid="{D010CC62-F120-40BC-B888-F57DF3418086}"/>
    <cellStyle name="Normal 7 3 3 2 5" xfId="20434" xr:uid="{FB157AAF-D9D7-4EC4-B760-95E0F5755641}"/>
    <cellStyle name="Normal 7 3 3 2 5 2" xfId="31277" xr:uid="{DC9DF7E9-4C4B-4FEE-B068-175DCB2A63EC}"/>
    <cellStyle name="Normal 7 3 3 2 6" xfId="36930" xr:uid="{786A9C9A-32EE-40CE-8B76-F017EB3B3434}"/>
    <cellStyle name="Normal 7 3 3 2 7" xfId="37991" xr:uid="{FFE8C773-8084-4BEF-8978-DA522DF05065}"/>
    <cellStyle name="Normal 7 3 3 2 8" xfId="38387" xr:uid="{C74B8C4A-4C95-49DC-A24B-583807B79A7B}"/>
    <cellStyle name="Normal 7 3 3 2 9" xfId="38740" xr:uid="{4097B5C5-5552-4105-9393-8113C00D739C}"/>
    <cellStyle name="Normal 7 3 3 2_Act input CF" xfId="20435" xr:uid="{77123F5F-059B-4C73-BF8A-ACE1C42D3757}"/>
    <cellStyle name="Normal 7 3 3 3" xfId="20436" xr:uid="{95A3ADC2-E36C-497D-9EF0-D215FA6ABE13}"/>
    <cellStyle name="Normal 7 3 3 3 10" xfId="39011" xr:uid="{5A0E4BD9-8E95-4AB0-97F6-17107A9FAB7E}"/>
    <cellStyle name="Normal 7 3 3 3 11" xfId="25797" xr:uid="{DB101E9F-54F4-4743-BB2F-931FB78FE1FE}"/>
    <cellStyle name="Normal 7 3 3 3 2" xfId="20437" xr:uid="{16D53848-C89D-48CD-B487-6EDCC1A8D4BE}"/>
    <cellStyle name="Normal 7 3 3 3 2 2" xfId="20438" xr:uid="{11156995-023B-479B-93F6-1CBAB0D7F4E0}"/>
    <cellStyle name="Normal 7 3 3 3 2 2 2" xfId="25799" xr:uid="{5586246C-2425-49ED-9E22-1E9778C843D6}"/>
    <cellStyle name="Normal 7 3 3 3 2 3" xfId="20439" xr:uid="{C2BC5D8E-EDF9-4A24-8358-0BC664B047D7}"/>
    <cellStyle name="Normal 7 3 3 3 2 3 2" xfId="25800" xr:uid="{53BEB865-6EB4-4099-972F-23BC21D37C15}"/>
    <cellStyle name="Normal 7 3 3 3 2 4" xfId="25798" xr:uid="{1E4D5CAA-6AAF-4C11-80B0-626057CEEB13}"/>
    <cellStyle name="Normal 7 3 3 3 2_ACT_NIBD EQ" xfId="20440" xr:uid="{324564AF-B929-48C9-BD53-1D7275912306}"/>
    <cellStyle name="Normal 7 3 3 3 3" xfId="20441" xr:uid="{8C78EA05-E394-4095-B8B1-2381A3FA304F}"/>
    <cellStyle name="Normal 7 3 3 3 3 2" xfId="25801" xr:uid="{FEFA4744-89F5-4058-9033-1FD17FDE9F45}"/>
    <cellStyle name="Normal 7 3 3 3 4" xfId="20442" xr:uid="{6F607B2D-6269-424D-9CE2-AB76616AB569}"/>
    <cellStyle name="Normal 7 3 3 3 4 2" xfId="25802" xr:uid="{AED79B66-F262-480E-BDAE-7D59FEEC8DB0}"/>
    <cellStyle name="Normal 7 3 3 3 5" xfId="20443" xr:uid="{309966BC-3815-4482-8197-D92AEFF1AF43}"/>
    <cellStyle name="Normal 7 3 3 3 5 2" xfId="31670" xr:uid="{CB5E2DAB-06B7-4E00-B93F-03C5E2A89792}"/>
    <cellStyle name="Normal 7 3 3 3 6" xfId="36931" xr:uid="{4B4865DD-A8D7-4D50-980B-ED55EA3E3D96}"/>
    <cellStyle name="Normal 7 3 3 3 7" xfId="37992" xr:uid="{16739724-1B01-4908-846C-50C8F3D58FB5}"/>
    <cellStyle name="Normal 7 3 3 3 8" xfId="38388" xr:uid="{4BB22E02-2B00-49F3-B193-59F6AF315293}"/>
    <cellStyle name="Normal 7 3 3 3 9" xfId="38741" xr:uid="{C1D4A20C-307A-47A2-96C0-612B88F73E23}"/>
    <cellStyle name="Normal 7 3 3 3_Act input CF" xfId="20444" xr:uid="{69975476-D118-42FE-927C-6A45E5E3B47D}"/>
    <cellStyle name="Normal 7 3 3 4" xfId="20445" xr:uid="{7455C87A-9BD8-4A11-A1B9-ADE5D039187E}"/>
    <cellStyle name="Normal 7 3 3 4 2" xfId="20446" xr:uid="{E42D2BC2-890E-47D8-A9DF-B6C7E992179E}"/>
    <cellStyle name="Normal 7 3 3 4 2 2" xfId="25804" xr:uid="{25817B60-DAE5-4625-B6C1-B829D4CE9AFB}"/>
    <cellStyle name="Normal 7 3 3 4 3" xfId="20447" xr:uid="{BDBF0D6D-DCFB-4A98-9DF8-56CD04352A02}"/>
    <cellStyle name="Normal 7 3 3 4 3 2" xfId="25805" xr:uid="{D6E84302-36A4-4D21-89E0-900B52B34C35}"/>
    <cellStyle name="Normal 7 3 3 4 4" xfId="25803" xr:uid="{84955AA1-F868-4DA8-8626-D2A5385ACF69}"/>
    <cellStyle name="Normal 7 3 3 4_ACT_NIBD EQ" xfId="20448" xr:uid="{0E1D3F79-5B5C-4B2D-AB2C-629E29B1C0BE}"/>
    <cellStyle name="Normal 7 3 3 5" xfId="20449" xr:uid="{3207AF14-3B36-4913-A2CA-A9A2BB3C3CE5}"/>
    <cellStyle name="Normal 7 3 3 5 2" xfId="25806" xr:uid="{C0666548-DD6F-44DE-A116-8D8ABE58A652}"/>
    <cellStyle name="Normal 7 3 3 6" xfId="20450" xr:uid="{2BC0F25F-8C3C-4D38-B0CA-37844B6FBC0D}"/>
    <cellStyle name="Normal 7 3 3 6 2" xfId="25807" xr:uid="{9BD8C720-6C07-4E42-942B-B52270768445}"/>
    <cellStyle name="Normal 7 3 3 7" xfId="20451" xr:uid="{37512C03-A46F-4588-82DA-3ADC00346EDE}"/>
    <cellStyle name="Normal 7 3 3 7 2" xfId="30850" xr:uid="{F5C03B87-E605-40C4-9631-BD515A72C81E}"/>
    <cellStyle name="Normal 7 3 3 8" xfId="36353" xr:uid="{A709E8EF-7606-4051-8E70-1DDEDE447538}"/>
    <cellStyle name="Normal 7 3 3 9" xfId="37403" xr:uid="{E6B7E2F4-EB96-46D2-AB2D-0BBCA6B0BFF0}"/>
    <cellStyle name="Normal 7 3 3_Act input CF" xfId="20452" xr:uid="{61F160EC-099C-4CEA-81D2-0970B267E94D}"/>
    <cellStyle name="Normal 7 3 4" xfId="20453" xr:uid="{34E62FE2-360C-4688-BBAF-6268213FAB55}"/>
    <cellStyle name="Normal 7 3 4 10" xfId="39012" xr:uid="{A4B6E491-05AA-487E-B843-29C134300B03}"/>
    <cellStyle name="Normal 7 3 4 11" xfId="25808" xr:uid="{492ACE4D-DE40-4458-A760-7B84D7D70F8E}"/>
    <cellStyle name="Normal 7 3 4 2" xfId="20454" xr:uid="{E52CAC3E-9874-460F-A14F-F47BB9D5644D}"/>
    <cellStyle name="Normal 7 3 4 2 2" xfId="20455" xr:uid="{9B779C88-8DB4-40F8-AA4A-3F8ABCD13C39}"/>
    <cellStyle name="Normal 7 3 4 2 2 2" xfId="25810" xr:uid="{510EF508-6F08-49ED-88AF-BDDA4A725099}"/>
    <cellStyle name="Normal 7 3 4 2 3" xfId="20456" xr:uid="{A87F3C52-B2B2-4402-8DF7-D9FA1A3700F8}"/>
    <cellStyle name="Normal 7 3 4 2 3 2" xfId="25811" xr:uid="{5EE3F7EC-0AA8-4A9C-A393-F16252D4B0A7}"/>
    <cellStyle name="Normal 7 3 4 2 4" xfId="25809" xr:uid="{D8A0ED10-5212-48F8-B57B-6F375CB85119}"/>
    <cellStyle name="Normal 7 3 4 2_ACT_NIBD EQ" xfId="20457" xr:uid="{4543AE00-2E1D-4903-B707-1492BD9FBEC9}"/>
    <cellStyle name="Normal 7 3 4 3" xfId="20458" xr:uid="{45E420F4-7D86-4E12-A5DE-E00215414F1F}"/>
    <cellStyle name="Normal 7 3 4 3 2" xfId="25812" xr:uid="{5EBED7EA-6546-4E06-8333-D972C392BF08}"/>
    <cellStyle name="Normal 7 3 4 4" xfId="20459" xr:uid="{10F24D68-9514-4F41-B86D-D92466D16F66}"/>
    <cellStyle name="Normal 7 3 4 4 2" xfId="25813" xr:uid="{637ACA2F-2097-4639-94B9-36F3D3DF42A2}"/>
    <cellStyle name="Normal 7 3 4 5" xfId="20460" xr:uid="{40927104-28AD-4DB4-9172-9F81AD6821BE}"/>
    <cellStyle name="Normal 7 3 4 5 2" xfId="31095" xr:uid="{A098DEFC-4BFC-4F3A-B36B-92C77DCE1F14}"/>
    <cellStyle name="Normal 7 3 4 6" xfId="36932" xr:uid="{6944BB4D-3FB2-49A2-B3B5-49AFD96BE438}"/>
    <cellStyle name="Normal 7 3 4 7" xfId="37993" xr:uid="{0E79E2C9-6101-4882-8267-AA8D0871A426}"/>
    <cellStyle name="Normal 7 3 4 8" xfId="38389" xr:uid="{89575EF9-C186-4CF3-9142-F78C4AC4C677}"/>
    <cellStyle name="Normal 7 3 4 9" xfId="38742" xr:uid="{EDA82A64-EC07-4210-882D-9730FD3C1734}"/>
    <cellStyle name="Normal 7 3 4_Act input CF" xfId="20461" xr:uid="{E0B3C237-5F3D-4E7B-9C0E-6FF818AD2FC3}"/>
    <cellStyle name="Normal 7 3 5" xfId="20462" xr:uid="{9A51DDA8-80C5-45B5-AD1E-C03C5AFD0B78}"/>
    <cellStyle name="Normal 7 3 5 10" xfId="39013" xr:uid="{CD38E885-E6F7-4F22-8887-7F193F9D1EB8}"/>
    <cellStyle name="Normal 7 3 5 11" xfId="25814" xr:uid="{14991DC5-B63F-4B6F-A7F4-9808DE1CFAC1}"/>
    <cellStyle name="Normal 7 3 5 2" xfId="20463" xr:uid="{7333F660-A5F9-4991-A645-A579360C31E1}"/>
    <cellStyle name="Normal 7 3 5 2 2" xfId="20464" xr:uid="{9D0F7121-73A1-4635-B23E-757153A8FC0E}"/>
    <cellStyle name="Normal 7 3 5 2 2 2" xfId="25816" xr:uid="{73111C5B-7CD4-49E1-B04C-FAA5039B8C8E}"/>
    <cellStyle name="Normal 7 3 5 2 3" xfId="20465" xr:uid="{396A1AC3-CE44-421A-9546-38550B6BF554}"/>
    <cellStyle name="Normal 7 3 5 2 3 2" xfId="25817" xr:uid="{23B89933-843E-4DC8-AED0-054D344C2966}"/>
    <cellStyle name="Normal 7 3 5 2 4" xfId="25815" xr:uid="{BDF88804-8857-4590-A480-FF2745A5FB9B}"/>
    <cellStyle name="Normal 7 3 5 2_ACT_NIBD EQ" xfId="20466" xr:uid="{81545B62-6E87-4217-A8D3-07C749E9D7B2}"/>
    <cellStyle name="Normal 7 3 5 3" xfId="20467" xr:uid="{1360F599-552D-4794-BD28-1E8086BA2110}"/>
    <cellStyle name="Normal 7 3 5 3 2" xfId="25818" xr:uid="{B7963075-60CB-4EA6-A96C-9B76A298C2D3}"/>
    <cellStyle name="Normal 7 3 5 4" xfId="20468" xr:uid="{93F647FF-42CC-4D09-8D9C-2120093C13CC}"/>
    <cellStyle name="Normal 7 3 5 4 2" xfId="25819" xr:uid="{E5ADC533-81F9-402C-9FD1-827F40E24403}"/>
    <cellStyle name="Normal 7 3 5 5" xfId="20469" xr:uid="{A5EE76A2-F6F9-4FCD-90FA-3DD49DDA76EB}"/>
    <cellStyle name="Normal 7 3 5 5 2" xfId="31521" xr:uid="{C8232267-188C-4101-B3FF-F0AAEE95B621}"/>
    <cellStyle name="Normal 7 3 5 6" xfId="36933" xr:uid="{C9690774-E2C6-4B21-AF45-AFA9A8822AE6}"/>
    <cellStyle name="Normal 7 3 5 7" xfId="37994" xr:uid="{8E62DAC9-5C88-4672-82E1-BD81B90E9071}"/>
    <cellStyle name="Normal 7 3 5 8" xfId="38390" xr:uid="{0FD20366-72B0-4B32-B3BC-F449D8C96CA0}"/>
    <cellStyle name="Normal 7 3 5 9" xfId="38743" xr:uid="{1CBC3BAB-2879-46C0-8F3D-2A26B9A9CA2D}"/>
    <cellStyle name="Normal 7 3 5_Act input CF" xfId="20470" xr:uid="{E143D6F3-C405-472B-B978-F9C4BFB41C62}"/>
    <cellStyle name="Normal 7 3 6" xfId="20471" xr:uid="{E87033C7-1DB9-493E-83FA-F312D5FFCE67}"/>
    <cellStyle name="Normal 7 3 6 2" xfId="20472" xr:uid="{7A2EF2FC-79BA-4D08-A2F4-98F00CB07CEC}"/>
    <cellStyle name="Normal 7 3 6 2 2" xfId="25821" xr:uid="{6F3AA3C4-CBC1-4E98-B319-79FD0332DA81}"/>
    <cellStyle name="Normal 7 3 6 3" xfId="20473" xr:uid="{3477FFEE-80F7-42A3-B652-D46A035EE664}"/>
    <cellStyle name="Normal 7 3 6 3 2" xfId="25822" xr:uid="{CC637E07-0708-4921-B634-5667861763F3}"/>
    <cellStyle name="Normal 7 3 6 4" xfId="25820" xr:uid="{77247A71-3920-4EEC-B030-ABC4613EA4BC}"/>
    <cellStyle name="Normal 7 3 6_ACT_NIBD EQ" xfId="20474" xr:uid="{94F5AB62-371A-4704-8E71-4A95993359C2}"/>
    <cellStyle name="Normal 7 3 7" xfId="20475" xr:uid="{7ACCEDFA-ED8F-4B5A-A67E-E622093101D3}"/>
    <cellStyle name="Normal 7 3 7 2" xfId="25823" xr:uid="{DC8E0378-8D54-4233-92AC-8467229F4669}"/>
    <cellStyle name="Normal 7 3 8" xfId="20476" xr:uid="{61CF8EA5-158F-4810-8F59-12B703FB00AC}"/>
    <cellStyle name="Normal 7 3 8 2" xfId="25824" xr:uid="{398DD6E8-BB96-420E-BE06-7A59ADAF6ED6}"/>
    <cellStyle name="Normal 7 3 9" xfId="20477" xr:uid="{A794DCF9-47CE-48D4-A4EC-46782D57D0A8}"/>
    <cellStyle name="Normal 7 3 9 2" xfId="30603" xr:uid="{50D786DF-E79C-47D8-AF28-818674C7028B}"/>
    <cellStyle name="Normal 7 3_Act input CF" xfId="20478" xr:uid="{B051977E-8257-4E30-9BDF-AFB3A7C88843}"/>
    <cellStyle name="Normal 7 30" xfId="36410" xr:uid="{97CA98A3-37B2-4ABD-B965-335224F037BB}"/>
    <cellStyle name="Normal 7 31" xfId="37804" xr:uid="{0B6C42B5-6DF9-4EC8-8377-BDB5D4580B65}"/>
    <cellStyle name="Normal 7 32" xfId="37245" xr:uid="{92DD3628-8A1B-4050-832A-E68DB6A05F33}"/>
    <cellStyle name="Normal 7 33" xfId="35968" xr:uid="{932EE107-4993-4969-95DE-4D0CBD1F17A3}"/>
    <cellStyle name="Normal 7 34" xfId="35960" xr:uid="{26EC7EDE-DC4D-4AD3-A5BC-DB87E2B8F9DB}"/>
    <cellStyle name="Normal 7 35" xfId="39370" xr:uid="{18D61E37-731C-42ED-9B78-6AE1CC8D3143}"/>
    <cellStyle name="Normal 7 36" xfId="39557" xr:uid="{EE42F500-C981-4225-A87B-BADFE06207AD}"/>
    <cellStyle name="Normal 7 37" xfId="39867" xr:uid="{2B9FD86A-BE0E-4E79-A0A3-F7FB355C8A7A}"/>
    <cellStyle name="Normal 7 38" xfId="39615" xr:uid="{604D73EF-40C3-47D8-A6F0-FE2D00EFD2E6}"/>
    <cellStyle name="Normal 7 39" xfId="39766" xr:uid="{68834401-5C91-476E-B6E6-3154A1C302CC}"/>
    <cellStyle name="Normal 7 4" xfId="20479" xr:uid="{B80EE946-0A4A-438A-AAE2-FAA66EEF4BC6}"/>
    <cellStyle name="Normal 7 4 10" xfId="37335" xr:uid="{B60B4B33-6D12-4898-B8AD-214E98C2A350}"/>
    <cellStyle name="Normal 7 4 11" xfId="25825" xr:uid="{088DD997-8B6C-4C9A-A632-EF2FBD8679AD}"/>
    <cellStyle name="Normal 7 4 2" xfId="20480" xr:uid="{58BF1E4D-41BC-409A-BD19-15E948812B9F}"/>
    <cellStyle name="Normal 7 4 2 10" xfId="36942" xr:uid="{4A076F29-9209-4706-81A8-FD992705BCDD}"/>
    <cellStyle name="Normal 7 4 2 11" xfId="25826" xr:uid="{8077F3B6-9EC9-4352-9A05-9446D7DC8D8B}"/>
    <cellStyle name="Normal 7 4 2 2" xfId="20481" xr:uid="{174C18C5-C73C-42D1-8DEC-768D3500A32C}"/>
    <cellStyle name="Normal 7 4 2 2 10" xfId="39014" xr:uid="{B7996682-8EA5-4F46-A9E7-C749BCA80121}"/>
    <cellStyle name="Normal 7 4 2 2 11" xfId="25827" xr:uid="{8A98FC15-1228-48B2-ABD2-6ADD60562503}"/>
    <cellStyle name="Normal 7 4 2 2 2" xfId="20482" xr:uid="{E441F240-D16B-4449-9549-EC7DBF18FF23}"/>
    <cellStyle name="Normal 7 4 2 2 2 2" xfId="20483" xr:uid="{D36AA210-FC69-436F-BE12-CAD272DCF35F}"/>
    <cellStyle name="Normal 7 4 2 2 2 2 2" xfId="25829" xr:uid="{F5664FF5-3C14-4E0A-A770-96212A4E4302}"/>
    <cellStyle name="Normal 7 4 2 2 2 3" xfId="20484" xr:uid="{8E8C30DD-9BE6-47A9-90B7-418DB2733C99}"/>
    <cellStyle name="Normal 7 4 2 2 2 3 2" xfId="25830" xr:uid="{24E771F3-B7D6-47E5-B69C-B9650DA60230}"/>
    <cellStyle name="Normal 7 4 2 2 2 4" xfId="25828" xr:uid="{F4C4F193-ADE4-421A-9F1D-55C9A251B369}"/>
    <cellStyle name="Normal 7 4 2 2 2_ACT_NIBD EQ" xfId="20485" xr:uid="{E9DB23FC-260E-4675-BBDF-88D9DDF9ADFE}"/>
    <cellStyle name="Normal 7 4 2 2 3" xfId="20486" xr:uid="{C88ACF38-EA1D-4784-9C66-840F94590B2A}"/>
    <cellStyle name="Normal 7 4 2 2 3 2" xfId="25831" xr:uid="{BE0C116F-D989-4487-99C4-A3245774D76C}"/>
    <cellStyle name="Normal 7 4 2 2 4" xfId="20487" xr:uid="{1646B987-DD3B-49EC-8E4B-F45EAE4C8ADD}"/>
    <cellStyle name="Normal 7 4 2 2 4 2" xfId="25832" xr:uid="{CE2D4BFB-7FA9-495E-96EF-7A96A2A2531D}"/>
    <cellStyle name="Normal 7 4 2 2 5" xfId="20488" xr:uid="{59B9DD3A-1649-49C3-ADCA-A2C697708C74}"/>
    <cellStyle name="Normal 7 4 2 2 5 2" xfId="31318" xr:uid="{4F37FE1B-DE82-4457-9D5C-C8AFC7798F59}"/>
    <cellStyle name="Normal 7 4 2 2 6" xfId="36934" xr:uid="{47CD296D-1B82-4ACB-AA8B-0EEBDA702EAC}"/>
    <cellStyle name="Normal 7 4 2 2 7" xfId="37995" xr:uid="{318C3D73-64A0-4B2B-9C49-8DEE6E42095F}"/>
    <cellStyle name="Normal 7 4 2 2 8" xfId="38392" xr:uid="{95BE9EAB-59B4-4DFF-8523-6C19AB343910}"/>
    <cellStyle name="Normal 7 4 2 2 9" xfId="38744" xr:uid="{FD08899B-4A66-49F5-96D2-005BA1B775CF}"/>
    <cellStyle name="Normal 7 4 2 2_Act input CF" xfId="20489" xr:uid="{0D0911A5-96B0-406A-8909-DF0C4847B031}"/>
    <cellStyle name="Normal 7 4 2 3" xfId="20490" xr:uid="{24D60FE8-B38A-4762-B2F5-094B9E2B8271}"/>
    <cellStyle name="Normal 7 4 2 3 10" xfId="39015" xr:uid="{44809EAD-B446-4F1A-B967-044B1D591AE5}"/>
    <cellStyle name="Normal 7 4 2 3 11" xfId="25833" xr:uid="{287C3AB4-D8C5-47CC-BB01-D662B852B74F}"/>
    <cellStyle name="Normal 7 4 2 3 2" xfId="20491" xr:uid="{3DDF19EE-BFD8-4C2B-936F-17886C163A72}"/>
    <cellStyle name="Normal 7 4 2 3 2 2" xfId="20492" xr:uid="{17D26D97-AA48-4CC3-B55A-08A88B92A379}"/>
    <cellStyle name="Normal 7 4 2 3 2 2 2" xfId="25835" xr:uid="{A8165D18-ED66-4CC4-95E8-F3B8626E03F7}"/>
    <cellStyle name="Normal 7 4 2 3 2 3" xfId="20493" xr:uid="{58E9C3E2-6F70-44F2-A7F3-68D173D6B6AF}"/>
    <cellStyle name="Normal 7 4 2 3 2 3 2" xfId="25836" xr:uid="{5DD6AFB5-7CB2-4671-AD64-E02EECF9923C}"/>
    <cellStyle name="Normal 7 4 2 3 2 4" xfId="25834" xr:uid="{CA2204EB-A8CB-42A6-ADEA-B3600935FD5D}"/>
    <cellStyle name="Normal 7 4 2 3 2_ACT_NIBD EQ" xfId="20494" xr:uid="{DD5C38E5-CF0C-4644-8135-AF0424E51356}"/>
    <cellStyle name="Normal 7 4 2 3 3" xfId="20495" xr:uid="{0CEFE0F2-3A1A-4F80-B7C1-D518D4CDCCDA}"/>
    <cellStyle name="Normal 7 4 2 3 3 2" xfId="25837" xr:uid="{70500DF9-85EE-4D92-86CC-891D6DADF18C}"/>
    <cellStyle name="Normal 7 4 2 3 4" xfId="20496" xr:uid="{578C02A2-EF75-41E6-8857-90702A61E4F9}"/>
    <cellStyle name="Normal 7 4 2 3 4 2" xfId="25838" xr:uid="{4124F471-AD97-454D-AAF5-CE949FB65579}"/>
    <cellStyle name="Normal 7 4 2 3 5" xfId="20497" xr:uid="{874836F0-CD38-4056-9533-58B66832841B}"/>
    <cellStyle name="Normal 7 4 2 3 5 2" xfId="31711" xr:uid="{AD62623E-A091-4DBF-9365-98F25DFD640D}"/>
    <cellStyle name="Normal 7 4 2 3 6" xfId="36935" xr:uid="{C9F5150C-89AD-43BB-A214-8C98D2BA2D94}"/>
    <cellStyle name="Normal 7 4 2 3 7" xfId="37996" xr:uid="{96BD61FB-E261-45E5-8453-3D5862F0120A}"/>
    <cellStyle name="Normal 7 4 2 3 8" xfId="38393" xr:uid="{C745407C-9521-4F0D-BDAE-03CF0AF4836C}"/>
    <cellStyle name="Normal 7 4 2 3 9" xfId="38745" xr:uid="{623A59C7-2FC6-430F-8F76-5AACD2A4F79F}"/>
    <cellStyle name="Normal 7 4 2 3_Act input CF" xfId="20498" xr:uid="{CE217CFD-F40C-4152-BE9F-99161F67DEA4}"/>
    <cellStyle name="Normal 7 4 2 4" xfId="20499" xr:uid="{8861E53C-E12C-4AB9-A92A-EA2E7908D0B6}"/>
    <cellStyle name="Normal 7 4 2 4 2" xfId="20500" xr:uid="{F0730149-497E-47A0-AD2B-C8E3A9E46D89}"/>
    <cellStyle name="Normal 7 4 2 4 2 2" xfId="25840" xr:uid="{B57656ED-DBB2-4720-BDF5-9BF189D0D06F}"/>
    <cellStyle name="Normal 7 4 2 4 3" xfId="20501" xr:uid="{5E899FE4-C214-4E6A-BFB8-56AD72A687FE}"/>
    <cellStyle name="Normal 7 4 2 4 3 2" xfId="25841" xr:uid="{0B069258-7293-457B-A9F9-AC58DA1C3F27}"/>
    <cellStyle name="Normal 7 4 2 4 4" xfId="25839" xr:uid="{809AE777-E646-4C7A-BF6B-6F225F3C3CF3}"/>
    <cellStyle name="Normal 7 4 2 4_ACT_NIBD EQ" xfId="20502" xr:uid="{049DCD7F-705B-4D7E-835C-6CAAB059FCF7}"/>
    <cellStyle name="Normal 7 4 2 5" xfId="20503" xr:uid="{607DCCEC-4D24-4022-9BD3-721C00E867AB}"/>
    <cellStyle name="Normal 7 4 2 5 2" xfId="25842" xr:uid="{65841E48-F8BB-4F9F-B39E-9CB7584BBFC7}"/>
    <cellStyle name="Normal 7 4 2 6" xfId="20504" xr:uid="{83DFEDA7-8874-41B3-B688-C749CCD76792}"/>
    <cellStyle name="Normal 7 4 2 6 2" xfId="25843" xr:uid="{232B3A22-C6B6-4135-8556-CF2F4243E0C6}"/>
    <cellStyle name="Normal 7 4 2 7" xfId="20505" xr:uid="{460900A4-18E0-4748-B040-7182B34A650C}"/>
    <cellStyle name="Normal 7 4 2 7 2" xfId="30919" xr:uid="{874A6523-3E8A-4558-A924-9E590A756B49}"/>
    <cellStyle name="Normal 7 4 2 8" xfId="36375" xr:uid="{56BC673A-CE61-4ED8-816E-0C39680E60A3}"/>
    <cellStyle name="Normal 7 4 2 9" xfId="37437" xr:uid="{D8B04BF4-4183-4AAF-975B-0359EF58F369}"/>
    <cellStyle name="Normal 7 4 2_Act input CF" xfId="20506" xr:uid="{DBBF76BC-12C0-4251-932D-186974AA2A22}"/>
    <cellStyle name="Normal 7 4 3" xfId="20507" xr:uid="{E4041CE2-6587-4416-A170-A4D667E90EAB}"/>
    <cellStyle name="Normal 7 4 3 10" xfId="39016" xr:uid="{EF35648D-14A8-4AC5-960B-A9381D22A72C}"/>
    <cellStyle name="Normal 7 4 3 11" xfId="25844" xr:uid="{A6A593F8-ED38-45A3-820E-23908FD27B64}"/>
    <cellStyle name="Normal 7 4 3 2" xfId="20508" xr:uid="{988135B4-8B3F-4374-85A5-0D87FBA787EF}"/>
    <cellStyle name="Normal 7 4 3 2 2" xfId="20509" xr:uid="{384BDDC9-682D-4B1F-99D6-0DA70A150E5E}"/>
    <cellStyle name="Normal 7 4 3 2 2 2" xfId="25846" xr:uid="{EA238BEE-BC9D-426C-8BEB-BE18DCDA33F0}"/>
    <cellStyle name="Normal 7 4 3 2 3" xfId="20510" xr:uid="{24A67589-A256-4511-8264-8651DC562E01}"/>
    <cellStyle name="Normal 7 4 3 2 3 2" xfId="25847" xr:uid="{6C5BAC3A-EF7A-46F9-9BEF-D11FFFF0747F}"/>
    <cellStyle name="Normal 7 4 3 2 4" xfId="25845" xr:uid="{DE689114-815C-4E8B-83BD-621234965FAC}"/>
    <cellStyle name="Normal 7 4 3 2_ACT_NIBD EQ" xfId="20511" xr:uid="{F2E5CF9F-3EAD-4849-BFC9-0661F77F476A}"/>
    <cellStyle name="Normal 7 4 3 3" xfId="20512" xr:uid="{423E69DF-D55D-4673-BE8D-F5D1941A65B1}"/>
    <cellStyle name="Normal 7 4 3 3 2" xfId="25848" xr:uid="{90E8A84C-B9A0-4B7E-A28C-FAE8A96DCFEE}"/>
    <cellStyle name="Normal 7 4 3 4" xfId="20513" xr:uid="{F9D97C2A-B2B7-496C-B5EF-53B8BA368CBE}"/>
    <cellStyle name="Normal 7 4 3 4 2" xfId="25849" xr:uid="{C37015B2-81E1-46B3-84D4-9BAE29C0240D}"/>
    <cellStyle name="Normal 7 4 3 5" xfId="20514" xr:uid="{DAF5623A-3942-4C20-A640-71A2C02E22B4}"/>
    <cellStyle name="Normal 7 4 3 5 2" xfId="31166" xr:uid="{01B06C3D-A8DF-44A5-80E8-13CA79AB929A}"/>
    <cellStyle name="Normal 7 4 3 6" xfId="36936" xr:uid="{8859056F-3DE4-4B49-97FD-D61A542BEF53}"/>
    <cellStyle name="Normal 7 4 3 7" xfId="37997" xr:uid="{38BA7257-E7E8-4C78-B8C4-AD10AE9B7861}"/>
    <cellStyle name="Normal 7 4 3 8" xfId="38394" xr:uid="{B340BE7C-3E3F-41AA-8C07-15427E8D7129}"/>
    <cellStyle name="Normal 7 4 3 9" xfId="38746" xr:uid="{F78CDF7C-BE4E-4503-ADA8-F3FBE7478ECD}"/>
    <cellStyle name="Normal 7 4 3_Act input CF" xfId="20515" xr:uid="{06672978-1F1D-485B-8CD7-1C540A64058F}"/>
    <cellStyle name="Normal 7 4 4" xfId="20516" xr:uid="{B45A8BE6-852B-464B-99B0-7BC90208808D}"/>
    <cellStyle name="Normal 7 4 4 10" xfId="39017" xr:uid="{71C4ADFB-AFE3-4B6B-BE1A-AF46C5E7B294}"/>
    <cellStyle name="Normal 7 4 4 11" xfId="25850" xr:uid="{D229F990-D7A6-4944-9871-8A0AC6C2BED2}"/>
    <cellStyle name="Normal 7 4 4 2" xfId="20517" xr:uid="{59B29B05-883F-431D-8AEA-19E4D9AB3D41}"/>
    <cellStyle name="Normal 7 4 4 2 2" xfId="20518" xr:uid="{5F172D54-1315-4A8C-B268-3E2894E91EB1}"/>
    <cellStyle name="Normal 7 4 4 2 2 2" xfId="25852" xr:uid="{7E6436D9-9B5F-4373-BAA7-23125B15B1BD}"/>
    <cellStyle name="Normal 7 4 4 2 3" xfId="20519" xr:uid="{C9350400-E1B0-4CBC-B298-905B5CD00DA6}"/>
    <cellStyle name="Normal 7 4 4 2 3 2" xfId="25853" xr:uid="{3F4294E5-56BA-46E5-97C9-A0D96CBA8FA4}"/>
    <cellStyle name="Normal 7 4 4 2 4" xfId="25851" xr:uid="{14BCA906-C478-453D-946C-32E55A7247E3}"/>
    <cellStyle name="Normal 7 4 4 2_ACT_NIBD EQ" xfId="20520" xr:uid="{3CA20DEB-ABFD-4E8F-B939-8CF35A172A79}"/>
    <cellStyle name="Normal 7 4 4 3" xfId="20521" xr:uid="{22276049-ED5B-42B3-985B-EF95B33E1371}"/>
    <cellStyle name="Normal 7 4 4 3 2" xfId="25854" xr:uid="{2DF8ADF8-0E6E-46E1-89FA-B1C24D29DAEE}"/>
    <cellStyle name="Normal 7 4 4 4" xfId="20522" xr:uid="{BD1EE32C-5E1C-478C-BF84-E55F28A498C8}"/>
    <cellStyle name="Normal 7 4 4 4 2" xfId="25855" xr:uid="{C6B1B136-0E27-468A-85E4-89E6E3AEBCDC}"/>
    <cellStyle name="Normal 7 4 4 5" xfId="20523" xr:uid="{C814093F-8781-411F-B520-5DB2BF50287D}"/>
    <cellStyle name="Normal 7 4 4 5 2" xfId="31562" xr:uid="{4D617F7A-9474-470A-BFBC-3E09BC27833F}"/>
    <cellStyle name="Normal 7 4 4 6" xfId="36937" xr:uid="{ACE88F70-FE77-40E1-A846-A280D18590D0}"/>
    <cellStyle name="Normal 7 4 4 7" xfId="37998" xr:uid="{8F5DE16D-0E27-4B5B-8613-50E295AFBA1C}"/>
    <cellStyle name="Normal 7 4 4 8" xfId="38395" xr:uid="{9F23AF28-B5A8-4D1D-A478-EA80AD982379}"/>
    <cellStyle name="Normal 7 4 4 9" xfId="38747" xr:uid="{FB69B51A-F71E-4C17-B74C-22FB9318EEE8}"/>
    <cellStyle name="Normal 7 4 4_Act input CF" xfId="20524" xr:uid="{83E59A10-D37E-46CF-8D4D-870D6AD7DADD}"/>
    <cellStyle name="Normal 7 4 5" xfId="20525" xr:uid="{0A0F7ED2-65D8-40AD-8814-680FB47A3A75}"/>
    <cellStyle name="Normal 7 4 5 2" xfId="20526" xr:uid="{EAC6165B-5D5D-4D1C-863D-49D19F5C9F2F}"/>
    <cellStyle name="Normal 7 4 5 2 2" xfId="25857" xr:uid="{45799312-3A6D-4802-ADBD-7896AD1F02B6}"/>
    <cellStyle name="Normal 7 4 5 3" xfId="20527" xr:uid="{7CDDA077-ECBB-4AF9-97CE-756FB0535011}"/>
    <cellStyle name="Normal 7 4 5 3 2" xfId="25858" xr:uid="{026ED9B3-1DD1-4B34-A395-5FD22AC5CB0D}"/>
    <cellStyle name="Normal 7 4 5 4" xfId="25856" xr:uid="{066FF6EF-091D-4B19-AB71-FE44F2C13F93}"/>
    <cellStyle name="Normal 7 4 5_ACT_NIBD EQ" xfId="20528" xr:uid="{C862247E-10C0-4DE8-BE0C-E9D3ACF68E9B}"/>
    <cellStyle name="Normal 7 4 6" xfId="20529" xr:uid="{1C36C19F-0ADB-4544-A047-E81AC0D8A300}"/>
    <cellStyle name="Normal 7 4 6 2" xfId="25859" xr:uid="{D8B4D212-9696-43A9-9708-5D724522D70A}"/>
    <cellStyle name="Normal 7 4 7" xfId="20530" xr:uid="{E8ED52FA-6F7D-4209-BE66-69E2A6E11D61}"/>
    <cellStyle name="Normal 7 4 7 2" xfId="25860" xr:uid="{C4A03128-5467-4F7A-8DFB-0E1A063F98A8}"/>
    <cellStyle name="Normal 7 4 8" xfId="20531" xr:uid="{B1B0FCFE-715C-46A1-BF75-6833699C0619}"/>
    <cellStyle name="Normal 7 4 8 2" xfId="30703" xr:uid="{F80756DE-C2F8-462A-8848-749A325244B7}"/>
    <cellStyle name="Normal 7 4 9" xfId="36281" xr:uid="{8D1EF414-792C-4869-A31A-2C000058603B}"/>
    <cellStyle name="Normal 7 4_Act input CF" xfId="20532" xr:uid="{D9EE94A8-48D3-496B-9B30-BA31C65E7A3B}"/>
    <cellStyle name="Normal 7 40" xfId="39859" xr:uid="{2C1A2331-29C3-4AF2-859A-CA1E2B6705D8}"/>
    <cellStyle name="Normal 7 41" xfId="39847" xr:uid="{4AEAAD40-DD7B-4959-95B4-0A0BE12665F9}"/>
    <cellStyle name="Normal 7 42" xfId="39771" xr:uid="{30E7EE44-B6E2-4760-A141-7FF744020F4E}"/>
    <cellStyle name="Normal 7 43" xfId="39863" xr:uid="{80551AFB-C26B-450D-AA59-8C3139F7E86B}"/>
    <cellStyle name="Normal 7 44" xfId="39589" xr:uid="{B113D835-FAE1-4589-B44A-EB5A58F9CC1B}"/>
    <cellStyle name="Normal 7 45" xfId="39768" xr:uid="{185CC3D8-7435-4B43-865E-1B47E2B9C701}"/>
    <cellStyle name="Normal 7 46" xfId="39862" xr:uid="{8820D5D8-4024-46B3-A2C1-F7B29D94CE21}"/>
    <cellStyle name="Normal 7 47" xfId="39611" xr:uid="{3E7ED769-65E5-480E-BB63-1E0DDFF710F6}"/>
    <cellStyle name="Normal 7 48" xfId="39769" xr:uid="{DE5E3A06-A4F2-4428-A148-E1EC95754850}"/>
    <cellStyle name="Normal 7 49" xfId="39540" xr:uid="{42D0AD5D-F2CE-41E1-8CD9-42360125A96D}"/>
    <cellStyle name="Normal 7 5" xfId="20533" xr:uid="{793DA5A1-5A39-49E8-BC43-8158B5E1BFD0}"/>
    <cellStyle name="Normal 7 5 10" xfId="36042" xr:uid="{EA11F6AC-5393-47BB-94A1-B00EB4A59B88}"/>
    <cellStyle name="Normal 7 5 11" xfId="25861" xr:uid="{7FA1660D-2C50-483A-9502-CC75FF070DF7}"/>
    <cellStyle name="Normal 7 5 2" xfId="20534" xr:uid="{6F3EF2FD-05DA-4BE8-BF8B-79E481E7DA55}"/>
    <cellStyle name="Normal 7 5 2 10" xfId="39018" xr:uid="{9DFAF150-74F4-4E55-9011-6FAF2AA7B4E8}"/>
    <cellStyle name="Normal 7 5 2 11" xfId="25862" xr:uid="{ECFD7B63-84D8-403D-B39B-B4C77C722688}"/>
    <cellStyle name="Normal 7 5 2 2" xfId="20535" xr:uid="{71C0F128-5AAD-45A5-95C7-6CD5E1BCCDD6}"/>
    <cellStyle name="Normal 7 5 2 2 2" xfId="20536" xr:uid="{7F2202B8-45F6-419E-B82F-A6C1ED1D0128}"/>
    <cellStyle name="Normal 7 5 2 2 2 2" xfId="25864" xr:uid="{8A10A346-43F2-4BD5-8DD4-A32B3C09E9CD}"/>
    <cellStyle name="Normal 7 5 2 2 3" xfId="20537" xr:uid="{23D88EE1-FA28-4A82-B9AA-B5D66EED86C0}"/>
    <cellStyle name="Normal 7 5 2 2 3 2" xfId="25865" xr:uid="{91919FCD-6682-4E40-ADA5-62708FF71F4C}"/>
    <cellStyle name="Normal 7 5 2 2 4" xfId="25863" xr:uid="{FCC249AC-D106-4836-9105-D2125D28C6F2}"/>
    <cellStyle name="Normal 7 5 2 2_ACT_NIBD EQ" xfId="20538" xr:uid="{39A1BEEC-349D-49D6-9FF2-9284CDB2DF84}"/>
    <cellStyle name="Normal 7 5 2 3" xfId="20539" xr:uid="{AFEC3ED5-9C40-45CF-9573-FCCDD2B999DE}"/>
    <cellStyle name="Normal 7 5 2 3 2" xfId="25866" xr:uid="{B0F4D5A2-22AB-4A76-8C5D-5AD78ABCA639}"/>
    <cellStyle name="Normal 7 5 2 4" xfId="20540" xr:uid="{2F289CB9-7569-4137-ABDA-46A4A8BCAFA3}"/>
    <cellStyle name="Normal 7 5 2 4 2" xfId="25867" xr:uid="{ED3C4729-A5AA-4454-8694-0650F7DD8EC4}"/>
    <cellStyle name="Normal 7 5 2 5" xfId="20541" xr:uid="{1B38C002-5A7D-4763-ABDF-5654A5BFC541}"/>
    <cellStyle name="Normal 7 5 2 5 2" xfId="31265" xr:uid="{B1E31CBA-CECC-40DF-B018-FEA4A630FBD7}"/>
    <cellStyle name="Normal 7 5 2 6" xfId="36938" xr:uid="{F0C6E47F-DE09-412A-ABF6-D1CEFC922577}"/>
    <cellStyle name="Normal 7 5 2 7" xfId="37999" xr:uid="{159E5166-C164-4703-9AC0-836B6E7D35BB}"/>
    <cellStyle name="Normal 7 5 2 8" xfId="38397" xr:uid="{7B24158F-ABC7-4317-A66B-55FEF03CB767}"/>
    <cellStyle name="Normal 7 5 2 9" xfId="38748" xr:uid="{F6D6A11C-F10A-4DC6-934C-A2A0109C1978}"/>
    <cellStyle name="Normal 7 5 2_Act input CF" xfId="20542" xr:uid="{1CC8D06A-E2B5-4884-9985-2F8C064A7CC1}"/>
    <cellStyle name="Normal 7 5 3" xfId="20543" xr:uid="{C28784E3-4357-4229-9846-C897C430F092}"/>
    <cellStyle name="Normal 7 5 3 10" xfId="39019" xr:uid="{0A10D98B-3C8C-41EF-A138-28DD34F5A1BD}"/>
    <cellStyle name="Normal 7 5 3 11" xfId="25868" xr:uid="{CF2CA515-D250-4996-AD00-1F0E4321428C}"/>
    <cellStyle name="Normal 7 5 3 2" xfId="20544" xr:uid="{5AC09AFC-16B6-472C-8731-588D71C7ED99}"/>
    <cellStyle name="Normal 7 5 3 2 2" xfId="20545" xr:uid="{C5F35744-00E7-4B09-9446-6DC23D391C5C}"/>
    <cellStyle name="Normal 7 5 3 2 2 2" xfId="25870" xr:uid="{1FA590CE-EF84-4178-81B2-D34BA328CCB3}"/>
    <cellStyle name="Normal 7 5 3 2 3" xfId="20546" xr:uid="{DB90121C-3291-42F5-AEAF-848988EB788D}"/>
    <cellStyle name="Normal 7 5 3 2 3 2" xfId="25871" xr:uid="{1C062B01-9382-4D5F-B15A-30CC3C13EF76}"/>
    <cellStyle name="Normal 7 5 3 2 4" xfId="25869" xr:uid="{D55F7414-9B19-4C64-BCB6-E642DB3423EE}"/>
    <cellStyle name="Normal 7 5 3 2_ACT_NIBD EQ" xfId="20547" xr:uid="{4284CA06-B036-4901-93F4-85D6D08AEBA5}"/>
    <cellStyle name="Normal 7 5 3 3" xfId="20548" xr:uid="{3BBE9C42-EF8C-4BF6-972C-A41DD98F79C4}"/>
    <cellStyle name="Normal 7 5 3 3 2" xfId="25872" xr:uid="{2BBEA29C-CE92-473D-86A5-CAC86F1724CA}"/>
    <cellStyle name="Normal 7 5 3 4" xfId="20549" xr:uid="{2EC78275-4BB9-4703-90E3-DAB60F1D5D07}"/>
    <cellStyle name="Normal 7 5 3 4 2" xfId="25873" xr:uid="{27E8E81D-BD21-47BA-A290-8F71C34607D6}"/>
    <cellStyle name="Normal 7 5 3 5" xfId="20550" xr:uid="{4612CC35-3EE5-4F22-9149-E452ECFA4489}"/>
    <cellStyle name="Normal 7 5 3 5 2" xfId="31658" xr:uid="{3B45B82B-B79F-4204-9636-9C4AFDCAC1FC}"/>
    <cellStyle name="Normal 7 5 3 6" xfId="36939" xr:uid="{354899F3-5D94-446F-84E4-275262C5272F}"/>
    <cellStyle name="Normal 7 5 3 7" xfId="38000" xr:uid="{D3605433-1B3C-4E10-8269-320B8F7335A6}"/>
    <cellStyle name="Normal 7 5 3 8" xfId="38398" xr:uid="{62A3A8AC-3B2D-4CA9-9D64-4960C4F5C219}"/>
    <cellStyle name="Normal 7 5 3 9" xfId="38749" xr:uid="{E4C4670F-A069-4397-8D0B-9D6893A61FA1}"/>
    <cellStyle name="Normal 7 5 3_Act input CF" xfId="20551" xr:uid="{648D25B6-CB95-40F5-8528-9E2D0E936C1E}"/>
    <cellStyle name="Normal 7 5 4" xfId="20552" xr:uid="{109D4EFD-5B19-49C7-9923-198376100601}"/>
    <cellStyle name="Normal 7 5 4 2" xfId="20553" xr:uid="{72C18244-8ABD-46EE-8792-642AC1826288}"/>
    <cellStyle name="Normal 7 5 4 2 2" xfId="25875" xr:uid="{BC509BA3-CF31-4E82-8185-6ADBCFB2285C}"/>
    <cellStyle name="Normal 7 5 4 3" xfId="20554" xr:uid="{616033E7-2641-4318-B3D7-25E76E5883FA}"/>
    <cellStyle name="Normal 7 5 4 3 2" xfId="25876" xr:uid="{646A4C41-42B0-4685-90CF-7BFBC9D7D61B}"/>
    <cellStyle name="Normal 7 5 4 4" xfId="25874" xr:uid="{5729B1BD-A627-4C0F-8510-CB56D79C5FBA}"/>
    <cellStyle name="Normal 7 5 4_ACT_NIBD EQ" xfId="20555" xr:uid="{CE7BF6B6-96B2-4DF8-B84A-D462E7B298F2}"/>
    <cellStyle name="Normal 7 5 5" xfId="20556" xr:uid="{E8C3C3F6-D578-401A-85A4-FC220AC60C34}"/>
    <cellStyle name="Normal 7 5 5 2" xfId="25877" xr:uid="{A74A93A6-30B0-4554-BE89-BD2BE390E070}"/>
    <cellStyle name="Normal 7 5 6" xfId="20557" xr:uid="{124F606B-71C7-4C05-9AB7-52488FD823D5}"/>
    <cellStyle name="Normal 7 5 6 2" xfId="25878" xr:uid="{46B0041D-394F-4BC8-800C-2A14693CD9A1}"/>
    <cellStyle name="Normal 7 5 7" xfId="20558" xr:uid="{60D7D33A-738F-41CB-BC3A-5DEB84262A61}"/>
    <cellStyle name="Normal 7 5 7 2" xfId="30838" xr:uid="{31A19B23-CF7A-43B4-B8DD-90E35FF05C93}"/>
    <cellStyle name="Normal 7 5 8" xfId="36341" xr:uid="{B4FA2F87-38C9-4D29-BB9D-B10ED7BFE38A}"/>
    <cellStyle name="Normal 7 5 9" xfId="37392" xr:uid="{23AB1211-3243-4DC0-AE6F-915533D6DDD6}"/>
    <cellStyle name="Normal 7 5_Act input CF" xfId="20559" xr:uid="{5132DB52-6F64-4C4D-B9DD-94374B6D3D56}"/>
    <cellStyle name="Normal 7 50" xfId="39501" xr:uid="{345F7E3A-E4BA-4404-8435-87775487FC29}"/>
    <cellStyle name="Normal 7 51" xfId="39382" xr:uid="{14A38450-36F1-415A-9A11-3D3E41DAE5ED}"/>
    <cellStyle name="Normal 7 52" xfId="39527" xr:uid="{9F8AE897-069F-4500-84FB-BBDAE456AF1D}"/>
    <cellStyle name="Normal 7 53" xfId="25596" xr:uid="{E86EF9DE-B151-4A37-8352-347020AA1C3C}"/>
    <cellStyle name="Normal 7 6" xfId="20560" xr:uid="{2550348E-60B3-461F-A39C-23939FF14449}"/>
    <cellStyle name="Normal 7 6 10" xfId="37417" xr:uid="{7B1CF099-5780-4A5E-9F76-3D31D27E11DF}"/>
    <cellStyle name="Normal 7 6 11" xfId="25879" xr:uid="{46057626-E438-4992-98CD-47824515E6B9}"/>
    <cellStyle name="Normal 7 6 2" xfId="20561" xr:uid="{A7FCEBF1-0025-4D5A-9AC8-8B3E1D48F444}"/>
    <cellStyle name="Normal 7 6 2 10" xfId="39020" xr:uid="{6FFD0F80-2F23-4C00-B34B-38FED8489FEE}"/>
    <cellStyle name="Normal 7 6 2 11" xfId="25880" xr:uid="{FAF8B93C-8F2E-4769-8D20-8204EED1CA31}"/>
    <cellStyle name="Normal 7 6 2 2" xfId="20562" xr:uid="{BA93BDDA-E649-428A-AAE4-6E2953E82221}"/>
    <cellStyle name="Normal 7 6 2 2 2" xfId="20563" xr:uid="{698DB52E-80AC-4E58-B73E-1BA955CCD8C8}"/>
    <cellStyle name="Normal 7 6 2 2 2 2" xfId="25882" xr:uid="{08BEC612-E936-4D83-92AF-BD22A310E073}"/>
    <cellStyle name="Normal 7 6 2 2 3" xfId="20564" xr:uid="{DBD70C25-0D4B-4D3D-9C6C-49C90F59FF08}"/>
    <cellStyle name="Normal 7 6 2 2 3 2" xfId="25883" xr:uid="{33D5FA8E-7607-439A-9326-4DB2F25E5F27}"/>
    <cellStyle name="Normal 7 6 2 2 4" xfId="25881" xr:uid="{578BDC61-E1E8-47F5-85AF-254D1F94CBE7}"/>
    <cellStyle name="Normal 7 6 2 2_ACT_NIBD EQ" xfId="20565" xr:uid="{2082C0A3-9215-4823-B8B6-E4E772A72E21}"/>
    <cellStyle name="Normal 7 6 2 3" xfId="20566" xr:uid="{2A4AF8B0-A58B-4E90-8FD6-7F0F4F2A12B9}"/>
    <cellStyle name="Normal 7 6 2 3 2" xfId="25884" xr:uid="{B19F4091-6FF4-4773-BAC1-17BEB24AD7E6}"/>
    <cellStyle name="Normal 7 6 2 4" xfId="20567" xr:uid="{4AEB7D8C-D51E-443C-9C83-84EB8EFD5CDB}"/>
    <cellStyle name="Normal 7 6 2 4 2" xfId="25885" xr:uid="{A5783A7A-DB4E-483D-9E5A-09A3101A38D9}"/>
    <cellStyle name="Normal 7 6 2 5" xfId="20568" xr:uid="{336A1057-853A-47D2-922C-956CE8928030}"/>
    <cellStyle name="Normal 7 6 2 5 2" xfId="31439" xr:uid="{376D148D-AB97-46A1-8573-348E72F173B6}"/>
    <cellStyle name="Normal 7 6 2 6" xfId="36940" xr:uid="{9DF0693A-11A7-4A3A-8518-A54D8A4F58E0}"/>
    <cellStyle name="Normal 7 6 2 7" xfId="38001" xr:uid="{D33DF956-9ADF-4AF9-B22E-4D6BF3E92207}"/>
    <cellStyle name="Normal 7 6 2 8" xfId="38399" xr:uid="{4C5C340E-E55F-4D9C-9E48-4614EEFC1DA7}"/>
    <cellStyle name="Normal 7 6 2 9" xfId="38750" xr:uid="{071ABFDF-A1C9-46CE-9580-2CADA0E0C35A}"/>
    <cellStyle name="Normal 7 6 2_Act input CF" xfId="20569" xr:uid="{33261E3C-4DCF-4E91-9709-493EE5947E68}"/>
    <cellStyle name="Normal 7 6 3" xfId="20570" xr:uid="{E1B4A277-21C6-4761-9C13-B6AC282DCE25}"/>
    <cellStyle name="Normal 7 6 3 10" xfId="39021" xr:uid="{C19F7DFE-E013-4951-8650-74D1363CC7C4}"/>
    <cellStyle name="Normal 7 6 3 11" xfId="25886" xr:uid="{E4915131-26E8-4F9A-A1BE-57840987F7DC}"/>
    <cellStyle name="Normal 7 6 3 2" xfId="20571" xr:uid="{FC3A11DB-D5F4-4EE2-9B85-AE5751741670}"/>
    <cellStyle name="Normal 7 6 3 2 2" xfId="20572" xr:uid="{AA794929-F8E9-4335-89D6-06CD3AE6B562}"/>
    <cellStyle name="Normal 7 6 3 2 2 2" xfId="25888" xr:uid="{52E21C64-9B7B-4C84-A62D-71A1FDDF639B}"/>
    <cellStyle name="Normal 7 6 3 2 3" xfId="20573" xr:uid="{01000289-0ACC-4DA9-A300-2A28476482F5}"/>
    <cellStyle name="Normal 7 6 3 2 3 2" xfId="25889" xr:uid="{72AF1255-93C6-4CEA-B44D-410935E084A8}"/>
    <cellStyle name="Normal 7 6 3 2 4" xfId="25887" xr:uid="{4F430BC3-7443-4029-9E94-41B291D5E4C3}"/>
    <cellStyle name="Normal 7 6 3 2_ACT_NIBD EQ" xfId="20574" xr:uid="{22B76FD1-3A57-46F2-8311-0FFCAE763E93}"/>
    <cellStyle name="Normal 7 6 3 3" xfId="20575" xr:uid="{74CA8B09-9EAE-4D9F-B8AA-1945AC1644F0}"/>
    <cellStyle name="Normal 7 6 3 3 2" xfId="25890" xr:uid="{3F312DBC-2C24-44D6-A391-B2D1BEF0D616}"/>
    <cellStyle name="Normal 7 6 3 4" xfId="20576" xr:uid="{3D6F4ED8-FC71-4913-9096-C3C73EBD0A27}"/>
    <cellStyle name="Normal 7 6 3 4 2" xfId="25891" xr:uid="{97C707D6-BDF8-482D-AFDC-45433C9118ED}"/>
    <cellStyle name="Normal 7 6 3 5" xfId="20577" xr:uid="{90CF8853-20FC-429D-8D39-0B4432C3A524}"/>
    <cellStyle name="Normal 7 6 3 5 2" xfId="31833" xr:uid="{BE17DFE6-AB95-4C53-998D-887B94220792}"/>
    <cellStyle name="Normal 7 6 3 6" xfId="36941" xr:uid="{59D7582E-B2BD-4CF0-9FC3-2EE3F69F0DEF}"/>
    <cellStyle name="Normal 7 6 3 7" xfId="38002" xr:uid="{06052906-8169-4F83-9B89-AA494986E2A0}"/>
    <cellStyle name="Normal 7 6 3 8" xfId="38400" xr:uid="{423B9B26-A0A9-47BB-BF4F-F7D4A2203FFE}"/>
    <cellStyle name="Normal 7 6 3 9" xfId="38751" xr:uid="{7DD15A67-3C6C-45EA-A50B-8279475116C0}"/>
    <cellStyle name="Normal 7 6 3_Act input CF" xfId="20578" xr:uid="{AC86988B-8662-43A8-8301-7698B2DEA496}"/>
    <cellStyle name="Normal 7 6 4" xfId="20579" xr:uid="{3A9A2B54-E5AA-4FDD-B0F9-BEAA96ADBD38}"/>
    <cellStyle name="Normal 7 6 4 2" xfId="20580" xr:uid="{D4E03838-BE3A-46EC-8A14-30ACAB72A2DD}"/>
    <cellStyle name="Normal 7 6 4 2 2" xfId="25893" xr:uid="{7EE7DF2C-E118-4B02-959F-4F802A256663}"/>
    <cellStyle name="Normal 7 6 4 3" xfId="20581" xr:uid="{06AEC5FB-7B5B-4D03-BB07-A6AAE9F36567}"/>
    <cellStyle name="Normal 7 6 4 3 2" xfId="25894" xr:uid="{455BA463-7451-4900-A542-1F2E560BFB5D}"/>
    <cellStyle name="Normal 7 6 4 4" xfId="25892" xr:uid="{2FA1D3F0-84E6-442C-8D72-8DE70975CE97}"/>
    <cellStyle name="Normal 7 6 4_ACT_NIBD EQ" xfId="20582" xr:uid="{891E7D19-8E07-4C51-B31A-B4498921287B}"/>
    <cellStyle name="Normal 7 6 5" xfId="20583" xr:uid="{A7EA35F5-071D-4E31-8ACC-FA1AF0B38F9F}"/>
    <cellStyle name="Normal 7 6 5 2" xfId="25895" xr:uid="{315FEA30-495F-417A-AD3D-F6913C40E15C}"/>
    <cellStyle name="Normal 7 6 6" xfId="20584" xr:uid="{26978D57-BC5E-4A3E-A38B-482AD9F28D26}"/>
    <cellStyle name="Normal 7 6 6 2" xfId="25896" xr:uid="{BB8CFC17-31BA-47CC-A490-A5C9DBD53B1C}"/>
    <cellStyle name="Normal 7 6 7" xfId="20585" xr:uid="{84C701BA-72B4-4F28-A0F1-549C05582C03}"/>
    <cellStyle name="Normal 7 6 7 2" xfId="31049" xr:uid="{ECFEC365-2318-4B60-966C-D860EA426593}"/>
    <cellStyle name="Normal 7 6 8" xfId="36455" xr:uid="{833F75AE-37A5-47F9-805E-D51FD32C90CB}"/>
    <cellStyle name="Normal 7 6 9" xfId="37504" xr:uid="{CE5D14A3-E55D-4EE3-8061-D0A7B8A620A1}"/>
    <cellStyle name="Normal 7 6_Act input CF" xfId="20586" xr:uid="{D325B81A-1A19-4516-A580-5A0BF9E7B99E}"/>
    <cellStyle name="Normal 7 7" xfId="20587" xr:uid="{EC5A1149-D163-415B-9B1B-707D93A840A9}"/>
    <cellStyle name="Normal 7 7 10" xfId="33135" xr:uid="{889DD0D3-7892-42F2-AAED-5BF4EDE09CAB}"/>
    <cellStyle name="Normal 7 7 11" xfId="25897" xr:uid="{7731E413-715C-4B6F-996F-BF7EF55689FC}"/>
    <cellStyle name="Normal 7 7 2" xfId="20588" xr:uid="{9798F750-6C00-48D2-AB0F-B715984F1A0E}"/>
    <cellStyle name="Normal 7 7 2 2" xfId="20589" xr:uid="{8F79F8A6-EE1D-4A86-95ED-F265BF34C83A}"/>
    <cellStyle name="Normal 7 7 2 2 2" xfId="25899" xr:uid="{F5719E1A-AB23-4256-8347-D82DFE27A5A1}"/>
    <cellStyle name="Normal 7 7 2 3" xfId="20590" xr:uid="{91944F9D-4E49-4656-9658-81A01AF3CFFE}"/>
    <cellStyle name="Normal 7 7 2 3 2" xfId="25900" xr:uid="{DB0CC16D-0173-41DC-8FAF-76C30A752122}"/>
    <cellStyle name="Normal 7 7 2 4" xfId="25898" xr:uid="{07A82B0F-2BC1-4C16-9532-FF428B267583}"/>
    <cellStyle name="Normal 7 7 2_ACT_NIBD EQ" xfId="20591" xr:uid="{CFB5E9FA-81B3-4BEA-AD8F-F7D3AE95B10F}"/>
    <cellStyle name="Normal 7 7 3" xfId="20592" xr:uid="{B51BC4ED-4636-4B0A-AAEF-A22458F8FF02}"/>
    <cellStyle name="Normal 7 7 3 2" xfId="25901" xr:uid="{4A5EB77F-9E19-433D-9237-8F18DCA94C85}"/>
    <cellStyle name="Normal 7 7 4" xfId="20593" xr:uid="{C28A22EC-52F5-4991-AEB4-E6D524E18872}"/>
    <cellStyle name="Normal 7 7 4 2" xfId="25902" xr:uid="{D2B0D13D-3CEA-4A1A-ADC7-D41CBE1855A0}"/>
    <cellStyle name="Normal 7 7 5" xfId="20594" xr:uid="{AC4CBF5F-73A0-4383-9387-256CD52CA0D1}"/>
    <cellStyle name="Normal 7 7 5 2" xfId="31080" xr:uid="{A33E25C6-6867-4374-AE68-D9ABF8DEBCB4}"/>
    <cellStyle name="Normal 7 7 6" xfId="36235" xr:uid="{B8F30D7F-BEC6-466F-9738-67903FA41706}"/>
    <cellStyle name="Normal 7 7 7" xfId="37303" xr:uid="{9A5358BC-D49B-4C59-8D0F-68AF868F2D5C}"/>
    <cellStyle name="Normal 7 7 8" xfId="36007" xr:uid="{0F723DD9-7EA1-40DC-9AB1-D773CEB0701F}"/>
    <cellStyle name="Normal 7 7 9" xfId="37116" xr:uid="{C8AECFF6-B8C4-45CD-BB52-1006B0564416}"/>
    <cellStyle name="Normal 7 7_Act input CF" xfId="20595" xr:uid="{E75879DF-2E2F-4A57-A331-223F6EE7324C}"/>
    <cellStyle name="Normal 7 8" xfId="20596" xr:uid="{F49EB126-75BD-4F92-9DD4-695D92DC62E4}"/>
    <cellStyle name="Normal 7 8 2" xfId="20597" xr:uid="{DE289D9A-B409-46FB-BF96-27CFA9D3C369}"/>
    <cellStyle name="Normal 7 8 2 2" xfId="31448" xr:uid="{E7F48FA0-F12A-40D4-A5E2-C2A9F5AE4A8C}"/>
    <cellStyle name="Normal 7 8 3" xfId="25903" xr:uid="{21A52BAE-63EE-4ED1-B94D-1A23E2988CD8}"/>
    <cellStyle name="Normal 7 8_ACT Segment adj EBITDA" xfId="20598" xr:uid="{A14782B0-EA94-4D44-84AB-9942055AF678}"/>
    <cellStyle name="Normal 7 9" xfId="20599" xr:uid="{5FD77F3D-3F75-423E-A1D2-AFBC6B914290}"/>
    <cellStyle name="Normal 7 9 2" xfId="20600" xr:uid="{2DAB02FF-A8A7-4CDE-A6D3-02CFAA597F5E}"/>
    <cellStyle name="Normal 7 9 2 2" xfId="31067" xr:uid="{29B05441-BD31-4241-B06E-F6FEA8D7AE09}"/>
    <cellStyle name="Normal 7 9 3" xfId="25904" xr:uid="{05914A2C-133E-433C-919A-649B00FE1EC9}"/>
    <cellStyle name="Normal 7 9_ACT Segment adj EBITDA" xfId="20601" xr:uid="{62C97F58-B3DE-440C-9502-AA45B34CBF79}"/>
    <cellStyle name="Normal 7_Act input CF" xfId="20602" xr:uid="{0B9D6317-73D9-4307-ABAE-4E9D8D0D2F67}"/>
    <cellStyle name="Normal 70" xfId="20603" xr:uid="{311FB9D7-5411-4C0B-B304-28D1B74A5A1D}"/>
    <cellStyle name="Normal 70 10" xfId="36143" xr:uid="{967527F3-6E59-42A0-B2CC-9CAADC3FD17E}"/>
    <cellStyle name="Normal 70 11" xfId="25905" xr:uid="{51CF6553-762D-4130-A60F-C1C7D513EC46}"/>
    <cellStyle name="Normal 70 2" xfId="20604" xr:uid="{F6C7AB77-368A-43B3-BD56-9EBDEA3B30FE}"/>
    <cellStyle name="Normal 70 2 2" xfId="20605" xr:uid="{0A18C09C-1D57-4C22-9096-D1B546587BE3}"/>
    <cellStyle name="Normal 70 2 2 2" xfId="25907" xr:uid="{C21D453C-3A4B-4665-8508-68A68DE4D7A7}"/>
    <cellStyle name="Normal 70 2 3" xfId="20606" xr:uid="{660225CC-1316-4108-AB31-D21AA0DA93EA}"/>
    <cellStyle name="Normal 70 2 3 2" xfId="25908" xr:uid="{4CA11667-8A19-450A-8F53-F9571197C08B}"/>
    <cellStyle name="Normal 70 2 4" xfId="36944" xr:uid="{12691833-836C-4EAE-942B-6FE7937C8896}"/>
    <cellStyle name="Normal 70 2 5" xfId="25906" xr:uid="{F0ACB9EB-ADEA-4F1C-A0B6-CD3103160DEE}"/>
    <cellStyle name="Normal 70 2_ACT Segment adj EBITDA" xfId="20607" xr:uid="{BF8070E4-5CB9-404F-8B76-A4170BDFE5EF}"/>
    <cellStyle name="Normal 70 3" xfId="20608" xr:uid="{11E53428-974F-4A40-841C-7DEF9395FABC}"/>
    <cellStyle name="Normal 70 3 2" xfId="25909" xr:uid="{7300119B-601C-43DD-83B9-8389290900AE}"/>
    <cellStyle name="Normal 70 4" xfId="20609" xr:uid="{4D921B1F-8F08-4D2D-BA65-3BFC5046ACD6}"/>
    <cellStyle name="Normal 70 4 2" xfId="25910" xr:uid="{D0FC2E05-145D-48AF-B0B1-412DB64628E6}"/>
    <cellStyle name="Normal 70 5" xfId="35901" xr:uid="{EC4F2BB0-8643-423C-A495-1D7C4D9736D8}"/>
    <cellStyle name="Normal 70 6" xfId="37178" xr:uid="{A8A7574D-4AAE-4789-9F04-3FA57056B027}"/>
    <cellStyle name="Normal 70 7" xfId="33174" xr:uid="{89F908F9-0A3D-41D2-8127-6D839DE46732}"/>
    <cellStyle name="Normal 70 8" xfId="36359" xr:uid="{8B2C4501-95EC-4AEF-9A8C-31563D6E6031}"/>
    <cellStyle name="Normal 70 9" xfId="33105" xr:uid="{7C3A0F4A-50AC-4B73-8F42-7E7719578D9C}"/>
    <cellStyle name="Normal 70_Act input CF" xfId="20610" xr:uid="{549C1A92-745B-4387-97A4-CB33C9DF4CDF}"/>
    <cellStyle name="Normal 71" xfId="20611" xr:uid="{11118D22-45C6-4D92-B25F-6DF56719B15F}"/>
    <cellStyle name="Normal 71 10" xfId="37200" xr:uid="{27BE7C29-7090-4372-A9CF-4752413DF498}"/>
    <cellStyle name="Normal 71 11" xfId="25911" xr:uid="{A648B222-B66F-4C0F-A08A-5A1191C2A328}"/>
    <cellStyle name="Normal 71 2" xfId="20612" xr:uid="{ECF94DA1-FB05-40EC-A10C-EEF3CE99C2D9}"/>
    <cellStyle name="Normal 71 2 2" xfId="20613" xr:uid="{C11D8F0D-A05B-4832-A864-7F2D2CB9911A}"/>
    <cellStyle name="Normal 71 2 2 2" xfId="25913" xr:uid="{CFE0917B-B591-4EB0-B5FF-501830F04D05}"/>
    <cellStyle name="Normal 71 2 3" xfId="20614" xr:uid="{9A8D7660-9C6B-45B5-8D30-C5B98A23FB42}"/>
    <cellStyle name="Normal 71 2 3 2" xfId="25914" xr:uid="{B86AA442-B6FB-47C3-8B14-1142FE517DB5}"/>
    <cellStyle name="Normal 71 2 4" xfId="36945" xr:uid="{3AC7E56A-756F-4BEA-BC17-42C19EDFE6F7}"/>
    <cellStyle name="Normal 71 2 5" xfId="25912" xr:uid="{0169152F-E51D-43B6-9309-5189E4EC010F}"/>
    <cellStyle name="Normal 71 2_ACT Segment adj EBITDA" xfId="20615" xr:uid="{323A522C-776D-4D9C-8622-C0B11D9A6B00}"/>
    <cellStyle name="Normal 71 3" xfId="20616" xr:uid="{5FEDADA9-FB1D-41F9-B56F-F5343ADDE161}"/>
    <cellStyle name="Normal 71 3 2" xfId="25915" xr:uid="{1D25A1BE-E423-4796-9607-DC58667A2D7B}"/>
    <cellStyle name="Normal 71 4" xfId="20617" xr:uid="{5A02E719-4720-4BED-B07F-57E7AAC6CA3D}"/>
    <cellStyle name="Normal 71 4 2" xfId="25916" xr:uid="{EE23149A-C300-4206-BF86-BDFDEA464774}"/>
    <cellStyle name="Normal 71 5" xfId="35902" xr:uid="{B6DFE991-4133-4813-AE47-AC3DFDBA7CE8}"/>
    <cellStyle name="Normal 71 6" xfId="37179" xr:uid="{0F684D5F-0B84-4A55-B53C-936E9446C281}"/>
    <cellStyle name="Normal 71 7" xfId="33175" xr:uid="{876E9E39-0C06-447F-B4D2-BBA14DF9F3CF}"/>
    <cellStyle name="Normal 71 8" xfId="36464" xr:uid="{1BAF798D-2A84-4959-AA89-09FC6B25DF8B}"/>
    <cellStyle name="Normal 71 9" xfId="33106" xr:uid="{B83227F5-851F-4F7E-894C-8F049A751588}"/>
    <cellStyle name="Normal 71_Act input CF" xfId="20618" xr:uid="{4AB1C0A1-62BB-4853-92CA-9DBF5069AE63}"/>
    <cellStyle name="Normal 72" xfId="20619" xr:uid="{FD2F9740-E88C-4D31-B6AB-3D49819CB4B1}"/>
    <cellStyle name="Normal 72 10" xfId="36142" xr:uid="{1B8D5B90-CC80-4E61-91B7-1E21F2650B2F}"/>
    <cellStyle name="Normal 72 11" xfId="25917" xr:uid="{C314FA7E-AFC8-48BE-B43C-FF71BB87A942}"/>
    <cellStyle name="Normal 72 2" xfId="20620" xr:uid="{7431A1D9-F9F7-450D-9DC4-EBD3B11051CA}"/>
    <cellStyle name="Normal 72 2 2" xfId="20621" xr:uid="{E7F243FC-5F96-4030-B7E9-070EDA259ADE}"/>
    <cellStyle name="Normal 72 2 2 2" xfId="25919" xr:uid="{0298D8D3-C166-4B25-88BD-4B38AA4EBEB8}"/>
    <cellStyle name="Normal 72 2 3" xfId="20622" xr:uid="{4E5548FE-9F9B-4625-AC4E-4230AC836E27}"/>
    <cellStyle name="Normal 72 2 3 2" xfId="25920" xr:uid="{AD439B8A-9A3A-4FA9-A30D-B4354ADD45BB}"/>
    <cellStyle name="Normal 72 2 4" xfId="36946" xr:uid="{9E8E596D-1358-412F-AA02-04A267AFD2E2}"/>
    <cellStyle name="Normal 72 2 5" xfId="25918" xr:uid="{A71BF5A5-F8B9-4896-984A-296ED9AAA3AA}"/>
    <cellStyle name="Normal 72 2_ACT Segment adj EBITDA" xfId="20623" xr:uid="{C22C8404-292C-419A-82D4-97A8103AF556}"/>
    <cellStyle name="Normal 72 3" xfId="20624" xr:uid="{D80DE5FC-9BAA-4373-B556-E3B24A38DFCB}"/>
    <cellStyle name="Normal 72 3 2" xfId="25921" xr:uid="{D500095D-0B2F-4BCD-9986-EC5A704A9092}"/>
    <cellStyle name="Normal 72 4" xfId="20625" xr:uid="{8F26A2BF-C7EB-458D-8F0E-BE5F1C59E72C}"/>
    <cellStyle name="Normal 72 4 2" xfId="25922" xr:uid="{66EB8570-FAC8-4657-861A-1E810B64681A}"/>
    <cellStyle name="Normal 72 5" xfId="35903" xr:uid="{89FE44E6-9A6C-4C4B-BE8A-302DD2341011}"/>
    <cellStyle name="Normal 72 6" xfId="37180" xr:uid="{57D3BA09-6F82-4757-AB63-5D2EA73747E4}"/>
    <cellStyle name="Normal 72 7" xfId="33176" xr:uid="{9968C773-968B-4AB9-99B8-53E974DC2B26}"/>
    <cellStyle name="Normal 72 8" xfId="36463" xr:uid="{E7647633-4A21-44F9-A157-4E3E4C82AB77}"/>
    <cellStyle name="Normal 72 9" xfId="33107" xr:uid="{17356866-594C-4751-B322-B041D5146F2F}"/>
    <cellStyle name="Normal 72_Act input CF" xfId="20626" xr:uid="{C408D209-AFCA-4725-AEDB-84CB7D6CD334}"/>
    <cellStyle name="Normal 73" xfId="20627" xr:uid="{1FE75B53-1975-45DB-B0A7-2D8E85AC84A5}"/>
    <cellStyle name="Normal 73 10" xfId="37630" xr:uid="{4F839D9C-D5C7-4B84-B900-9054EA411856}"/>
    <cellStyle name="Normal 73 11" xfId="25923" xr:uid="{6FC9CA09-2C08-4E50-91A3-D12934710EE1}"/>
    <cellStyle name="Normal 73 2" xfId="20628" xr:uid="{70300E33-C5E9-4CF3-B858-75659BAC666A}"/>
    <cellStyle name="Normal 73 2 2" xfId="20629" xr:uid="{34D01ADD-A9B3-499D-AC9D-EAF0C657DE28}"/>
    <cellStyle name="Normal 73 2 2 2" xfId="25925" xr:uid="{0522F7CB-4740-416F-A2FA-655A5991D998}"/>
    <cellStyle name="Normal 73 2 3" xfId="20630" xr:uid="{F4151413-031E-4DEF-A403-060CE397BC26}"/>
    <cellStyle name="Normal 73 2 3 2" xfId="25926" xr:uid="{608D7157-6D0F-432B-A4BF-28DC49BFE35D}"/>
    <cellStyle name="Normal 73 2 4" xfId="36947" xr:uid="{7D16EA16-F10C-43AA-882D-BE6F39F4CDE4}"/>
    <cellStyle name="Normal 73 2 5" xfId="25924" xr:uid="{4EFAC75B-D571-4E9A-9C3A-9EEA8C8F7021}"/>
    <cellStyle name="Normal 73 2_ACT Segment adj EBITDA" xfId="20631" xr:uid="{C6DB24DA-4BA4-45E2-BFBA-EA960B970A00}"/>
    <cellStyle name="Normal 73 3" xfId="20632" xr:uid="{856D621C-8F1C-46A7-8FE1-613990F9A3F0}"/>
    <cellStyle name="Normal 73 3 2" xfId="25927" xr:uid="{B3DA09C3-C765-4FFF-B364-117B3DB387F8}"/>
    <cellStyle name="Normal 73 4" xfId="20633" xr:uid="{6ABCDC9A-D35C-4A85-B235-BAD545AC9505}"/>
    <cellStyle name="Normal 73 4 2" xfId="25928" xr:uid="{B74240E9-67DC-44D1-A328-46CC9B517F8B}"/>
    <cellStyle name="Normal 73 5" xfId="35904" xr:uid="{1A139309-EE76-4836-BD04-6D0F5CAC003C}"/>
    <cellStyle name="Normal 73 6" xfId="37181" xr:uid="{D0F00821-79C6-4A9A-9958-B09E9E4B9C7E}"/>
    <cellStyle name="Normal 73 7" xfId="33177" xr:uid="{45CD5A00-D60C-47CB-96C4-E34013EB5587}"/>
    <cellStyle name="Normal 73 8" xfId="37219" xr:uid="{7BF8FB8D-3723-4F57-8A4F-84C6E0EE6EAB}"/>
    <cellStyle name="Normal 73 9" xfId="33108" xr:uid="{4D1D7326-DF62-4F2D-B736-AC21C4A99F25}"/>
    <cellStyle name="Normal 73_Act input CF" xfId="20634" xr:uid="{D3638C22-A0DE-4CB3-85AF-742AD017FE93}"/>
    <cellStyle name="Normal 74" xfId="20635" xr:uid="{CEE2F245-249E-428C-8067-DEEF45986733}"/>
    <cellStyle name="Normal 74 10" xfId="38081" xr:uid="{2E86C1E2-B5BE-4CEA-B3D8-5ECC349EE9F0}"/>
    <cellStyle name="Normal 74 11" xfId="25929" xr:uid="{1D616B9B-661A-45A7-B61E-24E3BE809B43}"/>
    <cellStyle name="Normal 74 2" xfId="20636" xr:uid="{899C8758-C994-4E13-8C74-7D99B133081F}"/>
    <cellStyle name="Normal 74 2 2" xfId="20637" xr:uid="{EE77DF2B-335E-49F6-BED0-330557D7617C}"/>
    <cellStyle name="Normal 74 2 2 2" xfId="25931" xr:uid="{9D08CFAD-150E-4AC5-BD8F-C7B165B75FEB}"/>
    <cellStyle name="Normal 74 2 3" xfId="20638" xr:uid="{AE96A600-5A5C-4197-ADBC-526939CEE0F9}"/>
    <cellStyle name="Normal 74 2 3 2" xfId="25932" xr:uid="{0BFA861C-8C4F-4747-AAC8-0D6EF7694714}"/>
    <cellStyle name="Normal 74 2 4" xfId="36948" xr:uid="{EFE58887-5377-4ABA-A397-6E073203E012}"/>
    <cellStyle name="Normal 74 2 5" xfId="25930" xr:uid="{D2673C23-B6D8-46F1-9243-83B6797EBD06}"/>
    <cellStyle name="Normal 74 2_ACT Segment adj EBITDA" xfId="20639" xr:uid="{B84FFEBD-2BA1-4D13-8D24-E5F8C8B6303A}"/>
    <cellStyle name="Normal 74 3" xfId="20640" xr:uid="{E9068466-CE04-47EE-B558-719393AE7AF9}"/>
    <cellStyle name="Normal 74 3 2" xfId="25933" xr:uid="{81536DDA-6B24-49D2-9591-B13CAA91B43E}"/>
    <cellStyle name="Normal 74 4" xfId="20641" xr:uid="{B9ADC760-D88F-41AE-B79E-14AB7511427B}"/>
    <cellStyle name="Normal 74 4 2" xfId="25934" xr:uid="{56EFCB83-4054-4D08-B7A1-57CC76F30EA8}"/>
    <cellStyle name="Normal 74 5" xfId="35905" xr:uid="{4EE6CC77-BDC2-4311-81CA-74B0828B1B07}"/>
    <cellStyle name="Normal 74 6" xfId="37182" xr:uid="{E7C27919-4D61-4F4F-A6B5-C5FFF2B7C613}"/>
    <cellStyle name="Normal 74 7" xfId="33178" xr:uid="{8C052795-007F-4EC5-9C03-A147F716EE71}"/>
    <cellStyle name="Normal 74 8" xfId="36462" xr:uid="{D4B9FEBE-452A-44CF-8FE5-84E0AF136F03}"/>
    <cellStyle name="Normal 74 9" xfId="33109" xr:uid="{789A03AD-2F33-4B37-B2CB-6847702B4B39}"/>
    <cellStyle name="Normal 74_Act input CF" xfId="20642" xr:uid="{445F2E3F-B51F-4A80-B2D3-D97CC82834C4}"/>
    <cellStyle name="Normal 75" xfId="20643" xr:uid="{EF86ABE9-EC07-4EE0-BD52-03C11E513C3E}"/>
    <cellStyle name="Normal 75 10" xfId="37226" xr:uid="{CFC935E4-5FF2-45C2-AF4B-670826B8AD68}"/>
    <cellStyle name="Normal 75 11" xfId="25935" xr:uid="{D9C97702-4754-4EA5-966A-377A60C488E1}"/>
    <cellStyle name="Normal 75 2" xfId="20644" xr:uid="{12113590-7724-4723-A904-FF938EA53B18}"/>
    <cellStyle name="Normal 75 2 2" xfId="20645" xr:uid="{429F01AA-058A-4716-B112-2F1B91A8F550}"/>
    <cellStyle name="Normal 75 2 2 2" xfId="25937" xr:uid="{7BDB5D6B-A71A-45BE-B8CE-5C0974887017}"/>
    <cellStyle name="Normal 75 2 3" xfId="20646" xr:uid="{A4BB573F-C38C-4756-BF84-1F17B342E6CF}"/>
    <cellStyle name="Normal 75 2 3 2" xfId="25938" xr:uid="{457D859D-1E1B-402B-BCCB-10AD36019459}"/>
    <cellStyle name="Normal 75 2 4" xfId="36949" xr:uid="{CD37CEA0-43EA-4BF9-A22E-2FC94DA56215}"/>
    <cellStyle name="Normal 75 2 5" xfId="25936" xr:uid="{0C80E9F7-81DF-4471-81F1-00EDBA8DB644}"/>
    <cellStyle name="Normal 75 2_ACT Segment adj EBITDA" xfId="20647" xr:uid="{B81FB145-FB84-4984-B4AB-AB0BAD168F92}"/>
    <cellStyle name="Normal 75 3" xfId="20648" xr:uid="{F3272A62-B8DA-4881-B1A7-5A7D6DB2C885}"/>
    <cellStyle name="Normal 75 3 2" xfId="25939" xr:uid="{795CD7B8-EE55-41E8-AC97-B65AB93D3B90}"/>
    <cellStyle name="Normal 75 4" xfId="20649" xr:uid="{BB4D6DBA-DFE6-4E7D-9F34-305336092C32}"/>
    <cellStyle name="Normal 75 4 2" xfId="25940" xr:uid="{67A0BC51-EC53-4689-928D-ACB3F4B37F71}"/>
    <cellStyle name="Normal 75 5" xfId="35906" xr:uid="{7461FCB6-5E52-4B58-A140-F10F637B60AD}"/>
    <cellStyle name="Normal 75 6" xfId="37183" xr:uid="{14C905E5-9FA7-4D32-8C33-50D37B7038A5}"/>
    <cellStyle name="Normal 75 7" xfId="33179" xr:uid="{883275E9-E982-429F-8BDD-56DD17324949}"/>
    <cellStyle name="Normal 75 8" xfId="37218" xr:uid="{3123B973-2D94-4FD9-8911-36833EAF787D}"/>
    <cellStyle name="Normal 75 9" xfId="33110" xr:uid="{6BD40B1A-FCF1-402F-B45B-71D4E8B12936}"/>
    <cellStyle name="Normal 75_Act input CF" xfId="20650" xr:uid="{124085BB-D266-4B06-9688-A36E4AAA7AB2}"/>
    <cellStyle name="Normal 76" xfId="20651" xr:uid="{BE459020-FC72-4DFD-9BE2-DF4575AFD4EA}"/>
    <cellStyle name="Normal 76 10" xfId="37372" xr:uid="{B7407ABE-A516-41C0-871B-00AEC44ED25E}"/>
    <cellStyle name="Normal 76 11" xfId="25941" xr:uid="{C48D2CA5-D99B-4A33-A847-9EA386CF9D05}"/>
    <cellStyle name="Normal 76 2" xfId="20652" xr:uid="{EFD7BC86-9263-4781-8450-EFD51EAA6111}"/>
    <cellStyle name="Normal 76 2 2" xfId="20653" xr:uid="{D75628DF-6FD1-43FC-A119-EB64A7FC62D4}"/>
    <cellStyle name="Normal 76 2 2 2" xfId="25943" xr:uid="{167FCD0F-F35D-48D1-AB0F-765059C9CB19}"/>
    <cellStyle name="Normal 76 2 3" xfId="20654" xr:uid="{7472A120-657D-44C2-889A-86FEABE204E7}"/>
    <cellStyle name="Normal 76 2 3 2" xfId="25944" xr:uid="{039CF3D4-EAB1-4DEA-8F1B-99064D0E1B2C}"/>
    <cellStyle name="Normal 76 2 4" xfId="36950" xr:uid="{CBE48399-25CE-4003-BD97-D4AB4BFA736A}"/>
    <cellStyle name="Normal 76 2 5" xfId="25942" xr:uid="{F38BD41B-DAA8-483C-9219-966B1C5D9E1D}"/>
    <cellStyle name="Normal 76 2_ACT Segment adj EBITDA" xfId="20655" xr:uid="{05ED299C-C237-4BC6-90DA-0BA185F77D26}"/>
    <cellStyle name="Normal 76 3" xfId="20656" xr:uid="{36EF997A-9BEF-49DE-BA15-EBE21FC405A1}"/>
    <cellStyle name="Normal 76 3 2" xfId="25945" xr:uid="{E47533D2-9844-4E72-815D-331C2844DCC8}"/>
    <cellStyle name="Normal 76 4" xfId="20657" xr:uid="{C8303FB8-4DB4-44D2-A609-AA1457A55429}"/>
    <cellStyle name="Normal 76 4 2" xfId="25946" xr:uid="{77EDFB10-E85F-4FC2-80F3-1B73521940C0}"/>
    <cellStyle name="Normal 76 5" xfId="35907" xr:uid="{EF0CB973-ABD7-47EC-A6CE-3F7C98B931C4}"/>
    <cellStyle name="Normal 76 6" xfId="37184" xr:uid="{F6E158BD-4938-442F-AE77-DA0733FD1782}"/>
    <cellStyle name="Normal 76 7" xfId="33180" xr:uid="{356E526F-7D5C-4B4C-AF74-3222B049D6CD}"/>
    <cellStyle name="Normal 76 8" xfId="36461" xr:uid="{1CA4CE7C-BB9C-4A69-81C5-0C13B00497EC}"/>
    <cellStyle name="Normal 76 9" xfId="35940" xr:uid="{EFCDD6D8-DBB2-4391-9999-45BE5D7CF007}"/>
    <cellStyle name="Normal 76_Act input CF" xfId="20658" xr:uid="{5B3ADF56-0682-4552-BD77-670438D48C8D}"/>
    <cellStyle name="Normal 77" xfId="20659" xr:uid="{47BAB961-0ED1-4093-9F5F-F926C802C762}"/>
    <cellStyle name="Normal 77 2" xfId="20660" xr:uid="{30C8A5FE-AA78-435E-983F-F0C62E8D7BA1}"/>
    <cellStyle name="Normal 77 2 2" xfId="36951" xr:uid="{84560E35-E28B-4738-9FE9-BC7237615D56}"/>
    <cellStyle name="Normal 77 2 3" xfId="25948" xr:uid="{C223590C-468B-48A0-8CBD-14DDB66414BF}"/>
    <cellStyle name="Normal 77 3" xfId="20661" xr:uid="{44F82DD8-F0BD-4BDA-A104-24F9B4B33D3C}"/>
    <cellStyle name="Normal 77 3 2" xfId="25949" xr:uid="{4FCAEDC0-27C8-4270-A992-BF53D980741E}"/>
    <cellStyle name="Normal 77 4" xfId="33052" xr:uid="{45280A5D-E1BD-4B4C-AD53-D7F5BD74A14C}"/>
    <cellStyle name="Normal 77 5" xfId="25947" xr:uid="{40AC3013-C937-4E23-A411-2363FC06E50C}"/>
    <cellStyle name="Normal 77_ACT Segment adj EBITDA" xfId="20662" xr:uid="{AA561B63-D1D1-4063-8E16-9D5ED77BA33F}"/>
    <cellStyle name="Normal 78" xfId="20663" xr:uid="{5B06C85E-327E-45C1-ADE8-9A1225CBA6C6}"/>
    <cellStyle name="Normal 78 2" xfId="20664" xr:uid="{E34D8B5E-AA1C-49CB-99E0-F41E0D57D495}"/>
    <cellStyle name="Normal 78 2 2" xfId="25951" xr:uid="{270724BF-3FC1-4167-931F-16826A8779C0}"/>
    <cellStyle name="Normal 78 3" xfId="20665" xr:uid="{364DE184-CDBF-4AA9-A890-58B239D4A061}"/>
    <cellStyle name="Normal 78 3 2" xfId="25952" xr:uid="{9A472FAE-4504-40CB-A22B-D066C144FBE2}"/>
    <cellStyle name="Normal 78 4" xfId="35908" xr:uid="{B2F50D08-F0B0-4DC8-9968-0766474FF32D}"/>
    <cellStyle name="Normal 78 5" xfId="25950" xr:uid="{27B41944-30D8-4A44-98CF-FE9C0CB55C59}"/>
    <cellStyle name="Normal 78_ACT Segment adj EBITDA" xfId="20666" xr:uid="{B3552B24-B036-44B2-B126-A6FDE7EBD98A}"/>
    <cellStyle name="Normal 79" xfId="20667" xr:uid="{076E2493-589D-49FE-ACF8-0B1056FFE966}"/>
    <cellStyle name="Normal 79 2" xfId="20668" xr:uid="{24215ED2-5E25-437D-9D60-640655A86D7B}"/>
    <cellStyle name="Normal 79 2 2" xfId="25953" xr:uid="{B817878D-9AAA-493B-B1E6-E0202BD346B7}"/>
    <cellStyle name="Normal 79 3" xfId="20669" xr:uid="{71F59F67-3030-4EB8-ABD7-D6AF7C9C9449}"/>
    <cellStyle name="Normal 79 3 2" xfId="25954" xr:uid="{3694F0DA-D998-449D-81C3-E3B0AAAC50E4}"/>
    <cellStyle name="Normal 79 4" xfId="35909" xr:uid="{62F63C3D-88FC-4142-BF31-0DA1F36B9A18}"/>
    <cellStyle name="Normal 79 5" xfId="21924" xr:uid="{6891723C-0EFA-4CAE-BB49-2F5DAF36AE01}"/>
    <cellStyle name="Normal 79_ACT Segment adj EBITDA" xfId="20670" xr:uid="{2BCFA8A1-3141-4F10-923D-379BC14928ED}"/>
    <cellStyle name="Normal 8" xfId="20671" xr:uid="{BD6929C8-96AD-42C1-BCBE-EB6303C03023}"/>
    <cellStyle name="Normal 8 10" xfId="20672" xr:uid="{69BC0905-BA3D-4700-B54A-8A11A70AEC24}"/>
    <cellStyle name="Normal 8 10 2" xfId="26664" xr:uid="{BAB5B8E2-EF65-4ADE-88CD-E3E8D46F38DF}"/>
    <cellStyle name="Normal 8 11" xfId="25955" xr:uid="{202192C1-8F40-4612-BECF-B4355F65E3D9}"/>
    <cellStyle name="Normal 8 2" xfId="20673" xr:uid="{FDB141CB-97DB-4BD6-AB58-04CF297EE652}"/>
    <cellStyle name="Normal 8 2 10" xfId="36261" xr:uid="{13A8CBD3-7B17-4356-BE05-4DA7850C6A63}"/>
    <cellStyle name="Normal 8 2 11" xfId="25956" xr:uid="{C20BD980-3093-4E27-AC9E-BAA6ED8763F4}"/>
    <cellStyle name="Normal 8 2 2" xfId="20674" xr:uid="{3FC408CE-7291-47DF-A42B-A26FD8E3AF6E}"/>
    <cellStyle name="Normal 8 2 2 10" xfId="37347" xr:uid="{E2BD4935-F04E-4B55-AAAF-BE9731E99B8E}"/>
    <cellStyle name="Normal 8 2 2 11" xfId="25957" xr:uid="{DACC7F14-12E8-4B1D-9F59-4AEED93C51A8}"/>
    <cellStyle name="Normal 8 2 2 2" xfId="20675" xr:uid="{C67A384C-479E-4DD4-BCA9-44098ECAE679}"/>
    <cellStyle name="Normal 8 2 2 2 10" xfId="36365" xr:uid="{D215A527-46F9-4EB1-B188-4230DB00ED03}"/>
    <cellStyle name="Normal 8 2 2 2 11" xfId="25958" xr:uid="{265E2106-0BB7-40E3-A56E-CB0FBED6DF16}"/>
    <cellStyle name="Normal 8 2 2 2 2" xfId="20676" xr:uid="{37D94B76-4BD6-465E-81E5-F95747F8F35D}"/>
    <cellStyle name="Normal 8 2 2 2 2 10" xfId="39022" xr:uid="{6116865D-2A1E-41AF-9DDE-C8258446A921}"/>
    <cellStyle name="Normal 8 2 2 2 2 11" xfId="25959" xr:uid="{86B82AE0-3C65-4141-8FFF-9D8B44083A9E}"/>
    <cellStyle name="Normal 8 2 2 2 2 2" xfId="20677" xr:uid="{241584D0-0C90-4E21-88FF-D975AB1CCFD0}"/>
    <cellStyle name="Normal 8 2 2 2 2 2 2" xfId="20678" xr:uid="{082360EA-6904-4F60-BDF8-066145368ABE}"/>
    <cellStyle name="Normal 8 2 2 2 2 2 2 2" xfId="25961" xr:uid="{439D0FB5-9B0F-4706-A556-6E6E2CF8CDC5}"/>
    <cellStyle name="Normal 8 2 2 2 2 2 3" xfId="20679" xr:uid="{10F72880-2569-4EC1-88F5-C19210A340A1}"/>
    <cellStyle name="Normal 8 2 2 2 2 2 3 2" xfId="25962" xr:uid="{33051D6C-5F22-4517-AFEB-76FED722FFD0}"/>
    <cellStyle name="Normal 8 2 2 2 2 2 4" xfId="25960" xr:uid="{B10C4C75-0DAE-4885-916F-2A2E89E02A64}"/>
    <cellStyle name="Normal 8 2 2 2 2 2_ACT_NIBD EQ" xfId="20680" xr:uid="{747B6F03-3C1F-4780-B466-6A6BE3240846}"/>
    <cellStyle name="Normal 8 2 2 2 2 3" xfId="20681" xr:uid="{76E28AD2-B393-418D-9F52-46B1EACF39B2}"/>
    <cellStyle name="Normal 8 2 2 2 2 3 2" xfId="25963" xr:uid="{211D42E7-A34F-4275-A8B0-676A2FD5668A}"/>
    <cellStyle name="Normal 8 2 2 2 2 4" xfId="20682" xr:uid="{7314D71E-98CF-4A4A-A303-1B2D9D1205CE}"/>
    <cellStyle name="Normal 8 2 2 2 2 4 2" xfId="25964" xr:uid="{1C704794-6121-4910-AD45-48FC37D37ECF}"/>
    <cellStyle name="Normal 8 2 2 2 2 5" xfId="20683" xr:uid="{62FB474C-10A7-48C5-80F3-5E3FAAC56390}"/>
    <cellStyle name="Normal 8 2 2 2 2 5 2" xfId="31330" xr:uid="{82374183-0CEF-40D4-B236-F93BCC1D08EC}"/>
    <cellStyle name="Normal 8 2 2 2 2 6" xfId="36952" xr:uid="{185C7E8F-1CDA-47DF-8B1C-1C691F14A367}"/>
    <cellStyle name="Normal 8 2 2 2 2 7" xfId="38003" xr:uid="{ADCDBAEA-3AF1-424E-A360-EBF840963156}"/>
    <cellStyle name="Normal 8 2 2 2 2 8" xfId="38403" xr:uid="{B8EDD6AA-813A-48A5-B499-BD5D2263F7B6}"/>
    <cellStyle name="Normal 8 2 2 2 2 9" xfId="38755" xr:uid="{30F2321A-C73D-4EF2-8519-BE82E9F19467}"/>
    <cellStyle name="Normal 8 2 2 2 2_Act input CF" xfId="20684" xr:uid="{39B12DAF-5C6B-49AB-BE0F-8F52A4FC4A44}"/>
    <cellStyle name="Normal 8 2 2 2 3" xfId="20685" xr:uid="{4AB74D38-1DD9-410A-8A35-B739C77162B5}"/>
    <cellStyle name="Normal 8 2 2 2 3 10" xfId="39023" xr:uid="{05B23CC6-430E-497A-B133-39F6BB3D1D1A}"/>
    <cellStyle name="Normal 8 2 2 2 3 11" xfId="25965" xr:uid="{125906C0-3FF8-409E-93D4-3D729DC5E1E2}"/>
    <cellStyle name="Normal 8 2 2 2 3 2" xfId="20686" xr:uid="{74974BD8-3BE6-41D6-AF3D-E1D73BF3C7B7}"/>
    <cellStyle name="Normal 8 2 2 2 3 2 2" xfId="20687" xr:uid="{1344586F-4236-4291-9940-4588E3B5EBB8}"/>
    <cellStyle name="Normal 8 2 2 2 3 2 2 2" xfId="25967" xr:uid="{93FED95D-5298-4772-BCB0-4FC52DB4DA14}"/>
    <cellStyle name="Normal 8 2 2 2 3 2 3" xfId="20688" xr:uid="{B86B1EE2-75E3-4C6C-972E-8A35479044DB}"/>
    <cellStyle name="Normal 8 2 2 2 3 2 3 2" xfId="25968" xr:uid="{1EC51BC0-CF80-4352-8882-91FED8DAD541}"/>
    <cellStyle name="Normal 8 2 2 2 3 2 4" xfId="25966" xr:uid="{54724F23-A45E-4B3E-BB0B-A0A47A22CD80}"/>
    <cellStyle name="Normal 8 2 2 2 3 2_ACT_NIBD EQ" xfId="20689" xr:uid="{A32284EA-9734-4CF0-AF87-0359EF5621F3}"/>
    <cellStyle name="Normal 8 2 2 2 3 3" xfId="20690" xr:uid="{AA32F824-0183-4780-9C07-1C28C5A88C73}"/>
    <cellStyle name="Normal 8 2 2 2 3 3 2" xfId="25969" xr:uid="{30EFB2BA-1ABD-45D8-BA22-1907035502B9}"/>
    <cellStyle name="Normal 8 2 2 2 3 4" xfId="20691" xr:uid="{7C30647F-36C7-4EC8-8D2D-B64969B0FF01}"/>
    <cellStyle name="Normal 8 2 2 2 3 4 2" xfId="25970" xr:uid="{BD0084BB-C202-494A-935B-C2CBDE12FD0B}"/>
    <cellStyle name="Normal 8 2 2 2 3 5" xfId="20692" xr:uid="{892CDD9C-3813-45A1-A10E-7383B2262A3D}"/>
    <cellStyle name="Normal 8 2 2 2 3 5 2" xfId="31723" xr:uid="{FF0A8A1A-304F-4A32-8DFB-BB03415D77CA}"/>
    <cellStyle name="Normal 8 2 2 2 3 6" xfId="36953" xr:uid="{76B6898D-6356-415A-A9DD-75E6D0AE8BF1}"/>
    <cellStyle name="Normal 8 2 2 2 3 7" xfId="38004" xr:uid="{E4EE1AE8-DA48-49FA-AC91-0EC2B0F2449B}"/>
    <cellStyle name="Normal 8 2 2 2 3 8" xfId="38404" xr:uid="{F52B3FF1-8FC5-4A04-93D5-5474763B2D77}"/>
    <cellStyle name="Normal 8 2 2 2 3 9" xfId="38756" xr:uid="{8728EF95-9ACC-473B-81BE-B7C3E86DD31D}"/>
    <cellStyle name="Normal 8 2 2 2 3_Act input CF" xfId="20693" xr:uid="{112C44ED-87A7-4702-8E2E-544A760925CA}"/>
    <cellStyle name="Normal 8 2 2 2 4" xfId="20694" xr:uid="{B049C905-61EB-45A5-8B1C-B165B1770E73}"/>
    <cellStyle name="Normal 8 2 2 2 4 2" xfId="20695" xr:uid="{6DA773BC-1607-43E5-A672-34C756C8B9CF}"/>
    <cellStyle name="Normal 8 2 2 2 4 2 2" xfId="25972" xr:uid="{4F188980-3B32-4B6A-B316-CC607F5B9DAD}"/>
    <cellStyle name="Normal 8 2 2 2 4 3" xfId="20696" xr:uid="{832BC1C2-EEBA-4014-AC04-14A9A638BA3E}"/>
    <cellStyle name="Normal 8 2 2 2 4 3 2" xfId="25973" xr:uid="{FDBC3A01-C055-44C5-AA76-96F1D7821AF4}"/>
    <cellStyle name="Normal 8 2 2 2 4 4" xfId="25971" xr:uid="{E9D26EE7-7820-45CC-B799-E266DF5349FE}"/>
    <cellStyle name="Normal 8 2 2 2 4_ACT_NIBD EQ" xfId="20697" xr:uid="{65F38E6F-9472-42F7-B197-E8D32B821D04}"/>
    <cellStyle name="Normal 8 2 2 2 5" xfId="20698" xr:uid="{77E32F2B-3713-4482-A158-D7F44E6503C4}"/>
    <cellStyle name="Normal 8 2 2 2 5 2" xfId="25974" xr:uid="{E9231804-3745-4A56-BDB5-9D1FC8B1B5BD}"/>
    <cellStyle name="Normal 8 2 2 2 6" xfId="20699" xr:uid="{89A33DC1-46DA-447C-BCD0-B0155C424F8B}"/>
    <cellStyle name="Normal 8 2 2 2 6 2" xfId="25975" xr:uid="{9BCBE833-53F8-4660-B014-712474690ADE}"/>
    <cellStyle name="Normal 8 2 2 2 7" xfId="20700" xr:uid="{F865126F-45CD-420B-B319-6DD01803A74C}"/>
    <cellStyle name="Normal 8 2 2 2 7 2" xfId="30931" xr:uid="{AE74034D-1DC2-4363-ACEE-85B154AB48CE}"/>
    <cellStyle name="Normal 8 2 2 2 8" xfId="36387" xr:uid="{1287E1D3-AC55-4B97-9978-C68109336E0F}"/>
    <cellStyle name="Normal 8 2 2 2 9" xfId="37449" xr:uid="{EBAFD004-217A-4134-84F7-9A86EDFE5EA7}"/>
    <cellStyle name="Normal 8 2 2 2_Act input CF" xfId="20701" xr:uid="{A15DEC83-76FD-4857-8F39-8BAA59ADFB5F}"/>
    <cellStyle name="Normal 8 2 2 3" xfId="20702" xr:uid="{61F73608-18CC-453C-8908-124DE7212369}"/>
    <cellStyle name="Normal 8 2 2 3 10" xfId="39024" xr:uid="{FD770970-DD74-4D4E-A366-4333F8084089}"/>
    <cellStyle name="Normal 8 2 2 3 11" xfId="25976" xr:uid="{DE30BE8A-0B19-44DD-94F0-DF962B4E9AB1}"/>
    <cellStyle name="Normal 8 2 2 3 2" xfId="20703" xr:uid="{D697A041-E1CC-4129-8A2E-B14399ABFFC8}"/>
    <cellStyle name="Normal 8 2 2 3 2 2" xfId="20704" xr:uid="{CE7222B8-8DFB-4112-9748-D8DD5AA58561}"/>
    <cellStyle name="Normal 8 2 2 3 2 2 2" xfId="25978" xr:uid="{2B3FFC67-8C7B-4382-94DF-DC608E81549E}"/>
    <cellStyle name="Normal 8 2 2 3 2 3" xfId="20705" xr:uid="{07AAA497-0934-4B3D-9F4C-56CAE332F9B7}"/>
    <cellStyle name="Normal 8 2 2 3 2 3 2" xfId="25979" xr:uid="{4DB71334-3660-46F1-8E2C-F5DCAC2F9223}"/>
    <cellStyle name="Normal 8 2 2 3 2 4" xfId="25977" xr:uid="{29593C1D-4641-45C5-A06E-2D2734FF90CD}"/>
    <cellStyle name="Normal 8 2 2 3 2_ACT_NIBD EQ" xfId="20706" xr:uid="{68DB788F-E960-4EEA-A16C-122E19C3159A}"/>
    <cellStyle name="Normal 8 2 2 3 3" xfId="20707" xr:uid="{9B2C9418-0CAE-4D4D-A0D8-9734CDD479D0}"/>
    <cellStyle name="Normal 8 2 2 3 3 2" xfId="25980" xr:uid="{0B5633B2-8D9F-406A-9563-09F6A5F4803D}"/>
    <cellStyle name="Normal 8 2 2 3 4" xfId="20708" xr:uid="{275C5493-5D9E-47BA-BD36-9CBDBEC39BB7}"/>
    <cellStyle name="Normal 8 2 2 3 4 2" xfId="25981" xr:uid="{03062C8A-3F22-4E56-841C-066429C84C49}"/>
    <cellStyle name="Normal 8 2 2 3 5" xfId="20709" xr:uid="{5D96D13C-082C-4025-B675-C07E9D5CF64B}"/>
    <cellStyle name="Normal 8 2 2 3 5 2" xfId="31178" xr:uid="{46126240-F472-4910-AD25-8E568A9F0DD5}"/>
    <cellStyle name="Normal 8 2 2 3 6" xfId="36954" xr:uid="{48788A5E-969B-48C9-BFF8-773D6ADD2857}"/>
    <cellStyle name="Normal 8 2 2 3 7" xfId="38005" xr:uid="{B34FA34F-A0FD-41F3-936F-5B5AE252C8CD}"/>
    <cellStyle name="Normal 8 2 2 3 8" xfId="38405" xr:uid="{1C1B9DA5-CD42-4327-A79C-5F136FCE74D2}"/>
    <cellStyle name="Normal 8 2 2 3 9" xfId="38757" xr:uid="{DDD75587-F534-4A66-B27E-4139EA8F4F11}"/>
    <cellStyle name="Normal 8 2 2 3_Act input CF" xfId="20710" xr:uid="{F8E87D6D-BF61-4A25-80BB-ADAB8BC07AD1}"/>
    <cellStyle name="Normal 8 2 2 4" xfId="20711" xr:uid="{35FA12AA-828A-4F01-9CF2-B0AF9E99F953}"/>
    <cellStyle name="Normal 8 2 2 4 10" xfId="39025" xr:uid="{2032C786-ACAD-483A-BB4E-971FF40AC847}"/>
    <cellStyle name="Normal 8 2 2 4 11" xfId="25982" xr:uid="{765F9CE7-D895-45E0-BD69-3B3C082451E2}"/>
    <cellStyle name="Normal 8 2 2 4 2" xfId="20712" xr:uid="{04C0F62B-975D-4534-A82A-F2C6951E905A}"/>
    <cellStyle name="Normal 8 2 2 4 2 2" xfId="20713" xr:uid="{6D1E7914-2CAC-4A89-B3ED-7985E595E1A4}"/>
    <cellStyle name="Normal 8 2 2 4 2 2 2" xfId="25984" xr:uid="{5DFC82E8-D7C8-445E-A130-FCA8CEC070AC}"/>
    <cellStyle name="Normal 8 2 2 4 2 3" xfId="20714" xr:uid="{5B09087F-321F-408E-B0FF-67904275799D}"/>
    <cellStyle name="Normal 8 2 2 4 2 3 2" xfId="25985" xr:uid="{D335BAE0-D005-4A69-8C79-C55B99A775B0}"/>
    <cellStyle name="Normal 8 2 2 4 2 4" xfId="25983" xr:uid="{75714A09-0297-4C53-93B3-B5E278E2CEFB}"/>
    <cellStyle name="Normal 8 2 2 4 2_ACT_NIBD EQ" xfId="20715" xr:uid="{2C71B4FE-BEA5-4CAD-9B39-58752035E2D6}"/>
    <cellStyle name="Normal 8 2 2 4 3" xfId="20716" xr:uid="{2DBAD8E9-B475-4BA2-947C-ACC35FDD436F}"/>
    <cellStyle name="Normal 8 2 2 4 3 2" xfId="25986" xr:uid="{638758CA-1595-438D-98D5-2A8DBD847C98}"/>
    <cellStyle name="Normal 8 2 2 4 4" xfId="20717" xr:uid="{93081F11-F80A-4E41-B9CE-EE341607AB1B}"/>
    <cellStyle name="Normal 8 2 2 4 4 2" xfId="25987" xr:uid="{3B7BBFB7-43BF-4BEA-B392-1908A8CA989A}"/>
    <cellStyle name="Normal 8 2 2 4 5" xfId="20718" xr:uid="{3DD5F73D-55F3-4800-89C5-201E44176479}"/>
    <cellStyle name="Normal 8 2 2 4 5 2" xfId="31574" xr:uid="{ADE28A94-9EDA-4D46-A10E-0DF2EE25F4CC}"/>
    <cellStyle name="Normal 8 2 2 4 6" xfId="36955" xr:uid="{0C10045C-ECF9-4F59-8BFF-E47368B37FCA}"/>
    <cellStyle name="Normal 8 2 2 4 7" xfId="38006" xr:uid="{6E2E790C-AE50-4FB3-93C4-879D6A21BECF}"/>
    <cellStyle name="Normal 8 2 2 4 8" xfId="38406" xr:uid="{3C0BE667-CD8B-4163-B955-5FB4B4CCD502}"/>
    <cellStyle name="Normal 8 2 2 4 9" xfId="38758" xr:uid="{BDE2B7BC-22EE-48A0-B3CF-E53FE5CCF7D4}"/>
    <cellStyle name="Normal 8 2 2 4_Act input CF" xfId="20719" xr:uid="{9C6C405A-4E92-411F-A532-B91069B00CF4}"/>
    <cellStyle name="Normal 8 2 2 5" xfId="20720" xr:uid="{C6432009-3A0A-4BC4-9185-DB958B2AE5E8}"/>
    <cellStyle name="Normal 8 2 2 5 2" xfId="20721" xr:uid="{7EE843AC-283B-48D9-BF61-EBDFF7BEF47A}"/>
    <cellStyle name="Normal 8 2 2 5 2 2" xfId="25989" xr:uid="{F613F1E5-1146-418F-BC76-C71E6A5872C3}"/>
    <cellStyle name="Normal 8 2 2 5 3" xfId="20722" xr:uid="{9CA9072D-5358-4D58-97CD-95E23DC79020}"/>
    <cellStyle name="Normal 8 2 2 5 3 2" xfId="25990" xr:uid="{4828021A-419E-4FB2-893D-AFCD5F770A90}"/>
    <cellStyle name="Normal 8 2 2 5 4" xfId="25988" xr:uid="{2564B423-5A38-4FD7-9A75-4F5042DD113D}"/>
    <cellStyle name="Normal 8 2 2 5_ACT_NIBD EQ" xfId="20723" xr:uid="{1945BD22-AF3E-4668-8A31-21BABA22FE50}"/>
    <cellStyle name="Normal 8 2 2 6" xfId="20724" xr:uid="{7BBCBA77-63BC-4ED0-8E1F-B3CAC13DB63A}"/>
    <cellStyle name="Normal 8 2 2 6 2" xfId="25991" xr:uid="{C45A96A6-4A9D-425A-AE35-2008B928071F}"/>
    <cellStyle name="Normal 8 2 2 7" xfId="20725" xr:uid="{1EE775C1-BF47-4A22-8592-B1E255359145}"/>
    <cellStyle name="Normal 8 2 2 7 2" xfId="25992" xr:uid="{2D8C7906-945B-48CD-B87B-936EFFEFAF59}"/>
    <cellStyle name="Normal 8 2 2 8" xfId="20726" xr:uid="{D5AED910-0BFF-4030-A0B1-D61B1558D384}"/>
    <cellStyle name="Normal 8 2 2 8 2" xfId="30715" xr:uid="{20E5629E-8052-44F1-BBF0-AFE13AA3FA91}"/>
    <cellStyle name="Normal 8 2 2 9" xfId="36293" xr:uid="{0A809754-0F83-41EB-9C1C-8CAB3A653080}"/>
    <cellStyle name="Normal 8 2 2_Act input CF" xfId="20727" xr:uid="{027237E2-E73E-4A35-A1B9-0DB1E16F93E1}"/>
    <cellStyle name="Normal 8 2 3" xfId="20728" xr:uid="{E4CCC17C-5B3E-4377-A0AC-0A6CF655534D}"/>
    <cellStyle name="Normal 8 2 3 10" xfId="36055" xr:uid="{424FD8CB-5C20-4352-A903-CFAAC897A1EE}"/>
    <cellStyle name="Normal 8 2 3 11" xfId="25993" xr:uid="{0088E0CB-5933-47EA-B20E-621EB8A6C536}"/>
    <cellStyle name="Normal 8 2 3 2" xfId="20729" xr:uid="{7A4B6EC5-1E3D-43B3-88F0-9D951DBBA71E}"/>
    <cellStyle name="Normal 8 2 3 2 10" xfId="39026" xr:uid="{59727F95-C94C-4570-B0AA-29DB13B3C079}"/>
    <cellStyle name="Normal 8 2 3 2 11" xfId="25994" xr:uid="{66727BDF-C645-462F-869B-E41A3724200C}"/>
    <cellStyle name="Normal 8 2 3 2 2" xfId="20730" xr:uid="{CA204713-51AC-4D3A-9328-B8A82A89A2AF}"/>
    <cellStyle name="Normal 8 2 3 2 2 2" xfId="20731" xr:uid="{404EE4AF-FCE6-44D6-B8B4-0046EF1FFDCB}"/>
    <cellStyle name="Normal 8 2 3 2 2 2 2" xfId="25996" xr:uid="{A8DE71E6-03FE-4515-8F26-C6A74827BCDC}"/>
    <cellStyle name="Normal 8 2 3 2 2 3" xfId="20732" xr:uid="{22FC3AA8-2282-41ED-8E48-95ACDE5F3581}"/>
    <cellStyle name="Normal 8 2 3 2 2 3 2" xfId="25997" xr:uid="{7986E684-5EA9-4192-B813-18E91EE95D2C}"/>
    <cellStyle name="Normal 8 2 3 2 2 4" xfId="25995" xr:uid="{4FAECEDC-C20B-45B4-93B2-FB866B366F14}"/>
    <cellStyle name="Normal 8 2 3 2 2_ACT_NIBD EQ" xfId="20733" xr:uid="{314FDB92-FCA9-4DE7-92B5-5D265A07091A}"/>
    <cellStyle name="Normal 8 2 3 2 3" xfId="20734" xr:uid="{7314F2DD-5FC6-4B95-B075-16D12D368613}"/>
    <cellStyle name="Normal 8 2 3 2 3 2" xfId="25998" xr:uid="{F89734F0-50B7-442E-949F-515CC5F99D7F}"/>
    <cellStyle name="Normal 8 2 3 2 4" xfId="20735" xr:uid="{38D812AF-B2E1-47EC-848E-91E9F3B70A3C}"/>
    <cellStyle name="Normal 8 2 3 2 4 2" xfId="25999" xr:uid="{8F5CA9ED-40A2-4D5C-83AF-1A1E9E19D2BE}"/>
    <cellStyle name="Normal 8 2 3 2 5" xfId="20736" xr:uid="{A10D7B08-52DA-4D8F-9B3F-36AB5FB0F742}"/>
    <cellStyle name="Normal 8 2 3 2 5 2" xfId="31278" xr:uid="{00A03923-3D97-4C2C-A1F8-5CA18A768841}"/>
    <cellStyle name="Normal 8 2 3 2 6" xfId="36956" xr:uid="{84CB5F9E-441A-4646-9129-71AD0D65EDA2}"/>
    <cellStyle name="Normal 8 2 3 2 7" xfId="38007" xr:uid="{C7D796C7-5B7A-4BF7-9D6C-22F7804F2D63}"/>
    <cellStyle name="Normal 8 2 3 2 8" xfId="38407" xr:uid="{3C713237-77A8-4C2E-BF2A-91F232B15247}"/>
    <cellStyle name="Normal 8 2 3 2 9" xfId="38759" xr:uid="{D2576B63-83C5-416C-96FA-C5E2FE60F254}"/>
    <cellStyle name="Normal 8 2 3 2_Act input CF" xfId="20737" xr:uid="{0D8C1DF0-B77E-4792-BC6D-950FD865CFDE}"/>
    <cellStyle name="Normal 8 2 3 3" xfId="20738" xr:uid="{C3CF56C9-9CA9-4C87-BAD7-53E631A4B968}"/>
    <cellStyle name="Normal 8 2 3 3 10" xfId="39027" xr:uid="{3EC1F250-14D2-4E8D-88D7-E16137EB0A71}"/>
    <cellStyle name="Normal 8 2 3 3 11" xfId="26000" xr:uid="{75AFC612-5821-4E36-9E1D-5952BF8BCC72}"/>
    <cellStyle name="Normal 8 2 3 3 2" xfId="20739" xr:uid="{C009B743-96CC-4C86-A7F6-7402D1A52775}"/>
    <cellStyle name="Normal 8 2 3 3 2 2" xfId="20740" xr:uid="{560355FE-06AD-40A0-B714-AE6675095EA2}"/>
    <cellStyle name="Normal 8 2 3 3 2 2 2" xfId="26002" xr:uid="{DE3A0E74-2A5D-40E2-B9FE-C8E3912343CA}"/>
    <cellStyle name="Normal 8 2 3 3 2 3" xfId="20741" xr:uid="{7D65D428-EDAC-41F8-ABEF-3E279A59CA10}"/>
    <cellStyle name="Normal 8 2 3 3 2 3 2" xfId="26003" xr:uid="{C5CE4BDE-DB43-4470-ACFF-2F58CA2255BE}"/>
    <cellStyle name="Normal 8 2 3 3 2 4" xfId="26001" xr:uid="{EA9998AB-E049-4AF0-8354-9319D96933E3}"/>
    <cellStyle name="Normal 8 2 3 3 2_ACT_NIBD EQ" xfId="20742" xr:uid="{12A95E53-59F8-4594-9E92-E1638667C3F5}"/>
    <cellStyle name="Normal 8 2 3 3 3" xfId="20743" xr:uid="{0E04B944-6743-4651-8C79-CB75227E7308}"/>
    <cellStyle name="Normal 8 2 3 3 3 2" xfId="26004" xr:uid="{33A45683-07D8-4033-A61D-4DFDFFB197F4}"/>
    <cellStyle name="Normal 8 2 3 3 4" xfId="20744" xr:uid="{3C284AC1-2E1D-49D3-AC20-5636FA89C96C}"/>
    <cellStyle name="Normal 8 2 3 3 4 2" xfId="26005" xr:uid="{0130AE7F-EB85-4D73-B371-9C9F3F626FA5}"/>
    <cellStyle name="Normal 8 2 3 3 5" xfId="20745" xr:uid="{E139E972-6CC6-4F3C-83B0-EBC330FF9A2E}"/>
    <cellStyle name="Normal 8 2 3 3 5 2" xfId="31671" xr:uid="{8789B0DE-42E3-4E12-904C-A33B64CECFBF}"/>
    <cellStyle name="Normal 8 2 3 3 6" xfId="36957" xr:uid="{6556502C-0AB3-4CD5-9EA7-17555AA287B5}"/>
    <cellStyle name="Normal 8 2 3 3 7" xfId="38008" xr:uid="{C8B0D134-F3F9-412B-8E71-EC6F58E30BCB}"/>
    <cellStyle name="Normal 8 2 3 3 8" xfId="38408" xr:uid="{F518011A-D8A9-4B7A-AFDA-BB6718249616}"/>
    <cellStyle name="Normal 8 2 3 3 9" xfId="38760" xr:uid="{AF63584E-CB9F-4B63-B9ED-8FFA88004FA6}"/>
    <cellStyle name="Normal 8 2 3 3_Act input CF" xfId="20746" xr:uid="{B84E1555-EDD0-4816-A915-F5CCF3FA0CF4}"/>
    <cellStyle name="Normal 8 2 3 4" xfId="20747" xr:uid="{7DB63D05-F7E7-4214-8103-1D32F9A9EE1D}"/>
    <cellStyle name="Normal 8 2 3 4 2" xfId="20748" xr:uid="{F5B0AE24-41CE-4D80-BCFF-C1F9E254C504}"/>
    <cellStyle name="Normal 8 2 3 4 2 2" xfId="26007" xr:uid="{D013247B-C908-4451-9734-EA1752D3F616}"/>
    <cellStyle name="Normal 8 2 3 4 3" xfId="20749" xr:uid="{53790267-90AF-4471-A6B6-0947195A5EA7}"/>
    <cellStyle name="Normal 8 2 3 4 3 2" xfId="26008" xr:uid="{F764795C-CA4D-4B10-AFB1-8F28F0ABDEB7}"/>
    <cellStyle name="Normal 8 2 3 4 4" xfId="26006" xr:uid="{2CEFC860-EB76-42F9-93D8-EA003B435F1F}"/>
    <cellStyle name="Normal 8 2 3 4_ACT_NIBD EQ" xfId="20750" xr:uid="{6E88A60B-BFCE-4B6E-A30C-FD885637527D}"/>
    <cellStyle name="Normal 8 2 3 5" xfId="20751" xr:uid="{95A0CBA5-C432-4395-A877-D8ACB2054C1E}"/>
    <cellStyle name="Normal 8 2 3 5 2" xfId="26009" xr:uid="{70ACCE06-446B-45D8-BED9-3D5E5BD5EAA3}"/>
    <cellStyle name="Normal 8 2 3 6" xfId="20752" xr:uid="{B9B8FD25-9969-4EF9-ABDC-B0FFDDD42045}"/>
    <cellStyle name="Normal 8 2 3 6 2" xfId="26010" xr:uid="{BE099C24-856B-4B65-9FF8-45C943569230}"/>
    <cellStyle name="Normal 8 2 3 7" xfId="20753" xr:uid="{8381FC6C-9EE7-416A-A704-6D24A0DBA9F8}"/>
    <cellStyle name="Normal 8 2 3 7 2" xfId="30851" xr:uid="{8A5CD2BA-BD21-4ADD-A2A6-E335731D1AC2}"/>
    <cellStyle name="Normal 8 2 3 8" xfId="36354" xr:uid="{921A59B7-E2C4-4370-908F-A017C698B678}"/>
    <cellStyle name="Normal 8 2 3 9" xfId="37404" xr:uid="{5C6488E5-1183-44AC-88D4-8C8A6D7E5DDA}"/>
    <cellStyle name="Normal 8 2 3_Act input CF" xfId="20754" xr:uid="{414B3F95-F935-4E88-80BC-FCAB4A452E98}"/>
    <cellStyle name="Normal 8 2 4" xfId="20755" xr:uid="{80356D55-4B86-4D72-A277-857D21D6B19F}"/>
    <cellStyle name="Normal 8 2 4 10" xfId="39028" xr:uid="{B76566DA-2064-41FF-AA8F-ADB0AAE2541F}"/>
    <cellStyle name="Normal 8 2 4 11" xfId="26011" xr:uid="{318D0BD1-6C75-41B6-9C74-D14B91CB7552}"/>
    <cellStyle name="Normal 8 2 4 2" xfId="20756" xr:uid="{5B650C56-7627-4E14-8D33-5880B1633C95}"/>
    <cellStyle name="Normal 8 2 4 2 2" xfId="20757" xr:uid="{D5CDCDED-5109-4C45-A5F3-041C05B1CEC2}"/>
    <cellStyle name="Normal 8 2 4 2 2 2" xfId="26013" xr:uid="{10B5B3F8-E4ED-4CED-AB8F-FE5097508B1B}"/>
    <cellStyle name="Normal 8 2 4 2 3" xfId="20758" xr:uid="{3ADE582F-7EFF-4CFB-9947-0C583342C865}"/>
    <cellStyle name="Normal 8 2 4 2 3 2" xfId="26014" xr:uid="{0D706978-BC69-4F26-AD20-E0E56BE68133}"/>
    <cellStyle name="Normal 8 2 4 2 4" xfId="26012" xr:uid="{4D4C61DD-F418-4623-B364-34149170F6D1}"/>
    <cellStyle name="Normal 8 2 4 2_ACT_NIBD EQ" xfId="20759" xr:uid="{82DD631C-B055-4A65-A73A-C894928A6A8F}"/>
    <cellStyle name="Normal 8 2 4 3" xfId="20760" xr:uid="{319BCD9F-B10E-4441-BFD3-4180B5AD4828}"/>
    <cellStyle name="Normal 8 2 4 3 2" xfId="26015" xr:uid="{A945E608-3032-453D-AD9A-111E09E9C677}"/>
    <cellStyle name="Normal 8 2 4 4" xfId="20761" xr:uid="{5A3A5CFC-6FA4-4534-B7CD-FD04839C1411}"/>
    <cellStyle name="Normal 8 2 4 4 2" xfId="26016" xr:uid="{5225D03E-2221-4C74-8314-2D0DD966E321}"/>
    <cellStyle name="Normal 8 2 4 5" xfId="20762" xr:uid="{97D2C10A-EFDA-4745-9B38-2F1BAB840E32}"/>
    <cellStyle name="Normal 8 2 4 5 2" xfId="31096" xr:uid="{5C7A0F4B-9129-4704-BC14-C486641C744A}"/>
    <cellStyle name="Normal 8 2 4 6" xfId="36958" xr:uid="{6EE8E8FF-BEA1-4BB6-AB3E-3186ADEF20B9}"/>
    <cellStyle name="Normal 8 2 4 7" xfId="38009" xr:uid="{D8C62BA9-0805-4188-B180-911CF41B2C21}"/>
    <cellStyle name="Normal 8 2 4 8" xfId="38409" xr:uid="{43FA7002-2F28-47C7-98FE-4A59D94D632F}"/>
    <cellStyle name="Normal 8 2 4 9" xfId="38761" xr:uid="{F7EE48D1-9860-47AB-AAC3-EABFEE2F716B}"/>
    <cellStyle name="Normal 8 2 4_Act input CF" xfId="20763" xr:uid="{936E13EB-021F-4A6C-A775-68291633BAC8}"/>
    <cellStyle name="Normal 8 2 5" xfId="20764" xr:uid="{A0B68605-458F-4059-82BB-639642E68A52}"/>
    <cellStyle name="Normal 8 2 5 10" xfId="39029" xr:uid="{60E32D70-AB61-4563-80BE-91D6E9A02049}"/>
    <cellStyle name="Normal 8 2 5 11" xfId="26017" xr:uid="{48EF4821-7B08-484D-8C2E-966A4BD78A95}"/>
    <cellStyle name="Normal 8 2 5 2" xfId="20765" xr:uid="{4A913AB0-63E1-4FC6-AE54-F42AC4B71895}"/>
    <cellStyle name="Normal 8 2 5 2 2" xfId="20766" xr:uid="{04914B24-8D32-425C-A481-85B8EB62FA3B}"/>
    <cellStyle name="Normal 8 2 5 2 2 2" xfId="26019" xr:uid="{D08E96BC-2903-4A1B-BDA3-CC1E030A5817}"/>
    <cellStyle name="Normal 8 2 5 2 3" xfId="20767" xr:uid="{363E342C-42F4-4FA8-85D2-526B15D003C5}"/>
    <cellStyle name="Normal 8 2 5 2 3 2" xfId="26020" xr:uid="{408AB169-A189-49E6-8E86-C2072725DD6F}"/>
    <cellStyle name="Normal 8 2 5 2 4" xfId="26018" xr:uid="{D4E677ED-4124-485E-B594-7036FA831637}"/>
    <cellStyle name="Normal 8 2 5 2_ACT_NIBD EQ" xfId="20768" xr:uid="{FEDC97EA-8203-41C6-985E-4CB4CC526269}"/>
    <cellStyle name="Normal 8 2 5 3" xfId="20769" xr:uid="{E71D9AE0-A045-42ED-BF9F-BA5C9AE02629}"/>
    <cellStyle name="Normal 8 2 5 3 2" xfId="26021" xr:uid="{7E725958-39B3-4051-A1AC-BF11DED3E1A5}"/>
    <cellStyle name="Normal 8 2 5 4" xfId="20770" xr:uid="{A0C5952A-402D-4B1C-972F-24B6A3B66E1A}"/>
    <cellStyle name="Normal 8 2 5 4 2" xfId="26022" xr:uid="{A8F53BB1-05EB-4E8E-A9E2-3C6522EAD5BB}"/>
    <cellStyle name="Normal 8 2 5 5" xfId="20771" xr:uid="{800A4402-851C-4DED-A57C-73B984E3D2D3}"/>
    <cellStyle name="Normal 8 2 5 5 2" xfId="31522" xr:uid="{37A140D5-FE86-4A18-B7CB-F71D747E91B1}"/>
    <cellStyle name="Normal 8 2 5 6" xfId="36959" xr:uid="{6B409AEC-22D1-47C6-8CE4-441200BC0F09}"/>
    <cellStyle name="Normal 8 2 5 7" xfId="38010" xr:uid="{14226F86-22F2-4F24-BD5F-EE870FFEB15B}"/>
    <cellStyle name="Normal 8 2 5 8" xfId="38410" xr:uid="{0A3489B2-5BCD-43C5-AF57-F24C24F41AB3}"/>
    <cellStyle name="Normal 8 2 5 9" xfId="38762" xr:uid="{9C709E17-2245-4A7E-88E9-02F1D1D00046}"/>
    <cellStyle name="Normal 8 2 5_Act input CF" xfId="20772" xr:uid="{17829335-E69D-414B-A574-CAA16266FF90}"/>
    <cellStyle name="Normal 8 2 6" xfId="20773" xr:uid="{58FBBFF8-719C-48F9-A254-50ACCA57A96C}"/>
    <cellStyle name="Normal 8 2 6 2" xfId="20774" xr:uid="{326657C2-4B00-4525-932F-720963FD7E85}"/>
    <cellStyle name="Normal 8 2 6 2 2" xfId="26024" xr:uid="{9DB9D1E8-0902-46F1-932F-8BACD4CE6EF8}"/>
    <cellStyle name="Normal 8 2 6 3" xfId="20775" xr:uid="{25AC4296-47D8-4709-A0DA-FEE07C7FEF10}"/>
    <cellStyle name="Normal 8 2 6 3 2" xfId="26025" xr:uid="{EA06978C-73ED-4DD3-9D22-EAB39D969937}"/>
    <cellStyle name="Normal 8 2 6 4" xfId="26023" xr:uid="{01668BC3-3AD3-4E12-86F1-198A216093C8}"/>
    <cellStyle name="Normal 8 2 6_ACT_NIBD EQ" xfId="20776" xr:uid="{9EC18EA1-EB48-40BB-AE82-BADFE5960C7D}"/>
    <cellStyle name="Normal 8 2 7" xfId="20777" xr:uid="{1CB6D4FB-82D6-4924-8194-6B262BB95A7A}"/>
    <cellStyle name="Normal 8 2 7 2" xfId="26026" xr:uid="{71E06FFA-D2E4-4241-9C7B-FF43365785FD}"/>
    <cellStyle name="Normal 8 2 8" xfId="20778" xr:uid="{611FC569-9A00-414F-AA7F-B752658C970F}"/>
    <cellStyle name="Normal 8 2 8 2" xfId="26027" xr:uid="{C6D32DAD-BC58-43EA-ADE1-666E4388E71B}"/>
    <cellStyle name="Normal 8 2 9" xfId="20779" xr:uid="{9FE9A62A-7E8C-4CF4-8178-CE02CF8BB765}"/>
    <cellStyle name="Normal 8 2 9 2" xfId="30604" xr:uid="{3631F9F7-D3A3-498D-B332-C84F3A008D1D}"/>
    <cellStyle name="Normal 8 2_Act input CF" xfId="20780" xr:uid="{05BBC32B-DCA8-4DCF-8118-572042247436}"/>
    <cellStyle name="Normal 8 3" xfId="20781" xr:uid="{BD926C85-0CCD-4483-8D3D-BCF7889CF0B3}"/>
    <cellStyle name="Normal 8 3 10" xfId="37339" xr:uid="{7B815605-8B39-4506-848D-AD4732C4C44F}"/>
    <cellStyle name="Normal 8 3 11" xfId="26028" xr:uid="{128FF90E-72D9-4211-AD97-C9771201DD79}"/>
    <cellStyle name="Normal 8 3 2" xfId="20782" xr:uid="{23A723BE-FF55-46B1-BD04-EE144B28CE63}"/>
    <cellStyle name="Normal 8 3 2 10" xfId="36151" xr:uid="{9E374165-770F-4BF9-BBFD-3A17D95C3DD8}"/>
    <cellStyle name="Normal 8 3 2 11" xfId="26029" xr:uid="{A312A8A5-0B64-440C-8B2C-EBEF96320E5A}"/>
    <cellStyle name="Normal 8 3 2 2" xfId="20783" xr:uid="{33D1F104-1402-47EF-AC2F-B3307E4B20FE}"/>
    <cellStyle name="Normal 8 3 2 2 10" xfId="39030" xr:uid="{22A42C22-57A2-470B-A4A2-4D4EFC6F7ABB}"/>
    <cellStyle name="Normal 8 3 2 2 11" xfId="26030" xr:uid="{B9B4E6F0-82B8-426F-A8D9-F680FB07C1EE}"/>
    <cellStyle name="Normal 8 3 2 2 2" xfId="20784" xr:uid="{D5E7742A-EF12-42C7-8EBD-F882E9DA7108}"/>
    <cellStyle name="Normal 8 3 2 2 2 2" xfId="20785" xr:uid="{A5193A75-410D-4722-AED3-299D401DD572}"/>
    <cellStyle name="Normal 8 3 2 2 2 2 2" xfId="26032" xr:uid="{56A622D6-7BE2-41FB-A51B-F42D9F698FB6}"/>
    <cellStyle name="Normal 8 3 2 2 2 3" xfId="20786" xr:uid="{B72C2C6A-B60A-448C-93F6-89CA5D715759}"/>
    <cellStyle name="Normal 8 3 2 2 2 3 2" xfId="26033" xr:uid="{CE864472-2EEC-4E5A-89C4-C35B13053083}"/>
    <cellStyle name="Normal 8 3 2 2 2 4" xfId="26031" xr:uid="{EFB948D2-A193-442A-B406-D2EBFFB5CEF2}"/>
    <cellStyle name="Normal 8 3 2 2 2_ACT_NIBD EQ" xfId="20787" xr:uid="{EA64F276-8800-42B4-8F52-D4759E9945F2}"/>
    <cellStyle name="Normal 8 3 2 2 3" xfId="20788" xr:uid="{AADFD297-16B8-4471-8480-355220A75060}"/>
    <cellStyle name="Normal 8 3 2 2 3 2" xfId="26034" xr:uid="{A37CB919-CB24-45FC-9831-7131B5BCD255}"/>
    <cellStyle name="Normal 8 3 2 2 4" xfId="20789" xr:uid="{905876B5-1303-43C3-9D79-48F9772FE0C8}"/>
    <cellStyle name="Normal 8 3 2 2 4 2" xfId="26035" xr:uid="{C07333A2-2B07-43A4-B3DA-39FE5EF67CDE}"/>
    <cellStyle name="Normal 8 3 2 2 5" xfId="20790" xr:uid="{6F7A6B22-9EE9-4D22-9BE1-BA35C282449D}"/>
    <cellStyle name="Normal 8 3 2 2 5 2" xfId="31322" xr:uid="{2A2B93A0-3E55-4C1D-B8EB-A6932887FBCB}"/>
    <cellStyle name="Normal 8 3 2 2 6" xfId="36960" xr:uid="{389EE34D-CAA0-470A-BE23-10F1ED66FAA6}"/>
    <cellStyle name="Normal 8 3 2 2 7" xfId="38011" xr:uid="{84B202B3-C912-45FB-B813-7A3428DF32B4}"/>
    <cellStyle name="Normal 8 3 2 2 8" xfId="38412" xr:uid="{6A4AB748-4FDB-4293-ABFC-33519849B725}"/>
    <cellStyle name="Normal 8 3 2 2 9" xfId="38763" xr:uid="{B9FFB478-7136-4AB0-86CC-3957E6B288EB}"/>
    <cellStyle name="Normal 8 3 2 2_Act input CF" xfId="20791" xr:uid="{B3EA65AF-FE6B-4965-9A02-7F37E29545D9}"/>
    <cellStyle name="Normal 8 3 2 3" xfId="20792" xr:uid="{DE240603-918A-4A1F-9017-0A83E442B6DB}"/>
    <cellStyle name="Normal 8 3 2 3 10" xfId="39031" xr:uid="{4AC33FBF-199B-4BC3-A4BB-D1D4AECBAC9D}"/>
    <cellStyle name="Normal 8 3 2 3 11" xfId="26036" xr:uid="{9A25CAAE-5072-427B-B3CB-A4011E7479DD}"/>
    <cellStyle name="Normal 8 3 2 3 2" xfId="20793" xr:uid="{18D04E16-9CF0-4FA5-B9F5-08348ECB5C5F}"/>
    <cellStyle name="Normal 8 3 2 3 2 2" xfId="20794" xr:uid="{C4940C38-C707-4180-BD7A-61655FABCA98}"/>
    <cellStyle name="Normal 8 3 2 3 2 2 2" xfId="26038" xr:uid="{791DA865-59D7-4633-BE35-56C6268AD502}"/>
    <cellStyle name="Normal 8 3 2 3 2 3" xfId="20795" xr:uid="{B9A41C02-D228-4DA9-8969-96CE5D832832}"/>
    <cellStyle name="Normal 8 3 2 3 2 3 2" xfId="26039" xr:uid="{68E1E2BB-8547-4943-9520-ABDE10E91609}"/>
    <cellStyle name="Normal 8 3 2 3 2 4" xfId="26037" xr:uid="{6CCB7F50-2A6A-4C90-95B7-77ADE3046725}"/>
    <cellStyle name="Normal 8 3 2 3 2_ACT_NIBD EQ" xfId="20796" xr:uid="{4729D186-DF8A-4A32-A24D-F947FE22954C}"/>
    <cellStyle name="Normal 8 3 2 3 3" xfId="20797" xr:uid="{FB89C8C3-3030-410F-A1C5-E162393FFC22}"/>
    <cellStyle name="Normal 8 3 2 3 3 2" xfId="26040" xr:uid="{62D56BDB-72BB-44D3-B435-8B801296029B}"/>
    <cellStyle name="Normal 8 3 2 3 4" xfId="20798" xr:uid="{28908DFB-4B7D-4377-B760-074BBB57E2C3}"/>
    <cellStyle name="Normal 8 3 2 3 4 2" xfId="26041" xr:uid="{8861B4C1-77EC-463E-B5A4-12402CD2EA1A}"/>
    <cellStyle name="Normal 8 3 2 3 5" xfId="20799" xr:uid="{6CD72D29-F3FB-4953-BFD2-A9C69DE96159}"/>
    <cellStyle name="Normal 8 3 2 3 5 2" xfId="31715" xr:uid="{15A5DBE7-A7B7-406F-B582-027D0AE3887F}"/>
    <cellStyle name="Normal 8 3 2 3 6" xfId="36961" xr:uid="{5E84D6D8-619E-497D-9413-82C935A36A34}"/>
    <cellStyle name="Normal 8 3 2 3 7" xfId="38012" xr:uid="{396FA5FD-7604-4277-84CD-64219B8E9AED}"/>
    <cellStyle name="Normal 8 3 2 3 8" xfId="38413" xr:uid="{6A2CF764-6B2F-4260-ACF9-2449CDA94220}"/>
    <cellStyle name="Normal 8 3 2 3 9" xfId="38764" xr:uid="{347DEC67-A6E7-4314-9288-05AC5E7B0C9A}"/>
    <cellStyle name="Normal 8 3 2 3_Act input CF" xfId="20800" xr:uid="{8B8B830A-0B0F-4393-AD99-E7BBF943FF13}"/>
    <cellStyle name="Normal 8 3 2 4" xfId="20801" xr:uid="{437F0F06-3A6A-4946-AD9D-208281286433}"/>
    <cellStyle name="Normal 8 3 2 4 2" xfId="20802" xr:uid="{8536B8C3-DDD0-48B3-8A41-7F197538DD08}"/>
    <cellStyle name="Normal 8 3 2 4 2 2" xfId="26043" xr:uid="{F2A4D919-3624-4D59-AA4F-DEAB046D1FC8}"/>
    <cellStyle name="Normal 8 3 2 4 3" xfId="20803" xr:uid="{2AD66387-7E23-49D4-9CF1-0CA0D6AAD27B}"/>
    <cellStyle name="Normal 8 3 2 4 3 2" xfId="26044" xr:uid="{6988439E-4618-4BBB-A1CE-477321BA12E8}"/>
    <cellStyle name="Normal 8 3 2 4 4" xfId="26042" xr:uid="{D6B7CD5D-A673-46C4-98B9-C2418D2E0FCC}"/>
    <cellStyle name="Normal 8 3 2 4_ACT_NIBD EQ" xfId="20804" xr:uid="{5B4FB718-0DF3-4035-82C2-38F8A01475DE}"/>
    <cellStyle name="Normal 8 3 2 5" xfId="20805" xr:uid="{B272F345-54EA-4E93-B9E2-28B64E6C63D2}"/>
    <cellStyle name="Normal 8 3 2 5 2" xfId="26045" xr:uid="{267FC475-5838-451D-A517-73C111257B5E}"/>
    <cellStyle name="Normal 8 3 2 6" xfId="20806" xr:uid="{0DC1619C-2C5F-4AD7-B19F-40FB9E2BA04D}"/>
    <cellStyle name="Normal 8 3 2 6 2" xfId="26046" xr:uid="{406D55AA-70B6-4C80-9831-6EAC0817C3E4}"/>
    <cellStyle name="Normal 8 3 2 7" xfId="20807" xr:uid="{6CD8A768-1D57-45FF-A1C7-5816ED199C3C}"/>
    <cellStyle name="Normal 8 3 2 7 2" xfId="30923" xr:uid="{78153E2A-F687-4893-8AF8-36DB57B0A2AC}"/>
    <cellStyle name="Normal 8 3 2 8" xfId="36379" xr:uid="{F6243904-6ABB-484F-8D82-E7A66594C889}"/>
    <cellStyle name="Normal 8 3 2 9" xfId="37441" xr:uid="{D322B3D5-42C8-4CA4-A24E-325B242A34D9}"/>
    <cellStyle name="Normal 8 3 2_Act input CF" xfId="20808" xr:uid="{0D6F71C2-F618-4406-830A-5A547181B83A}"/>
    <cellStyle name="Normal 8 3 3" xfId="20809" xr:uid="{D75D81BE-A846-4B47-BD69-5BB7F90BAB7B}"/>
    <cellStyle name="Normal 8 3 3 10" xfId="39032" xr:uid="{6B940552-1686-44CA-98B1-8C3710B4FA56}"/>
    <cellStyle name="Normal 8 3 3 11" xfId="26047" xr:uid="{EA651E45-88F9-4C96-92A4-8BDE0699E207}"/>
    <cellStyle name="Normal 8 3 3 2" xfId="20810" xr:uid="{9126D3EA-C418-4203-8842-D474FE7FEB53}"/>
    <cellStyle name="Normal 8 3 3 2 2" xfId="20811" xr:uid="{EFD3FB95-D9B6-47A8-82EA-4EA15320B4F2}"/>
    <cellStyle name="Normal 8 3 3 2 2 2" xfId="26049" xr:uid="{9857F954-9209-4425-8369-219F743D6698}"/>
    <cellStyle name="Normal 8 3 3 2 3" xfId="20812" xr:uid="{E8D1BA15-DA2C-432E-BA9A-981CDBB59561}"/>
    <cellStyle name="Normal 8 3 3 2 3 2" xfId="26050" xr:uid="{BEA131AB-A429-4D41-A419-3F712B2A1DED}"/>
    <cellStyle name="Normal 8 3 3 2 4" xfId="26048" xr:uid="{C05BA469-7ECF-422A-B150-1E1516E4C64A}"/>
    <cellStyle name="Normal 8 3 3 2_ACT_NIBD EQ" xfId="20813" xr:uid="{2009461D-F680-46E1-B990-7678A0996EC3}"/>
    <cellStyle name="Normal 8 3 3 3" xfId="20814" xr:uid="{EC101CC7-227D-4E25-9A2A-E136FD538341}"/>
    <cellStyle name="Normal 8 3 3 3 2" xfId="26051" xr:uid="{69B43AAD-8564-4234-BA30-4C24AFCC174A}"/>
    <cellStyle name="Normal 8 3 3 4" xfId="20815" xr:uid="{66BAE60B-876C-4A9F-B1C2-780401C2A3C1}"/>
    <cellStyle name="Normal 8 3 3 4 2" xfId="26052" xr:uid="{1140E872-FEBB-4448-8D86-3B7A8BBB0D63}"/>
    <cellStyle name="Normal 8 3 3 5" xfId="20816" xr:uid="{EF3B9DEF-7BEC-434C-BD72-1E6CC7B1257E}"/>
    <cellStyle name="Normal 8 3 3 5 2" xfId="31170" xr:uid="{F5059FBF-E979-47E7-A4C7-0B6FACFEAEFD}"/>
    <cellStyle name="Normal 8 3 3 6" xfId="36962" xr:uid="{E2C33970-A6A1-457F-B51A-B5169F74FF2E}"/>
    <cellStyle name="Normal 8 3 3 7" xfId="38013" xr:uid="{A16E3ADF-E33E-4F00-921F-7E472DFF999A}"/>
    <cellStyle name="Normal 8 3 3 8" xfId="38414" xr:uid="{4CAA08B2-C916-4AE6-B801-F7483C4401A7}"/>
    <cellStyle name="Normal 8 3 3 9" xfId="38765" xr:uid="{0A0A32B7-FC0E-4ED3-9FBE-DD2FB7FDCD87}"/>
    <cellStyle name="Normal 8 3 3_Act input CF" xfId="20817" xr:uid="{DE309471-B2CE-4007-81A4-C11FAB3FAF8C}"/>
    <cellStyle name="Normal 8 3 4" xfId="20818" xr:uid="{626392EF-D775-4E90-86B6-12F45239F61B}"/>
    <cellStyle name="Normal 8 3 4 10" xfId="39033" xr:uid="{10828678-0E04-4EDD-939D-B0E4AE09FD48}"/>
    <cellStyle name="Normal 8 3 4 11" xfId="26053" xr:uid="{80E4F24A-D7E1-48BB-8BB8-8B19D76385BF}"/>
    <cellStyle name="Normal 8 3 4 2" xfId="20819" xr:uid="{DA53DC88-166F-4629-BF75-60AF731FC819}"/>
    <cellStyle name="Normal 8 3 4 2 2" xfId="20820" xr:uid="{AD4CE26E-56D1-46A7-BA3D-EBBD64B82320}"/>
    <cellStyle name="Normal 8 3 4 2 2 2" xfId="26055" xr:uid="{DDB36A31-5CA1-4257-89BD-AADA856ACA73}"/>
    <cellStyle name="Normal 8 3 4 2 3" xfId="20821" xr:uid="{CB0BE89A-7F62-42AA-8262-C21D4FE244F5}"/>
    <cellStyle name="Normal 8 3 4 2 3 2" xfId="26056" xr:uid="{0010C8D2-FA58-45E5-B754-3C5D53367B0E}"/>
    <cellStyle name="Normal 8 3 4 2 4" xfId="26054" xr:uid="{5B33F819-51A7-4F0F-B7D9-E1E7AF4A09CA}"/>
    <cellStyle name="Normal 8 3 4 2_ACT_NIBD EQ" xfId="20822" xr:uid="{598A731A-A6B0-4395-AFCC-BE415019B699}"/>
    <cellStyle name="Normal 8 3 4 3" xfId="20823" xr:uid="{37916C66-0D63-4F50-9F88-EC6438A018F5}"/>
    <cellStyle name="Normal 8 3 4 3 2" xfId="26057" xr:uid="{F4A0F816-67CE-416E-9200-C5B526D432FC}"/>
    <cellStyle name="Normal 8 3 4 4" xfId="20824" xr:uid="{FD3E50C6-EC73-4185-B247-1C77C686AA74}"/>
    <cellStyle name="Normal 8 3 4 4 2" xfId="26058" xr:uid="{5E22FEC5-82C1-4732-875F-493242AA6469}"/>
    <cellStyle name="Normal 8 3 4 5" xfId="20825" xr:uid="{84687416-1827-4510-B50F-F2C94DCEA4A7}"/>
    <cellStyle name="Normal 8 3 4 5 2" xfId="31566" xr:uid="{3E34B3BE-4A05-40FD-A09B-4573ED95D78C}"/>
    <cellStyle name="Normal 8 3 4 6" xfId="36963" xr:uid="{EE14CC9A-5D60-4E0F-BC4A-62135271D13E}"/>
    <cellStyle name="Normal 8 3 4 7" xfId="38014" xr:uid="{EEF74D71-6023-4F12-9E09-063A74DC23BA}"/>
    <cellStyle name="Normal 8 3 4 8" xfId="38415" xr:uid="{CBC53E60-FACD-4BFA-B29F-2960EC222F8A}"/>
    <cellStyle name="Normal 8 3 4 9" xfId="38766" xr:uid="{32A84F61-C675-4C95-822F-90AF90B01901}"/>
    <cellStyle name="Normal 8 3 4_Act input CF" xfId="20826" xr:uid="{6DBBF6E2-2BD6-4292-B01C-7EE54798F612}"/>
    <cellStyle name="Normal 8 3 5" xfId="20827" xr:uid="{527203D6-FE77-4A7C-8D75-7D1F337CB204}"/>
    <cellStyle name="Normal 8 3 5 2" xfId="20828" xr:uid="{276E3D2A-F178-4CC2-AAE2-71585A73C36E}"/>
    <cellStyle name="Normal 8 3 5 2 2" xfId="26060" xr:uid="{85719087-325F-42EB-BB5B-2DEB23C20E1F}"/>
    <cellStyle name="Normal 8 3 5 3" xfId="20829" xr:uid="{32952933-3357-406B-98E7-A7AB9B052220}"/>
    <cellStyle name="Normal 8 3 5 3 2" xfId="26061" xr:uid="{ADB60D56-4F0C-4670-9144-9CAF22E2B62A}"/>
    <cellStyle name="Normal 8 3 5 4" xfId="26059" xr:uid="{5CDC10A5-9B54-4415-85A1-378875118EB7}"/>
    <cellStyle name="Normal 8 3 5_ACT_NIBD EQ" xfId="20830" xr:uid="{5FB69D83-A0B2-4933-AB00-97409D62BDD0}"/>
    <cellStyle name="Normal 8 3 6" xfId="20831" xr:uid="{0DB1876C-9188-4BD1-8F79-EC2C1A0B6DCA}"/>
    <cellStyle name="Normal 8 3 6 2" xfId="26062" xr:uid="{C6F2E191-93C9-4A1A-B4DE-9764F21757DA}"/>
    <cellStyle name="Normal 8 3 7" xfId="20832" xr:uid="{07A6F834-E1FB-4CF7-AEC2-D2D088360560}"/>
    <cellStyle name="Normal 8 3 7 2" xfId="26063" xr:uid="{27DB448A-265B-4F23-9EBC-0171C2F85540}"/>
    <cellStyle name="Normal 8 3 8" xfId="20833" xr:uid="{54D06A08-E7EB-400E-8707-184A435D21BC}"/>
    <cellStyle name="Normal 8 3 8 2" xfId="30707" xr:uid="{4AB0B844-C990-4067-97C3-6F7C9EB1125A}"/>
    <cellStyle name="Normal 8 3 9" xfId="36285" xr:uid="{7F50F5F0-E549-430C-BD72-19D8B076E831}"/>
    <cellStyle name="Normal 8 3_Act input CF" xfId="20834" xr:uid="{D2FA5066-8696-48D8-AA51-E9C8379B0AD2}"/>
    <cellStyle name="Normal 8 4" xfId="20835" xr:uid="{ABE0B6B2-EDCD-4171-B2CB-CDFBDE7C6904}"/>
    <cellStyle name="Normal 8 4 10" xfId="36048" xr:uid="{F0D4C93D-A1E6-4E3A-A7BC-12FB03DF2F19}"/>
    <cellStyle name="Normal 8 4 11" xfId="26064" xr:uid="{55F16FBF-C544-49D3-AF28-D5C2FDF22A3A}"/>
    <cellStyle name="Normal 8 4 2" xfId="20836" xr:uid="{16213709-BE92-4623-8ADC-DE892F40C693}"/>
    <cellStyle name="Normal 8 4 2 10" xfId="39034" xr:uid="{596533BF-489A-48F2-8AF2-BF6F45F543A1}"/>
    <cellStyle name="Normal 8 4 2 11" xfId="26065" xr:uid="{081E33E4-C9E0-44F1-A374-26849F0A3AC5}"/>
    <cellStyle name="Normal 8 4 2 2" xfId="20837" xr:uid="{53DD3AA0-BFB2-4E1E-8FBF-E992A9D5091A}"/>
    <cellStyle name="Normal 8 4 2 2 2" xfId="20838" xr:uid="{103F27D2-A087-4B25-8AE9-3477A8376C8A}"/>
    <cellStyle name="Normal 8 4 2 2 2 2" xfId="26067" xr:uid="{F1E9C28E-E76A-4CE5-9258-7F60184E1F3D}"/>
    <cellStyle name="Normal 8 4 2 2 3" xfId="20839" xr:uid="{1662F2D8-58B0-48DE-ACD9-B42B554474EE}"/>
    <cellStyle name="Normal 8 4 2 2 3 2" xfId="26068" xr:uid="{68BDF0C1-F0BB-4872-8AB0-25CAFB9A660F}"/>
    <cellStyle name="Normal 8 4 2 2 4" xfId="26066" xr:uid="{AB0356F3-1451-4F14-BF09-252B9187B1EB}"/>
    <cellStyle name="Normal 8 4 2 2_ACT_NIBD EQ" xfId="20840" xr:uid="{DCAEE63E-0A2A-4812-9E15-08D78BF0D903}"/>
    <cellStyle name="Normal 8 4 2 3" xfId="20841" xr:uid="{2F6D894F-5E1C-4F0B-B719-F6D430C4AE27}"/>
    <cellStyle name="Normal 8 4 2 3 2" xfId="26069" xr:uid="{51F3097F-BE0C-48D4-AE9E-3C5116E0C0A7}"/>
    <cellStyle name="Normal 8 4 2 4" xfId="20842" xr:uid="{98DC9646-0997-41EC-BD9A-586D628D2B17}"/>
    <cellStyle name="Normal 8 4 2 4 2" xfId="26070" xr:uid="{FCAA9834-268E-48C0-BB3C-5591A7A47601}"/>
    <cellStyle name="Normal 8 4 2 5" xfId="20843" xr:uid="{B4308EE4-A09D-4FC8-ABB4-403745B95026}"/>
    <cellStyle name="Normal 8 4 2 5 2" xfId="31269" xr:uid="{E237A73C-98C0-4A8B-A0C0-C612DA8854D1}"/>
    <cellStyle name="Normal 8 4 2 6" xfId="36964" xr:uid="{B23DCB76-EA01-4812-B9A7-0759A9E86244}"/>
    <cellStyle name="Normal 8 4 2 7" xfId="38015" xr:uid="{52F4EEC4-F50F-459C-9F54-ADADDC545EE5}"/>
    <cellStyle name="Normal 8 4 2 8" xfId="38416" xr:uid="{F1A61206-DD18-48D0-AD88-BF1AAAA6D18A}"/>
    <cellStyle name="Normal 8 4 2 9" xfId="38767" xr:uid="{FBF61497-288E-4E56-91ED-5346ABDC4DAF}"/>
    <cellStyle name="Normal 8 4 2_Act input CF" xfId="20844" xr:uid="{A6970610-470A-494D-8173-1EBF3A797DF2}"/>
    <cellStyle name="Normal 8 4 3" xfId="20845" xr:uid="{B5962412-FF9D-4A7E-982E-6D58B458E53A}"/>
    <cellStyle name="Normal 8 4 3 10" xfId="39035" xr:uid="{12F5689A-6EBE-4A53-8B34-82AD412B1A61}"/>
    <cellStyle name="Normal 8 4 3 11" xfId="26071" xr:uid="{9F01545D-846B-481F-B086-D4E4AAFB885C}"/>
    <cellStyle name="Normal 8 4 3 2" xfId="20846" xr:uid="{083E16BE-80EF-48F2-B4C9-9E022F5F051C}"/>
    <cellStyle name="Normal 8 4 3 2 2" xfId="20847" xr:uid="{81B2FE2E-75FA-4C04-839F-C2D81D96799F}"/>
    <cellStyle name="Normal 8 4 3 2 2 2" xfId="26073" xr:uid="{2F131DC8-0831-4AED-BC9A-14CC4B2AF2DE}"/>
    <cellStyle name="Normal 8 4 3 2 3" xfId="20848" xr:uid="{B4840E7D-FBB9-409F-A65E-C333400D8D67}"/>
    <cellStyle name="Normal 8 4 3 2 3 2" xfId="26074" xr:uid="{FF72CE85-3EBF-4307-A655-71E8604FC7A3}"/>
    <cellStyle name="Normal 8 4 3 2 4" xfId="26072" xr:uid="{38996839-FEB1-4606-BEB8-E1F5EE481490}"/>
    <cellStyle name="Normal 8 4 3 2_ACT_NIBD EQ" xfId="20849" xr:uid="{B9EB32ED-847C-4750-B160-6D0ECDC78F58}"/>
    <cellStyle name="Normal 8 4 3 3" xfId="20850" xr:uid="{AD4A1C86-0A28-4074-801D-E0B2E06985A2}"/>
    <cellStyle name="Normal 8 4 3 3 2" xfId="26075" xr:uid="{67A486A6-F41D-4847-A7BA-10F3BE82B73B}"/>
    <cellStyle name="Normal 8 4 3 4" xfId="20851" xr:uid="{A2C982C8-B6C8-43E0-B562-9C58810A1F6A}"/>
    <cellStyle name="Normal 8 4 3 4 2" xfId="26076" xr:uid="{826F26A7-DBEB-40E3-8F23-719A2D21A6BE}"/>
    <cellStyle name="Normal 8 4 3 5" xfId="20852" xr:uid="{6BD0A281-F33B-436F-A592-7B53AE2FE1F5}"/>
    <cellStyle name="Normal 8 4 3 5 2" xfId="31662" xr:uid="{B19BCC08-BC75-4759-9B8F-4E6C3BDB8CB6}"/>
    <cellStyle name="Normal 8 4 3 6" xfId="36965" xr:uid="{84C05DA8-473E-44C1-A68C-49FB2AEBC1BE}"/>
    <cellStyle name="Normal 8 4 3 7" xfId="38016" xr:uid="{AB8262F3-AEC4-4EF5-9A90-EDB273639CE4}"/>
    <cellStyle name="Normal 8 4 3 8" xfId="38417" xr:uid="{B3179159-500A-4BA7-98D3-C1D75D5A3090}"/>
    <cellStyle name="Normal 8 4 3 9" xfId="38768" xr:uid="{F60AFF74-F9EC-41DC-917F-64703AEA5B37}"/>
    <cellStyle name="Normal 8 4 3_Act input CF" xfId="20853" xr:uid="{A6710FED-32EA-45FE-970F-EAFA055150BC}"/>
    <cellStyle name="Normal 8 4 4" xfId="20854" xr:uid="{8167AA93-83F2-482D-A34E-1095DD10E8B3}"/>
    <cellStyle name="Normal 8 4 4 2" xfId="20855" xr:uid="{2BA7BE0C-0462-4508-9C11-D1E24A53E5AB}"/>
    <cellStyle name="Normal 8 4 4 2 2" xfId="26078" xr:uid="{CA5C5F0A-3563-4FF3-A363-52F3F2E3FB13}"/>
    <cellStyle name="Normal 8 4 4 3" xfId="20856" xr:uid="{F68500A1-5DA2-4ECB-AE1C-E089AD642E7C}"/>
    <cellStyle name="Normal 8 4 4 3 2" xfId="26079" xr:uid="{DD64CFE4-E11E-4DD6-AA06-D56338A5283C}"/>
    <cellStyle name="Normal 8 4 4 4" xfId="26077" xr:uid="{3213B13D-6309-4AE1-B878-19C44B0B82A1}"/>
    <cellStyle name="Normal 8 4 4_ACT_NIBD EQ" xfId="20857" xr:uid="{4F837B16-9D37-46E1-96C1-F0610DFF15A5}"/>
    <cellStyle name="Normal 8 4 5" xfId="20858" xr:uid="{D133C6DF-9EB3-436B-BE49-14DAB2106360}"/>
    <cellStyle name="Normal 8 4 5 2" xfId="26080" xr:uid="{35F824EB-1DFA-4D6A-901D-AE1FB0600AD8}"/>
    <cellStyle name="Normal 8 4 6" xfId="20859" xr:uid="{A54E4488-43B5-40BC-89A5-FBA19C019407}"/>
    <cellStyle name="Normal 8 4 6 2" xfId="26081" xr:uid="{535EDAC6-4D06-424E-A8E6-8BEA0E8E9AE8}"/>
    <cellStyle name="Normal 8 4 7" xfId="20860" xr:uid="{FD709FCD-0B8A-4C3C-9F97-5A935C21A2EE}"/>
    <cellStyle name="Normal 8 4 7 2" xfId="30842" xr:uid="{2C0C345C-A4CE-4C32-A475-CAAD74031544}"/>
    <cellStyle name="Normal 8 4 8" xfId="36345" xr:uid="{BC6D7729-E011-419D-BA33-EE381C7A28E5}"/>
    <cellStyle name="Normal 8 4 9" xfId="37396" xr:uid="{7D9E931A-6629-4839-9A58-492C99CD7B50}"/>
    <cellStyle name="Normal 8 4_Act input CF" xfId="20861" xr:uid="{2CFAF34D-9B1A-43E1-B1F8-A0117FE9E707}"/>
    <cellStyle name="Normal 8 5" xfId="20862" xr:uid="{8CAE7465-087A-49F8-A02C-43FAC6E8486F}"/>
    <cellStyle name="Normal 8 5 10" xfId="39036" xr:uid="{145ACB71-A9AC-40C0-8236-A7F1D66204C4}"/>
    <cellStyle name="Normal 8 5 11" xfId="26082" xr:uid="{6A1F75B8-B522-42E6-A634-D7F752C4BB4D}"/>
    <cellStyle name="Normal 8 5 2" xfId="20863" xr:uid="{8BD3298F-ADE6-47D3-BFB3-7C26EB7D42C9}"/>
    <cellStyle name="Normal 8 5 2 2" xfId="20864" xr:uid="{3BAF16E7-D551-4011-8F06-863E66D9CE46}"/>
    <cellStyle name="Normal 8 5 2 2 2" xfId="26084" xr:uid="{0DA72316-83B3-48AD-AE99-4E832387E0CE}"/>
    <cellStyle name="Normal 8 5 2 3" xfId="20865" xr:uid="{B5DC1327-0B1B-4B4B-86CC-B3F13C3A35D4}"/>
    <cellStyle name="Normal 8 5 2 3 2" xfId="26085" xr:uid="{B8BC23BC-A9A2-4865-88BF-5BAD5FE084F1}"/>
    <cellStyle name="Normal 8 5 2 4" xfId="26083" xr:uid="{7682B50C-0DDC-4687-A1EE-7B90788549AD}"/>
    <cellStyle name="Normal 8 5 2_ACT_NIBD EQ" xfId="20866" xr:uid="{DA4A0BAD-C0E5-4CD1-A5C7-D85C45DFA244}"/>
    <cellStyle name="Normal 8 5 3" xfId="20867" xr:uid="{40CBF562-2B76-4014-B57D-35BDFBEADEFB}"/>
    <cellStyle name="Normal 8 5 3 2" xfId="26086" xr:uid="{DCD4E199-8251-4BAA-B326-A37D4CD937BD}"/>
    <cellStyle name="Normal 8 5 4" xfId="20868" xr:uid="{C62A21D4-90D8-44F2-9181-2D28380119EE}"/>
    <cellStyle name="Normal 8 5 4 2" xfId="26087" xr:uid="{9AC48D2A-7FCD-4ABF-8F22-E61360F53CB9}"/>
    <cellStyle name="Normal 8 5 5" xfId="20869" xr:uid="{1CE7B197-BB1E-467A-9953-989AA6681AF4}"/>
    <cellStyle name="Normal 8 5 5 2" xfId="31087" xr:uid="{CCBAA9B6-49F3-4998-AA80-20C4926484BE}"/>
    <cellStyle name="Normal 8 5 6" xfId="36966" xr:uid="{738F13C2-C6FF-4CC6-9A6B-CDE5323CDC95}"/>
    <cellStyle name="Normal 8 5 7" xfId="38017" xr:uid="{5562723E-38DD-4D64-8A00-4292B9D28E91}"/>
    <cellStyle name="Normal 8 5 8" xfId="38418" xr:uid="{F9E997F7-2533-41DD-8DE2-E8DFB20151A2}"/>
    <cellStyle name="Normal 8 5 9" xfId="38769" xr:uid="{7E0F814F-CCAE-4917-8615-F6370BCFEB4B}"/>
    <cellStyle name="Normal 8 5_Act input CF" xfId="20870" xr:uid="{88099CC5-2EDC-4A13-A99E-636F82F86919}"/>
    <cellStyle name="Normal 8 6" xfId="20871" xr:uid="{A6FEDB14-FB40-4B2D-A08D-CE403E24CA70}"/>
    <cellStyle name="Normal 8 6 10" xfId="39037" xr:uid="{E8E2F0CA-550C-4340-AF62-DA782B5630AA}"/>
    <cellStyle name="Normal 8 6 11" xfId="26088" xr:uid="{B3A65DA9-EE4C-4408-B4A3-59D6D1B0E7F5}"/>
    <cellStyle name="Normal 8 6 2" xfId="20872" xr:uid="{0D05B616-5D6B-486C-AEBB-93A99B7ACB9D}"/>
    <cellStyle name="Normal 8 6 2 2" xfId="20873" xr:uid="{E807D6E3-73D1-4DFD-8BA8-FAE707D36D8D}"/>
    <cellStyle name="Normal 8 6 2 2 2" xfId="26090" xr:uid="{588199FE-AB74-4271-B26D-A34B47FB32C7}"/>
    <cellStyle name="Normal 8 6 2 3" xfId="20874" xr:uid="{750EC6D4-2CED-49F1-A5D2-B7CD7381443C}"/>
    <cellStyle name="Normal 8 6 2 3 2" xfId="26091" xr:uid="{F1C7896A-2F8F-4580-B2F2-B7E08A7BBF65}"/>
    <cellStyle name="Normal 8 6 2 4" xfId="26089" xr:uid="{E6CCDE57-79AE-4D5F-9B85-625AE39FFF64}"/>
    <cellStyle name="Normal 8 6 2_ACT_NIBD EQ" xfId="20875" xr:uid="{25E1133A-40CE-4D9D-9787-3D2FBF296E21}"/>
    <cellStyle name="Normal 8 6 3" xfId="20876" xr:uid="{382672E7-7816-4213-895B-33461B830D11}"/>
    <cellStyle name="Normal 8 6 3 2" xfId="26092" xr:uid="{D9CF465D-6E94-4E47-8B98-CDEB75C71350}"/>
    <cellStyle name="Normal 8 6 4" xfId="20877" xr:uid="{203CC782-3C50-4AB8-B302-B0AE85F368D3}"/>
    <cellStyle name="Normal 8 6 4 2" xfId="26093" xr:uid="{7E5C796F-8F4E-4F9A-8FA1-88C9681EF2A2}"/>
    <cellStyle name="Normal 8 6 5" xfId="20878" xr:uid="{B664DA9C-F169-4012-B091-FB34BA16FC89}"/>
    <cellStyle name="Normal 8 6 5 2" xfId="31513" xr:uid="{7C9D1658-05EB-4874-AE15-2F181FDBA9FB}"/>
    <cellStyle name="Normal 8 6 6" xfId="36967" xr:uid="{F7EAEB68-9605-4DAA-8D47-5F16285BEDDF}"/>
    <cellStyle name="Normal 8 6 7" xfId="38018" xr:uid="{1FECFEA3-767F-4BC8-8179-19F82FA35054}"/>
    <cellStyle name="Normal 8 6 8" xfId="38419" xr:uid="{CDD08E70-190C-4C53-83BE-424248326CF5}"/>
    <cellStyle name="Normal 8 6 9" xfId="38770" xr:uid="{91741BE8-4FD9-4264-928F-FB85D885412F}"/>
    <cellStyle name="Normal 8 6_Act input CF" xfId="20879" xr:uid="{4551850E-C588-4B65-A22A-690C57495DEC}"/>
    <cellStyle name="Normal 8 7" xfId="20880" xr:uid="{0D6C8EE3-06F6-4260-920E-584E46B1020A}"/>
    <cellStyle name="Normal 8 7 2" xfId="20881" xr:uid="{0C376641-55F1-4E5C-B01B-756CF0572F57}"/>
    <cellStyle name="Normal 8 7 2 2" xfId="26095" xr:uid="{90478918-7FFD-41BE-AF6B-85DB4EC41E7D}"/>
    <cellStyle name="Normal 8 7 3" xfId="20882" xr:uid="{0835E456-AF6B-4963-A936-864FA489A87D}"/>
    <cellStyle name="Normal 8 7 3 2" xfId="26096" xr:uid="{4879E49E-937A-4D42-9465-F15B1A8B506F}"/>
    <cellStyle name="Normal 8 7 4" xfId="26094" xr:uid="{0E77B98F-D42A-4380-950D-5CA1123443D6}"/>
    <cellStyle name="Normal 8 7_ACT_NIBD EQ" xfId="20883" xr:uid="{ACB1F7F4-48C5-4DF7-9554-63756342EC82}"/>
    <cellStyle name="Normal 8 8" xfId="20884" xr:uid="{A03494C7-529A-4699-AA7C-495DFDF5C2EF}"/>
    <cellStyle name="Normal 8 8 2" xfId="26097" xr:uid="{96E20B4F-0897-4FC4-8FED-BC8B0C034E95}"/>
    <cellStyle name="Normal 8 9" xfId="20885" xr:uid="{357F9C6C-86A8-4EEE-B6C4-61E67F880EDA}"/>
    <cellStyle name="Normal 8 9 2" xfId="26098" xr:uid="{ECCD4D49-B0CA-41A8-BDB2-5C572F1C268A}"/>
    <cellStyle name="Normal 8_Act input CF" xfId="20886" xr:uid="{0BC4EDAB-6EC7-4559-BE61-A6C761F8D96D}"/>
    <cellStyle name="Normal 80" xfId="20887" xr:uid="{BD07C547-0890-46B9-8B95-B8BC7F62D67C}"/>
    <cellStyle name="Normal 80 2" xfId="20888" xr:uid="{A83D9C34-0F1E-4B78-BE5F-329B62924F5A}"/>
    <cellStyle name="Normal 80 2 2" xfId="26100" xr:uid="{7E5966F2-C60F-4DB4-8B6D-C833CABEBE1E}"/>
    <cellStyle name="Normal 80 3" xfId="20889" xr:uid="{B4F9B2B8-0F83-4A3A-996F-81F2AC294146}"/>
    <cellStyle name="Normal 80 3 2" xfId="26101" xr:uid="{ED78E32F-4393-49E6-BDDD-02BE9F623E09}"/>
    <cellStyle name="Normal 80 4" xfId="35910" xr:uid="{DF10158D-D7B7-4EC2-8CDC-C074C4291F17}"/>
    <cellStyle name="Normal 80 5" xfId="26099" xr:uid="{66E66DD6-EB75-43A0-8281-67797B1073F1}"/>
    <cellStyle name="Normal 80_ACT Segment adj EBITDA" xfId="20890" xr:uid="{BB2281A0-A4AE-4F0D-83BB-1FB241FE24C6}"/>
    <cellStyle name="Normal 81" xfId="20891" xr:uid="{598F296B-9F6A-4B3A-92B5-D4DB7355DD68}"/>
    <cellStyle name="Normal 81 2" xfId="20892" xr:uid="{F15E3947-4473-4A2E-AC9F-85C126CD830E}"/>
    <cellStyle name="Normal 81 2 2" xfId="26103" xr:uid="{143C4ABD-05D1-4220-BB4F-BAD0882C9B3E}"/>
    <cellStyle name="Normal 81 3" xfId="20893" xr:uid="{08B9DD62-E829-40E5-87A9-5ADC1A67FB33}"/>
    <cellStyle name="Normal 81 3 2" xfId="26104" xr:uid="{6CB80D90-D572-4005-8C7A-DAA0F3779125}"/>
    <cellStyle name="Normal 81 4" xfId="20894" xr:uid="{5D2E60DB-3198-47C6-A175-A9665CF90271}"/>
    <cellStyle name="Normal 81 4 2" xfId="26655" xr:uid="{33DAA666-3519-4268-BC8D-FCE2C4C5076D}"/>
    <cellStyle name="Normal 81 5" xfId="35911" xr:uid="{5DA84C47-D7F3-4E5C-81B7-CE2EF56ECBAA}"/>
    <cellStyle name="Normal 81 6" xfId="26102" xr:uid="{3D005054-747D-4C4E-AD22-82D36F1DE097}"/>
    <cellStyle name="Normal 81_ACT Segment adj EBITDA" xfId="20895" xr:uid="{ECC532BB-3C05-44F4-A9B2-E8225C7F4399}"/>
    <cellStyle name="Normal 82" xfId="20896" xr:uid="{CBD6070C-3EBF-47EA-B1DA-0A2A90ECBFBB}"/>
    <cellStyle name="Normal 82 2" xfId="35912" xr:uid="{C1FB7179-77E2-4FF6-A257-34C5E19CFA3D}"/>
    <cellStyle name="Normal 83" xfId="20897" xr:uid="{37E31117-DD9B-4C94-9F70-84683464BF1D}"/>
    <cellStyle name="Normal 83 2" xfId="35913" xr:uid="{6EA4C00D-9C49-4CE0-8404-0D4C7DB475D3}"/>
    <cellStyle name="Normal 84" xfId="20898" xr:uid="{FDE6E46D-6B7A-461A-AFDB-3F7F82FD9A22}"/>
    <cellStyle name="Normal 84 2" xfId="35914" xr:uid="{FE237206-8007-47C4-AE84-F8EFD91E1CD9}"/>
    <cellStyle name="Normal 85" xfId="20899" xr:uid="{15DC919A-6BF7-476A-B409-A31E7C5E6BB6}"/>
    <cellStyle name="Normal 85 2" xfId="35915" xr:uid="{FD0205D2-56B2-48E7-BD04-16C9A141BF32}"/>
    <cellStyle name="Normal 86" xfId="20900" xr:uid="{D1426EA9-8768-4839-85ED-44735BA57636}"/>
    <cellStyle name="Normal 86 2" xfId="35916" xr:uid="{FE0E12F5-0338-415A-8E6A-E987380B2020}"/>
    <cellStyle name="Normal 87" xfId="20901" xr:uid="{F4719463-8868-41A7-AFC5-D3211571B9AE}"/>
    <cellStyle name="Normal 87 2" xfId="35917" xr:uid="{CC695E21-CAE0-4438-BC56-FD166A94F67A}"/>
    <cellStyle name="Normal 88" xfId="20902" xr:uid="{406C1CDA-7FEB-4972-9F60-4695A5FFED7E}"/>
    <cellStyle name="Normal 88 2" xfId="35918" xr:uid="{FB39EE43-0304-4D93-9259-09C2664D6EE1}"/>
    <cellStyle name="Normal 89" xfId="20903" xr:uid="{B64E6D66-1DA7-4009-9B71-BB46FDD9AC72}"/>
    <cellStyle name="Normal 89 2" xfId="35919" xr:uid="{5CD8E8CC-DA5C-470B-B862-0BC0346B8819}"/>
    <cellStyle name="Normal 9" xfId="20904" xr:uid="{B3B2081E-A266-4E30-8F65-8D6B2971B910}"/>
    <cellStyle name="Normal 9 10" xfId="20905" xr:uid="{C99DDBD4-8BFB-47F7-A923-AB4765939E20}"/>
    <cellStyle name="Normal 9 10 2" xfId="30608" xr:uid="{EDD3D91B-E1D2-49C0-B06F-F23BBA1DE1A8}"/>
    <cellStyle name="Normal 9 11" xfId="26105" xr:uid="{DF9557C5-3879-4C3B-B5E0-8606AA34D463}"/>
    <cellStyle name="Normal 9 2" xfId="20906" xr:uid="{39FEEBAB-5345-4D12-B719-5A604FC139AC}"/>
    <cellStyle name="Normal 9 2 10" xfId="37351" xr:uid="{AC416E20-CEC7-4320-9600-33D07C92B97D}"/>
    <cellStyle name="Normal 9 2 11" xfId="26106" xr:uid="{707061F2-25DC-4F55-93CF-A08609A57A03}"/>
    <cellStyle name="Normal 9 2 2" xfId="20907" xr:uid="{87B4FCAB-E20A-453F-A433-C5FDD24B8B14}"/>
    <cellStyle name="Normal 9 2 2 10" xfId="36206" xr:uid="{183F41C5-87BB-483D-AF6C-512D3D6E182A}"/>
    <cellStyle name="Normal 9 2 2 11" xfId="26107" xr:uid="{56052DC7-5235-4494-8297-8EE03F278E0D}"/>
    <cellStyle name="Normal 9 2 2 2" xfId="20908" xr:uid="{78276C5D-1790-411A-B391-13F94E142B75}"/>
    <cellStyle name="Normal 9 2 2 2 10" xfId="39038" xr:uid="{874CA2B7-6F64-4E45-97A6-CD5DAAF9CAC8}"/>
    <cellStyle name="Normal 9 2 2 2 11" xfId="26108" xr:uid="{1DF4FEDF-887B-47EB-BDC8-916DC5CBF4D3}"/>
    <cellStyle name="Normal 9 2 2 2 2" xfId="20909" xr:uid="{66A913B1-8C91-4188-B00F-323BE1C6601C}"/>
    <cellStyle name="Normal 9 2 2 2 2 2" xfId="20910" xr:uid="{DB0FD89E-BE3B-4D27-AE3E-21F65FE6D809}"/>
    <cellStyle name="Normal 9 2 2 2 2 2 2" xfId="26110" xr:uid="{7627C779-385B-4CA5-A032-B2F30BFEC671}"/>
    <cellStyle name="Normal 9 2 2 2 2 3" xfId="20911" xr:uid="{A4DE1F9A-CA41-43D4-8F9E-9F60D40E3718}"/>
    <cellStyle name="Normal 9 2 2 2 2 3 2" xfId="26111" xr:uid="{FF4B6671-B5BE-4587-B66F-AB3ABF55BB32}"/>
    <cellStyle name="Normal 9 2 2 2 2 4" xfId="26109" xr:uid="{78E25F92-25E6-442B-8410-80F74FBA301A}"/>
    <cellStyle name="Normal 9 2 2 2 2_ACT_NIBD EQ" xfId="20912" xr:uid="{D16577CC-3C39-47D3-BDC7-48885E484E78}"/>
    <cellStyle name="Normal 9 2 2 2 3" xfId="20913" xr:uid="{39CBD35A-3CF5-4FED-BC04-42D43EB7FAEF}"/>
    <cellStyle name="Normal 9 2 2 2 3 2" xfId="26112" xr:uid="{32CCCC67-F8CF-4850-A97E-F64D1366944D}"/>
    <cellStyle name="Normal 9 2 2 2 4" xfId="20914" xr:uid="{4F6C9148-DEB8-44C3-8A71-5A2DE83312F2}"/>
    <cellStyle name="Normal 9 2 2 2 4 2" xfId="26113" xr:uid="{A02FBE4A-44B0-4896-AB47-AFBDDE63A949}"/>
    <cellStyle name="Normal 9 2 2 2 5" xfId="20915" xr:uid="{CE37F4B6-91CC-4FCF-9D05-176EC86AD3EC}"/>
    <cellStyle name="Normal 9 2 2 2 5 2" xfId="31334" xr:uid="{F7B1B0DE-7A77-4661-9B5F-827034D3203E}"/>
    <cellStyle name="Normal 9 2 2 2 6" xfId="36968" xr:uid="{5B5B26D0-4871-42ED-9702-0BDAC9C93045}"/>
    <cellStyle name="Normal 9 2 2 2 7" xfId="38019" xr:uid="{28EFCF9B-D60D-4633-92D9-D3F92A396AF5}"/>
    <cellStyle name="Normal 9 2 2 2 8" xfId="38421" xr:uid="{25792247-D0D7-4DE5-B0B9-504BBA666F70}"/>
    <cellStyle name="Normal 9 2 2 2 9" xfId="38771" xr:uid="{3FCFA8AD-0739-4A56-BB12-3669EDE77F76}"/>
    <cellStyle name="Normal 9 2 2 2_Act input CF" xfId="20916" xr:uid="{81536FF2-F13F-4F7C-A495-519643A819D2}"/>
    <cellStyle name="Normal 9 2 2 3" xfId="20917" xr:uid="{7495E4B3-8E93-45D6-9416-1CB8000A4C8A}"/>
    <cellStyle name="Normal 9 2 2 3 10" xfId="39039" xr:uid="{1570DBA7-B863-4015-AA1D-C2983D39EC4A}"/>
    <cellStyle name="Normal 9 2 2 3 11" xfId="26114" xr:uid="{71689C2F-8794-49DD-9EE2-636C6682FABE}"/>
    <cellStyle name="Normal 9 2 2 3 2" xfId="20918" xr:uid="{79952D93-6C9B-4E08-A1A8-F74571CDD0D5}"/>
    <cellStyle name="Normal 9 2 2 3 2 2" xfId="20919" xr:uid="{703B2265-A25C-4C18-9CBB-B110242294DC}"/>
    <cellStyle name="Normal 9 2 2 3 2 2 2" xfId="26116" xr:uid="{1165B0B0-F4FB-4E59-B1B1-5587A15AA64A}"/>
    <cellStyle name="Normal 9 2 2 3 2 3" xfId="20920" xr:uid="{3C4F5163-22F5-4072-81EB-EF291F69053E}"/>
    <cellStyle name="Normal 9 2 2 3 2 3 2" xfId="26117" xr:uid="{909EA3D3-11AE-4956-9C92-81B12B515BD9}"/>
    <cellStyle name="Normal 9 2 2 3 2 4" xfId="26115" xr:uid="{4AF0ACA3-C19F-4F85-B02B-FC801494B91D}"/>
    <cellStyle name="Normal 9 2 2 3 2_ACT_NIBD EQ" xfId="20921" xr:uid="{1359EEFE-E80F-478E-B777-787096F89E20}"/>
    <cellStyle name="Normal 9 2 2 3 3" xfId="20922" xr:uid="{745165A2-12E1-4CF2-8624-8C861DA88F00}"/>
    <cellStyle name="Normal 9 2 2 3 3 2" xfId="26118" xr:uid="{18EB0FC1-217A-402A-8399-647C18B5B7AF}"/>
    <cellStyle name="Normal 9 2 2 3 4" xfId="20923" xr:uid="{C5390E65-4021-415E-A381-32FA1F540617}"/>
    <cellStyle name="Normal 9 2 2 3 4 2" xfId="26119" xr:uid="{8B468435-0640-49B4-B49D-6B6E2034482C}"/>
    <cellStyle name="Normal 9 2 2 3 5" xfId="20924" xr:uid="{141BCF3B-8309-4501-99C5-8CCD8CD3B836}"/>
    <cellStyle name="Normal 9 2 2 3 5 2" xfId="31727" xr:uid="{E5407D25-C75D-4A82-B5BC-1CAE4A11A7C4}"/>
    <cellStyle name="Normal 9 2 2 3 6" xfId="36969" xr:uid="{2C673709-8061-4721-BCA4-0E3CFEA7143C}"/>
    <cellStyle name="Normal 9 2 2 3 7" xfId="38020" xr:uid="{382746DE-4B1E-49E4-AC27-14C510792062}"/>
    <cellStyle name="Normal 9 2 2 3 8" xfId="38422" xr:uid="{D0CA8B29-CDF2-416C-AF68-EE84377187B1}"/>
    <cellStyle name="Normal 9 2 2 3 9" xfId="38772" xr:uid="{AD6DD169-49DE-4731-9E9B-8276BB481EE4}"/>
    <cellStyle name="Normal 9 2 2 3_Act input CF" xfId="20925" xr:uid="{4E860B91-FEF3-451F-BB28-9A1EA93DD6FA}"/>
    <cellStyle name="Normal 9 2 2 4" xfId="20926" xr:uid="{221EF9A6-228A-4CD5-A041-B88295769C2C}"/>
    <cellStyle name="Normal 9 2 2 4 2" xfId="20927" xr:uid="{D8233117-60A8-4BEA-A9EA-1B7F495F248F}"/>
    <cellStyle name="Normal 9 2 2 4 2 2" xfId="26121" xr:uid="{220ADEA7-4372-4E2F-8475-87758F4CD720}"/>
    <cellStyle name="Normal 9 2 2 4 3" xfId="20928" xr:uid="{22AD2D54-769F-49B7-B04F-77F9AA3A0201}"/>
    <cellStyle name="Normal 9 2 2 4 3 2" xfId="26122" xr:uid="{32815E5F-D106-4284-ADF9-86545BA0883D}"/>
    <cellStyle name="Normal 9 2 2 4 4" xfId="26120" xr:uid="{563360E6-6E89-4972-8329-B4309D882762}"/>
    <cellStyle name="Normal 9 2 2 4_ACT_NIBD EQ" xfId="20929" xr:uid="{BD692DBE-CD59-4A0D-92E1-D886C066A59B}"/>
    <cellStyle name="Normal 9 2 2 5" xfId="20930" xr:uid="{5C03F7A5-03B9-4E69-A50B-B08F76874E6A}"/>
    <cellStyle name="Normal 9 2 2 5 2" xfId="26123" xr:uid="{8A06FA60-3099-45B7-BEB5-5BD7885F4B7B}"/>
    <cellStyle name="Normal 9 2 2 6" xfId="20931" xr:uid="{DA3C9016-8B7A-41F1-A896-07406AD02C53}"/>
    <cellStyle name="Normal 9 2 2 6 2" xfId="26124" xr:uid="{20ADB01D-A2C7-48FE-B417-B924B0F66DF2}"/>
    <cellStyle name="Normal 9 2 2 7" xfId="20932" xr:uid="{B78E182A-582F-4C74-BA8E-FA61F8237D97}"/>
    <cellStyle name="Normal 9 2 2 7 2" xfId="30935" xr:uid="{AC977E21-D0BB-4680-982D-1F65466667D5}"/>
    <cellStyle name="Normal 9 2 2 8" xfId="36391" xr:uid="{A1F78BCE-E2EB-421E-A126-89F8BFDFA99B}"/>
    <cellStyle name="Normal 9 2 2 9" xfId="37453" xr:uid="{3D61BDF2-F1DA-4C89-ABE9-474BA6EB141E}"/>
    <cellStyle name="Normal 9 2 2_Act input CF" xfId="20933" xr:uid="{F0EB2278-561D-496B-80C9-9DA3BF8B4EF1}"/>
    <cellStyle name="Normal 9 2 3" xfId="20934" xr:uid="{8D3AD971-CB22-4A62-9892-E195E971CA5F}"/>
    <cellStyle name="Normal 9 2 3 10" xfId="39040" xr:uid="{0C1A0084-100C-4234-A10A-0F0F163160D7}"/>
    <cellStyle name="Normal 9 2 3 11" xfId="26125" xr:uid="{91E0AE1A-2BB3-439F-95FC-D23C002B5FE6}"/>
    <cellStyle name="Normal 9 2 3 2" xfId="20935" xr:uid="{1754301E-5D26-47B2-86E9-23759769689C}"/>
    <cellStyle name="Normal 9 2 3 2 2" xfId="20936" xr:uid="{5DC3BC06-DEED-49C6-A2FB-00E4D90A0200}"/>
    <cellStyle name="Normal 9 2 3 2 2 2" xfId="26127" xr:uid="{45650508-0D02-4324-ACEF-9CF2CA29BC50}"/>
    <cellStyle name="Normal 9 2 3 2 3" xfId="20937" xr:uid="{BF3CD86B-F45F-4D22-A9FA-3167F297194A}"/>
    <cellStyle name="Normal 9 2 3 2 3 2" xfId="26128" xr:uid="{A43E3100-5D63-4344-981D-B95F671EC95C}"/>
    <cellStyle name="Normal 9 2 3 2 4" xfId="26126" xr:uid="{8B10D5AE-680A-459D-AE53-C5F0C5814B83}"/>
    <cellStyle name="Normal 9 2 3 2_ACT_NIBD EQ" xfId="20938" xr:uid="{688C7AE4-C32D-4380-AABB-7D529BD792CF}"/>
    <cellStyle name="Normal 9 2 3 3" xfId="20939" xr:uid="{9706B28B-D433-4694-A3EB-1528329BB390}"/>
    <cellStyle name="Normal 9 2 3 3 2" xfId="26129" xr:uid="{BAC12450-A9AD-4070-B0FB-B772EFE816B5}"/>
    <cellStyle name="Normal 9 2 3 4" xfId="20940" xr:uid="{2396497D-CB23-4484-86D0-031298619BC7}"/>
    <cellStyle name="Normal 9 2 3 4 2" xfId="26130" xr:uid="{FFF7A352-34E5-425C-86EC-0164DBD02D10}"/>
    <cellStyle name="Normal 9 2 3 5" xfId="20941" xr:uid="{1208F347-458F-4AFA-8F02-F41672CCFEF6}"/>
    <cellStyle name="Normal 9 2 3 5 2" xfId="31182" xr:uid="{261C8F7B-890E-47C9-88EC-92CD9517135F}"/>
    <cellStyle name="Normal 9 2 3 6" xfId="36970" xr:uid="{67F17B70-6458-45F5-A6C7-43A3D9AD4788}"/>
    <cellStyle name="Normal 9 2 3 7" xfId="38021" xr:uid="{42000501-9610-48C7-816C-266993972465}"/>
    <cellStyle name="Normal 9 2 3 8" xfId="38423" xr:uid="{7DDE3B9E-DE6C-4947-8514-D3AE0E66F2D2}"/>
    <cellStyle name="Normal 9 2 3 9" xfId="38773" xr:uid="{75F6C717-BC42-4F1F-957C-74C7903304D6}"/>
    <cellStyle name="Normal 9 2 3_Act input CF" xfId="20942" xr:uid="{762E6967-CC64-497B-B470-C5F3767AD4D1}"/>
    <cellStyle name="Normal 9 2 4" xfId="20943" xr:uid="{A6BD293A-1B57-41E6-B0CF-F69BB7FCB343}"/>
    <cellStyle name="Normal 9 2 4 10" xfId="39041" xr:uid="{FADFEF3C-3A24-45C1-918E-821B747E40EB}"/>
    <cellStyle name="Normal 9 2 4 11" xfId="26131" xr:uid="{3B587637-C102-4000-994D-6B96A86DD0E4}"/>
    <cellStyle name="Normal 9 2 4 2" xfId="20944" xr:uid="{FB2195C7-B38D-4706-A35B-98D1DE60F995}"/>
    <cellStyle name="Normal 9 2 4 2 2" xfId="20945" xr:uid="{B9EAE9AB-7564-4E8B-A4EA-4FCBFB9BB726}"/>
    <cellStyle name="Normal 9 2 4 2 2 2" xfId="26133" xr:uid="{F121BEFD-D7B2-4227-95EE-C89425EE441E}"/>
    <cellStyle name="Normal 9 2 4 2 3" xfId="20946" xr:uid="{F25B240D-1F71-44EF-A653-353C65BD353F}"/>
    <cellStyle name="Normal 9 2 4 2 3 2" xfId="26134" xr:uid="{2CDC6511-21DC-484A-AA77-8C20535E54F2}"/>
    <cellStyle name="Normal 9 2 4 2 4" xfId="26132" xr:uid="{2A3CEF5C-7B63-40DB-BCA8-C0CDE49F9E5D}"/>
    <cellStyle name="Normal 9 2 4 2_ACT_NIBD EQ" xfId="20947" xr:uid="{D2D11B1C-176C-4EAB-8439-A6942B74D3B1}"/>
    <cellStyle name="Normal 9 2 4 3" xfId="20948" xr:uid="{077CC82E-ECF7-46FC-BF5B-24D9A63CD9E6}"/>
    <cellStyle name="Normal 9 2 4 3 2" xfId="26135" xr:uid="{ECE7EB3B-71B3-4053-919F-D4E28A8A0684}"/>
    <cellStyle name="Normal 9 2 4 4" xfId="20949" xr:uid="{A45BD0D7-C13B-44E2-8F44-FEFD9672D2E3}"/>
    <cellStyle name="Normal 9 2 4 4 2" xfId="26136" xr:uid="{E5C33A76-FDAC-4329-9B5C-9D0619BAF8BC}"/>
    <cellStyle name="Normal 9 2 4 5" xfId="20950" xr:uid="{DD2262AD-2255-4F73-9FD2-D6A23B402A89}"/>
    <cellStyle name="Normal 9 2 4 5 2" xfId="31578" xr:uid="{3DDD6BAA-95B1-4983-9180-F384FD2D9FC8}"/>
    <cellStyle name="Normal 9 2 4 6" xfId="36971" xr:uid="{1BC26F02-737A-4F35-B695-6B7645CA06D9}"/>
    <cellStyle name="Normal 9 2 4 7" xfId="38022" xr:uid="{67BAEEB0-2AA4-4C36-91DA-2C747366F374}"/>
    <cellStyle name="Normal 9 2 4 8" xfId="38424" xr:uid="{E755A0E9-628B-4557-97FB-9F90837CBD46}"/>
    <cellStyle name="Normal 9 2 4 9" xfId="38774" xr:uid="{0EF26483-A69D-41DE-842B-CBB9B10E4F4A}"/>
    <cellStyle name="Normal 9 2 4_Act input CF" xfId="20951" xr:uid="{60EEA4A2-0737-4243-8848-A79DF7AB57F0}"/>
    <cellStyle name="Normal 9 2 5" xfId="20952" xr:uid="{507F38E9-52D9-4873-9179-D2159F662556}"/>
    <cellStyle name="Normal 9 2 5 2" xfId="20953" xr:uid="{1BA95201-2121-4545-9031-9FA951DA915F}"/>
    <cellStyle name="Normal 9 2 5 2 2" xfId="26138" xr:uid="{2A784754-B947-40FE-A8A5-6B38A76D98DE}"/>
    <cellStyle name="Normal 9 2 5 3" xfId="20954" xr:uid="{4797C21F-2FA9-464A-ADCA-AEE6211E7896}"/>
    <cellStyle name="Normal 9 2 5 3 2" xfId="26139" xr:uid="{D15FA052-7598-467A-94F6-7A9ABC6EA07D}"/>
    <cellStyle name="Normal 9 2 5 4" xfId="26137" xr:uid="{125194E7-15F2-4C64-A09B-5B9FADF89EEA}"/>
    <cellStyle name="Normal 9 2 5_ACT_NIBD EQ" xfId="20955" xr:uid="{2B9A54D4-85B3-47FD-A03F-260B655B1027}"/>
    <cellStyle name="Normal 9 2 6" xfId="20956" xr:uid="{34808AB1-D2C2-42F0-BDB6-1DBFEE8ECCA1}"/>
    <cellStyle name="Normal 9 2 6 2" xfId="26140" xr:uid="{D911E68A-F18F-4094-AF39-29E980F068D1}"/>
    <cellStyle name="Normal 9 2 7" xfId="20957" xr:uid="{D8ADA988-7F24-49F4-BEFD-5EFDB6DE6B52}"/>
    <cellStyle name="Normal 9 2 7 2" xfId="26141" xr:uid="{99F32038-9438-4C5E-A43C-553A68644BA9}"/>
    <cellStyle name="Normal 9 2 8" xfId="20958" xr:uid="{CBF98633-4A73-4478-800B-B2479968AE95}"/>
    <cellStyle name="Normal 9 2 8 2" xfId="30719" xr:uid="{698E1A2B-4D3A-457C-B3A4-810EEA668CBF}"/>
    <cellStyle name="Normal 9 2 9" xfId="36297" xr:uid="{B84CF2AE-828E-4A30-B6EF-D92212BE6226}"/>
    <cellStyle name="Normal 9 2_Act input CF" xfId="20959" xr:uid="{13556128-5D6E-4E70-849B-D2669720D9B9}"/>
    <cellStyle name="Normal 9 3" xfId="20960" xr:uid="{D8E833F9-F877-4B77-BB5C-D41CCEA64410}"/>
    <cellStyle name="Normal 9 3 10" xfId="36058" xr:uid="{09E7FC82-7255-45EF-BE0C-93B3377C7297}"/>
    <cellStyle name="Normal 9 3 11" xfId="26142" xr:uid="{04EBFB8E-0C83-48B7-81F8-F09258A0AC89}"/>
    <cellStyle name="Normal 9 3 2" xfId="20961" xr:uid="{986EE2A9-C194-4F4C-8E5C-A1790BC2F995}"/>
    <cellStyle name="Normal 9 3 2 10" xfId="39042" xr:uid="{0CFB963B-50DF-4A78-B288-A64D4295579B}"/>
    <cellStyle name="Normal 9 3 2 11" xfId="26143" xr:uid="{BDA07CD3-6E5E-4F41-B29B-5F745372853A}"/>
    <cellStyle name="Normal 9 3 2 2" xfId="20962" xr:uid="{08F003CF-6286-44A4-9A10-0822CC1C1451}"/>
    <cellStyle name="Normal 9 3 2 2 2" xfId="20963" xr:uid="{B9806736-7CFC-4CBF-B0D3-EED53AA12CA4}"/>
    <cellStyle name="Normal 9 3 2 2 2 2" xfId="26145" xr:uid="{2B6AFB87-1FF2-473F-8490-CF6CB0E0D5FA}"/>
    <cellStyle name="Normal 9 3 2 2 3" xfId="20964" xr:uid="{39D48500-782B-4498-8884-F21A708E632A}"/>
    <cellStyle name="Normal 9 3 2 2 3 2" xfId="26146" xr:uid="{8FF14489-CF8D-4434-B692-22AE00DE9399}"/>
    <cellStyle name="Normal 9 3 2 2 4" xfId="26144" xr:uid="{9E09F50A-F770-4D56-8425-B3859EF2AACD}"/>
    <cellStyle name="Normal 9 3 2 2_ACT_NIBD EQ" xfId="20965" xr:uid="{B836CE3C-D811-45B6-9AAD-13AADB066F4B}"/>
    <cellStyle name="Normal 9 3 2 3" xfId="20966" xr:uid="{F1448C48-BB2C-4310-AA2E-75C7F938CA1E}"/>
    <cellStyle name="Normal 9 3 2 3 2" xfId="26147" xr:uid="{3BAE6CAC-3BCD-4D47-9348-D728664F039F}"/>
    <cellStyle name="Normal 9 3 2 4" xfId="20967" xr:uid="{2092B6C0-30CE-4833-B41B-B7E072669D0B}"/>
    <cellStyle name="Normal 9 3 2 4 2" xfId="26148" xr:uid="{6B5F92A6-733D-4C53-A6E5-7460123F49B9}"/>
    <cellStyle name="Normal 9 3 2 5" xfId="20968" xr:uid="{A42A967B-EF31-4C34-A398-774F91AC08A1}"/>
    <cellStyle name="Normal 9 3 2 5 2" xfId="31282" xr:uid="{F731B31F-51F9-41A1-A1EA-A40B3BEB4326}"/>
    <cellStyle name="Normal 9 3 2 6" xfId="36972" xr:uid="{17C5CEBA-2EC8-49FF-ADDD-8805805077D9}"/>
    <cellStyle name="Normal 9 3 2 7" xfId="38024" xr:uid="{BD263DFF-3814-4C02-B1DA-18403FC9E358}"/>
    <cellStyle name="Normal 9 3 2 8" xfId="38426" xr:uid="{7B80DCC6-240B-4B0F-B8BF-5005688E1C4E}"/>
    <cellStyle name="Normal 9 3 2 9" xfId="38775" xr:uid="{73DE9EA1-E6BE-4366-B61D-CD922D286945}"/>
    <cellStyle name="Normal 9 3 2_Act input CF" xfId="20969" xr:uid="{38DE7FDC-65EB-41EC-8540-8F2984185124}"/>
    <cellStyle name="Normal 9 3 3" xfId="20970" xr:uid="{129B9166-285C-454D-A13D-E47917222678}"/>
    <cellStyle name="Normal 9 3 3 10" xfId="39043" xr:uid="{0B64BA09-B7CA-4E0D-962E-1A6B49333468}"/>
    <cellStyle name="Normal 9 3 3 11" xfId="26149" xr:uid="{98D1148F-682F-436D-8BE8-BBAE0F63E6CA}"/>
    <cellStyle name="Normal 9 3 3 2" xfId="20971" xr:uid="{082453F3-040F-4460-A707-F8F15D3D5B0C}"/>
    <cellStyle name="Normal 9 3 3 2 2" xfId="20972" xr:uid="{20EA9E08-D169-4A2E-BAA5-4713280432DD}"/>
    <cellStyle name="Normal 9 3 3 2 2 2" xfId="26151" xr:uid="{0D948CE2-8807-41DB-8D25-F4540633544A}"/>
    <cellStyle name="Normal 9 3 3 2 3" xfId="20973" xr:uid="{4129ED7F-47C2-45F2-AA4A-65A2C2C58F99}"/>
    <cellStyle name="Normal 9 3 3 2 3 2" xfId="26152" xr:uid="{CC4FB1FB-2C17-427F-99D2-C275A804C947}"/>
    <cellStyle name="Normal 9 3 3 2 4" xfId="26150" xr:uid="{3286401E-77E1-4FBE-8B83-5E68781FEADD}"/>
    <cellStyle name="Normal 9 3 3 2_ACT_NIBD EQ" xfId="20974" xr:uid="{31979552-E079-493F-A758-DFD835EB9E8F}"/>
    <cellStyle name="Normal 9 3 3 3" xfId="20975" xr:uid="{68E0AD9E-E4CD-44C8-9BB7-F6EEEADACB5B}"/>
    <cellStyle name="Normal 9 3 3 3 2" xfId="26153" xr:uid="{9D650FD3-43AF-4EFD-B8F0-066AD11DC1B6}"/>
    <cellStyle name="Normal 9 3 3 4" xfId="20976" xr:uid="{37C16994-D05B-4451-A852-879D8F2D4B6B}"/>
    <cellStyle name="Normal 9 3 3 4 2" xfId="26154" xr:uid="{4E0A54C1-5EC6-4C1B-B3FB-3C3044A1D354}"/>
    <cellStyle name="Normal 9 3 3 5" xfId="20977" xr:uid="{9803A100-8C0F-42CB-845B-CEDF6BAA6F12}"/>
    <cellStyle name="Normal 9 3 3 5 2" xfId="31675" xr:uid="{20D318BE-F7F6-4233-92AA-873719135D35}"/>
    <cellStyle name="Normal 9 3 3 6" xfId="36973" xr:uid="{4F9B40CD-F165-4DF1-8763-28D72F36F73A}"/>
    <cellStyle name="Normal 9 3 3 7" xfId="38025" xr:uid="{F54A9259-C259-488E-BF34-095A13AB3E7E}"/>
    <cellStyle name="Normal 9 3 3 8" xfId="38427" xr:uid="{FE8E89A8-334D-4776-BDCF-A2BAC72604FB}"/>
    <cellStyle name="Normal 9 3 3 9" xfId="38776" xr:uid="{08542123-538B-4DAF-AA0D-F87C86D94EA8}"/>
    <cellStyle name="Normal 9 3 3_Act input CF" xfId="20978" xr:uid="{60F15B09-5B70-4CAA-9386-4A9B6C430C28}"/>
    <cellStyle name="Normal 9 3 4" xfId="20979" xr:uid="{10DE6023-E340-457F-8DDE-B0ADF475E053}"/>
    <cellStyle name="Normal 9 3 4 2" xfId="20980" xr:uid="{0FF5AC7C-FD7C-402D-971A-369923531EC2}"/>
    <cellStyle name="Normal 9 3 4 2 2" xfId="26156" xr:uid="{FF99155B-17D9-4101-8560-ECC7A89C6BEA}"/>
    <cellStyle name="Normal 9 3 4 3" xfId="20981" xr:uid="{7E76FBFB-D6C1-4F8E-8E80-C9139519A455}"/>
    <cellStyle name="Normal 9 3 4 3 2" xfId="26157" xr:uid="{20C3F09D-9211-423A-92EF-B299704E067B}"/>
    <cellStyle name="Normal 9 3 4 4" xfId="26155" xr:uid="{06B81001-D871-441E-8D26-A77E487EAD8E}"/>
    <cellStyle name="Normal 9 3 4_ACT_NIBD EQ" xfId="20982" xr:uid="{18EA2FA7-5FB9-4D99-81BD-D687DD346E06}"/>
    <cellStyle name="Normal 9 3 5" xfId="20983" xr:uid="{93BE2398-89AB-4134-BAE1-89CFFFA923BE}"/>
    <cellStyle name="Normal 9 3 5 2" xfId="26158" xr:uid="{1028115B-8A0E-40FE-A697-A681A0BF26DC}"/>
    <cellStyle name="Normal 9 3 6" xfId="20984" xr:uid="{4908EAD1-1109-49BD-A5C5-B579DA607F9D}"/>
    <cellStyle name="Normal 9 3 6 2" xfId="26159" xr:uid="{92899E73-63A4-45C4-9267-CC2A5DBC8E4E}"/>
    <cellStyle name="Normal 9 3 7" xfId="20985" xr:uid="{0F42DF9D-EBD4-4E3A-B29D-CCE0C5D014AA}"/>
    <cellStyle name="Normal 9 3 7 2" xfId="30855" xr:uid="{3EA286DC-AC6F-4D54-A742-95B416DB6D99}"/>
    <cellStyle name="Normal 9 3 8" xfId="36358" xr:uid="{9FF7C10C-9FF3-4F07-8BA1-0929FF511D74}"/>
    <cellStyle name="Normal 9 3 9" xfId="37408" xr:uid="{49F70EAD-D3B2-448D-BADD-885388EBAEBD}"/>
    <cellStyle name="Normal 9 3_Act input CF" xfId="20986" xr:uid="{B6E8749D-D37B-4E14-8669-7008F272B72D}"/>
    <cellStyle name="Normal 9 4" xfId="20987" xr:uid="{DBC1484B-2540-4CA2-BA78-D608EFC912C2}"/>
    <cellStyle name="Normal 9 4 10" xfId="39044" xr:uid="{F3470375-F812-4D57-A0D0-54B17CCA2D01}"/>
    <cellStyle name="Normal 9 4 11" xfId="26160" xr:uid="{19BA4442-A5A9-4DE5-8332-2D8A052D4997}"/>
    <cellStyle name="Normal 9 4 2" xfId="20988" xr:uid="{A9E9F56B-F1E4-492C-B242-67104B78DA13}"/>
    <cellStyle name="Normal 9 4 2 2" xfId="20989" xr:uid="{FF885E46-3A2F-4732-86E5-8CA2DE44759A}"/>
    <cellStyle name="Normal 9 4 2 2 2" xfId="26162" xr:uid="{42032CF3-EDD3-414E-BEE7-3D260AB4FA14}"/>
    <cellStyle name="Normal 9 4 2 3" xfId="20990" xr:uid="{2790E992-7BE7-4E7E-8C61-7B0C311D8500}"/>
    <cellStyle name="Normal 9 4 2 3 2" xfId="26163" xr:uid="{6A35FADF-E53E-4956-BE17-70ABDB97FEFD}"/>
    <cellStyle name="Normal 9 4 2 4" xfId="26161" xr:uid="{25E9ABFB-2D93-4A75-930D-F5747C924E05}"/>
    <cellStyle name="Normal 9 4 2_ACT_NIBD EQ" xfId="20991" xr:uid="{336C0FAA-885E-49AD-952D-9659980C21EA}"/>
    <cellStyle name="Normal 9 4 3" xfId="20992" xr:uid="{C678FDCF-6D09-4892-BA73-C11044F5D6DE}"/>
    <cellStyle name="Normal 9 4 3 2" xfId="26164" xr:uid="{0209442F-6887-4E1C-BE48-B86E448F8E62}"/>
    <cellStyle name="Normal 9 4 4" xfId="20993" xr:uid="{BBD62E76-6859-4A9A-BD83-2BA79FF72D40}"/>
    <cellStyle name="Normal 9 4 4 2" xfId="26165" xr:uid="{B25AC0F3-BCF8-4F34-A4FB-680818FD3182}"/>
    <cellStyle name="Normal 9 4 5" xfId="20994" xr:uid="{8FA83489-A545-4830-B423-94EDD9B3742B}"/>
    <cellStyle name="Normal 9 4 5 2" xfId="31100" xr:uid="{A9627E38-DC13-4F32-B3C6-B9002918C0A5}"/>
    <cellStyle name="Normal 9 4 6" xfId="36974" xr:uid="{DB884CA9-00F9-4A34-92BF-731A1B0FFB8A}"/>
    <cellStyle name="Normal 9 4 7" xfId="38026" xr:uid="{930D395C-F6F7-43BF-A893-4DB9A1D25B54}"/>
    <cellStyle name="Normal 9 4 8" xfId="38428" xr:uid="{DE4BC906-FA34-46D5-9D77-D7F88F826830}"/>
    <cellStyle name="Normal 9 4 9" xfId="38777" xr:uid="{5F39B13D-195A-4D43-9368-060979E4A9C9}"/>
    <cellStyle name="Normal 9 4_Act input CF" xfId="20995" xr:uid="{A73555BE-D3A0-4080-BF45-2AD572B079D1}"/>
    <cellStyle name="Normal 9 5" xfId="20996" xr:uid="{A42F77D8-F629-4F3B-9B5E-8DF9F48687BB}"/>
    <cellStyle name="Normal 9 5 10" xfId="39045" xr:uid="{CE5D0678-44F3-42C1-994C-3064F975F1AF}"/>
    <cellStyle name="Normal 9 5 11" xfId="26166" xr:uid="{165B5976-FB27-489D-B7D6-6EE8C0ED8D5C}"/>
    <cellStyle name="Normal 9 5 2" xfId="20997" xr:uid="{6128D23F-A423-4487-A670-7884C3880A3E}"/>
    <cellStyle name="Normal 9 5 2 2" xfId="20998" xr:uid="{5F93F2F2-0F7B-4A27-A34B-9522264A4346}"/>
    <cellStyle name="Normal 9 5 2 2 2" xfId="26168" xr:uid="{3E5CBFEB-BE6A-41A3-A2CD-042111B13CB5}"/>
    <cellStyle name="Normal 9 5 2 3" xfId="20999" xr:uid="{9C00A376-4B6B-413A-BA6D-0449DE0888C7}"/>
    <cellStyle name="Normal 9 5 2 3 2" xfId="26169" xr:uid="{16E9A269-C68A-4A76-A9AE-8C71D3CB8AE1}"/>
    <cellStyle name="Normal 9 5 2 4" xfId="26167" xr:uid="{231F8CB4-CCAA-4555-8CBF-DC14DBD41990}"/>
    <cellStyle name="Normal 9 5 2_ACT_NIBD EQ" xfId="21000" xr:uid="{610C264A-4092-4A84-9CE0-A7F39C1E20B5}"/>
    <cellStyle name="Normal 9 5 3" xfId="21001" xr:uid="{74EC4B6A-22A2-430D-88EB-0605CA50A7F2}"/>
    <cellStyle name="Normal 9 5 3 2" xfId="26170" xr:uid="{060E1480-B1C7-4C2F-A12C-C10B3873A179}"/>
    <cellStyle name="Normal 9 5 4" xfId="21002" xr:uid="{1CB56255-A8A6-4B3C-B791-C15605C81141}"/>
    <cellStyle name="Normal 9 5 4 2" xfId="26171" xr:uid="{153AC86D-2498-423D-B94E-0A95F9116C2B}"/>
    <cellStyle name="Normal 9 5 5" xfId="21003" xr:uid="{03C48CBA-988F-451E-84AB-4ECA590195FF}"/>
    <cellStyle name="Normal 9 5 5 2" xfId="31526" xr:uid="{76DEBB50-237C-474D-AC34-F105F1D6CBD8}"/>
    <cellStyle name="Normal 9 5 6" xfId="36975" xr:uid="{BB89C2EA-0B46-4DED-9245-C64E6AF8DCF4}"/>
    <cellStyle name="Normal 9 5 7" xfId="38027" xr:uid="{9D4915C6-85E5-418C-A516-E567926EA5FA}"/>
    <cellStyle name="Normal 9 5 8" xfId="38429" xr:uid="{9FE5BB51-356F-4E2F-BE2E-CC14991E25BF}"/>
    <cellStyle name="Normal 9 5 9" xfId="38778" xr:uid="{3EDD7AD7-EC76-40A3-98D4-C9C851008A1F}"/>
    <cellStyle name="Normal 9 5_Act input CF" xfId="21004" xr:uid="{E928A8CD-4C92-4B1F-81DA-53B1A41AC33D}"/>
    <cellStyle name="Normal 9 6" xfId="21005" xr:uid="{ABC74C0A-8BFA-447F-A7E0-CD766A57CA8E}"/>
    <cellStyle name="Normal 9 6 10" xfId="39046" xr:uid="{B65C2BC1-7BD7-479D-A3EC-9E36003DA013}"/>
    <cellStyle name="Normal 9 6 11" xfId="26172" xr:uid="{8D597468-CCF7-412D-8D7B-1D44545EA277}"/>
    <cellStyle name="Normal 9 6 2" xfId="21006" xr:uid="{D7312942-17CC-4C7A-BF8F-BD8AE57118E7}"/>
    <cellStyle name="Normal 9 6 2 2" xfId="21007" xr:uid="{E693F365-AC64-4C8D-B22B-1BC4005B3B96}"/>
    <cellStyle name="Normal 9 6 2 2 2" xfId="26174" xr:uid="{2E535ABB-33BC-4B85-92E1-E9CB3D7D481E}"/>
    <cellStyle name="Normal 9 6 2 3" xfId="21008" xr:uid="{46DE00B9-2E36-490C-B233-910CA3C94F67}"/>
    <cellStyle name="Normal 9 6 2 3 2" xfId="26175" xr:uid="{AC3CB030-2C01-4630-A5BF-D52C2B970A28}"/>
    <cellStyle name="Normal 9 6 2 4" xfId="26173" xr:uid="{22081079-B66C-4FBA-AC5F-3C659A0A4290}"/>
    <cellStyle name="Normal 9 6 2_ACT_NIBD EQ" xfId="21009" xr:uid="{741C8B15-E956-4476-B363-ECDCDFE5EC62}"/>
    <cellStyle name="Normal 9 6 3" xfId="21010" xr:uid="{C0034791-9A00-41C0-8E4F-2E0FF986C244}"/>
    <cellStyle name="Normal 9 6 3 2" xfId="26176" xr:uid="{30117563-4B06-4E84-85B8-E30A25E4372D}"/>
    <cellStyle name="Normal 9 6 4" xfId="21011" xr:uid="{8D0D7CB6-2B75-4870-AE44-648D89D4C1E5}"/>
    <cellStyle name="Normal 9 6 4 2" xfId="26177" xr:uid="{E70688B5-5403-45A7-9865-CB72D74C59ED}"/>
    <cellStyle name="Normal 9 6 5" xfId="21012" xr:uid="{1536CE99-327D-43D6-8124-02EEFBFC082A}"/>
    <cellStyle name="Normal 9 6 5 2" xfId="26658" xr:uid="{7E892A1C-5875-4644-9B34-FC34811A58AF}"/>
    <cellStyle name="Normal 9 6 6" xfId="36976" xr:uid="{4D88CA3D-BD8D-45A6-BAFB-7626A5D38122}"/>
    <cellStyle name="Normal 9 6 7" xfId="38028" xr:uid="{C86CA5B5-5565-4E42-92A2-3D9F4CC0509A}"/>
    <cellStyle name="Normal 9 6 8" xfId="38430" xr:uid="{F35F4356-1F7E-4260-8BC7-0C177040D2D2}"/>
    <cellStyle name="Normal 9 6 9" xfId="38779" xr:uid="{BA04C80B-30E4-45A2-8A45-A02504CF52BE}"/>
    <cellStyle name="Normal 9 6_Act input CF" xfId="21013" xr:uid="{102CE1DC-77AF-421B-8B85-131E8D10D827}"/>
    <cellStyle name="Normal 9 7" xfId="21014" xr:uid="{C9B07420-19E7-41D9-950A-9450151AE1BF}"/>
    <cellStyle name="Normal 9 7 2" xfId="21015" xr:uid="{B4BA5978-CC4F-403A-98A2-A793FBD44715}"/>
    <cellStyle name="Normal 9 7 2 2" xfId="26179" xr:uid="{5BF17CBA-D751-4690-98ED-2127D9E6D7F6}"/>
    <cellStyle name="Normal 9 7 3" xfId="21016" xr:uid="{19ABA292-3D52-4A13-AD0C-C517493F0205}"/>
    <cellStyle name="Normal 9 7 3 2" xfId="26180" xr:uid="{9DC5CEA8-2368-4CED-9F3B-E6DF7B9E2AA7}"/>
    <cellStyle name="Normal 9 7 4" xfId="26178" xr:uid="{6D62ADE3-3499-4AED-AFFC-26B27C06A668}"/>
    <cellStyle name="Normal 9 7_ACT_NIBD EQ" xfId="21017" xr:uid="{3FEDA93C-8EF7-4F48-9F1C-DD7DA7F1BA30}"/>
    <cellStyle name="Normal 9 8" xfId="21018" xr:uid="{0B610C46-790C-4658-92EB-DAC11A14BF3D}"/>
    <cellStyle name="Normal 9 8 2" xfId="26181" xr:uid="{F36BAFF8-447F-453F-A30B-1B6473FCC5D3}"/>
    <cellStyle name="Normal 9 9" xfId="21019" xr:uid="{3A4E715B-C091-4586-A3C6-C040D5C770F0}"/>
    <cellStyle name="Normal 9 9 2" xfId="26182" xr:uid="{F805FDB0-BA36-4922-AA9D-1FFAB97C1C62}"/>
    <cellStyle name="Normal 9_Act input CF" xfId="21020" xr:uid="{55E56576-4B25-4F2F-9439-3751FCEFB198}"/>
    <cellStyle name="Normal 90" xfId="21021" xr:uid="{50188409-BE61-4762-8DE3-A16D45C39C92}"/>
    <cellStyle name="Normal 90 2" xfId="35920" xr:uid="{3CD0BECD-C93A-4B50-B2A4-DEF7B61028C4}"/>
    <cellStyle name="Normal 91" xfId="21022" xr:uid="{066674A4-7A5C-4AC0-A49F-93BFB16D73A5}"/>
    <cellStyle name="Normal 91 2" xfId="35921" xr:uid="{1CBA91F0-EBC2-40D3-9554-C6661C3EE829}"/>
    <cellStyle name="Normal 92" xfId="21023" xr:uid="{275141C7-8AD9-4A35-B16B-C89ECA7B07D0}"/>
    <cellStyle name="Normal 92 2" xfId="35922" xr:uid="{5F0DA230-48F3-4DED-A4C2-F94602B8EB6C}"/>
    <cellStyle name="Normal 93" xfId="21024" xr:uid="{F9D7163C-F506-4C3B-97E6-810C04A65C9E}"/>
    <cellStyle name="Normal 93 2" xfId="35923" xr:uid="{CC74522B-B0AA-4E50-9BAE-F24317D9812E}"/>
    <cellStyle name="Normal 94" xfId="21025" xr:uid="{AD39DB9C-F497-404B-89DD-08D9647B68CF}"/>
    <cellStyle name="Normal 94 2" xfId="35924" xr:uid="{A8BB625E-3C1E-473F-B8C5-815A86049BA4}"/>
    <cellStyle name="Normal 95" xfId="21026" xr:uid="{589E69AC-1294-4FD8-A176-C5E7B31D1528}"/>
    <cellStyle name="Normal 95 2" xfId="35925" xr:uid="{1A87615D-4FFB-4F41-B657-981B6686FA03}"/>
    <cellStyle name="Normal 96" xfId="21027" xr:uid="{7BD2CF10-E84C-4A81-87A4-FD7AE2A5BA52}"/>
    <cellStyle name="Normal 96 2" xfId="35926" xr:uid="{21439BF1-5D74-4D58-91C3-B41B3EA4EDA3}"/>
    <cellStyle name="Normal 97" xfId="21028" xr:uid="{34A5910E-376F-4C0C-9FA7-3A6F17F8639F}"/>
    <cellStyle name="Normal 97 2" xfId="35927" xr:uid="{6F920D96-A3E0-4DA6-91DF-29FFD83723D5}"/>
    <cellStyle name="Normal 98" xfId="21029" xr:uid="{4133E8CD-8CBC-4C91-837B-8D6990E538AD}"/>
    <cellStyle name="Normal 98 2" xfId="35928" xr:uid="{923676CE-82A7-4545-AA33-A7F05916878E}"/>
    <cellStyle name="Normal 99" xfId="21030" xr:uid="{F9B593B6-0AD2-46B3-85B7-BE06792A5838}"/>
    <cellStyle name="Normal 99 2" xfId="35929" xr:uid="{CF018197-BF9E-43C8-B6E1-A8B5F13FAA84}"/>
    <cellStyle name="Note 10" xfId="21031" xr:uid="{86126A8E-657B-4417-AD3A-5FB675635827}"/>
    <cellStyle name="Note 10 2" xfId="21032" xr:uid="{D9F4EAD1-D098-44B3-95AA-D90FEF74E709}"/>
    <cellStyle name="Note 10 2 2" xfId="26184" xr:uid="{C760BC8E-00A0-4AF9-8B5B-4FFC27358F19}"/>
    <cellStyle name="Note 10 3" xfId="21033" xr:uid="{B9A868BC-200E-4D43-8470-A5306EC87CC8}"/>
    <cellStyle name="Note 10 3 2" xfId="26185" xr:uid="{A88F13B2-7CE5-40B9-A30A-77F32F738581}"/>
    <cellStyle name="Note 10 4" xfId="26183" xr:uid="{E275424E-816D-47B2-A2FC-127B586D350E}"/>
    <cellStyle name="Note 10_ACT_NIBD EQ" xfId="21034" xr:uid="{59866BD7-AC47-47A5-99A9-C6165E00B9EC}"/>
    <cellStyle name="Note 11" xfId="21035" xr:uid="{082EFBD4-CA8D-4AF5-ACCF-F1ADC424FA13}"/>
    <cellStyle name="Note 11 2" xfId="26186" xr:uid="{7E2BF05A-AEE4-4413-BEE2-51B2229CD110}"/>
    <cellStyle name="Note 12" xfId="21036" xr:uid="{DE3D5D85-6DBE-4040-9632-6765914409E5}"/>
    <cellStyle name="Note 12 2" xfId="26187" xr:uid="{5A636CF7-6EC6-4213-A935-847E7A7A6B13}"/>
    <cellStyle name="Note 13" xfId="21037" xr:uid="{604A2929-582D-45CB-8EFF-726C2DC2EB12}"/>
    <cellStyle name="Note 13 2" xfId="30690" xr:uid="{E5E38A6B-1E32-40F6-8BD9-C5FB026968F6}"/>
    <cellStyle name="Note 14" xfId="39877" xr:uid="{266FE304-0E06-4513-85EA-D5500E236F73}"/>
    <cellStyle name="Note 2" xfId="21038" xr:uid="{876731CC-D5C3-4C5A-A01F-6118DAA685DA}"/>
    <cellStyle name="Note 2 2" xfId="21039" xr:uid="{AB3739D7-3FF4-4D7C-8E32-ADC412A01580}"/>
    <cellStyle name="Note 2 2 2" xfId="30638" xr:uid="{6D9B2140-648E-4CCD-B33C-2961ED992FDA}"/>
    <cellStyle name="Note 2 3" xfId="33055" xr:uid="{472E9C4B-39CF-489E-8E82-73E9A327F31F}"/>
    <cellStyle name="Note 2 4" xfId="39914" xr:uid="{FE850944-9454-4FE0-A0FE-DD38B4F5CB37}"/>
    <cellStyle name="Note 2 5" xfId="26188" xr:uid="{25FA2E8A-F20E-44F2-BF5E-E3D5A6DBF25F}"/>
    <cellStyle name="Note 2_ACT Segment adj EBITDA" xfId="21040" xr:uid="{A954E789-47B5-44F7-B940-25CCAD91EA8B}"/>
    <cellStyle name="Note 3" xfId="21041" xr:uid="{80EAF1E1-45C7-4509-B5E1-DBED4665614E}"/>
    <cellStyle name="Note 3 10" xfId="37363" xr:uid="{3AAEA5EF-68F6-4024-B7F2-DC7AA85E8C7B}"/>
    <cellStyle name="Note 3 11" xfId="26189" xr:uid="{EDA16BC2-C641-4E25-80BF-8D7D69DC0821}"/>
    <cellStyle name="Note 3 2" xfId="21042" xr:uid="{731DA266-CF3A-4CB2-B016-EAE07E62046A}"/>
    <cellStyle name="Note 3 2 10" xfId="36240" xr:uid="{59C109D0-124E-45AB-B72B-86CEBFFC6780}"/>
    <cellStyle name="Note 3 2 11" xfId="26190" xr:uid="{AF2B81B6-6583-4CF1-B546-D6FC4DE2D7ED}"/>
    <cellStyle name="Note 3 2 2" xfId="21043" xr:uid="{E4A08D9B-8E8C-4670-A95E-F9F2C42A75D3}"/>
    <cellStyle name="Note 3 2 2 10" xfId="39047" xr:uid="{D0F1BFFC-D025-4C0B-B91B-F96DD6EDC912}"/>
    <cellStyle name="Note 3 2 2 11" xfId="26191" xr:uid="{49AB9223-84EA-4411-A14B-C41F5DDE2013}"/>
    <cellStyle name="Note 3 2 2 2" xfId="21044" xr:uid="{8E7E3104-0FAE-46B9-A908-3A24B6F4804C}"/>
    <cellStyle name="Note 3 2 2 2 2" xfId="21045" xr:uid="{3CC45FF8-F84B-4A23-BA88-515D2990962F}"/>
    <cellStyle name="Note 3 2 2 2 2 2" xfId="26193" xr:uid="{92CF49AC-A62C-48ED-9EC9-AA340ED20447}"/>
    <cellStyle name="Note 3 2 2 2 3" xfId="21046" xr:uid="{05CFF913-E87C-4689-8DF5-8DB6BDDE50D5}"/>
    <cellStyle name="Note 3 2 2 2 3 2" xfId="26194" xr:uid="{E42DC85A-8FD4-4FA7-9094-13B06D66B905}"/>
    <cellStyle name="Note 3 2 2 2 4" xfId="26192" xr:uid="{C7CD8D5C-577C-403E-BF99-DBA2C25E25EA}"/>
    <cellStyle name="Note 3 2 2 2_ACT_NIBD EQ" xfId="21047" xr:uid="{45630861-5D4E-437B-AF04-B89C9A2AC9D2}"/>
    <cellStyle name="Note 3 2 2 3" xfId="21048" xr:uid="{9197D553-B4B5-4E04-A740-3BAFE9C26987}"/>
    <cellStyle name="Note 3 2 2 3 2" xfId="26195" xr:uid="{D7DDEB5C-3D33-46B2-9448-DB25F203D8CD}"/>
    <cellStyle name="Note 3 2 2 4" xfId="21049" xr:uid="{CE3BF433-B7FF-4B19-AF22-BFD6A0F6B20A}"/>
    <cellStyle name="Note 3 2 2 4 2" xfId="26196" xr:uid="{21CE0A17-D560-487E-89B0-C00C05C1D65D}"/>
    <cellStyle name="Note 3 2 2 5" xfId="21050" xr:uid="{61BCE27B-318E-449E-999D-CF010898FF72}"/>
    <cellStyle name="Note 3 2 2 5 2" xfId="31363" xr:uid="{D1D16943-E336-4038-A099-0FA9F418D1A9}"/>
    <cellStyle name="Note 3 2 2 6" xfId="36977" xr:uid="{56D248F0-23CB-4EDC-ABD8-562D7929F519}"/>
    <cellStyle name="Note 3 2 2 7" xfId="38029" xr:uid="{D071C822-5621-48CA-8FF6-E612724875BB}"/>
    <cellStyle name="Note 3 2 2 8" xfId="38431" xr:uid="{B336622E-7E3B-4948-A698-EF440BF472CA}"/>
    <cellStyle name="Note 3 2 2 9" xfId="38780" xr:uid="{5674FB69-17E8-4202-8721-DAC7650A4414}"/>
    <cellStyle name="Note 3 2 2_Act input CF" xfId="21051" xr:uid="{007E72B2-5B30-4726-A048-DC4F94896773}"/>
    <cellStyle name="Note 3 2 3" xfId="21052" xr:uid="{805CAE67-DA8F-4212-A08C-5757B06172B2}"/>
    <cellStyle name="Note 3 2 3 10" xfId="39048" xr:uid="{FFA31D76-25CF-4D73-81D7-12BC4C2B1E49}"/>
    <cellStyle name="Note 3 2 3 11" xfId="26197" xr:uid="{C6E56D4E-0978-4A09-B65C-CC059F31CFE3}"/>
    <cellStyle name="Note 3 2 3 2" xfId="21053" xr:uid="{9981A12B-2509-4786-8E59-9F4DF1F3021A}"/>
    <cellStyle name="Note 3 2 3 2 2" xfId="21054" xr:uid="{473DDC12-487E-4661-9FBD-C7BEAEF5DEE8}"/>
    <cellStyle name="Note 3 2 3 2 2 2" xfId="26199" xr:uid="{60855D4A-9216-439A-8B41-9238B3693C1B}"/>
    <cellStyle name="Note 3 2 3 2 3" xfId="21055" xr:uid="{63D9E301-FAA7-4E67-A349-1759C8CEAFDA}"/>
    <cellStyle name="Note 3 2 3 2 3 2" xfId="26200" xr:uid="{2882F1DC-43C6-447F-A8ED-7CB94E86D645}"/>
    <cellStyle name="Note 3 2 3 2 4" xfId="26198" xr:uid="{EE52D42A-F1D6-4843-B130-132DDEBEA5BC}"/>
    <cellStyle name="Note 3 2 3 2_ACT_NIBD EQ" xfId="21056" xr:uid="{72DD3320-C613-41F3-BC2A-12741965E3DA}"/>
    <cellStyle name="Note 3 2 3 3" xfId="21057" xr:uid="{F3FAED04-77E6-4413-8708-FCAABE00EE75}"/>
    <cellStyle name="Note 3 2 3 3 2" xfId="26201" xr:uid="{08CCF105-3635-4BAE-8F93-955F60C2F600}"/>
    <cellStyle name="Note 3 2 3 4" xfId="21058" xr:uid="{9A6CA143-6C67-4D8B-949A-120EA3A18031}"/>
    <cellStyle name="Note 3 2 3 4 2" xfId="26202" xr:uid="{482D295E-5A7B-4F19-BA1E-B3969E7CA180}"/>
    <cellStyle name="Note 3 2 3 5" xfId="21059" xr:uid="{28A0569E-C4CB-4971-88FB-2F3DCFD631EA}"/>
    <cellStyle name="Note 3 2 3 5 2" xfId="31756" xr:uid="{B4A47F9B-56C2-408B-B209-C4D8030C0850}"/>
    <cellStyle name="Note 3 2 3 6" xfId="36978" xr:uid="{46F51725-7D9C-4D67-96AA-1D7C9C99447E}"/>
    <cellStyle name="Note 3 2 3 7" xfId="38030" xr:uid="{B788C204-C622-4A24-8912-B9B0C9C158CF}"/>
    <cellStyle name="Note 3 2 3 8" xfId="38432" xr:uid="{7E75FA1D-79DF-473E-BD3D-905BA3F53390}"/>
    <cellStyle name="Note 3 2 3 9" xfId="38781" xr:uid="{87F11F3D-2473-4977-9BEF-3D0227FCBFEE}"/>
    <cellStyle name="Note 3 2 3_Act input CF" xfId="21060" xr:uid="{52477236-5007-4110-90B7-0C29DBFFD3EB}"/>
    <cellStyle name="Note 3 2 4" xfId="21061" xr:uid="{C20E311D-DD52-4F78-9162-D960B9EC91F8}"/>
    <cellStyle name="Note 3 2 4 2" xfId="21062" xr:uid="{5141317E-EB4E-4565-A29B-879F2E7B36D8}"/>
    <cellStyle name="Note 3 2 4 2 2" xfId="26204" xr:uid="{7AA9B2A6-E5D0-4A99-B551-47C8542E06BA}"/>
    <cellStyle name="Note 3 2 4 3" xfId="21063" xr:uid="{F6DB3D68-0FD4-4B46-A5EA-9AE10EB413F9}"/>
    <cellStyle name="Note 3 2 4 3 2" xfId="26205" xr:uid="{DF166486-AB14-4A27-9092-E378083DCEE9}"/>
    <cellStyle name="Note 3 2 4 4" xfId="26203" xr:uid="{C4156078-2C95-4BC9-A596-35C19DA7DBEE}"/>
    <cellStyle name="Note 3 2 4_ACT_NIBD EQ" xfId="21064" xr:uid="{DE99175B-8449-45F5-9336-06D8FDB15D94}"/>
    <cellStyle name="Note 3 2 5" xfId="21065" xr:uid="{E1506805-D2E8-4364-82BF-63100C34FE60}"/>
    <cellStyle name="Note 3 2 5 2" xfId="26206" xr:uid="{20FA0BD5-99F5-472E-8F06-F273081C5258}"/>
    <cellStyle name="Note 3 2 6" xfId="21066" xr:uid="{4653BDB0-0464-4F82-A255-1FF121520743}"/>
    <cellStyle name="Note 3 2 6 2" xfId="26207" xr:uid="{65AB77A2-066F-4850-B808-A67015822FE5}"/>
    <cellStyle name="Note 3 2 7" xfId="21067" xr:uid="{FBDD9E6D-E639-49AB-8E20-5A6E8495F18A}"/>
    <cellStyle name="Note 3 2 7 2" xfId="30964" xr:uid="{785E6239-7A45-4F16-8DED-6C19F6823862}"/>
    <cellStyle name="Note 3 2 8" xfId="36399" xr:uid="{CADD9D7C-E43A-48B3-B201-F4EB53896983}"/>
    <cellStyle name="Note 3 2 9" xfId="37464" xr:uid="{83EF7046-1302-4261-A4F3-9609CD976224}"/>
    <cellStyle name="Note 3 2_Act input CF" xfId="21068" xr:uid="{7F206CF9-B01C-48AD-9DB8-53B46F4B363F}"/>
    <cellStyle name="Note 3 3" xfId="21069" xr:uid="{CFA2DC05-8283-4F74-88BC-BAB3F0E96377}"/>
    <cellStyle name="Note 3 3 10" xfId="39049" xr:uid="{E068A7AD-8167-404F-B08F-F8D2A796AACA}"/>
    <cellStyle name="Note 3 3 11" xfId="26208" xr:uid="{41E80B35-E209-4AF3-BFCD-AF551B843F69}"/>
    <cellStyle name="Note 3 3 2" xfId="21070" xr:uid="{90DB8D2D-7250-4E83-9667-F5629F9CB6E3}"/>
    <cellStyle name="Note 3 3 2 2" xfId="21071" xr:uid="{BE8C6DA6-F9FB-4668-85B0-D503E2CB5963}"/>
    <cellStyle name="Note 3 3 2 2 2" xfId="26210" xr:uid="{2798CE00-250A-4D35-A705-FA4E28078F43}"/>
    <cellStyle name="Note 3 3 2 3" xfId="21072" xr:uid="{07CD3F9F-1055-4E66-9528-E16D7AF8017A}"/>
    <cellStyle name="Note 3 3 2 3 2" xfId="26211" xr:uid="{686D9DEB-5103-4FC7-9EC0-A06422417253}"/>
    <cellStyle name="Note 3 3 2 4" xfId="26209" xr:uid="{C86CBA69-985E-433D-B94C-2F2597463968}"/>
    <cellStyle name="Note 3 3 2_ACT_NIBD EQ" xfId="21073" xr:uid="{19A40B36-E8A9-4E7D-81CF-7553ABDC9ACB}"/>
    <cellStyle name="Note 3 3 3" xfId="21074" xr:uid="{BFA94279-DFB1-4C28-A7E7-9D3B54AD2578}"/>
    <cellStyle name="Note 3 3 3 2" xfId="26212" xr:uid="{AAEFCEA6-C59A-43EC-BD36-CB56D01A2E5A}"/>
    <cellStyle name="Note 3 3 4" xfId="21075" xr:uid="{3907E422-9E3C-4755-B5CD-5E4A3D3785D6}"/>
    <cellStyle name="Note 3 3 4 2" xfId="26213" xr:uid="{934C2A3F-4A13-4E21-AAA6-FBD347EB7FE1}"/>
    <cellStyle name="Note 3 3 5" xfId="21076" xr:uid="{2C00FC67-7563-43C8-A8DA-FCB4F462911E}"/>
    <cellStyle name="Note 3 3 5 2" xfId="31211" xr:uid="{E085AB4E-B62E-4BB6-BFE0-A08BAA7B066A}"/>
    <cellStyle name="Note 3 3 6" xfId="36979" xr:uid="{CDE7CBD9-E246-4A4B-BC54-15BB6058F210}"/>
    <cellStyle name="Note 3 3 7" xfId="38031" xr:uid="{0812F0E7-7146-4228-9B4B-D0364F631DF1}"/>
    <cellStyle name="Note 3 3 8" xfId="38433" xr:uid="{7E9473C1-0191-47E8-8D56-023880DDEC94}"/>
    <cellStyle name="Note 3 3 9" xfId="38782" xr:uid="{C8087DF2-50D9-4BFD-BFE5-A5D41C8A1032}"/>
    <cellStyle name="Note 3 3_Act input CF" xfId="21077" xr:uid="{EBCC5774-2EC9-4812-8D43-4469FB6D7E3A}"/>
    <cellStyle name="Note 3 4" xfId="21078" xr:uid="{6F3EFB51-C2B7-4333-AA88-F8160AE27086}"/>
    <cellStyle name="Note 3 4 10" xfId="39050" xr:uid="{A6BA837B-58D2-48FD-8696-2BE7D3B83D4E}"/>
    <cellStyle name="Note 3 4 11" xfId="26214" xr:uid="{01685684-30FA-4F08-97D5-769CD326C8F8}"/>
    <cellStyle name="Note 3 4 2" xfId="21079" xr:uid="{2F386265-26A3-4E50-B4F0-38CFC4A358A0}"/>
    <cellStyle name="Note 3 4 2 2" xfId="21080" xr:uid="{56425C59-8B39-4478-957A-5D078127F998}"/>
    <cellStyle name="Note 3 4 2 2 2" xfId="26216" xr:uid="{6E4BD0AC-4C50-4087-9990-1E8846484AB7}"/>
    <cellStyle name="Note 3 4 2 3" xfId="21081" xr:uid="{5E265FE5-58BF-4152-9238-4B5491340719}"/>
    <cellStyle name="Note 3 4 2 3 2" xfId="26217" xr:uid="{70FEAC74-A0B7-452D-BDDB-5A6383BCBCFA}"/>
    <cellStyle name="Note 3 4 2 4" xfId="26215" xr:uid="{306C6D9D-A78D-4962-B390-734B51B49E1A}"/>
    <cellStyle name="Note 3 4 2_ACT_NIBD EQ" xfId="21082" xr:uid="{487D7DBA-6785-4AAB-BF23-01CFFA42D811}"/>
    <cellStyle name="Note 3 4 3" xfId="21083" xr:uid="{927A72E4-F803-46E3-A3BB-0F7444C54905}"/>
    <cellStyle name="Note 3 4 3 2" xfId="26218" xr:uid="{6C1024AE-DA22-4580-81DC-90433AB51721}"/>
    <cellStyle name="Note 3 4 4" xfId="21084" xr:uid="{583A0518-6ED1-4845-8948-E5CEBAE6E0D6}"/>
    <cellStyle name="Note 3 4 4 2" xfId="26219" xr:uid="{C65A9284-A59D-40A8-8142-47BBEF68D45D}"/>
    <cellStyle name="Note 3 4 5" xfId="21085" xr:uid="{4AB4DEEE-E102-4654-8D83-767EA1EEE3EC}"/>
    <cellStyle name="Note 3 4 5 2" xfId="31607" xr:uid="{D5A375EE-934D-4EC9-863E-7061145A1179}"/>
    <cellStyle name="Note 3 4 6" xfId="36980" xr:uid="{2879A326-2E54-452A-B9DE-D6DC84546403}"/>
    <cellStyle name="Note 3 4 7" xfId="38032" xr:uid="{A9675AE3-C21A-4734-B225-85D948C5DF26}"/>
    <cellStyle name="Note 3 4 8" xfId="38434" xr:uid="{CCC2B373-C46C-45A3-AA92-FC08C3E4C815}"/>
    <cellStyle name="Note 3 4 9" xfId="38783" xr:uid="{19A53ABE-A674-4B3F-9751-EBB05FEDD794}"/>
    <cellStyle name="Note 3 4_Act input CF" xfId="21086" xr:uid="{196F4C83-B355-4814-9684-D37D0E848115}"/>
    <cellStyle name="Note 3 5" xfId="21087" xr:uid="{AE74E3F7-AB13-4978-8075-FC6F0C2005C7}"/>
    <cellStyle name="Note 3 5 2" xfId="21088" xr:uid="{0DEA31BE-254C-404C-857C-731F76B09E55}"/>
    <cellStyle name="Note 3 5 2 2" xfId="26221" xr:uid="{793286AA-46AE-49AC-9016-E7040B06D86D}"/>
    <cellStyle name="Note 3 5 3" xfId="21089" xr:uid="{499BA853-C0A3-4C7D-81AE-4F5E20BB4177}"/>
    <cellStyle name="Note 3 5 3 2" xfId="26222" xr:uid="{F14429F7-F1CF-474B-974A-DCD2C562EE25}"/>
    <cellStyle name="Note 3 5 4" xfId="26220" xr:uid="{A3625FAB-9F0F-4EC9-92F1-8A08DC90F30D}"/>
    <cellStyle name="Note 3 5_ACT_NIBD EQ" xfId="21090" xr:uid="{D6B9E51F-9A02-4BEF-97DE-7BA4B6880336}"/>
    <cellStyle name="Note 3 6" xfId="21091" xr:uid="{EEB477D0-EA81-41A4-9041-E607E9A562F3}"/>
    <cellStyle name="Note 3 6 2" xfId="26223" xr:uid="{5FC8292D-CCC1-465B-B1FC-83F979F085C9}"/>
    <cellStyle name="Note 3 7" xfId="21092" xr:uid="{9368F2D6-740B-4F60-8CE5-4EB0282ED027}"/>
    <cellStyle name="Note 3 7 2" xfId="26224" xr:uid="{BEAE5233-C7FB-42A8-A7BC-4C2190C182E4}"/>
    <cellStyle name="Note 3 8" xfId="21093" xr:uid="{91B03D57-E288-4DFF-9DCE-55D40D07047A}"/>
    <cellStyle name="Note 3 8 2" xfId="30748" xr:uid="{C745B68D-290E-488E-BCBE-564E49A852BE}"/>
    <cellStyle name="Note 3 9" xfId="36303" xr:uid="{02821BD0-383C-443D-9E97-C513322D0C7A}"/>
    <cellStyle name="Note 3_Act input CF" xfId="21094" xr:uid="{532A66DF-B55D-4F43-8925-59EB752480A3}"/>
    <cellStyle name="Note 4" xfId="21095" xr:uid="{065798C3-768A-4D84-9740-123E148B6A90}"/>
    <cellStyle name="Note 4 10" xfId="37373" xr:uid="{01B6C012-2475-4A38-B853-FF0A2570DC90}"/>
    <cellStyle name="Note 4 11" xfId="26225" xr:uid="{6B246060-2FEB-4AC3-AA18-F887D776C708}"/>
    <cellStyle name="Note 4 2" xfId="21096" xr:uid="{0A9DB997-0031-4D32-93BE-1D4264BE6407}"/>
    <cellStyle name="Note 4 2 10" xfId="37271" xr:uid="{E77231E0-C3CE-455B-9730-8A6C361961FC}"/>
    <cellStyle name="Note 4 2 11" xfId="26226" xr:uid="{C8EE62A6-EF8F-4C83-AA32-3519640AD89D}"/>
    <cellStyle name="Note 4 2 2" xfId="21097" xr:uid="{D8D7DEB2-D571-4A07-B88E-D14F95492420}"/>
    <cellStyle name="Note 4 2 2 10" xfId="39051" xr:uid="{43DCC935-B9FB-4B9B-AD0D-DF27C4819BEC}"/>
    <cellStyle name="Note 4 2 2 11" xfId="26227" xr:uid="{845ACEF5-F0B3-454E-9E97-5DDED4479E80}"/>
    <cellStyle name="Note 4 2 2 2" xfId="21098" xr:uid="{D0FE5529-6CD8-47A8-803C-7F517155871B}"/>
    <cellStyle name="Note 4 2 2 2 2" xfId="21099" xr:uid="{407E9179-5961-482C-BB6F-87A313F87C11}"/>
    <cellStyle name="Note 4 2 2 2 2 2" xfId="26229" xr:uid="{007148BB-A64F-4C18-809A-0302674CB9C9}"/>
    <cellStyle name="Note 4 2 2 2 3" xfId="21100" xr:uid="{0405C930-BEBE-44A9-987A-5C1D07646CA6}"/>
    <cellStyle name="Note 4 2 2 2 3 2" xfId="26230" xr:uid="{8B2AD53C-FAD8-4E9A-A911-594E2FD681ED}"/>
    <cellStyle name="Note 4 2 2 2 4" xfId="26228" xr:uid="{0F710920-C12A-412A-89E9-360EB392B0C5}"/>
    <cellStyle name="Note 4 2 2 2_ACT_NIBD EQ" xfId="21101" xr:uid="{E2EA37BD-700E-4873-B225-4E573F9CE05A}"/>
    <cellStyle name="Note 4 2 2 3" xfId="21102" xr:uid="{4F8804CF-E71C-4CDA-BD7D-5E47C9ED7456}"/>
    <cellStyle name="Note 4 2 2 3 2" xfId="26231" xr:uid="{0BABCED8-534A-48CE-9C45-1107BF7F726F}"/>
    <cellStyle name="Note 4 2 2 4" xfId="21103" xr:uid="{6A4DD7A9-2EDB-40D7-BCDA-97C4FA4AC47A}"/>
    <cellStyle name="Note 4 2 2 4 2" xfId="26232" xr:uid="{42A06988-12E7-46C3-93FC-9991AC737391}"/>
    <cellStyle name="Note 4 2 2 5" xfId="21104" xr:uid="{986F1AD0-1A18-4ECB-BB33-1A744307DBE3}"/>
    <cellStyle name="Note 4 2 2 5 2" xfId="31373" xr:uid="{F10CD1C4-9DBB-4162-88D4-E09B6BF23224}"/>
    <cellStyle name="Note 4 2 2 6" xfId="36981" xr:uid="{6688216F-A0B9-41C3-BA89-5FF00F3F8D0B}"/>
    <cellStyle name="Note 4 2 2 7" xfId="38034" xr:uid="{0DCD50BD-0E28-4DDD-9794-EB59D366D004}"/>
    <cellStyle name="Note 4 2 2 8" xfId="38437" xr:uid="{19A7DAF0-20C1-4A0D-B06A-2E66F486AAB5}"/>
    <cellStyle name="Note 4 2 2 9" xfId="38784" xr:uid="{72BA571B-6EB0-4F78-A7B8-0895BFC8C9FC}"/>
    <cellStyle name="Note 4 2 2_Act input CF" xfId="21105" xr:uid="{13189B71-4214-4BED-945E-3ACAFD3733AE}"/>
    <cellStyle name="Note 4 2 3" xfId="21106" xr:uid="{E9787FA6-C46A-4568-B1BD-CFF4B52643B0}"/>
    <cellStyle name="Note 4 2 3 10" xfId="39052" xr:uid="{6F88F06B-3072-4754-80E1-F0B8BBBF1ABC}"/>
    <cellStyle name="Note 4 2 3 11" xfId="26233" xr:uid="{8EA44DA1-7539-4838-9B25-1C1765FA3B00}"/>
    <cellStyle name="Note 4 2 3 2" xfId="21107" xr:uid="{5CFCCC60-C5E0-4082-A4DF-85B3F53AD3EC}"/>
    <cellStyle name="Note 4 2 3 2 2" xfId="21108" xr:uid="{AC21ABA7-12BA-4884-8B9F-72ABD2397D3E}"/>
    <cellStyle name="Note 4 2 3 2 2 2" xfId="26235" xr:uid="{81B594ED-4D84-4775-8C77-7E1A8149E9BA}"/>
    <cellStyle name="Note 4 2 3 2 3" xfId="21109" xr:uid="{F8E161E9-DE26-414C-A41F-877D980F9967}"/>
    <cellStyle name="Note 4 2 3 2 3 2" xfId="26236" xr:uid="{C519D9F2-6D8E-4F18-BC5D-2944744AF29A}"/>
    <cellStyle name="Note 4 2 3 2 4" xfId="26234" xr:uid="{F766FA63-04CC-42B5-BE88-572D457B3BEB}"/>
    <cellStyle name="Note 4 2 3 2_ACT_NIBD EQ" xfId="21110" xr:uid="{CD252A9F-4B94-4294-B04F-562FAB075E98}"/>
    <cellStyle name="Note 4 2 3 3" xfId="21111" xr:uid="{AF078735-E8B1-4729-BFEF-6945E5181658}"/>
    <cellStyle name="Note 4 2 3 3 2" xfId="26237" xr:uid="{5E8B7513-5D62-473C-93BF-8ECD767363AF}"/>
    <cellStyle name="Note 4 2 3 4" xfId="21112" xr:uid="{B33692FE-3D18-4093-8C73-E3C9F2B979BB}"/>
    <cellStyle name="Note 4 2 3 4 2" xfId="26238" xr:uid="{D94A1B30-FB9D-4334-9317-B23396B4C245}"/>
    <cellStyle name="Note 4 2 3 5" xfId="21113" xr:uid="{C454AA98-A6D2-41C5-A645-8E8DBAF25591}"/>
    <cellStyle name="Note 4 2 3 5 2" xfId="31766" xr:uid="{C2480D5D-DB58-4FD3-B2D7-D69E17FC6982}"/>
    <cellStyle name="Note 4 2 3 6" xfId="36982" xr:uid="{DEA5ACA6-9CBA-4627-83CD-63DF960A87CE}"/>
    <cellStyle name="Note 4 2 3 7" xfId="38035" xr:uid="{FC8B84C2-2A51-4D5A-BA47-FCEB46F0AEF6}"/>
    <cellStyle name="Note 4 2 3 8" xfId="38438" xr:uid="{BA22B42A-A7D2-430C-B878-358E11F3E204}"/>
    <cellStyle name="Note 4 2 3 9" xfId="38785" xr:uid="{12CEBD8A-7F54-4EBD-A7ED-868877804EC1}"/>
    <cellStyle name="Note 4 2 3_Act input CF" xfId="21114" xr:uid="{C4F15A58-AAEA-490D-BA65-C814924C70FC}"/>
    <cellStyle name="Note 4 2 4" xfId="21115" xr:uid="{79298583-6CD5-48DB-A002-ED5861A203C9}"/>
    <cellStyle name="Note 4 2 4 2" xfId="21116" xr:uid="{D35008D5-EA44-4554-BA0F-0CCC5A69F35B}"/>
    <cellStyle name="Note 4 2 4 2 2" xfId="26240" xr:uid="{04EE430D-F831-4F01-A0C5-639B724E3122}"/>
    <cellStyle name="Note 4 2 4 3" xfId="21117" xr:uid="{FF69F399-C07C-4424-8864-5895B3772575}"/>
    <cellStyle name="Note 4 2 4 3 2" xfId="26241" xr:uid="{3E31351A-A6EB-420B-B392-F0D6225C9287}"/>
    <cellStyle name="Note 4 2 4 4" xfId="26239" xr:uid="{DD06D527-94CD-4EFE-BD59-581AB75A1147}"/>
    <cellStyle name="Note 4 2 4_ACT_NIBD EQ" xfId="21118" xr:uid="{162BFC98-36C8-4BA3-90E2-52937601D4C8}"/>
    <cellStyle name="Note 4 2 5" xfId="21119" xr:uid="{F299B527-0175-49C3-900F-5B1005A196B5}"/>
    <cellStyle name="Note 4 2 5 2" xfId="26242" xr:uid="{46514E7B-AD09-48B7-87C2-AB23FC0A3CDB}"/>
    <cellStyle name="Note 4 2 6" xfId="21120" xr:uid="{8D88FDB1-0798-44E6-97AC-CD48CEB96CF4}"/>
    <cellStyle name="Note 4 2 6 2" xfId="26243" xr:uid="{F9EAEA03-8A45-40A9-AE96-0D0F7EFCDA34}"/>
    <cellStyle name="Note 4 2 7" xfId="21121" xr:uid="{3081B946-7BE9-4405-98A8-0D434F0554E9}"/>
    <cellStyle name="Note 4 2 7 2" xfId="30974" xr:uid="{0BF023BF-B7C8-4C23-A60F-54D525E4BE08}"/>
    <cellStyle name="Note 4 2 8" xfId="36409" xr:uid="{92A983C9-2541-4009-8716-A8F771C46F2C}"/>
    <cellStyle name="Note 4 2 9" xfId="37474" xr:uid="{A340875E-F582-4F80-A622-8A484C7DC2FD}"/>
    <cellStyle name="Note 4 2_Act input CF" xfId="21122" xr:uid="{E7E495F6-0EE0-4B9D-B4BE-7B55F4F9407E}"/>
    <cellStyle name="Note 4 3" xfId="21123" xr:uid="{C250BABA-1E37-48C4-A59D-22743A3F3819}"/>
    <cellStyle name="Note 4 3 10" xfId="39053" xr:uid="{BEC7C1D4-1DA2-48D7-A2D7-B50B2E7FBC35}"/>
    <cellStyle name="Note 4 3 11" xfId="26244" xr:uid="{285DC52C-4237-42C5-A582-B657B519F459}"/>
    <cellStyle name="Note 4 3 2" xfId="21124" xr:uid="{4BA8B10E-2C2C-4A83-BFA9-D2B1FB8343F5}"/>
    <cellStyle name="Note 4 3 2 2" xfId="21125" xr:uid="{51092E62-5E77-449F-BA88-E02C177BB127}"/>
    <cellStyle name="Note 4 3 2 2 2" xfId="26246" xr:uid="{7353ED75-7B3D-4BF5-8092-783CEB3BC6DB}"/>
    <cellStyle name="Note 4 3 2 3" xfId="21126" xr:uid="{CAE08DD2-E745-4E45-898D-F4F52116CDC2}"/>
    <cellStyle name="Note 4 3 2 3 2" xfId="26247" xr:uid="{B2B0BD59-2C73-473B-A081-379693A3022E}"/>
    <cellStyle name="Note 4 3 2 4" xfId="26245" xr:uid="{EBDFAC6B-C341-42C2-907C-CDCA60659889}"/>
    <cellStyle name="Note 4 3 2_ACT_NIBD EQ" xfId="21127" xr:uid="{8C20B844-E402-4233-83F2-3E78B4D0B4A6}"/>
    <cellStyle name="Note 4 3 3" xfId="21128" xr:uid="{4A61720F-5884-4516-8E8C-129DABAC3D59}"/>
    <cellStyle name="Note 4 3 3 2" xfId="26248" xr:uid="{5FC60771-ACA3-46E2-956D-5C8940694005}"/>
    <cellStyle name="Note 4 3 4" xfId="21129" xr:uid="{76BEC992-E950-4A8D-8BD2-06C1F17E6A61}"/>
    <cellStyle name="Note 4 3 4 2" xfId="26249" xr:uid="{E510A1AC-A2FC-48FB-BBFC-76A7ABBB4A2D}"/>
    <cellStyle name="Note 4 3 5" xfId="21130" xr:uid="{DD282106-66AE-4DFC-A3D5-FBD6282CB7FC}"/>
    <cellStyle name="Note 4 3 5 2" xfId="31222" xr:uid="{4EAA8556-7EE2-443E-8617-25539C3A7A3D}"/>
    <cellStyle name="Note 4 3 6" xfId="36983" xr:uid="{1AFA65C9-B2FA-49A9-937B-51B420246531}"/>
    <cellStyle name="Note 4 3 7" xfId="38036" xr:uid="{7689A1A3-A865-4A0D-AF0D-234A2B938508}"/>
    <cellStyle name="Note 4 3 8" xfId="38439" xr:uid="{1834F57E-9823-4A99-8E25-93C82DCFD4E5}"/>
    <cellStyle name="Note 4 3 9" xfId="38786" xr:uid="{9B1BE1F4-5561-44A1-989C-C33C9C480717}"/>
    <cellStyle name="Note 4 3_Act input CF" xfId="21131" xr:uid="{533D0946-BC50-41BD-8730-DD3D20546617}"/>
    <cellStyle name="Note 4 4" xfId="21132" xr:uid="{355F6083-491B-4DB0-9C6D-3F15D2556890}"/>
    <cellStyle name="Note 4 4 10" xfId="39054" xr:uid="{BD4E9D29-ED07-4220-84B1-2FF446861150}"/>
    <cellStyle name="Note 4 4 11" xfId="26250" xr:uid="{5859FF24-D5B4-42F2-A9D9-6BC963B10DE0}"/>
    <cellStyle name="Note 4 4 2" xfId="21133" xr:uid="{7ED88391-090B-4EF3-979A-02FB55046B26}"/>
    <cellStyle name="Note 4 4 2 2" xfId="21134" xr:uid="{DA6DBF8A-5B94-4BDD-A22B-EFE22B644691}"/>
    <cellStyle name="Note 4 4 2 2 2" xfId="26252" xr:uid="{84008AA3-535E-407D-A42F-7CE67456D31D}"/>
    <cellStyle name="Note 4 4 2 3" xfId="21135" xr:uid="{F6878E8A-62E9-4995-B24A-993478F13101}"/>
    <cellStyle name="Note 4 4 2 3 2" xfId="26253" xr:uid="{DBFE1AFE-A5F8-4F2B-9F75-CF57D847F70E}"/>
    <cellStyle name="Note 4 4 2 4" xfId="26251" xr:uid="{5EE6EDFF-5A3B-46E0-A5F7-72B713241657}"/>
    <cellStyle name="Note 4 4 2_ACT_NIBD EQ" xfId="21136" xr:uid="{2EDC11D0-FEC3-4DE6-9D46-94BEDC541DAB}"/>
    <cellStyle name="Note 4 4 3" xfId="21137" xr:uid="{931FE6C0-CC58-49C8-A536-EA2804BFD37E}"/>
    <cellStyle name="Note 4 4 3 2" xfId="26254" xr:uid="{066501E4-AA1F-4144-B185-FA460E149095}"/>
    <cellStyle name="Note 4 4 4" xfId="21138" xr:uid="{E9D46170-8CBD-47A9-A6E9-664C56B5646C}"/>
    <cellStyle name="Note 4 4 4 2" xfId="26255" xr:uid="{76A146B2-CCAE-4D15-9E57-C4B5EC9E12BC}"/>
    <cellStyle name="Note 4 4 5" xfId="21139" xr:uid="{E42FBC6F-7899-4FFB-A497-2CAF6EB8F634}"/>
    <cellStyle name="Note 4 4 5 2" xfId="31617" xr:uid="{63D04E03-B2E5-4142-BF80-2F7451C7D6D5}"/>
    <cellStyle name="Note 4 4 6" xfId="36984" xr:uid="{DCA09759-188D-465D-BE33-5F0C729494A8}"/>
    <cellStyle name="Note 4 4 7" xfId="38037" xr:uid="{C94EDE37-ACA8-4B1E-8835-34E673E5465A}"/>
    <cellStyle name="Note 4 4 8" xfId="38440" xr:uid="{6B5CD226-BDEE-4E18-A7ED-E3231E2A9F53}"/>
    <cellStyle name="Note 4 4 9" xfId="38787" xr:uid="{E344761D-CB6D-4009-8D84-3806B1F8B06C}"/>
    <cellStyle name="Note 4 4_Act input CF" xfId="21140" xr:uid="{C9996C04-993C-4D59-9DE8-2EE47B6C164D}"/>
    <cellStyle name="Note 4 5" xfId="21141" xr:uid="{A76B217F-CCAB-4174-96B8-BFEBC42F54AE}"/>
    <cellStyle name="Note 4 5 2" xfId="21142" xr:uid="{3098147D-887D-46C6-879F-FDC7096E9B53}"/>
    <cellStyle name="Note 4 5 2 2" xfId="26257" xr:uid="{C35D90D0-AA04-4E8A-8EC2-3A5D9A22A890}"/>
    <cellStyle name="Note 4 5 3" xfId="21143" xr:uid="{FD709C59-E411-4B3A-A862-BEB7E10E7F20}"/>
    <cellStyle name="Note 4 5 3 2" xfId="26258" xr:uid="{4EE71FAD-9CF7-41F6-A82C-EB0F133F5686}"/>
    <cellStyle name="Note 4 5 4" xfId="26256" xr:uid="{F32842FE-EF72-4D95-843D-A66631481ADC}"/>
    <cellStyle name="Note 4 5_ACT_NIBD EQ" xfId="21144" xr:uid="{DC046D14-0B22-4DCA-887F-65331EE0EC8B}"/>
    <cellStyle name="Note 4 6" xfId="21145" xr:uid="{B9A8BFAC-A7C6-413A-A68A-A9C96D28D1AC}"/>
    <cellStyle name="Note 4 6 2" xfId="26259" xr:uid="{64B315D2-29F5-4D15-A07C-E29044A59923}"/>
    <cellStyle name="Note 4 7" xfId="21146" xr:uid="{6A901B94-A3BC-4ED7-9BF6-555E0F41611E}"/>
    <cellStyle name="Note 4 7 2" xfId="26260" xr:uid="{4B6A1BD7-05FF-4AB4-A7DD-034810FB821B}"/>
    <cellStyle name="Note 4 8" xfId="21147" xr:uid="{E0B4D9BF-9362-4D44-B89E-D943521E562C}"/>
    <cellStyle name="Note 4 8 2" xfId="30772" xr:uid="{DC868165-486B-4184-8BBE-2B753E1746F3}"/>
    <cellStyle name="Note 4 9" xfId="36312" xr:uid="{1CDE3ABA-EB52-4F3A-89F5-D9B1889D8B61}"/>
    <cellStyle name="Note 4_Act input CF" xfId="21148" xr:uid="{F1A263E4-D14B-47AE-9CDE-DCF2CA8CAD3C}"/>
    <cellStyle name="Note 5" xfId="21149" xr:uid="{3FAE9407-BC88-4266-ACEF-60814BA0E5A6}"/>
    <cellStyle name="Note 5 10" xfId="36070" xr:uid="{F68DC3D9-6BBB-44FE-BDA0-3F1F5E03EFD8}"/>
    <cellStyle name="Note 5 11" xfId="26261" xr:uid="{9D356EBE-8346-423E-8730-F3E2C15D30D5}"/>
    <cellStyle name="Note 5 2" xfId="21150" xr:uid="{FFE32EEF-63DC-45D6-814F-15C25437C5DF}"/>
    <cellStyle name="Note 5 2 10" xfId="39055" xr:uid="{B1364BBD-1FC7-4472-95F0-BB46E6E4EABB}"/>
    <cellStyle name="Note 5 2 11" xfId="26262" xr:uid="{82FFA3C8-2042-44F0-B2F4-A390A85CF85B}"/>
    <cellStyle name="Note 5 2 2" xfId="21151" xr:uid="{4AF26B13-FC89-4BB8-8C03-B686A2225A73}"/>
    <cellStyle name="Note 5 2 2 2" xfId="21152" xr:uid="{24BEDF90-4CA6-49F9-B4E6-57028382D267}"/>
    <cellStyle name="Note 5 2 2 2 2" xfId="26264" xr:uid="{183BB108-8565-4C80-A6B9-2FBA22C3A592}"/>
    <cellStyle name="Note 5 2 2 3" xfId="21153" xr:uid="{E2DE5947-4E17-4A3F-B8AC-72318E504C9E}"/>
    <cellStyle name="Note 5 2 2 3 2" xfId="26265" xr:uid="{9A89777B-5558-4F2E-83FA-5C48214AAFD4}"/>
    <cellStyle name="Note 5 2 2 4" xfId="26263" xr:uid="{34BB1D60-43B5-4A87-A4B9-8DD6D04EC27D}"/>
    <cellStyle name="Note 5 2 2_ACT_NIBD EQ" xfId="21154" xr:uid="{B7D38896-FE00-441D-8D18-162FC65AE66D}"/>
    <cellStyle name="Note 5 2 3" xfId="21155" xr:uid="{311DE68D-7C93-4E9E-9665-A5C897BB25FD}"/>
    <cellStyle name="Note 5 2 3 2" xfId="26266" xr:uid="{B73B0316-3119-4438-B765-B1A1F38BADA0}"/>
    <cellStyle name="Note 5 2 4" xfId="21156" xr:uid="{8DF02518-C7D9-4E1E-AFC3-2C33EE5255CF}"/>
    <cellStyle name="Note 5 2 4 2" xfId="26267" xr:uid="{CD2271DC-CD38-4B8E-A4FB-F5E211CF68E7}"/>
    <cellStyle name="Note 5 2 5" xfId="21157" xr:uid="{08C59706-29E1-4DF8-824A-7C8D16759AED}"/>
    <cellStyle name="Note 5 2 5 2" xfId="31309" xr:uid="{B719B5F7-A468-4B49-968D-DA0795ABDB78}"/>
    <cellStyle name="Note 5 2 6" xfId="36985" xr:uid="{C34392BB-71F9-48A2-BB39-0B2557B41F4F}"/>
    <cellStyle name="Note 5 2 7" xfId="38039" xr:uid="{FE2F6364-F984-449A-BBC9-11C8FA3BA562}"/>
    <cellStyle name="Note 5 2 8" xfId="38441" xr:uid="{6949E9C9-46DF-4CFC-8B84-A8092DAA9104}"/>
    <cellStyle name="Note 5 2 9" xfId="38788" xr:uid="{191BBC05-5536-40A4-A058-DB8C30B1CB81}"/>
    <cellStyle name="Note 5 2_Act input CF" xfId="21158" xr:uid="{DAE32E21-DE2A-4B0C-957A-1BC86EF8D818}"/>
    <cellStyle name="Note 5 3" xfId="21159" xr:uid="{9CE993E6-436F-477E-94C3-6A0C3E46BF89}"/>
    <cellStyle name="Note 5 3 10" xfId="39056" xr:uid="{2289F548-4161-4D82-8E50-24A161417EB5}"/>
    <cellStyle name="Note 5 3 11" xfId="26268" xr:uid="{410ADB62-67FB-4C4F-877D-426221B7451F}"/>
    <cellStyle name="Note 5 3 2" xfId="21160" xr:uid="{9DB85BE9-1ACD-47D9-ACDF-16B3F233C2DB}"/>
    <cellStyle name="Note 5 3 2 2" xfId="21161" xr:uid="{C111054B-7A66-42AB-B275-0646022441EF}"/>
    <cellStyle name="Note 5 3 2 2 2" xfId="26270" xr:uid="{9964DBC3-2A0C-42B3-96FC-8342D5C99651}"/>
    <cellStyle name="Note 5 3 2 3" xfId="21162" xr:uid="{2E846C68-CB32-4983-ACCC-B813F98E86FB}"/>
    <cellStyle name="Note 5 3 2 3 2" xfId="26271" xr:uid="{93837008-44B4-4363-ACB4-A5845763EFA0}"/>
    <cellStyle name="Note 5 3 2 4" xfId="26269" xr:uid="{DD710290-FD35-46B7-A87C-1077780C205A}"/>
    <cellStyle name="Note 5 3 2_ACT_NIBD EQ" xfId="21163" xr:uid="{84296B84-753A-4C86-81E0-454119E8ED15}"/>
    <cellStyle name="Note 5 3 3" xfId="21164" xr:uid="{5853FF65-4703-4FF0-950B-01252FFBB48B}"/>
    <cellStyle name="Note 5 3 3 2" xfId="26272" xr:uid="{6E8BDF6D-8B2B-4FC7-8A91-C6501B7E69DB}"/>
    <cellStyle name="Note 5 3 4" xfId="21165" xr:uid="{4533A03E-B21F-48AE-B074-F2249C1392CF}"/>
    <cellStyle name="Note 5 3 4 2" xfId="26273" xr:uid="{3AFD207C-CC48-4E43-A947-FC493A231431}"/>
    <cellStyle name="Note 5 3 5" xfId="21166" xr:uid="{DC0DD2B0-BC14-4D41-B8A4-552CDEDD790F}"/>
    <cellStyle name="Note 5 3 5 2" xfId="31702" xr:uid="{4E587FBB-AB37-487E-B035-FA05CBD1ABE0}"/>
    <cellStyle name="Note 5 3 6" xfId="36986" xr:uid="{CE8F512B-9BBF-45E9-BDFD-7E78FC6295E6}"/>
    <cellStyle name="Note 5 3 7" xfId="38040" xr:uid="{6A3BC305-DA45-442C-9FF0-2C5A3025ABDB}"/>
    <cellStyle name="Note 5 3 8" xfId="38442" xr:uid="{1E4EC79E-E5EB-4FBB-881A-1C737F906211}"/>
    <cellStyle name="Note 5 3 9" xfId="38789" xr:uid="{1D387C7B-1D56-4FEE-8827-0A5C6975D786}"/>
    <cellStyle name="Note 5 3_Act input CF" xfId="21167" xr:uid="{5B5FDCE3-8182-451D-A347-68EF383D2189}"/>
    <cellStyle name="Note 5 4" xfId="21168" xr:uid="{7211DAE7-28E0-4715-8C3A-9179588A1F33}"/>
    <cellStyle name="Note 5 4 2" xfId="21169" xr:uid="{81713444-90B9-4EB4-95FB-5D3D880F999B}"/>
    <cellStyle name="Note 5 4 2 2" xfId="26275" xr:uid="{79E85F29-3716-455A-8FB2-E7BB933B4C39}"/>
    <cellStyle name="Note 5 4 3" xfId="21170" xr:uid="{4311C744-D89F-4396-8FDD-468C13F9F008}"/>
    <cellStyle name="Note 5 4 3 2" xfId="26276" xr:uid="{3BDB9CB4-1115-4FCD-ADE7-66976C602E97}"/>
    <cellStyle name="Note 5 4 4" xfId="26274" xr:uid="{BC95F24C-1D9B-4C71-B05E-132860A3A2DB}"/>
    <cellStyle name="Note 5 4_ACT_NIBD EQ" xfId="21171" xr:uid="{CDC6C476-49F4-44E5-A27B-5548926B0129}"/>
    <cellStyle name="Note 5 5" xfId="21172" xr:uid="{83F5FD53-CAF8-4162-888F-31725C16AC2C}"/>
    <cellStyle name="Note 5 5 2" xfId="26277" xr:uid="{9E1BF757-31F0-40FE-99D4-1E93AFFB29D5}"/>
    <cellStyle name="Note 5 6" xfId="21173" xr:uid="{54F968E4-C06D-4345-B0A5-A92AD0F5D14D}"/>
    <cellStyle name="Note 5 6 2" xfId="26278" xr:uid="{DE3E3730-5FAA-4402-AF26-FBD427A7D3C5}"/>
    <cellStyle name="Note 5 7" xfId="21174" xr:uid="{7099E1B1-5DF5-41F0-BD4F-D06DA47E5FB5}"/>
    <cellStyle name="Note 5 7 2" xfId="30906" xr:uid="{687DDF84-CC99-4E71-942B-352C235A7127}"/>
    <cellStyle name="Note 5 8" xfId="36364" xr:uid="{A48F3F6C-8307-4EB6-A06D-1B23335BDD47}"/>
    <cellStyle name="Note 5 9" xfId="37426" xr:uid="{1D7D70F1-D659-4A6B-BD8E-B71212649FA2}"/>
    <cellStyle name="Note 5_Act input CF" xfId="21175" xr:uid="{8CDB4476-6603-4731-919A-73A7D5261935}"/>
    <cellStyle name="Note 6" xfId="21176" xr:uid="{21D67DBE-B7BE-4F38-B8AB-19B12034BFCF}"/>
    <cellStyle name="Note 6 10" xfId="33145" xr:uid="{E5A0867D-1F5F-480C-A87C-DF65AF5F20D3}"/>
    <cellStyle name="Note 6 11" xfId="26279" xr:uid="{48FEED5C-7263-4F30-8878-C3641658755B}"/>
    <cellStyle name="Note 6 2" xfId="21177" xr:uid="{11EBE400-2816-4277-87AD-608F3FC8B91C}"/>
    <cellStyle name="Note 6 2 2" xfId="21178" xr:uid="{E8C9411D-8A9F-4667-9584-4C6C1C86F95A}"/>
    <cellStyle name="Note 6 2 2 2" xfId="26281" xr:uid="{FDDA778D-ED1A-40FB-B651-F7123709151C}"/>
    <cellStyle name="Note 6 2 3" xfId="21179" xr:uid="{A2C47865-2E42-47E8-A50C-D66FBD99819B}"/>
    <cellStyle name="Note 6 2 3 2" xfId="26282" xr:uid="{246FA226-9171-4E2A-8A86-4A0F23985944}"/>
    <cellStyle name="Note 6 2 4" xfId="26280" xr:uid="{C9090F2B-CE3F-44DE-BBE5-C765EC0D26AA}"/>
    <cellStyle name="Note 6 2_ACT_NIBD EQ" xfId="21180" xr:uid="{84462862-2E49-4D2B-AB9C-388F90DD9B0D}"/>
    <cellStyle name="Note 6 3" xfId="21181" xr:uid="{DE73D5A6-0621-48C3-B58F-B7E16968112B}"/>
    <cellStyle name="Note 6 3 2" xfId="26283" xr:uid="{6D342DCA-9410-4F47-ADF2-F9BBD4258AD0}"/>
    <cellStyle name="Note 6 4" xfId="21182" xr:uid="{CEB0DF03-3F13-43DF-AF1E-09BB78E75B77}"/>
    <cellStyle name="Note 6 4 2" xfId="26284" xr:uid="{C0BFEF6F-0350-498D-98D4-5AD17F40B707}"/>
    <cellStyle name="Note 6 5" xfId="21183" xr:uid="{1D86FDBB-A6F4-47FA-A297-BC79684A6B62}"/>
    <cellStyle name="Note 6 5 2" xfId="31153" xr:uid="{CD7CADC0-6234-4A07-B282-B4756F1B86DA}"/>
    <cellStyle name="Note 6 6" xfId="36271" xr:uid="{F95BBCD2-9F2B-44E5-AFF0-43871F54D96E}"/>
    <cellStyle name="Note 6 7" xfId="37328" xr:uid="{00469161-D7A6-45A8-AB72-03F686D06667}"/>
    <cellStyle name="Note 6 8" xfId="36025" xr:uid="{E8999F20-ED81-4B3F-BD11-9618B7B8B3E5}"/>
    <cellStyle name="Note 6 9" xfId="37131" xr:uid="{B38260E2-C787-4A99-92B9-BA4935BB36D9}"/>
    <cellStyle name="Note 6_Act input CF" xfId="21184" xr:uid="{7AE825AC-F1B1-4CCA-9A12-931DD491E31B}"/>
    <cellStyle name="Note 7" xfId="21185" xr:uid="{5FDD32DE-0549-4DBA-8A02-DCC3E8232B01}"/>
    <cellStyle name="Note 7 10" xfId="39057" xr:uid="{02E50CD7-2D00-4422-A7E9-44A6E7198C68}"/>
    <cellStyle name="Note 7 11" xfId="26285" xr:uid="{5DEE3657-83E0-4791-81C8-3532DADDE559}"/>
    <cellStyle name="Note 7 2" xfId="21186" xr:uid="{66A9F0F4-E009-4BD5-880D-0AD95D271256}"/>
    <cellStyle name="Note 7 2 2" xfId="21187" xr:uid="{6800D078-241A-46DB-9AD6-5BB2A91A9D85}"/>
    <cellStyle name="Note 7 2 2 2" xfId="26287" xr:uid="{3F6260C4-4B47-49FB-8336-C0EDE9281247}"/>
    <cellStyle name="Note 7 2 3" xfId="21188" xr:uid="{659C6931-2857-41D6-8974-9CDEEF935EF9}"/>
    <cellStyle name="Note 7 2 3 2" xfId="26288" xr:uid="{010A921A-38F8-4D8A-9AE9-05A7599499AE}"/>
    <cellStyle name="Note 7 2 4" xfId="26286" xr:uid="{03C0A01E-61A9-4162-B389-BB86F1D44141}"/>
    <cellStyle name="Note 7 2_ACT_NIBD EQ" xfId="21189" xr:uid="{C7D31CFA-CFFF-4B5E-A400-F57118ECA1D8}"/>
    <cellStyle name="Note 7 3" xfId="21190" xr:uid="{C309031D-5BC3-4832-B6E1-551ECEDBE268}"/>
    <cellStyle name="Note 7 3 2" xfId="26289" xr:uid="{A1B107D2-8E55-4FCB-B754-0FA2A00198FC}"/>
    <cellStyle name="Note 7 4" xfId="21191" xr:uid="{9BBD3371-9689-4148-951B-9A440A54F4DD}"/>
    <cellStyle name="Note 7 4 2" xfId="26290" xr:uid="{B3B7CE03-9878-4163-A269-B45CF71A3F75}"/>
    <cellStyle name="Note 7 5" xfId="21192" xr:uid="{EABC7FFE-21D2-4FE8-9B34-7F6375255D46}"/>
    <cellStyle name="Note 7 5 2" xfId="31553" xr:uid="{0A4B5B77-D8A8-4C23-B600-69C6868B1FF5}"/>
    <cellStyle name="Note 7 6" xfId="36987" xr:uid="{F70D7195-EDD0-4248-91CE-F2DE1AEE5EC0}"/>
    <cellStyle name="Note 7 7" xfId="38041" xr:uid="{CD1E66A9-30CD-492D-A572-554F79E986A6}"/>
    <cellStyle name="Note 7 8" xfId="38443" xr:uid="{D6E2920E-E7F6-4B99-8FF6-2EDA4FEA7007}"/>
    <cellStyle name="Note 7 9" xfId="38790" xr:uid="{B3C9BB7A-9FD6-45B2-AA87-2263B0712451}"/>
    <cellStyle name="Note 7_Act input CF" xfId="21193" xr:uid="{8B8A85A6-396E-465C-9401-39C07A355D68}"/>
    <cellStyle name="Note 8" xfId="21194" xr:uid="{C9FE2C01-EC39-44B1-B110-F0045787E35A}"/>
    <cellStyle name="Note 8 10" xfId="39058" xr:uid="{0B783317-785B-4324-B8A7-E9558E94EA07}"/>
    <cellStyle name="Note 8 11" xfId="26291" xr:uid="{F056D889-172A-4C8F-97A6-608D0512FD3C}"/>
    <cellStyle name="Note 8 2" xfId="21195" xr:uid="{B1E461D6-4931-46CC-956F-65D697F23588}"/>
    <cellStyle name="Note 8 2 2" xfId="21196" xr:uid="{55C5B088-2F7C-47B3-A455-C4922FC4BF6E}"/>
    <cellStyle name="Note 8 2 2 2" xfId="26293" xr:uid="{ACB7FBA5-B666-4CC8-9133-DC8B0335A5F5}"/>
    <cellStyle name="Note 8 2 3" xfId="21197" xr:uid="{250A7B5D-6B9F-4B59-9C8B-32CE4EA8D1B2}"/>
    <cellStyle name="Note 8 2 3 2" xfId="26294" xr:uid="{499B13FB-55FB-4D08-AC50-61B453AF336B}"/>
    <cellStyle name="Note 8 2 4" xfId="26292" xr:uid="{D4478F36-3EE3-42E7-A8AD-ECD84D4FA44D}"/>
    <cellStyle name="Note 8 2_ACT_NIBD EQ" xfId="21198" xr:uid="{85A21B98-1B35-4BA8-B469-4E1A2037D9E8}"/>
    <cellStyle name="Note 8 3" xfId="21199" xr:uid="{9C766DE4-F558-4EE4-B5F5-B3D41ECF3E62}"/>
    <cellStyle name="Note 8 3 2" xfId="26295" xr:uid="{F8E9CD61-87F7-434E-89FC-116BA36AE8DC}"/>
    <cellStyle name="Note 8 4" xfId="21200" xr:uid="{B8D852FF-CC1A-4D91-9D1E-941E70BF4A6A}"/>
    <cellStyle name="Note 8 4 2" xfId="26296" xr:uid="{9E1DB05B-EC6B-45BF-BE00-E6702D2A568B}"/>
    <cellStyle name="Note 8 5" xfId="21201" xr:uid="{A0772C47-0801-4314-8BEE-BC1FF2DE69F8}"/>
    <cellStyle name="Note 8 5 2" xfId="31866" xr:uid="{310AAEAD-2C82-4A6C-AB56-E807800EAD82}"/>
    <cellStyle name="Note 8 6" xfId="36988" xr:uid="{BB1A25C9-0D2D-4211-AD17-436C4B324D47}"/>
    <cellStyle name="Note 8 7" xfId="38042" xr:uid="{96E7447E-9F55-439D-BAEC-8D1A52829925}"/>
    <cellStyle name="Note 8 8" xfId="38444" xr:uid="{B6AA10C4-E950-4446-87B3-8D0AAA3EFF2E}"/>
    <cellStyle name="Note 8 9" xfId="38791" xr:uid="{4273A9DD-308E-47ED-94A8-CFFAB1BAE40A}"/>
    <cellStyle name="Note 8_Act input CF" xfId="21202" xr:uid="{BFC4B0D4-C1FE-4DA2-9F25-CB6332F9561E}"/>
    <cellStyle name="Note 9" xfId="21203" xr:uid="{374861C4-E171-40C2-AF01-577ED9B412A4}"/>
    <cellStyle name="Note 9 10" xfId="39059" xr:uid="{1038CEA1-856C-4DA2-BD63-8BD02C9DF909}"/>
    <cellStyle name="Note 9 11" xfId="26297" xr:uid="{9D9F9EE9-0EDB-41C5-B6B5-BF488A99D39D}"/>
    <cellStyle name="Note 9 2" xfId="21204" xr:uid="{FF15B3DD-DE4F-4BA0-804F-B32426AFD96A}"/>
    <cellStyle name="Note 9 2 2" xfId="21205" xr:uid="{3C778327-46ED-41BE-839D-CDC01CE807C7}"/>
    <cellStyle name="Note 9 2 2 2" xfId="26299" xr:uid="{283233C9-41B3-4C20-A9E3-1EC673643F29}"/>
    <cellStyle name="Note 9 2 3" xfId="21206" xr:uid="{7C643C06-A7FF-4CD8-AA6D-7F8E6DA46892}"/>
    <cellStyle name="Note 9 2 3 2" xfId="26300" xr:uid="{33494C7D-D4BA-4D07-BFA1-233440D8BEB4}"/>
    <cellStyle name="Note 9 2 4" xfId="26298" xr:uid="{97E6E7A8-E7F6-4290-A817-F137C9099770}"/>
    <cellStyle name="Note 9 2_ACT_NIBD EQ" xfId="21207" xr:uid="{15DAB7A1-6356-4D59-BB98-00E2DA41568D}"/>
    <cellStyle name="Note 9 3" xfId="21208" xr:uid="{D36BBE51-DBFA-40A4-BB1F-A3F9D46C119C}"/>
    <cellStyle name="Note 9 3 2" xfId="26301" xr:uid="{4D104F07-06AC-42AE-A93E-AC3C744F0833}"/>
    <cellStyle name="Note 9 4" xfId="21209" xr:uid="{6D946481-3927-45D0-AB69-7B4CE98CB52C}"/>
    <cellStyle name="Note 9 4 2" xfId="26302" xr:uid="{C2F7887E-6B19-4719-AE1F-C65EC7D3A511}"/>
    <cellStyle name="Note 9 5" xfId="21210" xr:uid="{D4E4BA24-9D8C-48A5-960F-10F9981EE2C7}"/>
    <cellStyle name="Note 9 5 2" xfId="31921" xr:uid="{B45166B5-B0C9-4714-8C32-9B2DF7940FE3}"/>
    <cellStyle name="Note 9 6" xfId="36989" xr:uid="{887CA373-7AC3-497D-8AE1-69C916FA7DA4}"/>
    <cellStyle name="Note 9 7" xfId="38043" xr:uid="{7DBB3011-C407-4F8B-97F2-E81A24917081}"/>
    <cellStyle name="Note 9 8" xfId="38445" xr:uid="{E2EF7409-44E5-4DF9-B917-29493F235AA0}"/>
    <cellStyle name="Note 9 9" xfId="38792" xr:uid="{CB179EBC-7334-484F-8D19-FB0A8A130929}"/>
    <cellStyle name="Note 9_Act input CF" xfId="21211" xr:uid="{F8DD5080-31D5-4460-91FB-58EDB89C2357}"/>
    <cellStyle name="Nøytral" xfId="21212" xr:uid="{64DC4CDE-FB0F-49CE-84EB-48943EDE2D15}"/>
    <cellStyle name="Nøytral 2" xfId="21213" xr:uid="{EE540D13-B3EA-45A9-983B-B57E896214D2}"/>
    <cellStyle name="Nøytral 2 2" xfId="30639" xr:uid="{9956970E-4E9D-4BF6-B7BE-4AEF52E57818}"/>
    <cellStyle name="Nøytral 3" xfId="26303" xr:uid="{FE1ECE82-F2BF-4891-9087-AD2B020B8699}"/>
    <cellStyle name="Nøytral_ACT Segment adj EBITDA" xfId="21214" xr:uid="{39C041F6-F35E-4848-8AB2-A0D7E0C270FF}"/>
    <cellStyle name="Output 2" xfId="21215" xr:uid="{6F495E55-CCF3-4006-8CD8-C45521CB36F6}"/>
    <cellStyle name="Output 2 2" xfId="21216" xr:uid="{7EB8AF0E-82E4-4547-BF15-28B3A36A6EFF}"/>
    <cellStyle name="Output 2 2 2" xfId="30767" xr:uid="{E7D60329-00B9-4568-9E1D-FB9A466A8BFF}"/>
    <cellStyle name="Output 2 3" xfId="39909" xr:uid="{A8AB848D-5A6A-403E-8A25-3F191B546BA4}"/>
    <cellStyle name="Output 2 4" xfId="26304" xr:uid="{2671BFA4-052C-40DB-9D57-AE7C0C51EAFF}"/>
    <cellStyle name="Output 2_ACT Segment adj EBITDA" xfId="21217" xr:uid="{2ABA5F0F-CA79-4E6B-B849-E09D3E415AD8}"/>
    <cellStyle name="Output 3" xfId="21218" xr:uid="{C8B36016-1195-484F-BAB0-20D38559EDC3}"/>
    <cellStyle name="Output 3 2" xfId="21219" xr:uid="{DAB85409-E129-4362-A7C7-2BBA92C51D16}"/>
    <cellStyle name="Output 3 2 2" xfId="30907" xr:uid="{AFBF4AFF-2F64-4699-895A-5EAC812067AE}"/>
    <cellStyle name="Output 3 3" xfId="26305" xr:uid="{3F9A1748-BB37-405E-AFB9-483FAC028485}"/>
    <cellStyle name="Output 3_ACT Segment adj EBITDA" xfId="21220" xr:uid="{960972EC-D9E7-48CB-A4AA-B6C5D4926845}"/>
    <cellStyle name="Output 4" xfId="21221" xr:uid="{FF9D08D1-D657-46D2-9FFD-0B2DFFCD388A}"/>
    <cellStyle name="Output 4 2" xfId="21222" xr:uid="{8833FBAF-6971-4CC6-9881-EC5BC03F825A}"/>
    <cellStyle name="Output 4 2 2" xfId="31154" xr:uid="{06188F77-28F3-4B4E-9712-440EC51E70B5}"/>
    <cellStyle name="Output 4 3" xfId="26306" xr:uid="{E11AF941-E46B-4041-B9F3-470ECA8E2B99}"/>
    <cellStyle name="Output 4_ACT Segment adj EBITDA" xfId="21223" xr:uid="{1B72E88A-D3E4-49EF-9295-3BEEFB8BD686}"/>
    <cellStyle name="Output 5" xfId="21224" xr:uid="{5E8F187A-D624-4608-BC7C-AE72E5E28DFB}"/>
    <cellStyle name="Output 5 2" xfId="30691" xr:uid="{B3D60586-8408-4199-AA7B-3FE43FD4ADA0}"/>
    <cellStyle name="Overskrift 1" xfId="21225" builtinId="16" customBuiltin="1"/>
    <cellStyle name="Overskrift 1 2" xfId="21226" xr:uid="{7F0BA7D9-0900-4E0D-BF8A-61472B7FE453}"/>
    <cellStyle name="Overskrift 1 2 2" xfId="30640" xr:uid="{11CFEDB1-9589-4843-8774-4C003162B7F1}"/>
    <cellStyle name="Overskrift 1 3" xfId="26307" xr:uid="{6B7DFAD6-4816-4175-BE00-FE3503C68945}"/>
    <cellStyle name="Overskrift 2" xfId="21227" builtinId="17" customBuiltin="1"/>
    <cellStyle name="Overskrift 2 2" xfId="21228" xr:uid="{885F3F2F-A9E2-419F-AC99-C9F58EDB626D}"/>
    <cellStyle name="Overskrift 2 2 2" xfId="30641" xr:uid="{1D7468AC-5A09-4E61-AC3F-24BB3141003D}"/>
    <cellStyle name="Overskrift 2 3" xfId="26308" xr:uid="{3D75EF17-344D-474C-B126-70DD593E04EF}"/>
    <cellStyle name="Overskrift 3" xfId="21229" builtinId="18" customBuiltin="1"/>
    <cellStyle name="Overskrift 3 2" xfId="21230" xr:uid="{7444C7CB-70E9-429C-993C-5B4B8854BD6B}"/>
    <cellStyle name="Overskrift 3 2 2" xfId="30642" xr:uid="{8D2D368A-FE1D-48C1-A360-AFFF57D0FBBE}"/>
    <cellStyle name="Overskrift 3 3" xfId="26309" xr:uid="{EBDB6B79-2712-424A-9531-646CF3CFE6C2}"/>
    <cellStyle name="Overskrift 4" xfId="21231" builtinId="19" customBuiltin="1"/>
    <cellStyle name="Overskrift 4 2" xfId="21232" xr:uid="{C9E9A8FD-6E5A-4A93-B3EF-60DBAFDC28A4}"/>
    <cellStyle name="Overskrift 4 2 2" xfId="30643" xr:uid="{528CD49C-2857-4E5E-A2CC-658D8F8B995F}"/>
    <cellStyle name="Overskrift 4 3" xfId="26310" xr:uid="{71FC37B6-6A26-48C6-A151-5763BA38B2E1}"/>
    <cellStyle name="Percent 10" xfId="21233" xr:uid="{39EB3B97-7534-44FC-AFC2-DEB247538B6B}"/>
    <cellStyle name="Percent 10 2" xfId="21234" xr:uid="{666664FB-21AA-4EFD-AB47-BBC64BBE48E5}"/>
    <cellStyle name="Percent 10 2 2" xfId="30820" xr:uid="{8C997F7C-F403-4279-9339-1CAE5CD942B4}"/>
    <cellStyle name="Percent 10 3" xfId="26311" xr:uid="{00D6173E-65BB-49A8-935E-CF3468E2C32D}"/>
    <cellStyle name="Percent 10_ACT Segment adj EBITDA" xfId="21235" xr:uid="{F763D215-E1D0-49F5-9D8D-81FAC1B5B0B4}"/>
    <cellStyle name="Percent 11" xfId="21236" xr:uid="{B201B535-BB0F-4875-9FC6-B4E2351AE536}"/>
    <cellStyle name="Percent 11 10" xfId="37281" xr:uid="{FEB2543A-8E2E-4651-A461-6344772C7CEE}"/>
    <cellStyle name="Percent 11 11" xfId="26312" xr:uid="{09F6E3C7-02C4-47AC-B1B7-D77C2CD2F668}"/>
    <cellStyle name="Percent 11 2" xfId="21237" xr:uid="{510BFDB9-C26C-40EA-B298-B6ADD6A1A8CA}"/>
    <cellStyle name="Percent 11 2 10" xfId="39060" xr:uid="{D898D337-4846-46A2-9546-5EAC2D589EE4}"/>
    <cellStyle name="Percent 11 2 11" xfId="26313" xr:uid="{EE0B2DD8-185D-40C8-8363-C1C3055F654B}"/>
    <cellStyle name="Percent 11 2 2" xfId="21238" xr:uid="{4AC08F2D-76D2-4EB4-8584-273711F66693}"/>
    <cellStyle name="Percent 11 2 2 2" xfId="21239" xr:uid="{E34782E5-71E8-4D4D-AD71-367842E23644}"/>
    <cellStyle name="Percent 11 2 2 2 2" xfId="26315" xr:uid="{F4B9952F-F84C-4560-9233-7D91F7CAD98C}"/>
    <cellStyle name="Percent 11 2 2 3" xfId="21240" xr:uid="{1F3A9948-F50A-440B-84B6-47D5CD112721}"/>
    <cellStyle name="Percent 11 2 2 3 2" xfId="26316" xr:uid="{4B8742C1-B506-420A-BBB5-391A958BC1E8}"/>
    <cellStyle name="Percent 11 2 2 4" xfId="26314" xr:uid="{867561FF-4729-4D6A-B598-74C15A96429F}"/>
    <cellStyle name="Percent 11 2 2_ACT_NIBD EQ" xfId="21241" xr:uid="{317D8902-6C3D-4851-B2E1-D65E6AA68399}"/>
    <cellStyle name="Percent 11 2 3" xfId="21242" xr:uid="{051EB72B-A93F-45BC-9864-B92E5D9767F5}"/>
    <cellStyle name="Percent 11 2 3 2" xfId="26317" xr:uid="{6EB1BFC8-5C8D-4E62-8B1D-4EC0DF9C9DC8}"/>
    <cellStyle name="Percent 11 2 4" xfId="21243" xr:uid="{91A62463-C523-4045-962B-39EC85956F2D}"/>
    <cellStyle name="Percent 11 2 4 2" xfId="26318" xr:uid="{C8646422-3D55-4A62-9CE9-18E2D5179663}"/>
    <cellStyle name="Percent 11 2 5" xfId="21244" xr:uid="{FE4927D9-2C67-4173-AED8-63EEC1D9F35E}"/>
    <cellStyle name="Percent 11 2 5 2" xfId="31410" xr:uid="{26102D98-D169-4E87-A7E8-5B656C1CBDCD}"/>
    <cellStyle name="Percent 11 2 6" xfId="36990" xr:uid="{B41251F1-6BE5-4D36-B673-AC9E32CB88E2}"/>
    <cellStyle name="Percent 11 2 7" xfId="38044" xr:uid="{6E75ACD6-E069-42CF-B843-C36CD224414B}"/>
    <cellStyle name="Percent 11 2 8" xfId="38446" xr:uid="{917D8316-DD87-4F48-9C2B-23DD6B7006AA}"/>
    <cellStyle name="Percent 11 2 9" xfId="38793" xr:uid="{3FCD8811-62CE-4A39-8D0A-C2E1C10E3872}"/>
    <cellStyle name="Percent 11 2_Act input CF" xfId="21245" xr:uid="{2C74CD31-AB5E-47A9-9A49-2445D02C6CCF}"/>
    <cellStyle name="Percent 11 3" xfId="21246" xr:uid="{BCB0E066-418E-41E4-98A7-3C270EF51299}"/>
    <cellStyle name="Percent 11 3 10" xfId="39061" xr:uid="{381E95EE-0D25-43FE-A5CD-628CC83C2B69}"/>
    <cellStyle name="Percent 11 3 11" xfId="26319" xr:uid="{1F34AFA1-7A85-40F0-9AD0-4723566D9110}"/>
    <cellStyle name="Percent 11 3 2" xfId="21247" xr:uid="{E6071F5F-DE8D-4C3B-9ECF-5DB6ACC9C735}"/>
    <cellStyle name="Percent 11 3 2 2" xfId="21248" xr:uid="{A8CA82E7-33A0-462B-B1C2-51D3E0421BC1}"/>
    <cellStyle name="Percent 11 3 2 2 2" xfId="26321" xr:uid="{918E3152-0408-42BD-846B-C36B559DF544}"/>
    <cellStyle name="Percent 11 3 2 3" xfId="21249" xr:uid="{6EF9DB87-2CDE-4C1C-89C7-D3DD7D800F1F}"/>
    <cellStyle name="Percent 11 3 2 3 2" xfId="26322" xr:uid="{FCF7059D-F360-4CA3-B1AB-F4189284B336}"/>
    <cellStyle name="Percent 11 3 2 4" xfId="26320" xr:uid="{C490F0B5-9F5B-4E98-8AEB-7F5E8AA1E35A}"/>
    <cellStyle name="Percent 11 3 2_ACT_NIBD EQ" xfId="21250" xr:uid="{E3729E0C-CA18-4885-A796-DA270298A3A0}"/>
    <cellStyle name="Percent 11 3 3" xfId="21251" xr:uid="{59B6D19A-23CE-4528-A020-56B2238A6580}"/>
    <cellStyle name="Percent 11 3 3 2" xfId="26323" xr:uid="{470AF0C7-583C-4659-8A9A-559459D807FA}"/>
    <cellStyle name="Percent 11 3 4" xfId="21252" xr:uid="{2350CB21-C937-47DA-BC2A-FBA6DF0AABBF}"/>
    <cellStyle name="Percent 11 3 4 2" xfId="26324" xr:uid="{B6A6AEC9-DE46-4D27-AB23-97ABF1E26A1D}"/>
    <cellStyle name="Percent 11 3 5" xfId="21253" xr:uid="{FFF522D7-6266-4BDF-B968-2D651029B4F6}"/>
    <cellStyle name="Percent 11 3 5 2" xfId="31803" xr:uid="{2A47B27B-99BD-4B0C-BBC4-23D28CF7D9B9}"/>
    <cellStyle name="Percent 11 3 6" xfId="36991" xr:uid="{95FF0341-A2F9-46B1-9536-D88D4002A116}"/>
    <cellStyle name="Percent 11 3 7" xfId="38045" xr:uid="{3823B7B8-86CD-43F2-865E-64C1E02F940B}"/>
    <cellStyle name="Percent 11 3 8" xfId="38447" xr:uid="{FCD672A8-986F-4F5F-AAEB-8A4164178521}"/>
    <cellStyle name="Percent 11 3 9" xfId="38794" xr:uid="{1C76E69A-658E-4C49-983D-1B3130FA9D30}"/>
    <cellStyle name="Percent 11 3_Act input CF" xfId="21254" xr:uid="{226B2E66-F468-4841-BB7F-C4F62B7679A9}"/>
    <cellStyle name="Percent 11 4" xfId="21255" xr:uid="{93CD8519-1727-435D-ABE4-C995CFACE7DF}"/>
    <cellStyle name="Percent 11 4 2" xfId="21256" xr:uid="{0889D4BB-4331-4842-A19C-0B3AC0352C95}"/>
    <cellStyle name="Percent 11 4 2 2" xfId="26326" xr:uid="{1D6AC348-25A9-4125-8C78-E579AB7DC67E}"/>
    <cellStyle name="Percent 11 4 3" xfId="21257" xr:uid="{49DEB4FC-697D-4449-AE12-01B297EE9BA3}"/>
    <cellStyle name="Percent 11 4 3 2" xfId="26327" xr:uid="{F65482F7-8772-4FDD-BDF8-1AB6B2C21864}"/>
    <cellStyle name="Percent 11 4 4" xfId="26325" xr:uid="{DAE15967-8517-465E-8892-E6D2474F912F}"/>
    <cellStyle name="Percent 11 4_ACT_NIBD EQ" xfId="21258" xr:uid="{14D608FC-9BC6-415A-80BD-9B574DFD0A65}"/>
    <cellStyle name="Percent 11 5" xfId="21259" xr:uid="{62AED4C8-C328-40D6-82F4-6F5767AF7FCD}"/>
    <cellStyle name="Percent 11 5 2" xfId="26328" xr:uid="{51BEA31F-FD7F-4C4F-82EC-78A2F2F29AA4}"/>
    <cellStyle name="Percent 11 6" xfId="21260" xr:uid="{9C3494DF-5756-46A5-B6E5-3640FAA6A7F0}"/>
    <cellStyle name="Percent 11 6 2" xfId="26329" xr:uid="{B5DBF39E-6381-4AE0-9920-DB2B9BFA445B}"/>
    <cellStyle name="Percent 11 7" xfId="21261" xr:uid="{0099235C-12AA-4045-AD6F-C6BA7227A57A}"/>
    <cellStyle name="Percent 11 7 2" xfId="31011" xr:uid="{44843727-8223-4029-B55C-1CD19F50BDBF}"/>
    <cellStyle name="Percent 11 8" xfId="36428" xr:uid="{D857D02F-9385-436C-9F5B-D0FCE8BCCE17}"/>
    <cellStyle name="Percent 11 9" xfId="37490" xr:uid="{D1CA8FE5-2FD4-4C96-BEF7-434CC0BEB677}"/>
    <cellStyle name="Percent 11_Act input CF" xfId="21262" xr:uid="{AB7F9874-F688-4B95-BA97-89894465CF45}"/>
    <cellStyle name="Percent 12" xfId="21263" xr:uid="{2FD53E99-AF5C-42EC-8A6F-778B4ECEF555}"/>
    <cellStyle name="Percent 12 2" xfId="21264" xr:uid="{5C48008A-9B2D-400A-8F4A-B0C410941159}"/>
    <cellStyle name="Percent 12 2 2" xfId="31015" xr:uid="{3955F434-AB5E-48AC-9A15-B6152903E8C7}"/>
    <cellStyle name="Percent 12 3" xfId="26330" xr:uid="{2A876A06-0855-47FB-B720-EA3CA6DF1669}"/>
    <cellStyle name="Percent 12_ACT Segment adj EBITDA" xfId="21265" xr:uid="{7124BB65-9A8B-4BED-A35E-7541340288C8}"/>
    <cellStyle name="Percent 13" xfId="21266" xr:uid="{119CBF83-C342-4890-9EDD-01DF88092ED3}"/>
    <cellStyle name="Percent 13 10" xfId="36273" xr:uid="{A3F3C6B7-DCC2-4B8D-ABC5-6855DA7E5AB1}"/>
    <cellStyle name="Percent 13 11" xfId="26331" xr:uid="{5678C419-A6EE-416F-AA90-0607D9D2D9B9}"/>
    <cellStyle name="Percent 13 2" xfId="21267" xr:uid="{79EE569A-D209-43F2-A358-88E8CABA57AC}"/>
    <cellStyle name="Percent 13 2 10" xfId="39062" xr:uid="{8F855BBD-CD71-49A0-86A2-008FF6FDC7E0}"/>
    <cellStyle name="Percent 13 2 11" xfId="26332" xr:uid="{3CB19CFD-F349-49D3-B058-719084C270FC}"/>
    <cellStyle name="Percent 13 2 2" xfId="21268" xr:uid="{31E39EF4-B5B5-4318-A638-CE00C2971A10}"/>
    <cellStyle name="Percent 13 2 2 2" xfId="21269" xr:uid="{D3EC4F9F-4A45-4848-9445-E31732C364F8}"/>
    <cellStyle name="Percent 13 2 2 2 2" xfId="26334" xr:uid="{E88D379D-E59B-4492-A95E-0B3E946DAC66}"/>
    <cellStyle name="Percent 13 2 2 3" xfId="21270" xr:uid="{7A57FBB0-8502-443C-A52E-3AD87F0569AD}"/>
    <cellStyle name="Percent 13 2 2 3 2" xfId="26335" xr:uid="{91CA5065-188A-49BC-8CFC-282C9F9EEB5F}"/>
    <cellStyle name="Percent 13 2 2 4" xfId="26333" xr:uid="{46631D10-A659-43D0-8346-DE77F56F7EDD}"/>
    <cellStyle name="Percent 13 2 2_ACT_NIBD EQ" xfId="21271" xr:uid="{02E7FD7C-4B8A-4D8C-A96D-F0F9F9077EA4}"/>
    <cellStyle name="Percent 13 2 3" xfId="21272" xr:uid="{AEC182CE-B83F-4196-A6B5-1942536E6325}"/>
    <cellStyle name="Percent 13 2 3 2" xfId="26336" xr:uid="{3A4DA086-F518-4D3F-85AF-05015FD0C9CB}"/>
    <cellStyle name="Percent 13 2 4" xfId="21273" xr:uid="{CE45A243-6448-4123-A85E-AE8025EB21B4}"/>
    <cellStyle name="Percent 13 2 4 2" xfId="26337" xr:uid="{F21AEA74-74BB-4A32-9EAD-AAC385C38655}"/>
    <cellStyle name="Percent 13 2 5" xfId="21274" xr:uid="{DA122392-51AA-41AE-BF39-44E7DF1B19AA}"/>
    <cellStyle name="Percent 13 2 5 2" xfId="31426" xr:uid="{F21A695A-3D05-42A8-BAF1-EC1417A84E14}"/>
    <cellStyle name="Percent 13 2 6" xfId="36992" xr:uid="{ED54D5B7-67F0-46F9-81A2-658B18491C25}"/>
    <cellStyle name="Percent 13 2 7" xfId="38046" xr:uid="{ECD9AD5C-BD64-4266-96B6-CCDFEFD467E1}"/>
    <cellStyle name="Percent 13 2 8" xfId="38448" xr:uid="{2A2D6EBB-903A-499D-B678-3AABC94D0539}"/>
    <cellStyle name="Percent 13 2 9" xfId="38795" xr:uid="{707FB772-8114-42DA-879D-A28EDAE9E731}"/>
    <cellStyle name="Percent 13 2_Act input CF" xfId="21275" xr:uid="{88392391-30CE-407C-9E10-922FF1B6936A}"/>
    <cellStyle name="Percent 13 3" xfId="21276" xr:uid="{497BE05F-103F-4BA7-90F0-82AD1CBA2103}"/>
    <cellStyle name="Percent 13 3 10" xfId="39063" xr:uid="{9521B738-5E15-4FD4-B4DD-B0FECEFF1CDA}"/>
    <cellStyle name="Percent 13 3 11" xfId="26338" xr:uid="{D9EF98C7-9BE1-479D-A341-2EE50F7E745E}"/>
    <cellStyle name="Percent 13 3 2" xfId="21277" xr:uid="{E529734F-C27F-4C7C-835B-B69215585CC9}"/>
    <cellStyle name="Percent 13 3 2 2" xfId="21278" xr:uid="{833F49B5-A674-4B0D-98F7-0175AF3E92BF}"/>
    <cellStyle name="Percent 13 3 2 2 2" xfId="26340" xr:uid="{79DA4A99-4F0B-417C-84B4-80BD8DBD480E}"/>
    <cellStyle name="Percent 13 3 2 3" xfId="21279" xr:uid="{88A694F4-9534-4C37-8D01-99BEC6C863BA}"/>
    <cellStyle name="Percent 13 3 2 3 2" xfId="26341" xr:uid="{A3CBE44A-00EC-4AE8-9B0E-C5EA93ACBC93}"/>
    <cellStyle name="Percent 13 3 2 4" xfId="26339" xr:uid="{0561EB8B-7709-4F84-BFB5-9B35CF994C8A}"/>
    <cellStyle name="Percent 13 3 2_ACT_NIBD EQ" xfId="21280" xr:uid="{44B6A9F1-08DF-4A55-9468-9CA9D6008ED8}"/>
    <cellStyle name="Percent 13 3 3" xfId="21281" xr:uid="{3BEB0515-74BE-42FB-8F9E-592ACE5EBF83}"/>
    <cellStyle name="Percent 13 3 3 2" xfId="26342" xr:uid="{1257629D-2457-4B38-ACAD-DCD69D01BB16}"/>
    <cellStyle name="Percent 13 3 4" xfId="21282" xr:uid="{DA1B4DF8-8235-4D6B-B2E9-145D78A5CA53}"/>
    <cellStyle name="Percent 13 3 4 2" xfId="26343" xr:uid="{67B097B3-1CAE-49AD-BC59-14CD907E8018}"/>
    <cellStyle name="Percent 13 3 5" xfId="21283" xr:uid="{00BC9C9D-D89F-46F0-87B0-C582AE4008B5}"/>
    <cellStyle name="Percent 13 3 5 2" xfId="31817" xr:uid="{8ABC8FD8-8EFC-494C-9B39-3F67D3184A9C}"/>
    <cellStyle name="Percent 13 3 6" xfId="36993" xr:uid="{95AEBE0A-1992-4ACC-B2CA-7957C787B508}"/>
    <cellStyle name="Percent 13 3 7" xfId="38047" xr:uid="{EA46E3DF-3CEE-4D29-86CB-674C5FCEF9EE}"/>
    <cellStyle name="Percent 13 3 8" xfId="38449" xr:uid="{8406926A-9328-48EF-B115-4F3252189094}"/>
    <cellStyle name="Percent 13 3 9" xfId="38796" xr:uid="{5F99851D-CBB7-4756-B5E3-4BCB1EE2AAE6}"/>
    <cellStyle name="Percent 13 3_Act input CF" xfId="21284" xr:uid="{E627D570-89B0-4918-B8F2-A111164F23AA}"/>
    <cellStyle name="Percent 13 4" xfId="21285" xr:uid="{29C81ABC-18C9-488A-835A-DA47136F718E}"/>
    <cellStyle name="Percent 13 4 2" xfId="21286" xr:uid="{8FF1A100-4B11-456C-A3A2-BA1303507BF8}"/>
    <cellStyle name="Percent 13 4 2 2" xfId="26345" xr:uid="{7FF4ACA3-4691-40F0-A966-8F95DAD43DE8}"/>
    <cellStyle name="Percent 13 4 3" xfId="21287" xr:uid="{417D8454-68C2-4AD9-8DB5-6F470FE801D1}"/>
    <cellStyle name="Percent 13 4 3 2" xfId="26346" xr:uid="{498E8C01-544B-464F-A0CC-3E4B1EC59FBB}"/>
    <cellStyle name="Percent 13 4 4" xfId="26344" xr:uid="{86040C68-170D-417D-85C5-DF255882D814}"/>
    <cellStyle name="Percent 13 4_ACT_NIBD EQ" xfId="21288" xr:uid="{0436F8BB-13FE-438E-B396-6E718BCFCABA}"/>
    <cellStyle name="Percent 13 5" xfId="21289" xr:uid="{D99D8CBA-BF51-412A-86E2-1714172D5DEE}"/>
    <cellStyle name="Percent 13 5 2" xfId="26347" xr:uid="{847FC0E3-4A25-453D-831F-3353AD63514D}"/>
    <cellStyle name="Percent 13 6" xfId="21290" xr:uid="{3D704330-853B-434F-9491-0456C4D12491}"/>
    <cellStyle name="Percent 13 6 2" xfId="26348" xr:uid="{1FD9229B-8794-4645-BC60-67225E2F12FF}"/>
    <cellStyle name="Percent 13 7" xfId="21291" xr:uid="{E8B3D778-54E9-4A8D-8E81-93100EED2628}"/>
    <cellStyle name="Percent 13 7 2" xfId="31029" xr:uid="{2879D151-3759-4AF6-B307-EDB2E3EC520B}"/>
    <cellStyle name="Percent 13 8" xfId="36441" xr:uid="{D7251A79-B6B4-420F-8FE2-FE55CE3D75DE}"/>
    <cellStyle name="Percent 13 9" xfId="37497" xr:uid="{FA0FF005-AD23-45FC-8B7D-21B1B6110C1F}"/>
    <cellStyle name="Percent 13_Act input CF" xfId="21292" xr:uid="{9497E4C0-A61F-471B-96FD-09426FC09E84}"/>
    <cellStyle name="Percent 14" xfId="21293" xr:uid="{3950D26D-E7EA-4218-89DB-F39AFB9B4F84}"/>
    <cellStyle name="Percent 14 10" xfId="37418" xr:uid="{1A652EF8-0281-499F-A153-E8939D9B3D7D}"/>
    <cellStyle name="Percent 14 11" xfId="26349" xr:uid="{C6F6F3C7-FEFB-4BF7-929D-129ACBAEA81A}"/>
    <cellStyle name="Percent 14 2" xfId="21294" xr:uid="{6A4D4729-2BD1-4C21-9425-62F4F8C46D60}"/>
    <cellStyle name="Percent 14 2 10" xfId="39064" xr:uid="{3F3077CE-968B-4ABA-AD04-AFF1C084C1BB}"/>
    <cellStyle name="Percent 14 2 11" xfId="26350" xr:uid="{C4073A08-C781-40E2-BAA8-0367BA0901F2}"/>
    <cellStyle name="Percent 14 2 2" xfId="21295" xr:uid="{023BBCB1-1155-43F9-96DB-A3765DF7D631}"/>
    <cellStyle name="Percent 14 2 2 2" xfId="21296" xr:uid="{F8B75ABD-0ACC-4FD3-81BC-E5F15DD60152}"/>
    <cellStyle name="Percent 14 2 2 2 2" xfId="26352" xr:uid="{01A455A3-6378-4ED9-8C95-CC3F7DE3E873}"/>
    <cellStyle name="Percent 14 2 2 3" xfId="21297" xr:uid="{C731955D-6329-4A3D-8134-B3718E8F610C}"/>
    <cellStyle name="Percent 14 2 2 3 2" xfId="26353" xr:uid="{9C716F37-CC74-4F06-AD7B-388499E7BAC2}"/>
    <cellStyle name="Percent 14 2 2 4" xfId="26351" xr:uid="{60FA8172-9472-4F22-83D9-A5F348EE1A59}"/>
    <cellStyle name="Percent 14 2 2_ACT_NIBD EQ" xfId="21298" xr:uid="{EF705D27-087B-4011-ABEC-70EC9BC8E043}"/>
    <cellStyle name="Percent 14 2 3" xfId="21299" xr:uid="{EF058140-43A7-40B8-8780-CEDC18DEB90A}"/>
    <cellStyle name="Percent 14 2 3 2" xfId="26354" xr:uid="{594CD02E-45A0-44C9-9A1F-65ED3610E7B2}"/>
    <cellStyle name="Percent 14 2 4" xfId="21300" xr:uid="{3ED76672-303B-49A3-93DA-109984C6C7B6}"/>
    <cellStyle name="Percent 14 2 4 2" xfId="26355" xr:uid="{32B346AF-5890-4B0A-9D88-75A6A207D61E}"/>
    <cellStyle name="Percent 14 2 5" xfId="21301" xr:uid="{39783484-C7B3-4756-B5F1-04C50C96A638}"/>
    <cellStyle name="Percent 14 2 5 2" xfId="31433" xr:uid="{DBE8E5E1-3DA2-4E2A-8956-6FCF0EFB9DD3}"/>
    <cellStyle name="Percent 14 2 6" xfId="36994" xr:uid="{578793C5-2AF8-4F4C-BBD8-C93B976EE9E5}"/>
    <cellStyle name="Percent 14 2 7" xfId="38048" xr:uid="{650E81D8-0577-4D47-BF4F-B7A18314DB4C}"/>
    <cellStyle name="Percent 14 2 8" xfId="38450" xr:uid="{1649331F-FAB3-4912-B53A-8959E79E2EAB}"/>
    <cellStyle name="Percent 14 2 9" xfId="38797" xr:uid="{C36E5E65-DCD3-4178-B74A-707DD2ECC0E3}"/>
    <cellStyle name="Percent 14 2_Act input CF" xfId="21302" xr:uid="{F9BA1C48-13D1-4AD8-A90C-6EBBA887AB01}"/>
    <cellStyle name="Percent 14 3" xfId="21303" xr:uid="{708F1389-EA61-4A82-B7E4-E97C784F6DAC}"/>
    <cellStyle name="Percent 14 3 10" xfId="39065" xr:uid="{8DEDDE47-BBB0-4F41-96D8-2A854F16CC09}"/>
    <cellStyle name="Percent 14 3 11" xfId="26356" xr:uid="{0375BE51-2F0C-43AA-BC2C-D3E9ADF41759}"/>
    <cellStyle name="Percent 14 3 2" xfId="21304" xr:uid="{CC975193-F9F1-4E7B-9FC9-100C00C4B48B}"/>
    <cellStyle name="Percent 14 3 2 2" xfId="21305" xr:uid="{D5236136-F5B1-4320-88B9-9429AEFBE8CD}"/>
    <cellStyle name="Percent 14 3 2 2 2" xfId="26358" xr:uid="{FE9A33AF-9651-4747-A1C2-7C593FC58B22}"/>
    <cellStyle name="Percent 14 3 2 3" xfId="21306" xr:uid="{81D761A2-B8DF-43F2-970A-2E0567DEF741}"/>
    <cellStyle name="Percent 14 3 2 3 2" xfId="26359" xr:uid="{F4D1B940-E563-45A6-B430-F39531D508C0}"/>
    <cellStyle name="Percent 14 3 2 4" xfId="26357" xr:uid="{3BD3B165-9C0A-4DCA-8C1D-52E65F861A0C}"/>
    <cellStyle name="Percent 14 3 2_ACT_NIBD EQ" xfId="21307" xr:uid="{B55FE31F-E75A-4D2F-87BD-A2AB244FEDF5}"/>
    <cellStyle name="Percent 14 3 3" xfId="21308" xr:uid="{5AE3724E-7D9F-4403-819A-2F91B246F301}"/>
    <cellStyle name="Percent 14 3 3 2" xfId="26360" xr:uid="{585D405B-401D-42B5-BDBD-3C72468DBE02}"/>
    <cellStyle name="Percent 14 3 4" xfId="21309" xr:uid="{AAA65776-7192-4BBB-93B7-8C152A5778D5}"/>
    <cellStyle name="Percent 14 3 4 2" xfId="26361" xr:uid="{C8792EB4-F865-42A4-BC0F-35BD55155300}"/>
    <cellStyle name="Percent 14 3 5" xfId="21310" xr:uid="{4C72CA0B-1E01-456D-8818-BE1B1C4F6C3E}"/>
    <cellStyle name="Percent 14 3 5 2" xfId="31827" xr:uid="{03B210A9-5F67-4A78-B682-E3A653A80FA6}"/>
    <cellStyle name="Percent 14 3 6" xfId="36995" xr:uid="{0A1389E2-A29E-4A9F-A2C4-6C36AC62846F}"/>
    <cellStyle name="Percent 14 3 7" xfId="38049" xr:uid="{86B20AB8-1A67-4242-9E39-8C2498FA8016}"/>
    <cellStyle name="Percent 14 3 8" xfId="38451" xr:uid="{E4BD2770-CEBE-4A83-BA96-C5B8F339F332}"/>
    <cellStyle name="Percent 14 3 9" xfId="38798" xr:uid="{70502C38-5AB4-4386-BF6D-3E1E739D0E45}"/>
    <cellStyle name="Percent 14 3_Act input CF" xfId="21311" xr:uid="{36C150AA-4C05-4FB9-9B09-93E4C907F4FB}"/>
    <cellStyle name="Percent 14 4" xfId="21312" xr:uid="{9DB7E19B-747D-48CD-B822-6A8B7AF7D2A9}"/>
    <cellStyle name="Percent 14 4 2" xfId="21313" xr:uid="{5DE7203C-A7E7-4318-82E8-1B821058CC24}"/>
    <cellStyle name="Percent 14 4 2 2" xfId="26363" xr:uid="{50233EF1-F01F-4312-87C1-B6E79D800EB5}"/>
    <cellStyle name="Percent 14 4 3" xfId="21314" xr:uid="{4F2C3D57-CAD0-489A-9C68-A49AF2D73388}"/>
    <cellStyle name="Percent 14 4 3 2" xfId="26364" xr:uid="{A2009F3C-4626-4755-8BF9-FF8A64F4335C}"/>
    <cellStyle name="Percent 14 4 4" xfId="26362" xr:uid="{28746080-3064-42C1-BA2C-74CD037E93FF}"/>
    <cellStyle name="Percent 14 4_ACT_NIBD EQ" xfId="21315" xr:uid="{2C30109E-79CE-412D-94E2-896DA4AC8C2E}"/>
    <cellStyle name="Percent 14 5" xfId="21316" xr:uid="{E0DDFF1C-9187-456F-AC18-4B9929797657}"/>
    <cellStyle name="Percent 14 5 2" xfId="26365" xr:uid="{54AF2356-CAAB-4497-8FDB-B1ADF5F207D2}"/>
    <cellStyle name="Percent 14 6" xfId="21317" xr:uid="{00769E59-7419-4FE5-A5B3-0FFB35CC6D8C}"/>
    <cellStyle name="Percent 14 6 2" xfId="26366" xr:uid="{FA584FC6-0DFA-4A34-A8F7-349364A066FD}"/>
    <cellStyle name="Percent 14 7" xfId="21318" xr:uid="{91A4CB27-4066-410E-A054-EFADD7589A11}"/>
    <cellStyle name="Percent 14 7 2" xfId="31040" xr:uid="{D1D742D7-6D18-4CA7-A43D-DEFDDC9B1F6F}"/>
    <cellStyle name="Percent 14 8" xfId="36448" xr:uid="{A75A7F52-7B67-42FC-99ED-AE0B13445BBD}"/>
    <cellStyle name="Percent 14 9" xfId="37502" xr:uid="{20EEED0B-B5B7-43C2-8C56-579DF7D3FB38}"/>
    <cellStyle name="Percent 14_Act input CF" xfId="21319" xr:uid="{82AE0810-A247-42A9-8F60-1C06A11AFDA3}"/>
    <cellStyle name="Percent 15" xfId="21320" xr:uid="{C14FE70C-EAB3-4037-81E6-4616E8ED8FDA}"/>
    <cellStyle name="Percent 15 10" xfId="39066" xr:uid="{CAA4AC70-0F9A-492A-BD51-B46B7BE01039}"/>
    <cellStyle name="Percent 15 11" xfId="26367" xr:uid="{7BBB077E-8DD6-4BA4-98BB-397B6D93099A}"/>
    <cellStyle name="Percent 15 2" xfId="21321" xr:uid="{DA6027EB-BF4E-48DB-AB31-AA2F4A4DEB12}"/>
    <cellStyle name="Percent 15 2 2" xfId="21322" xr:uid="{6155EB34-A48F-4CFC-BFE9-BE800D42506C}"/>
    <cellStyle name="Percent 15 2 2 2" xfId="26369" xr:uid="{8E887B9A-4581-4F90-8B89-6BF0A5EF4F17}"/>
    <cellStyle name="Percent 15 2 3" xfId="21323" xr:uid="{BF12D228-6B38-4B45-9276-E3CD46795996}"/>
    <cellStyle name="Percent 15 2 3 2" xfId="26370" xr:uid="{EC241533-C112-429D-BAD3-28150F8588DF}"/>
    <cellStyle name="Percent 15 2 4" xfId="26368" xr:uid="{F53C134A-0E25-40C6-828D-3BB313E8E7AA}"/>
    <cellStyle name="Percent 15 2_ACT_NIBD EQ" xfId="21324" xr:uid="{9B70C101-47A2-4E02-9CFF-3D1B1DD7C692}"/>
    <cellStyle name="Percent 15 3" xfId="21325" xr:uid="{2E2CAF99-1362-4649-BC97-FCC99EC0AFA2}"/>
    <cellStyle name="Percent 15 3 2" xfId="26371" xr:uid="{7EDFCD85-DD09-4AD9-BE83-61595DE5E1BF}"/>
    <cellStyle name="Percent 15 4" xfId="21326" xr:uid="{64FBFD79-0646-4053-A818-36463E548CD4}"/>
    <cellStyle name="Percent 15 4 2" xfId="26372" xr:uid="{0B632128-A11A-47CE-822A-CCECB7F63260}"/>
    <cellStyle name="Percent 15 5" xfId="21327" xr:uid="{1A12B8F0-F2F3-4245-91DF-4EF26BFC6BBD}"/>
    <cellStyle name="Percent 15 5 2" xfId="31056" xr:uid="{2D3C65FF-D19A-4A2D-86A3-D4D922B15515}"/>
    <cellStyle name="Percent 15 6" xfId="36996" xr:uid="{0DAE2BCE-8587-47C1-9A6D-334D019457D6}"/>
    <cellStyle name="Percent 15 7" xfId="38050" xr:uid="{F0D2527A-5AFA-4CE1-9B0C-4C6886E0F0B2}"/>
    <cellStyle name="Percent 15 8" xfId="38452" xr:uid="{19E56665-7E50-4715-9DAA-96E3E389775E}"/>
    <cellStyle name="Percent 15 9" xfId="38799" xr:uid="{3D6E049B-EDAE-44E2-AF4B-2B8DA24702F8}"/>
    <cellStyle name="Percent 15_Act input CF" xfId="21328" xr:uid="{F7F02287-EA98-4FE1-B486-4CD69FD3DA08}"/>
    <cellStyle name="Percent 16" xfId="21329" xr:uid="{DE9947F3-CA04-4876-9D5E-1C1802C2FB95}"/>
    <cellStyle name="Percent 16 2" xfId="30560" xr:uid="{78117855-9666-4B6B-A938-C2DD649519ED}"/>
    <cellStyle name="Percent 17" xfId="21330" xr:uid="{40B7FC6E-8382-4FB9-B0F5-DB33F942DA63}"/>
    <cellStyle name="Percent 17 2" xfId="30805" xr:uid="{2608996F-7FC6-4E8C-BDBD-2C3D895EE788}"/>
    <cellStyle name="Percent 18" xfId="21331" xr:uid="{B3C28064-E1B1-4140-91A3-7146D2FEE6C7}"/>
    <cellStyle name="Percent 18 2" xfId="32043" xr:uid="{CE576A15-DA05-4837-8E1D-5FC539CDDDC0}"/>
    <cellStyle name="Percent 19" xfId="21332" xr:uid="{E7194C30-D19E-4EB7-A036-121E129E12EC}"/>
    <cellStyle name="Percent 19 2" xfId="32003" xr:uid="{59C9B0FD-CBEA-409D-981B-475CDFEDED7B}"/>
    <cellStyle name="Percent 2" xfId="21333" xr:uid="{74B3F3D8-AFB9-4CDA-AD54-24CF25F2CF0C}"/>
    <cellStyle name="Percent 2 10" xfId="37702" xr:uid="{DEA49DDD-96AB-4053-8A77-CA737BB500F8}"/>
    <cellStyle name="Percent 2 11" xfId="39898" xr:uid="{AF9C02B1-88CE-4E32-A720-3F23113CFE5E}"/>
    <cellStyle name="Percent 2 12" xfId="21928" xr:uid="{2A397560-0D27-48AF-A453-577696CE515C}"/>
    <cellStyle name="Percent 2 2" xfId="21334" xr:uid="{E5DAC4F5-A96A-464B-8252-A08391DEA452}"/>
    <cellStyle name="Percent 2 2 10" xfId="36483" xr:uid="{6F305C98-E5E8-44F8-846B-23066F7B548D}"/>
    <cellStyle name="Percent 2 2 11" xfId="26373" xr:uid="{EC2A9007-0420-4EA9-AD09-2E6DF2A800EB}"/>
    <cellStyle name="Percent 2 2 2" xfId="21335" xr:uid="{412D5809-245E-4F44-ACED-AEA60BF86004}"/>
    <cellStyle name="Percent 2 2 2 2" xfId="21336" xr:uid="{0C7E2AD8-154B-43D2-A5B6-1941692BE8EB}"/>
    <cellStyle name="Percent 2 2 2 2 2" xfId="31081" xr:uid="{5226BF28-E813-4A5B-98CD-CEBEEA2E973D}"/>
    <cellStyle name="Percent 2 2 2 3" xfId="26374" xr:uid="{3C8C450B-A0E3-41BA-9572-B7CEF52BF502}"/>
    <cellStyle name="Percent 2 2 2_ACT Segment adj EBITDA" xfId="21337" xr:uid="{3B04AA68-B601-4A00-B712-54DE73FF13BE}"/>
    <cellStyle name="Percent 2 2 3" xfId="21338" xr:uid="{0EFE4FDF-D199-4C25-86B6-1E18834697E7}"/>
    <cellStyle name="Percent 2 2 3 2" xfId="21339" xr:uid="{22092357-3827-4B63-B038-3633BBC872F8}"/>
    <cellStyle name="Percent 2 2 3 2 2" xfId="31061" xr:uid="{E054C3C0-E3F5-4B00-A946-7E19CAA21DDA}"/>
    <cellStyle name="Percent 2 2 3 3" xfId="26375" xr:uid="{600968BD-5617-45BD-9662-B4722BB2D9AC}"/>
    <cellStyle name="Percent 2 2 3_ACT Segment adj EBITDA" xfId="21340" xr:uid="{6A79103F-F5E8-45C5-8A29-7B28B553F8CE}"/>
    <cellStyle name="Percent 2 2 4" xfId="21341" xr:uid="{AE8DB304-E20A-42FC-92E4-9D8757DCD63A}"/>
    <cellStyle name="Percent 2 2 4 2" xfId="30568" xr:uid="{9E4A60DA-A4F4-4B10-80C0-C5377E52F746}"/>
    <cellStyle name="Percent 2 2 5" xfId="36216" xr:uid="{86C177B1-5DC5-4605-848B-A69A03E9640B}"/>
    <cellStyle name="Percent 2 2 6" xfId="37294" xr:uid="{F3802355-0E85-4724-B55C-1A6610687B2B}"/>
    <cellStyle name="Percent 2 2 7" xfId="36850" xr:uid="{A5A8D984-C06F-4F25-84B8-CED48880C1DF}"/>
    <cellStyle name="Percent 2 2 8" xfId="37111" xr:uid="{4DC39105-49B6-482C-BE78-20F1D856DA00}"/>
    <cellStyle name="Percent 2 2 9" xfId="35951" xr:uid="{B037AD52-48ED-462A-ACD8-A7ACA2789381}"/>
    <cellStyle name="Percent 2 2_Act input CF" xfId="21342" xr:uid="{27F01D8C-3B41-47F2-A460-9D5008EAE4B5}"/>
    <cellStyle name="Percent 2 3" xfId="21343" xr:uid="{AB6B7FB4-3276-48CD-A017-8D1C3BCD6055}"/>
    <cellStyle name="Percent 2 3 2" xfId="21344" xr:uid="{D86C3070-F0AD-4541-8EBD-C45689EDD8EE}"/>
    <cellStyle name="Percent 2 3 2 2" xfId="31044" xr:uid="{0AACAF7F-AAAB-4F9A-A386-A072E397A7FE}"/>
    <cellStyle name="Percent 2 3 3" xfId="26376" xr:uid="{65AB1C18-8025-4803-974D-729EA4EDE309}"/>
    <cellStyle name="Percent 2 3_ACT Segment adj EBITDA" xfId="21345" xr:uid="{00D13E42-7F55-4E06-B32D-F3799EACB2DE}"/>
    <cellStyle name="Percent 2 4" xfId="21346" xr:uid="{5AA724E3-C14F-4DC3-915C-A8C7CD1CE12B}"/>
    <cellStyle name="Percent 2 4 2" xfId="21347" xr:uid="{428AD94C-3E82-473C-83A1-8BA774EE10FB}"/>
    <cellStyle name="Percent 2 4 2 2" xfId="31062" xr:uid="{A5278CF1-FF5B-4F7C-A8F5-EC5BDF0013FA}"/>
    <cellStyle name="Percent 2 4 3" xfId="36997" xr:uid="{2407134F-8943-4E62-B134-7B505894D6DA}"/>
    <cellStyle name="Percent 2 4 4" xfId="26377" xr:uid="{3AAFEAED-E30B-4E02-88C9-768DB5108A2C}"/>
    <cellStyle name="Percent 2 4_ACT Segment adj EBITDA" xfId="21348" xr:uid="{340F3A26-2903-4D47-91B9-36B759246FAB}"/>
    <cellStyle name="Percent 2 5" xfId="21349" xr:uid="{4344003A-333E-45F2-B95F-B8BFF9CFDC42}"/>
    <cellStyle name="Percent 2 5 2" xfId="36217" xr:uid="{64B99F84-22AF-43D2-AFCE-45B6E9D4F53E}"/>
    <cellStyle name="Percent 2 5 3" xfId="30552" xr:uid="{9B78890A-BD37-42A0-8EA3-A8DC8F196E65}"/>
    <cellStyle name="Percent 2 6" xfId="21350" xr:uid="{0C53E5E9-7B50-4E82-8F22-048A3117EF1D}"/>
    <cellStyle name="Percent 2 6 2" xfId="37028" xr:uid="{CE443576-9843-4DCC-B9AE-D2104623A547}"/>
    <cellStyle name="Percent 2 7" xfId="21351" xr:uid="{59BA48FD-9925-4064-B824-155383F55192}"/>
    <cellStyle name="Percent 2 7 2" xfId="37035" xr:uid="{DC6243FA-C3C1-4646-BE5F-421CD3473045}"/>
    <cellStyle name="Percent 2 8" xfId="33057" xr:uid="{BF9FE0EA-66F1-4633-BE97-723F1302D16B}"/>
    <cellStyle name="Percent 2 9" xfId="36072" xr:uid="{4F421902-88C3-49B7-9E95-90C0F0289350}"/>
    <cellStyle name="Percent 2_ACT Segment adj EBITDA" xfId="21352" xr:uid="{3404DFC0-D0EB-451C-BCFA-F57791073EC5}"/>
    <cellStyle name="Percent 20" xfId="21353" xr:uid="{F7C77BA7-04DC-4310-AABB-7DE820A3470C}"/>
    <cellStyle name="Percent 20 2" xfId="32111" xr:uid="{60D00BD8-9C7A-43A5-95D8-8D1DA9AF60E5}"/>
    <cellStyle name="Percent 21" xfId="21354" xr:uid="{005B152F-6608-4569-8830-B3F409456256}"/>
    <cellStyle name="Percent 21 2" xfId="32135" xr:uid="{3A8B99C0-9B47-4441-960A-FC5351118C73}"/>
    <cellStyle name="Percent 3" xfId="21355" xr:uid="{4FD14128-7656-46BF-95EE-D034C2F04DA6}"/>
    <cellStyle name="Percent 3 10" xfId="21356" xr:uid="{17DDE9C3-8D47-42F5-86E7-DE4FC94FEF64}"/>
    <cellStyle name="Percent 3 10 2" xfId="30563" xr:uid="{33E38805-55A1-4BE5-9170-85CA51438EC5}"/>
    <cellStyle name="Percent 3 11" xfId="26378" xr:uid="{60AE4F30-2ECE-4D72-9638-C1D7D48BA595}"/>
    <cellStyle name="Percent 3 2" xfId="21357" xr:uid="{E1B95343-83EB-4887-9D04-62597D589982}"/>
    <cellStyle name="Percent 3 2 2" xfId="21358" xr:uid="{1D6ADB7F-797A-4D3D-BC92-7EDC5C685004}"/>
    <cellStyle name="Percent 3 2 2 2" xfId="30601" xr:uid="{2A1FF61C-EB7F-48FF-9FF7-80665ABC3F91}"/>
    <cellStyle name="Percent 3 2 3" xfId="26379" xr:uid="{2157B905-4654-4454-A44A-E206882AFDE0}"/>
    <cellStyle name="Percent 3 2_ACT Segment adj EBITDA" xfId="21359" xr:uid="{765162C6-F387-4D65-9E0D-4F54CF8F036C}"/>
    <cellStyle name="Percent 3 3" xfId="21360" xr:uid="{91F73D5D-0F31-49F0-8A97-3E0BD04C0367}"/>
    <cellStyle name="Percent 3 3 10" xfId="37334" xr:uid="{2730BE40-D1BE-4CCC-B66E-A0F3D36F59A5}"/>
    <cellStyle name="Percent 3 3 11" xfId="26380" xr:uid="{38800457-9B07-45EC-902C-BB8B7E18423F}"/>
    <cellStyle name="Percent 3 3 2" xfId="21361" xr:uid="{56808AC5-D82F-43E3-A489-9F2C737C1EB8}"/>
    <cellStyle name="Percent 3 3 2 10" xfId="36250" xr:uid="{63D94737-872D-4DCD-BD82-A4B1E7AF175E}"/>
    <cellStyle name="Percent 3 3 2 11" xfId="26381" xr:uid="{D3075A7C-E49D-4552-BD57-C4EA9832BA8E}"/>
    <cellStyle name="Percent 3 3 2 2" xfId="21362" xr:uid="{95977DEA-3337-447C-BFDD-004EE6E961D0}"/>
    <cellStyle name="Percent 3 3 2 2 10" xfId="39067" xr:uid="{BB47BE5A-E516-4B19-A454-BA8BB592C2B1}"/>
    <cellStyle name="Percent 3 3 2 2 11" xfId="26382" xr:uid="{3219DBBA-7683-4ADC-910A-F1194D8656D7}"/>
    <cellStyle name="Percent 3 3 2 2 2" xfId="21363" xr:uid="{262DA839-A59A-40A7-9C47-C0A56249995C}"/>
    <cellStyle name="Percent 3 3 2 2 2 2" xfId="21364" xr:uid="{CE745E3F-7057-44FD-9CDC-A38C58A3588F}"/>
    <cellStyle name="Percent 3 3 2 2 2 2 2" xfId="26384" xr:uid="{ADC8B1ED-5E1C-4A16-9EBB-A1E3FBB6B081}"/>
    <cellStyle name="Percent 3 3 2 2 2 3" xfId="21365" xr:uid="{D25A1B9F-00E7-4800-8DBC-FE0FB5723C73}"/>
    <cellStyle name="Percent 3 3 2 2 2 3 2" xfId="26385" xr:uid="{26BECDAD-BA40-44AA-A467-963FADA73AD1}"/>
    <cellStyle name="Percent 3 3 2 2 2 4" xfId="26383" xr:uid="{6A57566B-26CC-4690-8440-EA245F4C4B18}"/>
    <cellStyle name="Percent 3 3 2 2 2_ACT_NIBD EQ" xfId="21366" xr:uid="{4BC7F252-DE82-48D4-AA5D-576BFBF1F908}"/>
    <cellStyle name="Percent 3 3 2 2 3" xfId="21367" xr:uid="{F6873DA9-1057-419A-B195-4AB1CDCE35CF}"/>
    <cellStyle name="Percent 3 3 2 2 3 2" xfId="26386" xr:uid="{D2C43BB6-65B1-4D44-BA05-F86F9B94FD3A}"/>
    <cellStyle name="Percent 3 3 2 2 4" xfId="21368" xr:uid="{AB50109D-4667-451A-9935-5B44A49CB419}"/>
    <cellStyle name="Percent 3 3 2 2 4 2" xfId="26387" xr:uid="{B48AA7CD-6077-4DEE-A050-CD666F3639FF}"/>
    <cellStyle name="Percent 3 3 2 2 5" xfId="21369" xr:uid="{96E2F957-FF7A-4E44-BC29-7585FA8099C5}"/>
    <cellStyle name="Percent 3 3 2 2 5 2" xfId="31317" xr:uid="{60F5C3A8-4BC8-4323-8409-7A7342AC0828}"/>
    <cellStyle name="Percent 3 3 2 2 6" xfId="36998" xr:uid="{D7829DC3-2E06-4972-B57E-5FE9A59620DC}"/>
    <cellStyle name="Percent 3 3 2 2 7" xfId="38051" xr:uid="{E1BC8B43-F733-4CFF-8FB7-D03E44A25A2D}"/>
    <cellStyle name="Percent 3 3 2 2 8" xfId="38453" xr:uid="{0F1EA091-A419-4F7F-8EA9-7D04FF8CFD88}"/>
    <cellStyle name="Percent 3 3 2 2 9" xfId="38800" xr:uid="{3D8BA00B-5E2B-4BA9-BB5E-2B58CBC70948}"/>
    <cellStyle name="Percent 3 3 2 2_Act input CF" xfId="21370" xr:uid="{54ECFA4B-25EB-4738-A173-70A60CF7A3C5}"/>
    <cellStyle name="Percent 3 3 2 3" xfId="21371" xr:uid="{596E0066-06A9-4813-849D-6CF8330E7A3A}"/>
    <cellStyle name="Percent 3 3 2 3 10" xfId="39068" xr:uid="{D3E74C1B-5DE1-40EA-BB3A-13EF5A936248}"/>
    <cellStyle name="Percent 3 3 2 3 11" xfId="26388" xr:uid="{74E3A98C-220D-464D-88C6-ACD171E7EA97}"/>
    <cellStyle name="Percent 3 3 2 3 2" xfId="21372" xr:uid="{5293A126-A6A4-4745-A1C9-946F4984C3C6}"/>
    <cellStyle name="Percent 3 3 2 3 2 2" xfId="21373" xr:uid="{2EE9DC0D-6980-4D1F-9437-DAADB46DEBD1}"/>
    <cellStyle name="Percent 3 3 2 3 2 2 2" xfId="26390" xr:uid="{DE59A836-D530-440F-8319-F18110967CDE}"/>
    <cellStyle name="Percent 3 3 2 3 2 3" xfId="21374" xr:uid="{6C1707E4-1579-4434-BDC0-950412C3678A}"/>
    <cellStyle name="Percent 3 3 2 3 2 3 2" xfId="26391" xr:uid="{EE43A640-4B69-407B-A846-7FB76A4EC2FC}"/>
    <cellStyle name="Percent 3 3 2 3 2 4" xfId="26389" xr:uid="{E3B89605-5902-4A3F-96BB-788AF35C8DCD}"/>
    <cellStyle name="Percent 3 3 2 3 2_ACT_NIBD EQ" xfId="21375" xr:uid="{5981B298-FD05-4ECB-B53A-B3DD698EF81E}"/>
    <cellStyle name="Percent 3 3 2 3 3" xfId="21376" xr:uid="{DEF7B6DD-C867-44E9-BFF1-BD37DBBF6634}"/>
    <cellStyle name="Percent 3 3 2 3 3 2" xfId="26392" xr:uid="{F9ADE1D3-4350-45EF-A58A-7F37F0C3389D}"/>
    <cellStyle name="Percent 3 3 2 3 4" xfId="21377" xr:uid="{326BFFCD-AF00-4116-AD53-E68F591348B0}"/>
    <cellStyle name="Percent 3 3 2 3 4 2" xfId="26393" xr:uid="{9339C0FD-C955-4919-8DB4-55ADF7955E4A}"/>
    <cellStyle name="Percent 3 3 2 3 5" xfId="21378" xr:uid="{2BB60F33-F3E5-49C7-9B20-FEC67EA6BD1C}"/>
    <cellStyle name="Percent 3 3 2 3 5 2" xfId="31710" xr:uid="{234E7BFF-A667-4357-B9C8-14D99FC8A9E2}"/>
    <cellStyle name="Percent 3 3 2 3 6" xfId="36999" xr:uid="{A90A7D47-172E-4012-9B57-9D5098022CE2}"/>
    <cellStyle name="Percent 3 3 2 3 7" xfId="38052" xr:uid="{56361E26-B053-4906-9638-CC6746DAF492}"/>
    <cellStyle name="Percent 3 3 2 3 8" xfId="38454" xr:uid="{998F9FDD-FA79-479F-9DEC-E551A0BC5430}"/>
    <cellStyle name="Percent 3 3 2 3 9" xfId="38801" xr:uid="{7D632E24-A8C7-4C90-8204-63C7474CE661}"/>
    <cellStyle name="Percent 3 3 2 3_Act input CF" xfId="21379" xr:uid="{DFCA0389-7F91-4FDA-87FE-7CCC52BAE769}"/>
    <cellStyle name="Percent 3 3 2 4" xfId="21380" xr:uid="{F1C1825C-C461-4910-B5B0-778B8F60B843}"/>
    <cellStyle name="Percent 3 3 2 4 2" xfId="21381" xr:uid="{E1A49BDF-B9AE-4CA7-A8AB-FDBA4DF93C2C}"/>
    <cellStyle name="Percent 3 3 2 4 2 2" xfId="26395" xr:uid="{FD78E357-5F37-4B62-8C0B-AA146FB0B794}"/>
    <cellStyle name="Percent 3 3 2 4 3" xfId="21382" xr:uid="{DDD26C1F-BC5A-4179-B879-376AA83410FC}"/>
    <cellStyle name="Percent 3 3 2 4 3 2" xfId="26396" xr:uid="{87781022-E4AC-4248-BEA2-BFB134765D20}"/>
    <cellStyle name="Percent 3 3 2 4 4" xfId="26394" xr:uid="{858ADD54-4ED3-4CC8-9974-AFCB0CC16FAB}"/>
    <cellStyle name="Percent 3 3 2 4_ACT_NIBD EQ" xfId="21383" xr:uid="{7F7DD5B8-AF4D-4E6B-9E95-C6D29F3A0D9B}"/>
    <cellStyle name="Percent 3 3 2 5" xfId="21384" xr:uid="{26951957-5420-40E2-BC97-CC8B4CEBD69D}"/>
    <cellStyle name="Percent 3 3 2 5 2" xfId="26397" xr:uid="{70077741-D8EA-47B2-A87F-953753171664}"/>
    <cellStyle name="Percent 3 3 2 6" xfId="21385" xr:uid="{B4C3CB8F-A9F3-44F4-8C12-6BC1E1397F73}"/>
    <cellStyle name="Percent 3 3 2 6 2" xfId="26398" xr:uid="{A9013B8A-EFFC-4AEE-9CF1-DBD5CD96B6EA}"/>
    <cellStyle name="Percent 3 3 2 7" xfId="21386" xr:uid="{B5B26FBC-38C8-4699-866E-070D269D84C0}"/>
    <cellStyle name="Percent 3 3 2 7 2" xfId="30918" xr:uid="{32B20E7A-6DAD-4509-9CFE-9897C6C37FD4}"/>
    <cellStyle name="Percent 3 3 2 8" xfId="36374" xr:uid="{CBD1441B-2C3F-4B56-8271-E4CB367A158A}"/>
    <cellStyle name="Percent 3 3 2 9" xfId="37436" xr:uid="{9A7CB6D4-22B9-4839-8D39-A21749FEC304}"/>
    <cellStyle name="Percent 3 3 2_Act input CF" xfId="21387" xr:uid="{AC26319B-52FC-4EFD-9494-D764D874F215}"/>
    <cellStyle name="Percent 3 3 3" xfId="21388" xr:uid="{59D98922-7414-444C-B563-FE3E87398397}"/>
    <cellStyle name="Percent 3 3 3 10" xfId="39069" xr:uid="{B2B7BD40-E21F-454D-80F1-DD500BD415FE}"/>
    <cellStyle name="Percent 3 3 3 11" xfId="26399" xr:uid="{AA0D8542-BAF6-443F-A4E2-E240865E55A5}"/>
    <cellStyle name="Percent 3 3 3 2" xfId="21389" xr:uid="{E7E3B150-E06D-4376-BDD6-BCE424491CDC}"/>
    <cellStyle name="Percent 3 3 3 2 2" xfId="21390" xr:uid="{50031739-B336-4CB3-ACD7-E1C39ECE7694}"/>
    <cellStyle name="Percent 3 3 3 2 2 2" xfId="26401" xr:uid="{DF9BFDCA-CAF7-43F4-B1D9-FB399F7C7D9C}"/>
    <cellStyle name="Percent 3 3 3 2 3" xfId="21391" xr:uid="{90DB11B7-D8E7-49FA-8DA8-EFD5F68F972A}"/>
    <cellStyle name="Percent 3 3 3 2 3 2" xfId="26402" xr:uid="{F88D7985-9ED7-469A-9FBA-B1D49AF2264D}"/>
    <cellStyle name="Percent 3 3 3 2 4" xfId="26400" xr:uid="{6EA52C50-0C21-478F-BAC2-AC2FD17F241D}"/>
    <cellStyle name="Percent 3 3 3 2_ACT_NIBD EQ" xfId="21392" xr:uid="{5FD501A5-DF26-4F0C-8BA9-99693F9C686A}"/>
    <cellStyle name="Percent 3 3 3 3" xfId="21393" xr:uid="{004AEF44-BB2C-4281-A40E-D55D06C804A9}"/>
    <cellStyle name="Percent 3 3 3 3 2" xfId="26403" xr:uid="{AA38210E-A46A-4891-8138-98770ACC4A09}"/>
    <cellStyle name="Percent 3 3 3 4" xfId="21394" xr:uid="{413220A4-B3E4-4A24-98BE-A747BCC331C7}"/>
    <cellStyle name="Percent 3 3 3 4 2" xfId="26404" xr:uid="{AEE79B6E-EC11-4BC0-9D05-6312DC2E0B1F}"/>
    <cellStyle name="Percent 3 3 3 5" xfId="21395" xr:uid="{30E61990-1CEA-4A5E-B918-183F20C9A6B1}"/>
    <cellStyle name="Percent 3 3 3 5 2" xfId="31165" xr:uid="{D58A64EF-E108-4BF1-B474-BD136111095D}"/>
    <cellStyle name="Percent 3 3 3 6" xfId="37000" xr:uid="{1AE14711-C690-4D8A-8227-C9AA5B1CF5AE}"/>
    <cellStyle name="Percent 3 3 3 7" xfId="38053" xr:uid="{A0DBA456-F440-426B-9CFB-539718B3F5A0}"/>
    <cellStyle name="Percent 3 3 3 8" xfId="38455" xr:uid="{7846AAE3-3607-49B0-AFF4-00DB66EC198E}"/>
    <cellStyle name="Percent 3 3 3 9" xfId="38802" xr:uid="{409E19EF-DD7E-4B96-B8FD-737BD0232238}"/>
    <cellStyle name="Percent 3 3 3_Act input CF" xfId="21396" xr:uid="{6BB95F1B-91A1-4807-85A4-A993F43D87B1}"/>
    <cellStyle name="Percent 3 3 4" xfId="21397" xr:uid="{68C07DD7-1404-4ED3-AF5F-66295CF267D5}"/>
    <cellStyle name="Percent 3 3 4 10" xfId="39070" xr:uid="{2A191BA4-2D20-4276-B6E4-BFE7769C50D8}"/>
    <cellStyle name="Percent 3 3 4 11" xfId="26405" xr:uid="{C98C52BD-3A4C-4A41-A66E-22E72E2CC2B6}"/>
    <cellStyle name="Percent 3 3 4 2" xfId="21398" xr:uid="{585D684A-12CA-4D81-AA6D-80CE41EC8E7F}"/>
    <cellStyle name="Percent 3 3 4 2 2" xfId="21399" xr:uid="{DC548795-28B8-4640-9F53-8D40D3852FAE}"/>
    <cellStyle name="Percent 3 3 4 2 2 2" xfId="26407" xr:uid="{1458A69A-D2A7-4E58-98F2-FBDA69B43057}"/>
    <cellStyle name="Percent 3 3 4 2 3" xfId="21400" xr:uid="{796C2DD1-9701-48DB-8797-5A7B8ED737AD}"/>
    <cellStyle name="Percent 3 3 4 2 3 2" xfId="26408" xr:uid="{1B0D9457-EFED-42D4-83A5-14CFD76553D6}"/>
    <cellStyle name="Percent 3 3 4 2 4" xfId="26406" xr:uid="{80964A4F-3A72-41A7-BB7F-2BAA6F67233B}"/>
    <cellStyle name="Percent 3 3 4 2_ACT_NIBD EQ" xfId="21401" xr:uid="{F5195B3D-62A9-438F-9188-F42CB52AB0A4}"/>
    <cellStyle name="Percent 3 3 4 3" xfId="21402" xr:uid="{01A563AD-0537-49B2-810A-F4DAD073AFB4}"/>
    <cellStyle name="Percent 3 3 4 3 2" xfId="26409" xr:uid="{797073FD-441D-4E8F-B896-A908056FFC9C}"/>
    <cellStyle name="Percent 3 3 4 4" xfId="21403" xr:uid="{5E6FB911-FA4E-4A89-AE53-256B57CD20D7}"/>
    <cellStyle name="Percent 3 3 4 4 2" xfId="26410" xr:uid="{F169D2EC-BFB9-4C41-99DB-5A0A6E2829AE}"/>
    <cellStyle name="Percent 3 3 4 5" xfId="21404" xr:uid="{A7123863-2C8C-4AF3-8208-2AD42D8A26E6}"/>
    <cellStyle name="Percent 3 3 4 5 2" xfId="31561" xr:uid="{43E18AF6-BD2C-44A2-9B01-7BFEC0E413B9}"/>
    <cellStyle name="Percent 3 3 4 6" xfId="37001" xr:uid="{56B0C1A0-394E-43F6-82C5-80F9EB667E19}"/>
    <cellStyle name="Percent 3 3 4 7" xfId="38054" xr:uid="{4186AE36-296A-4F8D-9485-C9684FBA947E}"/>
    <cellStyle name="Percent 3 3 4 8" xfId="38456" xr:uid="{3CA5E516-7A06-49EB-BF1B-3A0C1F70A5B3}"/>
    <cellStyle name="Percent 3 3 4 9" xfId="38803" xr:uid="{E173F4F0-7805-4888-A2BE-BC7C1A0A274C}"/>
    <cellStyle name="Percent 3 3 4_Act input CF" xfId="21405" xr:uid="{14F195E1-6981-4971-BF7D-6D820ACAEF83}"/>
    <cellStyle name="Percent 3 3 5" xfId="21406" xr:uid="{66210EB7-4325-4C0D-8382-214DC6811E3B}"/>
    <cellStyle name="Percent 3 3 5 2" xfId="21407" xr:uid="{4840109B-62B2-4765-A0AF-DDF8197B89E3}"/>
    <cellStyle name="Percent 3 3 5 2 2" xfId="26412" xr:uid="{8056DDD8-9276-4B75-80CA-495EE81D2B40}"/>
    <cellStyle name="Percent 3 3 5 3" xfId="21408" xr:uid="{5988717D-96FD-4ECE-8D98-99DAE23BA3D2}"/>
    <cellStyle name="Percent 3 3 5 3 2" xfId="26413" xr:uid="{643B669A-978C-4468-A45E-E14D3EAB6F84}"/>
    <cellStyle name="Percent 3 3 5 4" xfId="26411" xr:uid="{8DBF589D-7104-4D1D-9DD6-BC600D5AAEC7}"/>
    <cellStyle name="Percent 3 3 5_ACT_NIBD EQ" xfId="21409" xr:uid="{2C5D87EF-D38E-43F1-96D8-70D495D26881}"/>
    <cellStyle name="Percent 3 3 6" xfId="21410" xr:uid="{F75AC6F7-7093-4255-A9DC-E99D9D55FF40}"/>
    <cellStyle name="Percent 3 3 6 2" xfId="26414" xr:uid="{0996E1FC-5BC6-4998-B08E-4D7E79ACF015}"/>
    <cellStyle name="Percent 3 3 7" xfId="21411" xr:uid="{5551FD8C-29EC-400A-964F-A568F5020E74}"/>
    <cellStyle name="Percent 3 3 7 2" xfId="26415" xr:uid="{EA377E20-5A02-4ECC-9358-44A6B257241D}"/>
    <cellStyle name="Percent 3 3 8" xfId="21412" xr:uid="{841918A1-419A-4418-9EAF-24A2653BA3C3}"/>
    <cellStyle name="Percent 3 3 8 2" xfId="30702" xr:uid="{956D2F29-F3F0-4FB0-858F-53BA6DA568F8}"/>
    <cellStyle name="Percent 3 3 9" xfId="36280" xr:uid="{BC063685-036B-4EEA-99C9-45B5302FF937}"/>
    <cellStyle name="Percent 3 3_Act input CF" xfId="21413" xr:uid="{255BEF5F-4CCC-4A76-86A6-F4694BBAD03B}"/>
    <cellStyle name="Percent 3 4" xfId="21414" xr:uid="{81CF7AB8-AD27-4EA6-8086-F2EB9508B145}"/>
    <cellStyle name="Percent 3 4 10" xfId="36041" xr:uid="{0A416378-88E4-4FCF-94E8-A3EF49A73D59}"/>
    <cellStyle name="Percent 3 4 11" xfId="26416" xr:uid="{BBF8E0F0-E3F3-4C32-A9DE-61508213EF78}"/>
    <cellStyle name="Percent 3 4 2" xfId="21415" xr:uid="{D03A09F0-379B-4C43-8DF2-E44726619CA9}"/>
    <cellStyle name="Percent 3 4 2 10" xfId="39071" xr:uid="{97D3CFA0-F636-4865-BDF5-D95FA45DB15C}"/>
    <cellStyle name="Percent 3 4 2 11" xfId="26417" xr:uid="{C2E8B7E9-98CE-454F-B6EF-E728BCA6C488}"/>
    <cellStyle name="Percent 3 4 2 2" xfId="21416" xr:uid="{7411354B-3F49-4C18-91F6-BF642BF60F85}"/>
    <cellStyle name="Percent 3 4 2 2 2" xfId="21417" xr:uid="{1D91D1C6-130F-4B38-A6A1-94E37F606A31}"/>
    <cellStyle name="Percent 3 4 2 2 2 2" xfId="26419" xr:uid="{CD643DD2-64E4-4003-8309-092B2F80E4B2}"/>
    <cellStyle name="Percent 3 4 2 2 3" xfId="21418" xr:uid="{60A2A096-7B5F-4A70-BD81-35B91A5A6254}"/>
    <cellStyle name="Percent 3 4 2 2 3 2" xfId="26420" xr:uid="{A6A818BC-265E-4F2D-A5BB-FB651B23D209}"/>
    <cellStyle name="Percent 3 4 2 2 4" xfId="26418" xr:uid="{04DE9234-00F9-4F6B-8A91-10810650E13A}"/>
    <cellStyle name="Percent 3 4 2 2_ACT_NIBD EQ" xfId="21419" xr:uid="{1EDA84C9-5ABC-42ED-BA2F-9A2EF054E07F}"/>
    <cellStyle name="Percent 3 4 2 3" xfId="21420" xr:uid="{87979B2B-9185-4423-98D7-AE787080CC50}"/>
    <cellStyle name="Percent 3 4 2 3 2" xfId="26421" xr:uid="{128A2443-F6B9-4581-8CE2-B3DFD3EF655A}"/>
    <cellStyle name="Percent 3 4 2 4" xfId="21421" xr:uid="{A62D2C52-6212-4963-811B-159A6130C489}"/>
    <cellStyle name="Percent 3 4 2 4 2" xfId="26422" xr:uid="{55316ECA-C13A-4792-B863-83A1FDED4BC3}"/>
    <cellStyle name="Percent 3 4 2 5" xfId="21422" xr:uid="{285CE05F-A5A4-434C-A6CE-EB39C36D2255}"/>
    <cellStyle name="Percent 3 4 2 5 2" xfId="31262" xr:uid="{FDEBAE2E-1BB9-4355-B11B-A3CD64B0E376}"/>
    <cellStyle name="Percent 3 4 2 6" xfId="37002" xr:uid="{E26E867F-1910-4A92-8830-4679DE39DEB2}"/>
    <cellStyle name="Percent 3 4 2 7" xfId="38055" xr:uid="{0E456233-38BC-423D-A908-CEA96FBD67F8}"/>
    <cellStyle name="Percent 3 4 2 8" xfId="38457" xr:uid="{72696B45-8028-41FA-AC7B-252DE42D7BF9}"/>
    <cellStyle name="Percent 3 4 2 9" xfId="38804" xr:uid="{FA71E36D-C0FE-48B3-91AB-E0B5D5144125}"/>
    <cellStyle name="Percent 3 4 2_Act input CF" xfId="21423" xr:uid="{D5A69EA5-5B5F-41D4-9A36-0C881903E02C}"/>
    <cellStyle name="Percent 3 4 3" xfId="21424" xr:uid="{1AE4A448-425F-4342-8330-FCC143EA8B7E}"/>
    <cellStyle name="Percent 3 4 3 10" xfId="39072" xr:uid="{F362497A-2574-4F0A-958B-76D25DE75A27}"/>
    <cellStyle name="Percent 3 4 3 11" xfId="26423" xr:uid="{BDA490DC-8A19-430C-AC6C-66F9CA86D145}"/>
    <cellStyle name="Percent 3 4 3 2" xfId="21425" xr:uid="{4B69EA74-B2A6-47FD-8E95-C3F77A3B6DD0}"/>
    <cellStyle name="Percent 3 4 3 2 2" xfId="21426" xr:uid="{3695CDB3-BCBE-496D-ABE2-5C0049D686B3}"/>
    <cellStyle name="Percent 3 4 3 2 2 2" xfId="26425" xr:uid="{D951FDE2-4A00-45EF-AAA9-B8126D65B507}"/>
    <cellStyle name="Percent 3 4 3 2 3" xfId="21427" xr:uid="{A532CBC1-D0FE-449C-A18B-DF0C7C2148AC}"/>
    <cellStyle name="Percent 3 4 3 2 3 2" xfId="26426" xr:uid="{60A1A077-8E96-4208-9E41-0FF926E7CFE9}"/>
    <cellStyle name="Percent 3 4 3 2 4" xfId="26424" xr:uid="{6E425E04-DEEC-46DC-9B80-A13CCF5D3029}"/>
    <cellStyle name="Percent 3 4 3 2_ACT_NIBD EQ" xfId="21428" xr:uid="{508B2F87-AB48-4BA9-884C-17BD34EFA611}"/>
    <cellStyle name="Percent 3 4 3 3" xfId="21429" xr:uid="{9B72ADD6-3854-437A-8015-BBAB49CEB906}"/>
    <cellStyle name="Percent 3 4 3 3 2" xfId="26427" xr:uid="{9BCD5E1F-F3AB-45D3-A63A-30A075BF45E6}"/>
    <cellStyle name="Percent 3 4 3 4" xfId="21430" xr:uid="{7BFA808C-65B8-4DDB-A1EB-ADEB4E07CCC4}"/>
    <cellStyle name="Percent 3 4 3 4 2" xfId="26428" xr:uid="{53B78E17-BBB6-4E0B-B8A7-4EA417091384}"/>
    <cellStyle name="Percent 3 4 3 5" xfId="21431" xr:uid="{0912999E-5285-4151-A5A1-64CA3C6D7568}"/>
    <cellStyle name="Percent 3 4 3 5 2" xfId="31655" xr:uid="{A0569DC9-9979-4CE3-9718-6B93BDF9ACED}"/>
    <cellStyle name="Percent 3 4 3 6" xfId="37003" xr:uid="{0E7F6E26-D09B-4D50-B810-64501BB22DC5}"/>
    <cellStyle name="Percent 3 4 3 7" xfId="38056" xr:uid="{B49C1428-7F34-4602-8D73-AE6588D916DF}"/>
    <cellStyle name="Percent 3 4 3 8" xfId="38458" xr:uid="{96998CF2-24C4-4E05-B19D-4C0681F6F91E}"/>
    <cellStyle name="Percent 3 4 3 9" xfId="38805" xr:uid="{BF9964A9-B2FE-46A4-8E1A-E4A46B230A6D}"/>
    <cellStyle name="Percent 3 4 3_Act input CF" xfId="21432" xr:uid="{3295F559-1E94-4A23-A683-AEE3AF0D85FC}"/>
    <cellStyle name="Percent 3 4 4" xfId="21433" xr:uid="{AB45E072-696C-499A-80A7-1CD5DFD15542}"/>
    <cellStyle name="Percent 3 4 4 2" xfId="21434" xr:uid="{EE57941A-B1FC-451C-917F-D67506499EED}"/>
    <cellStyle name="Percent 3 4 4 2 2" xfId="26430" xr:uid="{DF483B93-ACD0-484B-9BB7-1DB5F125FA03}"/>
    <cellStyle name="Percent 3 4 4 3" xfId="21435" xr:uid="{06681000-EC26-4E18-8673-0029BCF7A582}"/>
    <cellStyle name="Percent 3 4 4 3 2" xfId="26431" xr:uid="{17439376-18EE-40C7-B049-5A82AC9B4785}"/>
    <cellStyle name="Percent 3 4 4 4" xfId="26429" xr:uid="{4038D2FC-92CF-43D2-A4D5-183913722AB5}"/>
    <cellStyle name="Percent 3 4 4_ACT_NIBD EQ" xfId="21436" xr:uid="{64DAED5E-F311-45BE-A28A-2EAA6F4F15F8}"/>
    <cellStyle name="Percent 3 4 5" xfId="21437" xr:uid="{A74269EB-F8F1-4F9B-BA2D-C8C273CF0ADD}"/>
    <cellStyle name="Percent 3 4 5 2" xfId="26432" xr:uid="{F635083B-EBD6-404E-BBAF-B65F1C4DE15F}"/>
    <cellStyle name="Percent 3 4 6" xfId="21438" xr:uid="{AB409C86-4667-4BAE-BD85-4787480FF999}"/>
    <cellStyle name="Percent 3 4 6 2" xfId="26433" xr:uid="{A803B046-0975-4BDB-9DB7-E9CEBD249D33}"/>
    <cellStyle name="Percent 3 4 7" xfId="21439" xr:uid="{CC9172CE-495F-4ED8-8F26-0D516DC4E42E}"/>
    <cellStyle name="Percent 3 4 7 2" xfId="30835" xr:uid="{5D51290A-745D-4D35-8DD3-3DB4E7539455}"/>
    <cellStyle name="Percent 3 4 8" xfId="36338" xr:uid="{89960CD7-6F9A-4B9A-B032-9C55EDDA918A}"/>
    <cellStyle name="Percent 3 4 9" xfId="37390" xr:uid="{5B806466-D884-43FE-B990-E6ADCDFFF7B3}"/>
    <cellStyle name="Percent 3 4_Act input CF" xfId="21440" xr:uid="{FF501DD0-C8BA-4532-82B4-7F60B1E1EF5D}"/>
    <cellStyle name="Percent 3 5" xfId="21441" xr:uid="{224BAC71-9A7C-4224-AAD0-9E40F0AB1C59}"/>
    <cellStyle name="Percent 3 5 10" xfId="39073" xr:uid="{9B6BD3C9-2538-47E5-B20F-94E756FC74C7}"/>
    <cellStyle name="Percent 3 5 11" xfId="26434" xr:uid="{F651079B-EA3A-4359-8540-129D4148A0C9}"/>
    <cellStyle name="Percent 3 5 2" xfId="21442" xr:uid="{435D9AD2-C2E3-4153-8F76-E075E3F8D819}"/>
    <cellStyle name="Percent 3 5 2 2" xfId="21443" xr:uid="{C5C3484F-611A-4C11-BD9C-F81B4ECF75E9}"/>
    <cellStyle name="Percent 3 5 2 2 2" xfId="26436" xr:uid="{CF32E61B-B388-4D03-94A5-96C59E62EC2C}"/>
    <cellStyle name="Percent 3 5 2 3" xfId="21444" xr:uid="{BC873B2A-8212-4B1A-896B-AE07CCF1FCAD}"/>
    <cellStyle name="Percent 3 5 2 3 2" xfId="26437" xr:uid="{304006DF-1345-41F8-A195-0095F4114007}"/>
    <cellStyle name="Percent 3 5 2 4" xfId="26435" xr:uid="{52D531B5-D170-4952-A7EB-367709B50BA0}"/>
    <cellStyle name="Percent 3 5 2_ACT_NIBD EQ" xfId="21445" xr:uid="{BFB09DD0-4211-460D-8B7F-FF5D742D31EB}"/>
    <cellStyle name="Percent 3 5 3" xfId="21446" xr:uid="{11038F8A-D544-4AC8-BE62-887AFB487EF1}"/>
    <cellStyle name="Percent 3 5 3 2" xfId="26438" xr:uid="{090B96E3-B9A1-4256-B440-289F972A4B72}"/>
    <cellStyle name="Percent 3 5 4" xfId="21447" xr:uid="{10BCE4AD-088E-4ACC-8017-3D02B26C583D}"/>
    <cellStyle name="Percent 3 5 4 2" xfId="26439" xr:uid="{FA3515BC-68C8-4E00-BBED-4BDF5297AC74}"/>
    <cellStyle name="Percent 3 5 5" xfId="21448" xr:uid="{B2FADDEC-6021-4B05-B238-4D45FF159EFF}"/>
    <cellStyle name="Percent 3 5 5 2" xfId="31076" xr:uid="{6D39D92A-FCAF-4D03-B2B1-1A9C7FA5B486}"/>
    <cellStyle name="Percent 3 5 6" xfId="37004" xr:uid="{E6AEE067-3F21-46DC-B475-94BCBADF390D}"/>
    <cellStyle name="Percent 3 5 7" xfId="38057" xr:uid="{8FCEAE7A-A09F-402C-A31E-1631BF3224D1}"/>
    <cellStyle name="Percent 3 5 8" xfId="38459" xr:uid="{3D193B5D-D32A-46E9-B17A-050CD4256463}"/>
    <cellStyle name="Percent 3 5 9" xfId="38806" xr:uid="{9A070982-61AE-4F33-A002-8D9C008BCF02}"/>
    <cellStyle name="Percent 3 5_Act input CF" xfId="21449" xr:uid="{E281040D-1475-4372-AA69-B6BC09D6C0F9}"/>
    <cellStyle name="Percent 3 6" xfId="21450" xr:uid="{0BFF86C0-62F4-4646-8D2F-CFA7C1D5F4AA}"/>
    <cellStyle name="Percent 3 6 10" xfId="39074" xr:uid="{69623A2C-15CE-481D-83E7-235E84457BFA}"/>
    <cellStyle name="Percent 3 6 11" xfId="26440" xr:uid="{021DF557-0038-4C4D-8511-5752F06AFEEB}"/>
    <cellStyle name="Percent 3 6 2" xfId="21451" xr:uid="{B8852EFD-56CD-4EB5-A8C8-0E23905FF74B}"/>
    <cellStyle name="Percent 3 6 2 2" xfId="21452" xr:uid="{0F5BACB6-4519-429F-B5C7-D3360363ECCA}"/>
    <cellStyle name="Percent 3 6 2 2 2" xfId="26442" xr:uid="{AD155113-0C4B-4CB1-9CC4-4863BD9D037D}"/>
    <cellStyle name="Percent 3 6 2 3" xfId="21453" xr:uid="{E021A5A1-4B15-4818-948D-E925C88BB652}"/>
    <cellStyle name="Percent 3 6 2 3 2" xfId="26443" xr:uid="{DF1F6766-8FE0-4B35-8454-D7B90E42CEC6}"/>
    <cellStyle name="Percent 3 6 2 4" xfId="26441" xr:uid="{6D45C14E-C8C8-4883-884D-14C1801946B0}"/>
    <cellStyle name="Percent 3 6 2_ACT_NIBD EQ" xfId="21454" xr:uid="{90A99384-0EC3-424D-85CC-E1E031F136FF}"/>
    <cellStyle name="Percent 3 6 3" xfId="21455" xr:uid="{4F0F7266-4561-4743-AAE1-918BFF39F911}"/>
    <cellStyle name="Percent 3 6 3 2" xfId="26444" xr:uid="{4A72369B-517E-4590-AD22-F22FAFBD798D}"/>
    <cellStyle name="Percent 3 6 4" xfId="21456" xr:uid="{6FF12B43-903D-47CB-A141-A87FBAB6D866}"/>
    <cellStyle name="Percent 3 6 4 2" xfId="26445" xr:uid="{C18BBCED-836E-4329-9FCF-C3AC61770477}"/>
    <cellStyle name="Percent 3 6 5" xfId="21457" xr:uid="{DCB6CA43-1813-4C30-9903-AA39F544BF68}"/>
    <cellStyle name="Percent 3 6 5 2" xfId="31506" xr:uid="{57ADB0FC-1ABE-49C6-AEBF-2672EA4424BB}"/>
    <cellStyle name="Percent 3 6 6" xfId="37005" xr:uid="{B942930F-9FB9-4177-B139-C10BFF00AC48}"/>
    <cellStyle name="Percent 3 6 7" xfId="38058" xr:uid="{DA912BB0-B8C7-4028-A937-A387710C4705}"/>
    <cellStyle name="Percent 3 6 8" xfId="38460" xr:uid="{A5C2DB53-26B1-4E51-900A-DA610A644E7B}"/>
    <cellStyle name="Percent 3 6 9" xfId="38807" xr:uid="{94FA1B3F-2F82-429D-A7F6-CEB77731B3AE}"/>
    <cellStyle name="Percent 3 6_Act input CF" xfId="21458" xr:uid="{0E4E5A93-29A2-46D2-8395-87FDE67FC457}"/>
    <cellStyle name="Percent 3 7" xfId="21459" xr:uid="{C0E9AB32-2F9B-48CA-B2B6-87D4D95293A9}"/>
    <cellStyle name="Percent 3 7 2" xfId="21460" xr:uid="{F80540B5-043B-46BF-B887-320D92583EC4}"/>
    <cellStyle name="Percent 3 7 2 2" xfId="26447" xr:uid="{5FCB9DB8-9902-454F-A9CC-4ECD91799A85}"/>
    <cellStyle name="Percent 3 7 3" xfId="21461" xr:uid="{41C8BD2C-4247-40EA-AF75-2D3AF9BCF27F}"/>
    <cellStyle name="Percent 3 7 3 2" xfId="26448" xr:uid="{35CB2729-BBEE-46DB-855E-150490B69333}"/>
    <cellStyle name="Percent 3 7 4" xfId="26446" xr:uid="{197166AC-426B-4C11-B4CB-B2AF9FEDA2A5}"/>
    <cellStyle name="Percent 3 7_ACT_NIBD EQ" xfId="21462" xr:uid="{F137FD74-5B7C-4F32-A7F7-C89D6E0B6668}"/>
    <cellStyle name="Percent 3 8" xfId="21463" xr:uid="{E9375902-A648-46AB-A667-34E31ED2AD93}"/>
    <cellStyle name="Percent 3 8 2" xfId="26449" xr:uid="{DD97803D-CD0E-46FD-AEA2-0F51676655D7}"/>
    <cellStyle name="Percent 3 9" xfId="21464" xr:uid="{BDC85E55-5882-4633-8C77-713BA8D6A6AE}"/>
    <cellStyle name="Percent 3 9 2" xfId="26450" xr:uid="{EE9BA71A-D246-4E80-9486-CA4C8933A738}"/>
    <cellStyle name="Percent 3_Act input CF" xfId="21465" xr:uid="{44CF188D-245F-49BC-8C1E-845157B23BFA}"/>
    <cellStyle name="Percent 4" xfId="21466" xr:uid="{36CD9B03-496A-4C76-9DDA-25A13B2DFDE2}"/>
    <cellStyle name="Percent 4 2" xfId="21467" xr:uid="{EC265591-09A9-4DC2-B20A-C7FDBB3699BA}"/>
    <cellStyle name="Percent 4 2 2" xfId="30553" xr:uid="{468A9ECF-2A4F-4E20-9373-E24B0400DF9A}"/>
    <cellStyle name="Percent 4 3" xfId="26451" xr:uid="{95465F07-AD65-4B36-AEB4-7A7722DA490E}"/>
    <cellStyle name="Percent 4_ACT Segment adj EBITDA" xfId="21468" xr:uid="{C10478C2-F561-46FB-908E-8CB2C5247DBF}"/>
    <cellStyle name="Percent 5" xfId="21469" xr:uid="{99B798BD-8017-451D-BDF5-EDBD0E536118}"/>
    <cellStyle name="Percent 5 2" xfId="21470" xr:uid="{3D5E8FE6-B11D-4B62-9DD6-BD06AD7D49F0}"/>
    <cellStyle name="Percent 5 2 2" xfId="30569" xr:uid="{40DA4E9C-E066-488A-926D-94F47A6588FA}"/>
    <cellStyle name="Percent 5 3" xfId="26452" xr:uid="{443741EF-21BB-40C6-920B-718F1D29DF26}"/>
    <cellStyle name="Percent 5_ACT Segment adj EBITDA" xfId="21471" xr:uid="{A835FE45-BF75-4D44-A49B-62618EB7E5ED}"/>
    <cellStyle name="Percent 6" xfId="21472" xr:uid="{CF6A7C35-326E-4DE8-B65D-08F18E974FC0}"/>
    <cellStyle name="Percent 6 2" xfId="21473" xr:uid="{64A3828A-3895-4817-88AD-5EEB9B4D6799}"/>
    <cellStyle name="Percent 6 2 2" xfId="30570" xr:uid="{FEB5D4EB-4A6B-4E27-B130-508A5BA18C8B}"/>
    <cellStyle name="Percent 6 3" xfId="26453" xr:uid="{ED57069E-76DA-4BD2-903A-D15F481D016F}"/>
    <cellStyle name="Percent 6_ACT Segment adj EBITDA" xfId="21474" xr:uid="{BF9E6289-9302-477E-AD7C-8CCBE91C60EA}"/>
    <cellStyle name="Percent 7" xfId="21475" xr:uid="{AD5477DD-1EE5-4304-90D1-B0008C4D80DD}"/>
    <cellStyle name="Percent 7 2" xfId="21476" xr:uid="{36810E76-CD67-415C-BB2C-86F04CDC2AE9}"/>
    <cellStyle name="Percent 7 2 2" xfId="30571" xr:uid="{52388501-439B-4BFE-807C-10C84C5C7522}"/>
    <cellStyle name="Percent 7 3" xfId="26454" xr:uid="{FAB3C7B9-A3FC-4CBC-AD3A-8A2A091C967D}"/>
    <cellStyle name="Percent 7_ACT Segment adj EBITDA" xfId="21477" xr:uid="{460361C1-0174-440B-B3EC-48984CB3F247}"/>
    <cellStyle name="Percent 8" xfId="21478" xr:uid="{6BAFD4C4-76CD-48B4-9F9B-5F0BADEC3396}"/>
    <cellStyle name="Percent 8 10" xfId="37370" xr:uid="{0842E416-B7C6-4500-BA1D-1B23D2C211C6}"/>
    <cellStyle name="Percent 8 11" xfId="26455" xr:uid="{901A2393-B333-4E7E-B255-02CE6AC8586F}"/>
    <cellStyle name="Percent 8 2" xfId="21479" xr:uid="{F475D248-5293-4C67-8602-1DE256792CB6}"/>
    <cellStyle name="Percent 8 2 10" xfId="37299" xr:uid="{536202BF-DB65-4C58-A912-2C4EDD2D33FA}"/>
    <cellStyle name="Percent 8 2 11" xfId="26456" xr:uid="{29876E3D-BC59-4D92-AB13-D181BA8CCEFC}"/>
    <cellStyle name="Percent 8 2 2" xfId="21480" xr:uid="{41DBCA03-FA17-486F-96D8-489BA80B4AC1}"/>
    <cellStyle name="Percent 8 2 2 10" xfId="39075" xr:uid="{2A7ED213-0E3A-4CAA-A2E0-07C0B95B3D36}"/>
    <cellStyle name="Percent 8 2 2 11" xfId="26457" xr:uid="{E62935C2-7A94-4426-A038-F7D4195DB4E9}"/>
    <cellStyle name="Percent 8 2 2 2" xfId="21481" xr:uid="{25942037-CCAE-4355-9681-4558F0F4FCEE}"/>
    <cellStyle name="Percent 8 2 2 2 2" xfId="21482" xr:uid="{404251FF-DDA6-4054-AA5D-7DDA7681AADD}"/>
    <cellStyle name="Percent 8 2 2 2 2 2" xfId="26459" xr:uid="{0BE6EFF3-B5C0-47E2-8647-14A1DF1137B3}"/>
    <cellStyle name="Percent 8 2 2 2 3" xfId="21483" xr:uid="{620F0F0B-7950-4AA2-8F29-AF4CA2D32BFD}"/>
    <cellStyle name="Percent 8 2 2 2 3 2" xfId="26460" xr:uid="{B3E1165E-A0D1-414B-B199-ECC66897B5BD}"/>
    <cellStyle name="Percent 8 2 2 2 4" xfId="26458" xr:uid="{E0070235-0F7C-41B8-AF0A-A8FD54705CB9}"/>
    <cellStyle name="Percent 8 2 2 2_ACT_NIBD EQ" xfId="21484" xr:uid="{49963ECF-E41A-4FB1-9445-C2D0E1D26D4F}"/>
    <cellStyle name="Percent 8 2 2 3" xfId="21485" xr:uid="{5B901E82-D589-407F-A457-35E7E96093C3}"/>
    <cellStyle name="Percent 8 2 2 3 2" xfId="26461" xr:uid="{A8AAA613-86BC-4DAD-8FE1-EF5B63E36239}"/>
    <cellStyle name="Percent 8 2 2 4" xfId="21486" xr:uid="{22206010-CC8D-4499-B750-20E9EB515C1C}"/>
    <cellStyle name="Percent 8 2 2 4 2" xfId="26462" xr:uid="{C2319C9C-883B-4712-A1AD-36F9AA0DBA8A}"/>
    <cellStyle name="Percent 8 2 2 5" xfId="21487" xr:uid="{DF133C05-079D-4A13-8D74-32810CDA10A4}"/>
    <cellStyle name="Percent 8 2 2 5 2" xfId="31372" xr:uid="{E9A01A46-CC6E-42FE-A62C-77A1E51A8F3D}"/>
    <cellStyle name="Percent 8 2 2 6" xfId="37006" xr:uid="{A8CB919A-F2A0-4FD8-9C79-EB89C7C3625E}"/>
    <cellStyle name="Percent 8 2 2 7" xfId="38059" xr:uid="{5C5DD420-20DA-4016-82C3-59ACA7388D6D}"/>
    <cellStyle name="Percent 8 2 2 8" xfId="38461" xr:uid="{338660A1-D966-4D79-AFEF-76FF86B01013}"/>
    <cellStyle name="Percent 8 2 2 9" xfId="38808" xr:uid="{F32992AC-08E4-446F-AE60-6C8737147039}"/>
    <cellStyle name="Percent 8 2 2_Act input CF" xfId="21488" xr:uid="{C287D9F1-C94B-4DC4-BC93-A0055F8A9630}"/>
    <cellStyle name="Percent 8 2 3" xfId="21489" xr:uid="{E62239FA-B4A6-42AC-A43F-F43EA04BDCF3}"/>
    <cellStyle name="Percent 8 2 3 10" xfId="39076" xr:uid="{AD615DAE-1A25-4108-847A-99B5B911FD70}"/>
    <cellStyle name="Percent 8 2 3 11" xfId="26463" xr:uid="{863362B2-3EC2-41D4-BDD1-A12453DDC033}"/>
    <cellStyle name="Percent 8 2 3 2" xfId="21490" xr:uid="{FA138C31-4FC4-4EF8-A5D8-F2E4C87216F0}"/>
    <cellStyle name="Percent 8 2 3 2 2" xfId="21491" xr:uid="{DCA44352-1524-4E8C-BE14-2104B0D1BB60}"/>
    <cellStyle name="Percent 8 2 3 2 2 2" xfId="26465" xr:uid="{DBDD349F-B38E-42DB-91D8-3BDDE5CE27C4}"/>
    <cellStyle name="Percent 8 2 3 2 3" xfId="21492" xr:uid="{6657E86B-3A3D-4044-9791-E409B2D369E2}"/>
    <cellStyle name="Percent 8 2 3 2 3 2" xfId="26466" xr:uid="{ACB66F6F-8000-4BEE-89CD-756376E015A7}"/>
    <cellStyle name="Percent 8 2 3 2 4" xfId="26464" xr:uid="{A61CA8BC-FE0A-4537-A40B-E05B9BC50685}"/>
    <cellStyle name="Percent 8 2 3 2_ACT_NIBD EQ" xfId="21493" xr:uid="{A0459E83-F0A0-436E-8803-5017DE3FB59F}"/>
    <cellStyle name="Percent 8 2 3 3" xfId="21494" xr:uid="{F24F9E6E-2388-4C28-AAD5-3E97230ED666}"/>
    <cellStyle name="Percent 8 2 3 3 2" xfId="26467" xr:uid="{77A46343-07C0-4666-97B7-4F4846798BCF}"/>
    <cellStyle name="Percent 8 2 3 4" xfId="21495" xr:uid="{D68E4C84-ACEA-4145-84B2-081544D9CAB2}"/>
    <cellStyle name="Percent 8 2 3 4 2" xfId="26468" xr:uid="{C906A422-4A93-4041-AA9F-9DF049819E49}"/>
    <cellStyle name="Percent 8 2 3 5" xfId="21496" xr:uid="{E6CA1F03-5BAE-42F4-8A22-21B0C1BA4CF9}"/>
    <cellStyle name="Percent 8 2 3 5 2" xfId="31765" xr:uid="{6109EAE4-ED3E-4837-8DDD-C06B14BAD4CB}"/>
    <cellStyle name="Percent 8 2 3 6" xfId="37007" xr:uid="{2114BA37-DC97-49B2-A8FC-1B28870157A0}"/>
    <cellStyle name="Percent 8 2 3 7" xfId="38060" xr:uid="{8CFB260E-F9A8-4FDB-9A50-B4959529EE76}"/>
    <cellStyle name="Percent 8 2 3 8" xfId="38462" xr:uid="{CF80E003-610D-423A-8B87-29226B33B5B6}"/>
    <cellStyle name="Percent 8 2 3 9" xfId="38809" xr:uid="{4C21F83B-A020-4E65-968A-E0C965E740E1}"/>
    <cellStyle name="Percent 8 2 3_Act input CF" xfId="21497" xr:uid="{4A6B33F9-082C-4291-84D3-B7834BBC0CD8}"/>
    <cellStyle name="Percent 8 2 4" xfId="21498" xr:uid="{DA6EB06D-5B88-4D7F-980A-AA8AB1D27331}"/>
    <cellStyle name="Percent 8 2 4 2" xfId="21499" xr:uid="{46F4339D-2335-4014-AA2A-2E4CA92DEE54}"/>
    <cellStyle name="Percent 8 2 4 2 2" xfId="26470" xr:uid="{A7E82061-2F16-465B-BC33-E003BD4616B6}"/>
    <cellStyle name="Percent 8 2 4 3" xfId="21500" xr:uid="{4A7D55E4-54F2-4CE9-BE2F-7EFC1F0CEA37}"/>
    <cellStyle name="Percent 8 2 4 3 2" xfId="26471" xr:uid="{2FFC8B03-020A-4887-8532-90AA6E75D2B5}"/>
    <cellStyle name="Percent 8 2 4 4" xfId="26469" xr:uid="{D6CC7E3F-9124-4CE3-ACD5-E88AF4CA3535}"/>
    <cellStyle name="Percent 8 2 4_ACT_NIBD EQ" xfId="21501" xr:uid="{63FD9A8D-1760-4665-8CF7-A1139BA3EEED}"/>
    <cellStyle name="Percent 8 2 5" xfId="21502" xr:uid="{9E5EB352-9B7D-4F62-AE21-FFCE8AB75F10}"/>
    <cellStyle name="Percent 8 2 5 2" xfId="26472" xr:uid="{244D2F71-4AEE-49FA-B2ED-AAAA2B385474}"/>
    <cellStyle name="Percent 8 2 6" xfId="21503" xr:uid="{7E504643-B4A7-4439-8856-F9E601D2A778}"/>
    <cellStyle name="Percent 8 2 6 2" xfId="26473" xr:uid="{C14EB803-30DC-49E1-8C48-2C2E7BC03466}"/>
    <cellStyle name="Percent 8 2 7" xfId="21504" xr:uid="{882B90F0-D64E-4A5B-B575-D14F65C97E1E}"/>
    <cellStyle name="Percent 8 2 7 2" xfId="30973" xr:uid="{5E0E3998-0FF1-4136-A0D0-3A035F434802}"/>
    <cellStyle name="Percent 8 2 8" xfId="36408" xr:uid="{374F36A5-49A4-402C-947E-342AE7E53221}"/>
    <cellStyle name="Percent 8 2 9" xfId="37473" xr:uid="{3A0EE1FE-8E3B-49AA-9B9C-894308EC4DC0}"/>
    <cellStyle name="Percent 8 2_Act input CF" xfId="21505" xr:uid="{2D1411D6-3645-4214-BC11-637112AF1C3D}"/>
    <cellStyle name="Percent 8 3" xfId="21506" xr:uid="{C98B3C90-427E-43C3-8B79-21CAA82E16CA}"/>
    <cellStyle name="Percent 8 3 10" xfId="39077" xr:uid="{89F22B85-A94B-4A84-97E7-2AAB9FEE63F3}"/>
    <cellStyle name="Percent 8 3 11" xfId="26474" xr:uid="{BAE138E6-AA8C-4992-86D9-41BD425E838C}"/>
    <cellStyle name="Percent 8 3 2" xfId="21507" xr:uid="{1BBA8F46-428A-4B10-8AB9-B874ED4AD98D}"/>
    <cellStyle name="Percent 8 3 2 2" xfId="21508" xr:uid="{96DBDB1D-0F63-41B4-95BB-CEF734DED0D4}"/>
    <cellStyle name="Percent 8 3 2 2 2" xfId="26476" xr:uid="{911B9C32-DC91-4D67-8DBF-8A1C59ED5F17}"/>
    <cellStyle name="Percent 8 3 2 3" xfId="21509" xr:uid="{027F587D-1F2D-4C8F-8FE5-120E35028D26}"/>
    <cellStyle name="Percent 8 3 2 3 2" xfId="26477" xr:uid="{D1A3ED0E-06FD-44C1-9D02-84B69BFE0420}"/>
    <cellStyle name="Percent 8 3 2 4" xfId="26475" xr:uid="{B49DA591-BFED-4227-8840-9772528F000B}"/>
    <cellStyle name="Percent 8 3 2_ACT_NIBD EQ" xfId="21510" xr:uid="{99389A24-B4D7-46AF-B966-626D4D92D859}"/>
    <cellStyle name="Percent 8 3 3" xfId="21511" xr:uid="{1B094468-CDB8-4DB8-8CB1-E0F7F57E17C3}"/>
    <cellStyle name="Percent 8 3 3 2" xfId="26478" xr:uid="{6090A857-E105-4317-90D7-D8E06050BB88}"/>
    <cellStyle name="Percent 8 3 4" xfId="21512" xr:uid="{39D3D15D-60A4-42FC-A505-26FC5D845410}"/>
    <cellStyle name="Percent 8 3 4 2" xfId="26479" xr:uid="{122A166D-4D3C-4218-9EBD-3B3641C283C1}"/>
    <cellStyle name="Percent 8 3 5" xfId="21513" xr:uid="{DD0E5981-4956-4635-85A8-D37D8F3A3F51}"/>
    <cellStyle name="Percent 8 3 5 2" xfId="31220" xr:uid="{D444DBB8-1513-4690-9261-17BFB5F2372E}"/>
    <cellStyle name="Percent 8 3 6" xfId="37008" xr:uid="{2718510A-8C4A-4FE8-808C-548478B9384F}"/>
    <cellStyle name="Percent 8 3 7" xfId="38061" xr:uid="{EDE2EFE9-F7B6-41BA-BC63-EC161D2E9C57}"/>
    <cellStyle name="Percent 8 3 8" xfId="38463" xr:uid="{E1E66C58-DCE0-4EF5-8F1C-9856C5296B02}"/>
    <cellStyle name="Percent 8 3 9" xfId="38810" xr:uid="{9EE9EF96-B0D4-4C81-9F60-121F996F6F02}"/>
    <cellStyle name="Percent 8 3_Act input CF" xfId="21514" xr:uid="{FDEC72EE-94DC-4447-8900-24B723E7FE8C}"/>
    <cellStyle name="Percent 8 4" xfId="21515" xr:uid="{04F4F976-4067-4211-B9C4-A0D8487086DA}"/>
    <cellStyle name="Percent 8 4 10" xfId="39078" xr:uid="{F2219E6F-264A-42BB-A51B-C254CED8CC0E}"/>
    <cellStyle name="Percent 8 4 11" xfId="26480" xr:uid="{7A360C6F-BAED-4442-8396-5BB413F754C0}"/>
    <cellStyle name="Percent 8 4 2" xfId="21516" xr:uid="{60A8034B-90A2-4ACB-B1CC-E90BCA59DF6C}"/>
    <cellStyle name="Percent 8 4 2 2" xfId="21517" xr:uid="{70B77E1B-6AF9-4E55-AD12-6EE3C52DCFA5}"/>
    <cellStyle name="Percent 8 4 2 2 2" xfId="26482" xr:uid="{9C6C563F-99D4-49B9-B49A-3D35F8AE6F98}"/>
    <cellStyle name="Percent 8 4 2 3" xfId="21518" xr:uid="{C0989CA6-6A6F-4FEA-97B0-BB770B70D6D6}"/>
    <cellStyle name="Percent 8 4 2 3 2" xfId="26483" xr:uid="{5F970ED6-4B02-430D-842F-073744CCCF49}"/>
    <cellStyle name="Percent 8 4 2 4" xfId="26481" xr:uid="{97360A9C-78AB-4F2A-9D04-C3A1D1C9C89B}"/>
    <cellStyle name="Percent 8 4 2_ACT_NIBD EQ" xfId="21519" xr:uid="{54ACFFC6-1CCC-4A88-A2FA-2C766C10B915}"/>
    <cellStyle name="Percent 8 4 3" xfId="21520" xr:uid="{311E749F-EA10-4DC8-AE62-64F71D478EB1}"/>
    <cellStyle name="Percent 8 4 3 2" xfId="26484" xr:uid="{F9908557-3702-47DA-A6FB-158169757AE9}"/>
    <cellStyle name="Percent 8 4 4" xfId="21521" xr:uid="{402A26C1-F72F-4AA2-A44D-98008E5A4495}"/>
    <cellStyle name="Percent 8 4 4 2" xfId="26485" xr:uid="{C66AAEA8-47B8-4CEE-BC0F-BB94E036D63B}"/>
    <cellStyle name="Percent 8 4 5" xfId="21522" xr:uid="{74381C82-B0A8-4A2B-B4B2-BF11D0D1DB67}"/>
    <cellStyle name="Percent 8 4 5 2" xfId="31616" xr:uid="{6A12307C-787B-421E-BB18-EF761F3D044F}"/>
    <cellStyle name="Percent 8 4 6" xfId="37009" xr:uid="{EB8E206D-054A-4692-8C75-0F7F68B7F707}"/>
    <cellStyle name="Percent 8 4 7" xfId="38062" xr:uid="{C0763C8C-1B9F-47CA-8C56-8D677EC89458}"/>
    <cellStyle name="Percent 8 4 8" xfId="38464" xr:uid="{AC0A8F6B-B7AE-4734-99E3-9AC8506CE015}"/>
    <cellStyle name="Percent 8 4 9" xfId="38811" xr:uid="{49154B8C-1EAE-4012-83F9-5E8CC017278F}"/>
    <cellStyle name="Percent 8 4_Act input CF" xfId="21523" xr:uid="{558B59EB-C5FD-45E8-B92C-B2977B73B822}"/>
    <cellStyle name="Percent 8 5" xfId="21524" xr:uid="{85C3FCA7-A591-449C-8952-D435ED845AFE}"/>
    <cellStyle name="Percent 8 5 2" xfId="21525" xr:uid="{D905E9B2-31AE-4663-A194-0EEBE7444929}"/>
    <cellStyle name="Percent 8 5 2 2" xfId="26487" xr:uid="{2C5FB689-A10E-425C-9E59-42B84B2A32C0}"/>
    <cellStyle name="Percent 8 5 3" xfId="21526" xr:uid="{C0E60A44-1F3A-418F-8B19-428A7185262F}"/>
    <cellStyle name="Percent 8 5 3 2" xfId="26488" xr:uid="{B8CEFC09-83CE-4B88-9CA0-203B2640B5D7}"/>
    <cellStyle name="Percent 8 5 4" xfId="26486" xr:uid="{2F48343B-D585-49B4-A1F0-6CAE1CCCBC96}"/>
    <cellStyle name="Percent 8 5_ACT_NIBD EQ" xfId="21527" xr:uid="{3E4DCEF8-94A4-4885-8BDB-CA9DF5386967}"/>
    <cellStyle name="Percent 8 6" xfId="21528" xr:uid="{7383BDAF-C439-4A41-852E-8142EFFF1937}"/>
    <cellStyle name="Percent 8 6 2" xfId="26489" xr:uid="{B7AEEC69-82B8-4381-B193-4A32FAAE98FC}"/>
    <cellStyle name="Percent 8 7" xfId="21529" xr:uid="{1EC63F4D-74A7-46B4-95F5-5012F66038D8}"/>
    <cellStyle name="Percent 8 7 2" xfId="26490" xr:uid="{52E89038-B2E5-4880-A85B-CABB45F010DB}"/>
    <cellStyle name="Percent 8 8" xfId="21530" xr:uid="{B6EA25D2-3C82-42EE-BF69-C319C0AC2CB5}"/>
    <cellStyle name="Percent 8 8 2" xfId="30757" xr:uid="{3A1A3CA3-91D3-4FFB-8473-067AD8E6D838}"/>
    <cellStyle name="Percent 8 9" xfId="36310" xr:uid="{CDC474D7-8633-48A6-AE6C-F57D6D6C90C9}"/>
    <cellStyle name="Percent 8_Act input CF" xfId="21531" xr:uid="{9694DAE2-E8A4-4BBE-93C8-E6A5A8AAFE68}"/>
    <cellStyle name="Percent 9" xfId="21532" xr:uid="{68404824-3456-4C62-807E-7923209F0F8E}"/>
    <cellStyle name="Percent 9 10" xfId="37376" xr:uid="{91B9F3F7-50F4-4090-B02F-80F35BC9D255}"/>
    <cellStyle name="Percent 9 11" xfId="26491" xr:uid="{DD058AF1-51CF-4071-AA2F-841419EE47A8}"/>
    <cellStyle name="Percent 9 2" xfId="21533" xr:uid="{B99E658E-2BCB-4CC1-B04E-2BF15D93FA6F}"/>
    <cellStyle name="Percent 9 2 10" xfId="36248" xr:uid="{C4F4B8F2-AF3E-4852-B07C-60A5A10C62B1}"/>
    <cellStyle name="Percent 9 2 11" xfId="26492" xr:uid="{720D71AB-2336-44B0-A02B-71CC0E4704C7}"/>
    <cellStyle name="Percent 9 2 2" xfId="21534" xr:uid="{493EDFFC-ACA1-4DAB-9F4A-A28B436F60D8}"/>
    <cellStyle name="Percent 9 2 2 10" xfId="39079" xr:uid="{D40A367E-F9F1-4E19-B159-397A6C5D1A0D}"/>
    <cellStyle name="Percent 9 2 2 11" xfId="26493" xr:uid="{740C480A-CB5B-413F-897F-51D7BC1E03A5}"/>
    <cellStyle name="Percent 9 2 2 2" xfId="21535" xr:uid="{1CBA9E92-D342-460D-B92F-68039057B4E5}"/>
    <cellStyle name="Percent 9 2 2 2 2" xfId="21536" xr:uid="{22A77337-0C59-47C0-9029-57C77FF984AA}"/>
    <cellStyle name="Percent 9 2 2 2 2 2" xfId="26495" xr:uid="{50370D7D-1597-4CFA-9957-0E7C08192778}"/>
    <cellStyle name="Percent 9 2 2 2 3" xfId="21537" xr:uid="{6C5EA646-3F74-47E4-B208-B8E2BCB85759}"/>
    <cellStyle name="Percent 9 2 2 2 3 2" xfId="26496" xr:uid="{A1E1431F-7CED-403C-B6EE-12879BEA3F32}"/>
    <cellStyle name="Percent 9 2 2 2 4" xfId="26494" xr:uid="{98EC4930-2D67-4C09-B4A7-68DE93F818D3}"/>
    <cellStyle name="Percent 9 2 2 2_ACT_NIBD EQ" xfId="21538" xr:uid="{836BBB73-D78B-4EE9-8832-DF41E001D6EE}"/>
    <cellStyle name="Percent 9 2 2 3" xfId="21539" xr:uid="{7D2C4E42-B8CD-4830-960C-1B949F1AEE22}"/>
    <cellStyle name="Percent 9 2 2 3 2" xfId="26497" xr:uid="{AFBCE8E5-316F-41C4-8265-FAF125FFA344}"/>
    <cellStyle name="Percent 9 2 2 4" xfId="21540" xr:uid="{816A2398-75DF-461A-BC2D-A5623C69178F}"/>
    <cellStyle name="Percent 9 2 2 4 2" xfId="26498" xr:uid="{DE63E676-AEE8-450D-8FC2-AA3CA5E6D361}"/>
    <cellStyle name="Percent 9 2 2 5" xfId="21541" xr:uid="{66263BEE-C466-4B6F-B3B4-606AF93C5593}"/>
    <cellStyle name="Percent 9 2 2 5 2" xfId="31392" xr:uid="{6751A615-5AA1-4A1A-B4B0-F7C8D10E4A3F}"/>
    <cellStyle name="Percent 9 2 2 6" xfId="37010" xr:uid="{2B390A5B-821A-416A-9F95-8F02552B0476}"/>
    <cellStyle name="Percent 9 2 2 7" xfId="38063" xr:uid="{1D6319D4-899E-4A76-BBD4-AABAAAA9F1F7}"/>
    <cellStyle name="Percent 9 2 2 8" xfId="38465" xr:uid="{6D5AFFAA-9824-4489-A69C-A92EF975D503}"/>
    <cellStyle name="Percent 9 2 2 9" xfId="38812" xr:uid="{669F6651-C03B-4278-9A07-5698799308F0}"/>
    <cellStyle name="Percent 9 2 2_Act input CF" xfId="21542" xr:uid="{AA257FC7-EB78-4013-AE61-79EAD1D2C5C3}"/>
    <cellStyle name="Percent 9 2 3" xfId="21543" xr:uid="{92C834BE-0C6F-4DDE-8AD2-868C40E1DCD1}"/>
    <cellStyle name="Percent 9 2 3 10" xfId="39080" xr:uid="{DC683786-532A-4E52-9597-D4B517E6E19E}"/>
    <cellStyle name="Percent 9 2 3 11" xfId="26499" xr:uid="{00D6C67B-E4ED-4EEE-A2B6-E4E1B4D7764F}"/>
    <cellStyle name="Percent 9 2 3 2" xfId="21544" xr:uid="{56493715-1F00-4FDE-9E07-CA52C6E18B01}"/>
    <cellStyle name="Percent 9 2 3 2 2" xfId="21545" xr:uid="{8D968D93-8E21-4BA6-81EC-2C67CD87FD66}"/>
    <cellStyle name="Percent 9 2 3 2 2 2" xfId="26501" xr:uid="{DB300C67-EE93-407D-BAE6-0F701DC35855}"/>
    <cellStyle name="Percent 9 2 3 2 3" xfId="21546" xr:uid="{A972D6B2-276A-46AE-8E80-C9BB11E1C0A4}"/>
    <cellStyle name="Percent 9 2 3 2 3 2" xfId="26502" xr:uid="{B5DE41AF-0DD7-4DF7-81D8-0316609DDBE3}"/>
    <cellStyle name="Percent 9 2 3 2 4" xfId="26500" xr:uid="{EA7E5A89-F736-4024-9745-872A38552B8A}"/>
    <cellStyle name="Percent 9 2 3 2_ACT_NIBD EQ" xfId="21547" xr:uid="{321AAEC1-EAAF-4E7A-AAD4-A5DB61447A15}"/>
    <cellStyle name="Percent 9 2 3 3" xfId="21548" xr:uid="{966D0B0A-2695-4740-81BA-02AB0B11927D}"/>
    <cellStyle name="Percent 9 2 3 3 2" xfId="26503" xr:uid="{472A5DCC-C8B0-43A3-B5D0-6996B7562F5F}"/>
    <cellStyle name="Percent 9 2 3 4" xfId="21549" xr:uid="{367616F8-C2C4-47DB-95FC-EA8DD4FFC258}"/>
    <cellStyle name="Percent 9 2 3 4 2" xfId="26504" xr:uid="{F0B597BE-2405-430F-B203-63DCFD17E05E}"/>
    <cellStyle name="Percent 9 2 3 5" xfId="21550" xr:uid="{A2B59BA8-479C-4288-B976-27721037E3C5}"/>
    <cellStyle name="Percent 9 2 3 5 2" xfId="31785" xr:uid="{823A3461-3B75-41BF-A5D4-BCB6CAB82F25}"/>
    <cellStyle name="Percent 9 2 3 6" xfId="37011" xr:uid="{191A4E9A-8BEB-4407-B72B-68787BF37C0D}"/>
    <cellStyle name="Percent 9 2 3 7" xfId="38064" xr:uid="{EC4863B6-2478-4175-89A2-B96BCA3F5D94}"/>
    <cellStyle name="Percent 9 2 3 8" xfId="38466" xr:uid="{DA8C91AC-D740-47F7-8D22-16B8769BCBE2}"/>
    <cellStyle name="Percent 9 2 3 9" xfId="38813" xr:uid="{1F945D11-CF0B-4A2C-89B9-C85FCD1F38F2}"/>
    <cellStyle name="Percent 9 2 3_Act input CF" xfId="21551" xr:uid="{07587309-E9A8-422D-84D6-46DA68855571}"/>
    <cellStyle name="Percent 9 2 4" xfId="21552" xr:uid="{5C0DE356-0B5B-4394-B7CB-12DF3F0061A8}"/>
    <cellStyle name="Percent 9 2 4 2" xfId="21553" xr:uid="{25608A95-C672-4E60-B8C6-E92D0740788B}"/>
    <cellStyle name="Percent 9 2 4 2 2" xfId="26506" xr:uid="{D18DBDBF-CB64-44EF-AECA-7D58473A5CB6}"/>
    <cellStyle name="Percent 9 2 4 3" xfId="21554" xr:uid="{9761FA2B-9668-4F26-A150-DBA2B9FC7602}"/>
    <cellStyle name="Percent 9 2 4 3 2" xfId="26507" xr:uid="{75949891-04C2-4691-8EA9-A772D524FF75}"/>
    <cellStyle name="Percent 9 2 4 4" xfId="26505" xr:uid="{2774F2D1-034B-4F03-BEAE-EAA3B50088F8}"/>
    <cellStyle name="Percent 9 2 4_ACT_NIBD EQ" xfId="21555" xr:uid="{EEDA3418-15D0-4B8D-B1D1-8E5019E668A3}"/>
    <cellStyle name="Percent 9 2 5" xfId="21556" xr:uid="{F185A65B-850A-4ACB-A721-BB3A1126B1C3}"/>
    <cellStyle name="Percent 9 2 5 2" xfId="26508" xr:uid="{9AB7BD17-E7A9-49E6-8C45-70C56AB0C873}"/>
    <cellStyle name="Percent 9 2 6" xfId="21557" xr:uid="{CF0B4414-01EF-42BD-9775-6A99368B67AF}"/>
    <cellStyle name="Percent 9 2 6 2" xfId="26509" xr:uid="{46DCA73D-FAB4-4C86-9073-C4C77BEB6BF9}"/>
    <cellStyle name="Percent 9 2 7" xfId="21558" xr:uid="{A4684F92-5C31-43AC-9D0D-629D162D3EAB}"/>
    <cellStyle name="Percent 9 2 7 2" xfId="30993" xr:uid="{8D47A7C6-D7F7-4F37-A0EE-3D4141B36711}"/>
    <cellStyle name="Percent 9 2 8" xfId="36418" xr:uid="{2341C8C8-A062-4A70-B42B-9CA0BEF2DD0E}"/>
    <cellStyle name="Percent 9 2 9" xfId="37481" xr:uid="{64FFD1CC-9D00-497B-B965-BDAA7521CF92}"/>
    <cellStyle name="Percent 9 2_Act input CF" xfId="21559" xr:uid="{D5432720-4ADC-42D6-BB37-8AD84C6D3598}"/>
    <cellStyle name="Percent 9 3" xfId="21560" xr:uid="{B5DD04F4-29DF-4AA6-B441-84B29BCFB81C}"/>
    <cellStyle name="Percent 9 3 10" xfId="39081" xr:uid="{DEA33A31-8894-4A2A-96B6-A172756C8963}"/>
    <cellStyle name="Percent 9 3 11" xfId="26510" xr:uid="{B39AD349-BA29-458C-91C9-CEB02C17E1DC}"/>
    <cellStyle name="Percent 9 3 2" xfId="21561" xr:uid="{FC0C021A-AA45-4F7E-8896-B4676EF15B7A}"/>
    <cellStyle name="Percent 9 3 2 2" xfId="21562" xr:uid="{1D1E0FF0-AA2D-4F1B-8389-7101AEC2DCAC}"/>
    <cellStyle name="Percent 9 3 2 2 2" xfId="26512" xr:uid="{96785268-2C3E-4928-A832-0ED9F239521A}"/>
    <cellStyle name="Percent 9 3 2 3" xfId="21563" xr:uid="{51DFD78B-CC80-4368-838F-1BA49DB1D5EB}"/>
    <cellStyle name="Percent 9 3 2 3 2" xfId="26513" xr:uid="{3FC2FC8A-4F2D-4B78-B96D-0E5F52C07D89}"/>
    <cellStyle name="Percent 9 3 2 4" xfId="26511" xr:uid="{3CF6B40F-9224-479A-9E64-EC37A4E03C82}"/>
    <cellStyle name="Percent 9 3 2_ACT_NIBD EQ" xfId="21564" xr:uid="{D8C7B0A9-93B1-4B8A-B763-5C11522A5932}"/>
    <cellStyle name="Percent 9 3 3" xfId="21565" xr:uid="{673B72BF-CB6B-4B5A-AF2A-CBD5BDABA423}"/>
    <cellStyle name="Percent 9 3 3 2" xfId="26514" xr:uid="{20A9B7A2-53DD-43DD-99FB-898F488D9721}"/>
    <cellStyle name="Percent 9 3 4" xfId="21566" xr:uid="{7A3D4B0A-E73E-4BDC-919F-A8D6489A85AE}"/>
    <cellStyle name="Percent 9 3 4 2" xfId="26515" xr:uid="{DA650F64-8BD0-43EA-9A49-A1C40CDE67B4}"/>
    <cellStyle name="Percent 9 3 5" xfId="21567" xr:uid="{041E2436-F3A4-4DEF-8E57-911419EF0378}"/>
    <cellStyle name="Percent 9 3 5 2" xfId="31240" xr:uid="{85F2041E-FA7E-4ADA-9828-BCE6C2B8331C}"/>
    <cellStyle name="Percent 9 3 6" xfId="37012" xr:uid="{1E763D8C-7910-4BC7-8882-5DEC26955D91}"/>
    <cellStyle name="Percent 9 3 7" xfId="38065" xr:uid="{5C7B4A3E-CB9B-4F41-B831-122384072987}"/>
    <cellStyle name="Percent 9 3 8" xfId="38467" xr:uid="{F9BC4A21-433F-4F23-AE46-CCD99DB6AE8E}"/>
    <cellStyle name="Percent 9 3 9" xfId="38814" xr:uid="{659FC70B-B8DE-40C2-9290-4544C068C0C8}"/>
    <cellStyle name="Percent 9 3_Act input CF" xfId="21568" xr:uid="{B1D225D4-C94D-4D3F-9892-08BA00F6AF3A}"/>
    <cellStyle name="Percent 9 4" xfId="21569" xr:uid="{2D9D1B49-40DF-41C2-8F89-4315C02AB4BA}"/>
    <cellStyle name="Percent 9 4 10" xfId="39082" xr:uid="{EEC04FFB-D191-4291-8CA9-D49249852124}"/>
    <cellStyle name="Percent 9 4 11" xfId="26516" xr:uid="{C7A482A5-BD8C-4517-940C-D927810F336E}"/>
    <cellStyle name="Percent 9 4 2" xfId="21570" xr:uid="{48655408-C90E-4A5E-9204-3691F869B750}"/>
    <cellStyle name="Percent 9 4 2 2" xfId="21571" xr:uid="{26F088E0-87C7-4026-B480-6AAEB3165581}"/>
    <cellStyle name="Percent 9 4 2 2 2" xfId="26518" xr:uid="{951D65E3-7012-4B3D-9F00-F17980BA7E74}"/>
    <cellStyle name="Percent 9 4 2 3" xfId="21572" xr:uid="{7A46FD4C-2436-465B-90D6-625A97BA7805}"/>
    <cellStyle name="Percent 9 4 2 3 2" xfId="26519" xr:uid="{3A2AA205-7A2F-4D63-A1D9-C772F3DAE482}"/>
    <cellStyle name="Percent 9 4 2 4" xfId="26517" xr:uid="{F01ED35C-B21A-419F-B175-C569882D5C21}"/>
    <cellStyle name="Percent 9 4 2_ACT_NIBD EQ" xfId="21573" xr:uid="{40F25247-22E1-437E-A1AC-47BEF640AEA1}"/>
    <cellStyle name="Percent 9 4 3" xfId="21574" xr:uid="{D976F039-7A74-4FB5-B1AC-D2B653DC1B00}"/>
    <cellStyle name="Percent 9 4 3 2" xfId="26520" xr:uid="{1DD913C8-C4B5-437F-907B-76A5D9978660}"/>
    <cellStyle name="Percent 9 4 4" xfId="21575" xr:uid="{C7ACFA07-1EAC-47F5-8A9A-7463B8DAE5E5}"/>
    <cellStyle name="Percent 9 4 4 2" xfId="26521" xr:uid="{C622363A-FCC9-4BA3-8883-F216200330D7}"/>
    <cellStyle name="Percent 9 4 5" xfId="21576" xr:uid="{5D7AB281-BE42-4652-914D-1F69502BF8B7}"/>
    <cellStyle name="Percent 9 4 5 2" xfId="31635" xr:uid="{D81E0375-B18F-495C-8F97-0D3EB5EB2552}"/>
    <cellStyle name="Percent 9 4 6" xfId="37013" xr:uid="{8C98AE2F-5C14-44D9-875B-0857EFCF3B31}"/>
    <cellStyle name="Percent 9 4 7" xfId="38066" xr:uid="{0AC71FE7-16FD-46B2-AFBC-7AC0433519BE}"/>
    <cellStyle name="Percent 9 4 8" xfId="38468" xr:uid="{814722A7-2E9E-4BA5-9872-FB037BA5ABC9}"/>
    <cellStyle name="Percent 9 4 9" xfId="38815" xr:uid="{0F56175A-74B4-4DE5-8B5D-364505257618}"/>
    <cellStyle name="Percent 9 4_Act input CF" xfId="21577" xr:uid="{D9EF8335-2007-46DE-941F-6A82169BFA5D}"/>
    <cellStyle name="Percent 9 5" xfId="21578" xr:uid="{70477C14-A016-4645-8D68-0507C5AAE5FA}"/>
    <cellStyle name="Percent 9 5 2" xfId="21579" xr:uid="{AA8C240A-12D6-4A07-ABC1-9A0458C75A17}"/>
    <cellStyle name="Percent 9 5 2 2" xfId="26523" xr:uid="{BA0536F4-2BED-4A77-802B-B6E1C3B25C84}"/>
    <cellStyle name="Percent 9 5 3" xfId="21580" xr:uid="{9599B983-BEDD-4782-9992-10DC783F4027}"/>
    <cellStyle name="Percent 9 5 3 2" xfId="26524" xr:uid="{1F7B1CE5-552C-47F0-BD94-3094C6741521}"/>
    <cellStyle name="Percent 9 5 4" xfId="26522" xr:uid="{35AE4C17-2FD5-4C5E-96B3-0211F75AE407}"/>
    <cellStyle name="Percent 9 5_ACT_NIBD EQ" xfId="21581" xr:uid="{F88B5F88-A7E0-40A1-B01C-C62D3B8649CA}"/>
    <cellStyle name="Percent 9 6" xfId="21582" xr:uid="{467C96F7-B5EE-4A1A-B05D-82C27FFA95D6}"/>
    <cellStyle name="Percent 9 6 2" xfId="26525" xr:uid="{2A6FFC92-469C-4093-92B0-6E5F8CA21285}"/>
    <cellStyle name="Percent 9 7" xfId="21583" xr:uid="{A16C1C5F-E03D-4725-8608-F8727F78CD07}"/>
    <cellStyle name="Percent 9 7 2" xfId="26526" xr:uid="{EDF33AD1-77C0-473A-8295-AB1323B7A0D8}"/>
    <cellStyle name="Percent 9 8" xfId="21584" xr:uid="{0C93D678-18F1-4449-8DCA-1E00B63E2F21}"/>
    <cellStyle name="Percent 9 8 2" xfId="30809" xr:uid="{0C687D00-29A6-4DDE-8111-588875B95965}"/>
    <cellStyle name="Percent 9 9" xfId="36319" xr:uid="{22588744-7A52-43D3-A1E6-F2E5F75B2E01}"/>
    <cellStyle name="Percent 9_Act input CF" xfId="21585" xr:uid="{3AC15179-8E0E-42BC-B208-3D0B401566CF}"/>
    <cellStyle name="Prosent" xfId="2" builtinId="5"/>
    <cellStyle name="Prosent 2" xfId="21586" xr:uid="{31554771-0986-4380-B885-FC2445726FE1}"/>
    <cellStyle name="Prosent 2 10" xfId="37301" xr:uid="{5B4150A3-5525-4660-95E1-59F68AF74666}"/>
    <cellStyle name="Prosent 2 11" xfId="26527" xr:uid="{FE4F5521-31A5-4796-89F5-894AE304978A}"/>
    <cellStyle name="Prosent 2 2" xfId="21587" xr:uid="{8F666746-128F-449C-8750-2EF3B26CFCFE}"/>
    <cellStyle name="Prosent 2 2 10" xfId="36071" xr:uid="{F4834394-DA00-4640-AAC9-76341B96B1FB}"/>
    <cellStyle name="Prosent 2 2 11" xfId="26528" xr:uid="{C5B5E220-D6D8-41AA-9802-6F9D0124F4E3}"/>
    <cellStyle name="Prosent 2 2 2" xfId="21588" xr:uid="{AB0025C6-8BAB-4065-AB95-C09EACCA3C70}"/>
    <cellStyle name="Prosent 2 2 2 10" xfId="39083" xr:uid="{9C12FCDB-4164-4E33-A4EE-4792D3184BB1}"/>
    <cellStyle name="Prosent 2 2 2 11" xfId="26529" xr:uid="{960FC9AA-423A-4A0F-BA23-B79916076043}"/>
    <cellStyle name="Prosent 2 2 2 2" xfId="21589" xr:uid="{186A918C-6EB9-4355-BC18-739218A45FFB}"/>
    <cellStyle name="Prosent 2 2 2 2 2" xfId="21590" xr:uid="{2C27BC58-7ECB-485F-B1CA-8D8235C46691}"/>
    <cellStyle name="Prosent 2 2 2 2 2 2" xfId="26531" xr:uid="{A439641A-4496-4EFB-86E7-9C7713A18D47}"/>
    <cellStyle name="Prosent 2 2 2 2 3" xfId="21591" xr:uid="{D54DBAE4-55FD-475C-AA54-82EE9A6702C4}"/>
    <cellStyle name="Prosent 2 2 2 2 3 2" xfId="26532" xr:uid="{8027E5B5-1EB2-44EF-AD4B-0213110E794F}"/>
    <cellStyle name="Prosent 2 2 2 2 4" xfId="26530" xr:uid="{F1832911-7A84-46C9-BC46-97CE5B7FE083}"/>
    <cellStyle name="Prosent 2 2 2 2_ACT_NIBD EQ" xfId="21592" xr:uid="{69BD7C27-57F1-4038-B7A1-DF789F63499D}"/>
    <cellStyle name="Prosent 2 2 2 3" xfId="21593" xr:uid="{9A29D5AF-979D-495A-9252-70956CC9455F}"/>
    <cellStyle name="Prosent 2 2 2 3 2" xfId="26533" xr:uid="{E6186A27-406B-4F1F-802A-3EAED18E3433}"/>
    <cellStyle name="Prosent 2 2 2 4" xfId="21594" xr:uid="{D3A149FF-6D39-4941-9083-023A64EA0E30}"/>
    <cellStyle name="Prosent 2 2 2 4 2" xfId="26534" xr:uid="{93703E30-A395-428E-BA51-93B6B571D8EF}"/>
    <cellStyle name="Prosent 2 2 2 5" xfId="21595" xr:uid="{B3E6F573-928E-4DA7-9C63-B1D9E565F5AF}"/>
    <cellStyle name="Prosent 2 2 2 5 2" xfId="31440" xr:uid="{DECFF78F-B198-4D8D-9C07-4B9356E602D2}"/>
    <cellStyle name="Prosent 2 2 2 6" xfId="37014" xr:uid="{6015122D-E719-4EBC-AE30-50895A831134}"/>
    <cellStyle name="Prosent 2 2 2 7" xfId="38067" xr:uid="{4A09ABF8-00CE-4362-8A21-64186346A9D9}"/>
    <cellStyle name="Prosent 2 2 2 8" xfId="38469" xr:uid="{EBECCD14-F64B-43A3-B7ED-69A4DB121930}"/>
    <cellStyle name="Prosent 2 2 2 9" xfId="38816" xr:uid="{23AD99DE-6F7A-4CE3-BEFA-B6E19539CD52}"/>
    <cellStyle name="Prosent 2 2 2_Act input CF" xfId="21596" xr:uid="{B653DFAA-B2EC-4F75-9743-070544DBB1BF}"/>
    <cellStyle name="Prosent 2 2 3" xfId="21597" xr:uid="{DDFE414D-F229-4F92-ADC2-A22DEB3114B6}"/>
    <cellStyle name="Prosent 2 2 3 10" xfId="39084" xr:uid="{C61C7488-0761-4C15-B7B7-795D14DDBFE5}"/>
    <cellStyle name="Prosent 2 2 3 11" xfId="26535" xr:uid="{82B99639-EF71-48B5-A2C7-008656E8E3C0}"/>
    <cellStyle name="Prosent 2 2 3 2" xfId="21598" xr:uid="{B1F44700-F071-4B50-B106-6B9C2D55ACD7}"/>
    <cellStyle name="Prosent 2 2 3 2 2" xfId="21599" xr:uid="{0550715A-4099-4286-B7EC-B22C043AF81E}"/>
    <cellStyle name="Prosent 2 2 3 2 2 2" xfId="26537" xr:uid="{119EBE88-7123-415C-AF14-981A8B394200}"/>
    <cellStyle name="Prosent 2 2 3 2 3" xfId="21600" xr:uid="{68316548-C94A-40FF-A5E1-DDAABBABBC34}"/>
    <cellStyle name="Prosent 2 2 3 2 3 2" xfId="26538" xr:uid="{62F90002-A9E2-4C4D-A0C1-08AA366626E1}"/>
    <cellStyle name="Prosent 2 2 3 2 4" xfId="26536" xr:uid="{D5A66A32-6921-4D76-8666-07BE4C83C79F}"/>
    <cellStyle name="Prosent 2 2 3 2_ACT_NIBD EQ" xfId="21601" xr:uid="{E91942F1-92C4-47E0-8E21-5C687D5BF993}"/>
    <cellStyle name="Prosent 2 2 3 3" xfId="21602" xr:uid="{7A7CD4AA-38D3-44DC-A55B-FA87C909C4E1}"/>
    <cellStyle name="Prosent 2 2 3 3 2" xfId="26539" xr:uid="{913E5F55-2BBE-4330-8187-092BF0D5C8FD}"/>
    <cellStyle name="Prosent 2 2 3 4" xfId="21603" xr:uid="{69DCE87E-8158-4CF4-905C-4F913187AF9C}"/>
    <cellStyle name="Prosent 2 2 3 4 2" xfId="26540" xr:uid="{2CC6988A-5BD8-4D77-9BAD-016C8091311C}"/>
    <cellStyle name="Prosent 2 2 3 5" xfId="21604" xr:uid="{A55FB866-D81F-4879-977D-517FD988B9BF}"/>
    <cellStyle name="Prosent 2 2 3 5 2" xfId="31834" xr:uid="{28531FF2-6382-487E-ACCD-5B0ACAC58AC1}"/>
    <cellStyle name="Prosent 2 2 3 6" xfId="37015" xr:uid="{7468CAB3-9B90-4FC2-86A8-08D649A179B1}"/>
    <cellStyle name="Prosent 2 2 3 7" xfId="38068" xr:uid="{188D4318-8C2B-4A54-935B-4EE1E4900FC2}"/>
    <cellStyle name="Prosent 2 2 3 8" xfId="38470" xr:uid="{14CFB3A8-34D7-4771-B8EA-4251B363FAFE}"/>
    <cellStyle name="Prosent 2 2 3 9" xfId="38817" xr:uid="{04B5DDA1-0E39-4ED5-AC0E-AD4DC165A5BF}"/>
    <cellStyle name="Prosent 2 2 3_Act input CF" xfId="21605" xr:uid="{6CB32AE9-F833-4B50-BC61-000043FFDE28}"/>
    <cellStyle name="Prosent 2 2 4" xfId="21606" xr:uid="{D0F04B4E-F9F5-4D06-9B03-089F1F647654}"/>
    <cellStyle name="Prosent 2 2 4 2" xfId="21607" xr:uid="{7114C7F7-25A7-4126-912F-1584EA73F27F}"/>
    <cellStyle name="Prosent 2 2 4 2 2" xfId="26542" xr:uid="{8315C150-821D-4AD1-B915-693D32B2614C}"/>
    <cellStyle name="Prosent 2 2 4 3" xfId="21608" xr:uid="{EA1926E6-6D90-4060-9834-0F133A63037D}"/>
    <cellStyle name="Prosent 2 2 4 3 2" xfId="26543" xr:uid="{A6897AAB-72FD-4C31-901E-22DF98D34EA3}"/>
    <cellStyle name="Prosent 2 2 4 4" xfId="26541" xr:uid="{17D05540-B805-40F3-A0A3-3060D319C52B}"/>
    <cellStyle name="Prosent 2 2 4_ACT_NIBD EQ" xfId="21609" xr:uid="{51F16F74-8AF5-4E55-AC0D-149AE82A7535}"/>
    <cellStyle name="Prosent 2 2 5" xfId="21610" xr:uid="{1EAF38A6-8235-4CA0-8461-B65ABB748E00}"/>
    <cellStyle name="Prosent 2 2 5 2" xfId="26544" xr:uid="{3088FF3B-216D-4382-BD79-6A00EC059473}"/>
    <cellStyle name="Prosent 2 2 6" xfId="21611" xr:uid="{1A55E6CC-9514-4EBF-912A-49B9758D0975}"/>
    <cellStyle name="Prosent 2 2 6 2" xfId="26545" xr:uid="{F66C70EE-FA77-455E-9832-B12FC5E38155}"/>
    <cellStyle name="Prosent 2 2 7" xfId="21612" xr:uid="{C8E07C5A-9106-44DE-8859-88464F12BB05}"/>
    <cellStyle name="Prosent 2 2 7 2" xfId="31050" xr:uid="{B7798B2B-E6B9-4B8D-901D-10804CC0F151}"/>
    <cellStyle name="Prosent 2 2 8" xfId="36456" xr:uid="{15FBCF25-40E2-4045-9CF4-1F7E9C337C66}"/>
    <cellStyle name="Prosent 2 2 9" xfId="37505" xr:uid="{ABFDD741-F52C-4A8C-BC55-ACF5C60F684D}"/>
    <cellStyle name="Prosent 2 2_Act input CF" xfId="21613" xr:uid="{0553FF38-AD61-4CE6-B849-95CB4461753D}"/>
    <cellStyle name="Prosent 2 3" xfId="21614" xr:uid="{67709E82-ACD7-4048-8896-7664022D80D2}"/>
    <cellStyle name="Prosent 2 3 2" xfId="30554" xr:uid="{F3CDB2B7-4E3E-41C8-875B-9C97645F463A}"/>
    <cellStyle name="Prosent 2 4" xfId="21615" xr:uid="{1E077743-2C28-4963-B856-FFA11BA40298}"/>
    <cellStyle name="Prosent 2 4 2" xfId="30559" xr:uid="{3D38FE3A-2162-4505-A875-3B46D8730C24}"/>
    <cellStyle name="Prosent 2 5" xfId="21616" xr:uid="{36C61234-FA15-4F8A-B350-E3723719D7EA}"/>
    <cellStyle name="Prosent 2 5 2" xfId="31952" xr:uid="{FF2A4D77-290C-4B89-B034-97E0D46F088B}"/>
    <cellStyle name="Prosent 2 6" xfId="21617" xr:uid="{8311C6D1-3D84-4961-80B7-0D578E9FEC31}"/>
    <cellStyle name="Prosent 2 6 2" xfId="32105" xr:uid="{88AAE3D5-D172-4424-BC4C-5C62BD0C32B0}"/>
    <cellStyle name="Prosent 2 7" xfId="21618" xr:uid="{F06ADCBC-EEDA-4465-8159-3D9DEA87FBCA}"/>
    <cellStyle name="Prosent 2 7 2" xfId="32018" xr:uid="{BAB9DA38-9E05-45CF-B80A-34595C668538}"/>
    <cellStyle name="Prosent 2 8" xfId="21619" xr:uid="{37308F3F-460D-4521-AF47-DCBCA4F29173}"/>
    <cellStyle name="Prosent 2 8 2" xfId="32203" xr:uid="{BA806579-0AE0-49AD-A0E8-17B12122DC3E}"/>
    <cellStyle name="Prosent 2 9" xfId="36227" xr:uid="{5B6D37C5-3110-4B70-80F4-9700451BAC49}"/>
    <cellStyle name="Prosent 2_Act input CF" xfId="21620" xr:uid="{307B3C58-41F2-438A-AE01-CA8B638F7253}"/>
    <cellStyle name="Rubrik" xfId="21621" xr:uid="{92D9305E-FD54-4C0C-852B-ED0F6336888B}"/>
    <cellStyle name="Rubrik 1" xfId="21622" xr:uid="{D758F92C-B751-49BD-A1A0-67C6190D4C81}"/>
    <cellStyle name="Rubrik 1 2" xfId="36194" xr:uid="{D6ADB123-2CB2-4C6C-9626-1BBB4E6A572A}"/>
    <cellStyle name="Rubrik 2" xfId="21623" xr:uid="{E5693562-396C-4FF7-B022-AB050E80A00C}"/>
    <cellStyle name="Rubrik 2 2" xfId="36195" xr:uid="{12D09ABC-C6D0-477A-AC2D-66090D8019A4}"/>
    <cellStyle name="Rubrik 3" xfId="21624" xr:uid="{58A6D963-FCAC-45B7-9C39-2F2CDC078A84}"/>
    <cellStyle name="Rubrik 3 2" xfId="36196" xr:uid="{1E46D937-C49C-4AC1-923E-36D8E0A34D78}"/>
    <cellStyle name="Rubrik 4" xfId="21625" xr:uid="{7237D9C0-2420-498D-A2B4-1C15B5C92677}"/>
    <cellStyle name="Rubrik 4 2" xfId="36197" xr:uid="{5B878277-7120-4765-918C-A419DB9E4389}"/>
    <cellStyle name="Rubrik 5" xfId="36193" xr:uid="{9838EEBE-A50A-45CD-8F97-5E42B6DAA107}"/>
    <cellStyle name="Rubrik_Presentation format" xfId="21626" xr:uid="{109422A0-08D9-418D-964B-83FA83E33DF0}"/>
    <cellStyle name="Smart Bold" xfId="21627" xr:uid="{2C7154CE-D2C0-43DA-9750-F5AC408B42D4}"/>
    <cellStyle name="Smart Bold 2" xfId="21628" xr:uid="{D62ACB8F-4589-4E5C-8592-4E67FA901685}"/>
    <cellStyle name="Smart Bold 2 2" xfId="30572" xr:uid="{92991B75-2572-49B7-ABBD-5848563580D1}"/>
    <cellStyle name="Smart Bold 3" xfId="26546" xr:uid="{31FD0CE6-AA06-4A98-BA76-300E20D07E19}"/>
    <cellStyle name="Smart Bold_ACT Segment adj EBITDA" xfId="21629" xr:uid="{A1A6B10C-F1A1-4040-BE91-AAC2EC26B30D}"/>
    <cellStyle name="Smart Forecast" xfId="21630" xr:uid="{3109D8F9-8FFC-4744-9912-DEA38FEBFACF}"/>
    <cellStyle name="Smart Forecast 10" xfId="33121" xr:uid="{0E634028-2FE5-46A8-B19A-DF942BE1C93D}"/>
    <cellStyle name="Smart Forecast 11" xfId="26547" xr:uid="{BF4011A8-E0DE-41E4-8957-73B21804250E}"/>
    <cellStyle name="Smart Forecast 2" xfId="21631" xr:uid="{9BE3B598-D7CB-4579-B390-FA2F39881DA4}"/>
    <cellStyle name="Smart Forecast 2 2" xfId="21632" xr:uid="{11B3B66B-AF35-43FF-93F9-77737E2DE7F1}"/>
    <cellStyle name="Smart Forecast 2 2 2" xfId="30574" xr:uid="{C1D0F724-2CD5-4C19-8BC7-39C7282FFFD3}"/>
    <cellStyle name="Smart Forecast 2 3" xfId="26548" xr:uid="{0617FB2C-BB7B-4425-B556-CDA0CB6D4016}"/>
    <cellStyle name="Smart Forecast 2_ACT Segment adj EBITDA" xfId="21633" xr:uid="{E37EC001-0F6E-48F2-B81F-5BDAB8389690}"/>
    <cellStyle name="Smart Forecast 3" xfId="21634" xr:uid="{373B8878-77B2-4232-B5FA-99C19134C422}"/>
    <cellStyle name="Smart Forecast 3 2" xfId="30573" xr:uid="{1C7C99C4-C35E-4841-9111-781A70846E4C}"/>
    <cellStyle name="Smart Forecast 4" xfId="36238" xr:uid="{7ED81D69-1FBF-471B-B4E1-65EA1EF9B19A}"/>
    <cellStyle name="Smart Forecast 5" xfId="37304" xr:uid="{96554498-9143-46A1-B9E3-9B4EFC9202A3}"/>
    <cellStyle name="Smart Forecast 6" xfId="36006" xr:uid="{E3F6400B-14F5-466E-8667-03E258B891C4}"/>
    <cellStyle name="Smart Forecast 7" xfId="37234" xr:uid="{7AEB9E6C-6DB0-43F3-A119-4A82712FBB23}"/>
    <cellStyle name="Smart Forecast 8" xfId="33136" xr:uid="{2B503740-24FB-405A-AC7B-881A46B0E1B7}"/>
    <cellStyle name="Smart Forecast 9" xfId="37206" xr:uid="{6B67CE90-EA6B-44B8-AFD1-DADC0A9DBF77}"/>
    <cellStyle name="Smart Forecast_Act input CF" xfId="21635" xr:uid="{C6D6F9E7-D2C9-4DE9-9040-BE9E14FD9081}"/>
    <cellStyle name="Smart General" xfId="21636" xr:uid="{4C47D8A1-8731-4F6A-B3BC-2114135E05BB}"/>
    <cellStyle name="Smart General 2" xfId="21637" xr:uid="{E1F1094C-00B2-4BD3-BDB2-1CCA3FB98874}"/>
    <cellStyle name="Smart General 2 2" xfId="30575" xr:uid="{0069F118-816D-4ACB-89E8-8B03B29413F4}"/>
    <cellStyle name="Smart General 3" xfId="26549" xr:uid="{E1503CF2-9442-43EE-BB87-BD8F7F643E18}"/>
    <cellStyle name="Smart General_ACT Segment adj EBITDA" xfId="21638" xr:uid="{4CD968C6-29E2-4DCD-BA37-8106D060B6B4}"/>
    <cellStyle name="Smart Highlight" xfId="21639" xr:uid="{6BB4072C-154C-4137-876C-9DFE65F51253}"/>
    <cellStyle name="Smart Highlight 10" xfId="37807" xr:uid="{F34760D4-D233-4ED0-BDBE-D004CFEB084F}"/>
    <cellStyle name="Smart Highlight 11" xfId="26550" xr:uid="{872BD2B4-1056-4E71-BD10-90C736760351}"/>
    <cellStyle name="Smart Highlight 2" xfId="21640" xr:uid="{9223873B-3BC0-4722-A674-F65C843BED8F}"/>
    <cellStyle name="Smart Highlight 2 2" xfId="21641" xr:uid="{B04BD59E-1E2C-4A01-9281-FE8C27C857EE}"/>
    <cellStyle name="Smart Highlight 2 2 2" xfId="30577" xr:uid="{DC4BCF9E-8343-4F2F-B520-28DD2B16A7FE}"/>
    <cellStyle name="Smart Highlight 2 3" xfId="26551" xr:uid="{DBBA67DD-F5F7-498B-AD62-3C11CD3D807A}"/>
    <cellStyle name="Smart Highlight 2_ACT Segment adj EBITDA" xfId="21642" xr:uid="{F6A2503B-24D0-4954-B111-C4B256112BB5}"/>
    <cellStyle name="Smart Highlight 3" xfId="21643" xr:uid="{51505FB3-0FD3-436A-ADD1-534A96E6182D}"/>
    <cellStyle name="Smart Highlight 3 2" xfId="30576" xr:uid="{AD6FDEE3-6A94-4650-B70E-34EB8EB12B40}"/>
    <cellStyle name="Smart Highlight 4" xfId="36239" xr:uid="{22839D81-5AFB-43E3-94F4-3989B1D3D380}"/>
    <cellStyle name="Smart Highlight 5" xfId="37306" xr:uid="{8621CEA0-F1D7-4DE5-9628-2CF94EC58E1D}"/>
    <cellStyle name="Smart Highlight 6" xfId="36008" xr:uid="{64B1187A-B88A-4065-9462-3C38A9E8C088}"/>
    <cellStyle name="Smart Highlight 7" xfId="37117" xr:uid="{607793B0-F809-406E-B0C0-83A6DF49DF8E}"/>
    <cellStyle name="Smart Highlight 8" xfId="35954" xr:uid="{CDEEE31F-AEF0-4A9E-B3FA-6304F79C45CA}"/>
    <cellStyle name="Smart Highlight 9" xfId="37097" xr:uid="{33C40EB7-9F59-48C7-827A-6E988EA717B7}"/>
    <cellStyle name="Smart Highlight_Act input CF" xfId="21644" xr:uid="{2C18CF2E-FFFF-495C-B1EC-EC4D3FE640CF}"/>
    <cellStyle name="Smart Percent" xfId="21645" xr:uid="{5A3D09F1-EA44-4F8F-A223-F17FDAE20865}"/>
    <cellStyle name="Smart Percent 2" xfId="21646" xr:uid="{FF410D2B-4ECA-4A23-8D4D-98BCF2B5B30D}"/>
    <cellStyle name="Smart Percent 2 2" xfId="30578" xr:uid="{B09C26A6-C79C-44B1-94B8-A2503E902860}"/>
    <cellStyle name="Smart Percent 3" xfId="26552" xr:uid="{1CE6C523-5B2F-4CB1-B9F1-F9F3EAB58A6B}"/>
    <cellStyle name="Smart Percent_ACT Segment adj EBITDA" xfId="21647" xr:uid="{CC22B0FF-3DA0-4C22-9899-8D143EED86F5}"/>
    <cellStyle name="Smart Source" xfId="21648" xr:uid="{949FCE0B-F4A9-40EB-9ACA-BAE99F7736E1}"/>
    <cellStyle name="Smart Source 2" xfId="21649" xr:uid="{12EF04DE-308B-47CD-BC43-E1B2B8960623}"/>
    <cellStyle name="Smart Source 2 2" xfId="30579" xr:uid="{CA95FD8E-3E18-4EA4-B4F3-B79252A71573}"/>
    <cellStyle name="Smart Source 3" xfId="26553" xr:uid="{AC10FE2B-9FBC-400E-AD1B-76FCBFA46BF9}"/>
    <cellStyle name="Smart Source_ACT Segment adj EBITDA" xfId="21650" xr:uid="{75486EA2-B4D2-4F3A-BE07-1AC5D6CC241E}"/>
    <cellStyle name="Smart Subtitle 1" xfId="21651" xr:uid="{D5A59793-4BA8-43A1-896C-B1B1B9AE7F84}"/>
    <cellStyle name="Smart Subtitle 1 10" xfId="35947" xr:uid="{8D7300B1-169D-4164-BF03-016A874D4AC0}"/>
    <cellStyle name="Smart Subtitle 1 11" xfId="26554" xr:uid="{CDDCFD58-7DC9-40DF-8925-E7B99B1F3CAB}"/>
    <cellStyle name="Smart Subtitle 1 2" xfId="21652" xr:uid="{A0988F13-AF2E-4E28-9D1E-A3841013FAF8}"/>
    <cellStyle name="Smart Subtitle 1 2 2" xfId="21653" xr:uid="{B86620EB-7E80-4034-85F1-A7B8E24B5028}"/>
    <cellStyle name="Smart Subtitle 1 2 2 2" xfId="30581" xr:uid="{B3F6B848-8999-43AD-B3D0-FEE93DBB1DAE}"/>
    <cellStyle name="Smart Subtitle 1 2 3" xfId="26555" xr:uid="{1F045416-A706-4E98-99FC-866E587F1F0C}"/>
    <cellStyle name="Smart Subtitle 1 2_ACT Segment adj EBITDA" xfId="21654" xr:uid="{676B4C18-4CE0-4033-9E31-F340CBA2252E}"/>
    <cellStyle name="Smart Subtitle 1 3" xfId="21655" xr:uid="{D6244FEE-AA3D-4199-B43C-23004AE02C1A}"/>
    <cellStyle name="Smart Subtitle 1 3 2" xfId="30580" xr:uid="{A548F107-4782-4C52-AC83-135957957265}"/>
    <cellStyle name="Smart Subtitle 1 4" xfId="36242" xr:uid="{713D5D6D-822E-4DC8-BFF3-E775AFD3ACAA}"/>
    <cellStyle name="Smart Subtitle 1 5" xfId="37307" xr:uid="{7943131E-6ECF-49A3-B599-CEC0C7FB5AF1}"/>
    <cellStyle name="Smart Subtitle 1 6" xfId="36009" xr:uid="{E2C7A54B-7F1B-42C7-B4A4-90B3E2BB0980}"/>
    <cellStyle name="Smart Subtitle 1 7" xfId="37236" xr:uid="{D7AD82D9-89E6-41A5-AE99-6852889EAA62}"/>
    <cellStyle name="Smart Subtitle 1 8" xfId="33137" xr:uid="{AD43455C-8EEF-4EAF-8C2B-F4BCE73F74C2}"/>
    <cellStyle name="Smart Subtitle 1 9" xfId="37205" xr:uid="{E73E1E56-4AB0-449D-B9F3-1C1779232236}"/>
    <cellStyle name="Smart Subtitle 1_Act input CF" xfId="21656" xr:uid="{B37BFADA-29A9-4D6E-8D99-C3133137A802}"/>
    <cellStyle name="Smart Subtitle 2" xfId="21657" xr:uid="{9E81EF21-C0E5-47A0-A69F-2A8B29EC32AC}"/>
    <cellStyle name="Smart Subtitle 2 10" xfId="33188" xr:uid="{B6BB43C8-3AA8-4817-AB7C-3DC0BB0C7D68}"/>
    <cellStyle name="Smart Subtitle 2 11" xfId="26556" xr:uid="{0FE87EAA-3165-4B0E-A5D1-78D74AFF3849}"/>
    <cellStyle name="Smart Subtitle 2 2" xfId="21658" xr:uid="{7C0F84BB-C589-457F-BBAB-7A0481901994}"/>
    <cellStyle name="Smart Subtitle 2 2 2" xfId="21659" xr:uid="{BC46E1B8-96FB-4D19-AF95-C16BD36ACB76}"/>
    <cellStyle name="Smart Subtitle 2 2 2 2" xfId="30583" xr:uid="{AF7B286D-8CB3-4414-97A2-278F4ED168D2}"/>
    <cellStyle name="Smart Subtitle 2 2 3" xfId="26557" xr:uid="{38FA678E-644F-447D-AFEB-6044EB9C7BD9}"/>
    <cellStyle name="Smart Subtitle 2 2_ACT Segment adj EBITDA" xfId="21660" xr:uid="{1F7BEE0D-122A-479D-AC11-A1C4EFD22473}"/>
    <cellStyle name="Smart Subtitle 2 3" xfId="21661" xr:uid="{0920FA0D-80FF-46A5-A7BB-536A4EAB85B7}"/>
    <cellStyle name="Smart Subtitle 2 3 2" xfId="30582" xr:uid="{DEC9D9AE-461B-45E1-83F1-A4B8ECD83DB4}"/>
    <cellStyle name="Smart Subtitle 2 4" xfId="36244" xr:uid="{9C143CE7-1BB9-40FE-9420-438B78AC7A86}"/>
    <cellStyle name="Smart Subtitle 2 5" xfId="37308" xr:uid="{06FC12F6-4ECE-4A88-B97C-F0C376B729E0}"/>
    <cellStyle name="Smart Subtitle 2 6" xfId="36011" xr:uid="{3FD954D4-963B-4D6B-8724-DC8E7B62EA1A}"/>
    <cellStyle name="Smart Subtitle 2 7" xfId="37119" xr:uid="{54F93037-5A63-4494-AEF1-765EE4A95658}"/>
    <cellStyle name="Smart Subtitle 2 8" xfId="33138" xr:uid="{D4355DD0-2E1E-4F80-9718-8EB6AD2FF197}"/>
    <cellStyle name="Smart Subtitle 2 9" xfId="32728" xr:uid="{97C39F87-7915-457B-80BF-DA1848E670D1}"/>
    <cellStyle name="Smart Subtitle 2_Act input CF" xfId="21662" xr:uid="{52998B8E-ACFF-469B-8BF2-E85782E4F3FF}"/>
    <cellStyle name="Smart Subtotal" xfId="21663" xr:uid="{5D3DF0E3-7832-4D22-B5BA-CE4D377763B5}"/>
    <cellStyle name="Smart Subtotal 2" xfId="21664" xr:uid="{179326F6-4223-4C9F-B8A5-4F711DE5E6DC}"/>
    <cellStyle name="Smart Subtotal 2 2" xfId="30584" xr:uid="{E920F942-AC3F-4A64-B10E-A0644672FA72}"/>
    <cellStyle name="Smart Subtotal 3" xfId="26558" xr:uid="{89FFE7D5-D17D-4ECC-9C3B-A89B13B7AD82}"/>
    <cellStyle name="Smart Subtotal_ACT Segment adj EBITDA" xfId="21665" xr:uid="{0BA27766-2FC5-4AEE-BBFC-3C2566B06876}"/>
    <cellStyle name="Smart Title" xfId="21666" xr:uid="{683A3DE8-0A22-45A3-B2A0-5129EE7B4470}"/>
    <cellStyle name="Smart Title 10" xfId="33122" xr:uid="{925D44E4-6C6A-44F3-B107-DC4B6684A08F}"/>
    <cellStyle name="Smart Title 11" xfId="26559" xr:uid="{CE97EFE8-AA3C-4C4C-ABAA-BE6AAA998B71}"/>
    <cellStyle name="Smart Title 2" xfId="21667" xr:uid="{8D34B0A1-3FC9-4C33-A242-53F78BFC556C}"/>
    <cellStyle name="Smart Title 2 2" xfId="21668" xr:uid="{B11C5858-4DB9-46B0-965E-0863F95AFB00}"/>
    <cellStyle name="Smart Title 2 2 2" xfId="30586" xr:uid="{9A64CB9A-2336-42F2-B583-590F57667C12}"/>
    <cellStyle name="Smart Title 2 3" xfId="26560" xr:uid="{FC727DDD-50BF-44A1-99EC-0427925E3D74}"/>
    <cellStyle name="Smart Title 2_ACT Segment adj EBITDA" xfId="21669" xr:uid="{8F361823-2F5A-4878-B227-BDB506E4D297}"/>
    <cellStyle name="Smart Title 3" xfId="21670" xr:uid="{326ACEEC-3134-405F-A083-EC4EE4AAF0AB}"/>
    <cellStyle name="Smart Title 3 2" xfId="30585" xr:uid="{31DE9955-3B28-42C7-8EA9-356977666D3E}"/>
    <cellStyle name="Smart Title 4" xfId="36245" xr:uid="{342447DD-38B0-4A5C-9C28-6F4E690A0B64}"/>
    <cellStyle name="Smart Title 5" xfId="37310" xr:uid="{38D06580-F978-4D21-B4C0-5C635A478FD6}"/>
    <cellStyle name="Smart Title 6" xfId="36010" xr:uid="{82C0E5A5-A5B5-48C5-9BEA-56AF6912867B}"/>
    <cellStyle name="Smart Title 7" xfId="37235" xr:uid="{0C9BC5FB-4BA7-43EA-9E67-D9DA35DD1342}"/>
    <cellStyle name="Smart Title 8" xfId="33139" xr:uid="{D49DC4EA-2B22-4B39-9BAD-9C48485BFF5E}"/>
    <cellStyle name="Smart Title 9" xfId="36482" xr:uid="{294C5344-3C52-4708-8C00-6C3BBF630568}"/>
    <cellStyle name="Smart Title_Act input CF" xfId="21671" xr:uid="{98A7018A-EA67-4374-B19F-AA825FE422B0}"/>
    <cellStyle name="Smart Total" xfId="21672" xr:uid="{553199A2-833C-4D32-BD06-A259D42C103C}"/>
    <cellStyle name="Smart Total 10" xfId="35948" xr:uid="{F73CC42B-3B42-40B9-8491-7FB171383959}"/>
    <cellStyle name="Smart Total 11" xfId="26561" xr:uid="{C2623783-8D60-489B-AF26-B46ED5B61042}"/>
    <cellStyle name="Smart Total 2" xfId="21673" xr:uid="{59A916B0-AB15-481C-8B85-56A538639553}"/>
    <cellStyle name="Smart Total 2 2" xfId="21674" xr:uid="{1BBACD8D-CB74-43D7-A54B-EBE63E9B5405}"/>
    <cellStyle name="Smart Total 2 2 2" xfId="30588" xr:uid="{1DEC174D-74E6-41B8-B979-2E187AD5DDE2}"/>
    <cellStyle name="Smart Total 2 3" xfId="26562" xr:uid="{E53C53DA-A3E1-4B86-A0B1-9E7932118E2E}"/>
    <cellStyle name="Smart Total 2_ACT Segment adj EBITDA" xfId="21675" xr:uid="{94F61AE8-E58D-44D9-8BB3-282D20A3C7F5}"/>
    <cellStyle name="Smart Total 3" xfId="21676" xr:uid="{FDABAEFA-97B8-4906-9D11-26D1617D7D87}"/>
    <cellStyle name="Smart Total 3 2" xfId="30587" xr:uid="{C915966B-7370-47E2-9064-A2879B1F06E1}"/>
    <cellStyle name="Smart Total 4" xfId="36247" xr:uid="{9EAB7DE0-3010-412C-8FA9-6BF864B1A758}"/>
    <cellStyle name="Smart Total 5" xfId="37312" xr:uid="{D52D2305-60D7-4520-8012-B532A242ABF3}"/>
    <cellStyle name="Smart Total 6" xfId="36012" xr:uid="{6EE5AFF6-C1B0-424E-B444-7D5A103BC34C}"/>
    <cellStyle name="Smart Total 7" xfId="37120" xr:uid="{29E296D6-9E28-4DED-B92F-8B857289A70E}"/>
    <cellStyle name="Smart Total 8" xfId="33140" xr:uid="{C8B404E3-71AE-4321-9907-855FC1833AE4}"/>
    <cellStyle name="Smart Total 9" xfId="36481" xr:uid="{F8D6BC8D-32C5-43BF-9305-A9AA1F6D0A94}"/>
    <cellStyle name="Smart Total_Act input CF" xfId="21677" xr:uid="{494F1428-247F-49C7-8C39-12E755AD9739}"/>
    <cellStyle name="Summa" xfId="21678" xr:uid="{1F19BE8D-9A59-4A86-9692-E400E76C0693}"/>
    <cellStyle name="Summa 2" xfId="36198" xr:uid="{6D82F299-2922-4B25-B22F-8A4B29BAAD30}"/>
    <cellStyle name="Tabel heading" xfId="21679" xr:uid="{27F9D314-42C8-4981-80C1-67CA4A43CC6D}"/>
    <cellStyle name="Tabelltittel" xfId="21680" xr:uid="{A9365BEC-026E-4F7C-A89B-84F5428A32C7}"/>
    <cellStyle name="Tabelltittel 2" xfId="32696" xr:uid="{663C5E4B-BF8B-4CF6-842F-4C5774FBFF75}"/>
    <cellStyle name="Title 2" xfId="21681" xr:uid="{72EEBF1D-E9A6-4327-9A6C-9AB3979C2D70}"/>
    <cellStyle name="Title 2 2" xfId="21682" xr:uid="{F5A51599-5DC6-4E22-B232-0BA556B87187}"/>
    <cellStyle name="Title 2 2 2" xfId="30758" xr:uid="{08656DDA-AC56-443F-A2DB-4E9E9D092D67}"/>
    <cellStyle name="Title 2 3" xfId="33058" xr:uid="{DB5CA3D3-3EEF-419C-A5C1-6B6F2FB683E5}"/>
    <cellStyle name="Title 2 4" xfId="26563" xr:uid="{399D3247-D586-45D2-8D1C-369EFF5D37F9}"/>
    <cellStyle name="Title 2_ACT Segment adj EBITDA" xfId="21683" xr:uid="{72E1CBD5-0044-41F5-AB62-A0517516BF72}"/>
    <cellStyle name="Title 3" xfId="21684" xr:uid="{EF191963-AF15-49FF-B9D4-7B3F02EDE8D7}"/>
    <cellStyle name="Title 3 2" xfId="21685" xr:uid="{5515A059-9941-4A86-A23E-43EA494AA1B1}"/>
    <cellStyle name="Title 3 2 2" xfId="30908" xr:uid="{91F2C210-98FA-4D0B-AE0F-73CE40DE77BE}"/>
    <cellStyle name="Title 3 3" xfId="26564" xr:uid="{A544BF69-D769-4C18-9546-0007C3E83F43}"/>
    <cellStyle name="Title 3_ACT Segment adj EBITDA" xfId="21686" xr:uid="{4F8CEC98-CA72-4653-8D3A-88818EC313DD}"/>
    <cellStyle name="Title 4" xfId="21687" xr:uid="{8516C433-26A9-4097-89A6-A3F5CA1DB893}"/>
    <cellStyle name="Title 4 2" xfId="21688" xr:uid="{FA47AE6B-A11A-4807-8903-9D40C454B9D8}"/>
    <cellStyle name="Title 4 2 2" xfId="31155" xr:uid="{2AED804F-EA78-462C-87F8-168F3DFBCB8B}"/>
    <cellStyle name="Title 4 3" xfId="26565" xr:uid="{DAC27654-225B-4C8C-98CD-EE6B74B9C53D}"/>
    <cellStyle name="Title 4_ACT Segment adj EBITDA" xfId="21689" xr:uid="{6CAD198D-719F-4B3D-8D38-B0588B04193A}"/>
    <cellStyle name="Title 5" xfId="21690" xr:uid="{EAED9BA0-C65A-4278-8A08-C5DDD8F143B2}"/>
    <cellStyle name="Title 5 2" xfId="30692" xr:uid="{161D02AF-2F61-49E1-99DC-5ACF3EEF648F}"/>
    <cellStyle name="Tittel" xfId="21691" xr:uid="{B207C7DA-04E3-4577-A47C-9E2AA381F6E2}"/>
    <cellStyle name="Tittel 2" xfId="21692" xr:uid="{15049716-12FF-4C47-8F2D-BA03B2781819}"/>
    <cellStyle name="Tittel 2 2" xfId="30644" xr:uid="{0BF6CFBE-C54D-4FB7-9223-6D82CC17D9F4}"/>
    <cellStyle name="Tittel 3" xfId="26566" xr:uid="{8801489F-21D3-4C59-89AF-7A55E56AA4BE}"/>
    <cellStyle name="Tittel_ACT Segment adj EBITDA" xfId="21693" xr:uid="{B71A84CA-6092-43E7-9531-3306A020990C}"/>
    <cellStyle name="Total 2" xfId="21694" xr:uid="{57D3688B-E55E-4781-98C9-6842499CC586}"/>
    <cellStyle name="Total 2 2" xfId="21695" xr:uid="{48431CBE-56C1-465B-B29F-5309F41ADD8B}"/>
    <cellStyle name="Total 2 2 2" xfId="30774" xr:uid="{8BC60566-407D-4837-9C23-651F48DB1692}"/>
    <cellStyle name="Total 2 3" xfId="39916" xr:uid="{8914360D-FA1C-4501-A019-EC297E7D7769}"/>
    <cellStyle name="Total 2 4" xfId="26567" xr:uid="{7620D2EC-4250-4AE5-AD6D-CA3E2860338F}"/>
    <cellStyle name="Total 2_ACT Segment adj EBITDA" xfId="21696" xr:uid="{090D39C4-715F-4EF9-902E-8244CA47BC35}"/>
    <cellStyle name="Total 3" xfId="21697" xr:uid="{C049DCC7-0F4C-4C18-B41C-4537174E94BC}"/>
    <cellStyle name="Total 3 2" xfId="21698" xr:uid="{04AB6EAE-C875-4063-8AB8-236A8C586156}"/>
    <cellStyle name="Total 3 2 2" xfId="30909" xr:uid="{1FCDF3B2-ED37-483E-8553-12BCEF1CAE6E}"/>
    <cellStyle name="Total 3 3" xfId="26568" xr:uid="{2985E03E-0D2B-49C1-A473-A33A01CBB1DC}"/>
    <cellStyle name="Total 3_ACT Segment adj EBITDA" xfId="21699" xr:uid="{0444E2AC-0BE1-4ECF-9BA2-57850A46A4FB}"/>
    <cellStyle name="Total 4" xfId="21700" xr:uid="{E6C9757C-CA1A-48B1-8DC2-7169C380F21A}"/>
    <cellStyle name="Total 4 2" xfId="21701" xr:uid="{3E76C5A0-C31A-46C6-A05C-298799D01B75}"/>
    <cellStyle name="Total 4 2 2" xfId="31156" xr:uid="{F80FD4CE-6081-4A21-9386-302B9A4DD573}"/>
    <cellStyle name="Total 4 3" xfId="26569" xr:uid="{70EBEA57-CBDF-4472-AF59-6E7C84AF4679}"/>
    <cellStyle name="Total 4_ACT Segment adj EBITDA" xfId="21702" xr:uid="{B66F8DCD-8D6F-46BB-ADB1-7F31026C7B4A}"/>
    <cellStyle name="Total 5" xfId="21703" xr:uid="{4E21DFCF-3E57-481D-9B42-52F6B163C9CA}"/>
    <cellStyle name="Total 5 2" xfId="30693" xr:uid="{D38D2F93-0313-4721-ACB5-EEE3BED56832}"/>
    <cellStyle name="Totalt" xfId="21704" builtinId="25" customBuiltin="1"/>
    <cellStyle name="Totalt 2" xfId="21705" xr:uid="{DF949F37-324F-4B6C-9FA1-2B057E529C2C}"/>
    <cellStyle name="Totalt 2 2" xfId="30645" xr:uid="{55D89A44-1E62-48ED-BE07-CEDCBA174A37}"/>
    <cellStyle name="Totalt 3" xfId="26570" xr:uid="{DE8ACDB6-FA3D-41E1-A793-760C0A89A237}"/>
    <cellStyle name="Tusenskille 2" xfId="21706" xr:uid="{A060645E-5E3A-4140-9B45-1A6244956410}"/>
    <cellStyle name="Tusenskille 2 10" xfId="21707" xr:uid="{FDE08C08-BEAF-4C87-9B65-D806F30511AB}"/>
    <cellStyle name="Tusenskille 2 10 2" xfId="41069" xr:uid="{9A00A6E0-A3CF-4EF2-8706-5F9CBF1AB4C6}"/>
    <cellStyle name="Tusenskille 2 10 3" xfId="30555" xr:uid="{B594632B-65F7-4AA8-A04E-E3F0045A376D}"/>
    <cellStyle name="Tusenskille 2 11" xfId="36228" xr:uid="{F31F9987-4F4E-4BCF-AA75-71F80DE478E6}"/>
    <cellStyle name="Tusenskille 2 11 2" xfId="42354" xr:uid="{B1A24854-7EC2-4042-8DE6-FA923C784F76}"/>
    <cellStyle name="Tusenskille 2 12" xfId="39551" xr:uid="{52C723CC-AA35-4026-93CC-2D72776158D3}"/>
    <cellStyle name="Tusenskille 2 12 2" xfId="43142" xr:uid="{6CFD6DB5-4A28-4F91-BE69-BAC1EECCF5EF}"/>
    <cellStyle name="Tusenskille 2 13" xfId="26571" xr:uid="{F7E97B33-8140-4CB2-942C-5DD6A2E31B33}"/>
    <cellStyle name="Tusenskille 2 2" xfId="21708" xr:uid="{A777318D-8FC7-4B1A-B77F-650315AA1B98}"/>
    <cellStyle name="Tusenskille 2 2 10" xfId="37385" xr:uid="{8D7F3358-6056-4066-A6D5-94BC6D3F9426}"/>
    <cellStyle name="Tusenskille 2 2 10 2" xfId="42653" xr:uid="{2FD0B9C7-BBD8-4288-AD7A-F272066CA9A7}"/>
    <cellStyle name="Tusenskille 2 2 11" xfId="39575" xr:uid="{3B9195C1-FC98-497A-AA14-EB21A17F6F30}"/>
    <cellStyle name="Tusenskille 2 2 11 2" xfId="43159" xr:uid="{0437B26E-D918-4317-ADBC-15288304F80F}"/>
    <cellStyle name="Tusenskille 2 2 12" xfId="26572" xr:uid="{726E6D59-D590-4973-9B0E-AA6BE8998904}"/>
    <cellStyle name="Tusenskille 2 2 2" xfId="21709" xr:uid="{95685327-9A61-4E1D-9B10-F69F1DAFEB73}"/>
    <cellStyle name="Tusenskille 2 2 2 10" xfId="39085" xr:uid="{2897B7CE-00C0-4C68-B0E3-5BC98E3BB792}"/>
    <cellStyle name="Tusenskille 2 2 2 10 2" xfId="42864" xr:uid="{463D5B89-E300-42D6-8F44-C632B0B7A432}"/>
    <cellStyle name="Tusenskille 2 2 2 11" xfId="39786" xr:uid="{BC90CA64-37A0-4F26-A3B1-5A57F311E892}"/>
    <cellStyle name="Tusenskille 2 2 2 11 2" xfId="43335" xr:uid="{9D683AFC-B752-4C86-997F-BE6A22A9BCEF}"/>
    <cellStyle name="Tusenskille 2 2 2 12" xfId="26573" xr:uid="{B5ED0B7E-91A5-4EB2-BBC6-28B8FD2AD5F1}"/>
    <cellStyle name="Tusenskille 2 2 2 2" xfId="21710" xr:uid="{7D44F44E-E165-4BA6-9732-ECBA0745554E}"/>
    <cellStyle name="Tusenskille 2 2 2 2 2" xfId="21711" xr:uid="{BF64CDDE-0598-4450-A203-2FC0A299D262}"/>
    <cellStyle name="Tusenskille 2 2 2 2 2 2" xfId="21712" xr:uid="{02B2B9B5-DC46-4F1D-BBDC-6921D28A5ADF}"/>
    <cellStyle name="Tusenskille 2 2 2 2 2 2 2" xfId="42006" xr:uid="{132C0289-3951-426E-8D45-E29FC9BE25F0}"/>
    <cellStyle name="Tusenskille 2 2 2 2 2 2 3" xfId="32697" xr:uid="{8709A4DC-5A50-4291-944C-98A5C9BFD46D}"/>
    <cellStyle name="Tusenskille 2 2 2 2 2 3" xfId="26575" xr:uid="{75DBBA1C-8ABA-4B19-9F99-832CC6E73D07}"/>
    <cellStyle name="Tusenskille 2 2 2 2 2_ACT_NIBD EQ" xfId="21713" xr:uid="{5341732F-F9C8-4839-B4AB-0E5AFEF700BA}"/>
    <cellStyle name="Tusenskille 2 2 2 2 3" xfId="21714" xr:uid="{8C15BFD8-1585-43A3-B0EA-FD473DA43584}"/>
    <cellStyle name="Tusenskille 2 2 2 2 3 2" xfId="26576" xr:uid="{292E1988-0477-4501-BE24-44DFAB2E3293}"/>
    <cellStyle name="Tusenskille 2 2 2 2 4" xfId="26574" xr:uid="{CE0AEE0B-AB79-4544-B223-117514A98B9B}"/>
    <cellStyle name="Tusenskille 2 2 2 2_ACT_NIBD EQ" xfId="21715" xr:uid="{834879EE-8F32-44AD-AA94-448BAF67AC80}"/>
    <cellStyle name="Tusenskille 2 2 2 3" xfId="21716" xr:uid="{B2ED411B-13B2-4A25-BFFE-3B58CE6ED0D5}"/>
    <cellStyle name="Tusenskille 2 2 2 3 2" xfId="21717" xr:uid="{8DCA9C68-F16A-4A45-BBEF-17BC6B9B4648}"/>
    <cellStyle name="Tusenskille 2 2 2 3 2 2" xfId="42007" xr:uid="{4CFF7EF2-D8C4-4C30-B6F5-C323FD167152}"/>
    <cellStyle name="Tusenskille 2 2 2 3 2 3" xfId="32698" xr:uid="{B97AD9D5-3404-4A57-913F-404BDB214DCA}"/>
    <cellStyle name="Tusenskille 2 2 2 3 3" xfId="26577" xr:uid="{3167315F-2F84-462A-A121-5535544E68CA}"/>
    <cellStyle name="Tusenskille 2 2 2 3_ACT_NIBD EQ" xfId="21718" xr:uid="{D12AE63E-3BD8-4CB8-B931-8B64D0A2C154}"/>
    <cellStyle name="Tusenskille 2 2 2 4" xfId="21719" xr:uid="{0472467A-1046-451A-8E11-80229B423265}"/>
    <cellStyle name="Tusenskille 2 2 2 4 2" xfId="26578" xr:uid="{40EEE5B9-5FC3-419E-A1B1-F35C3C02DEA4}"/>
    <cellStyle name="Tusenskille 2 2 2 5" xfId="21720" xr:uid="{1F9149F8-BA3B-480D-83CD-6783F2F7AE85}"/>
    <cellStyle name="Tusenskille 2 2 2 5 2" xfId="41188" xr:uid="{14F47B4F-A311-4009-917D-BD3CEB3A53AF}"/>
    <cellStyle name="Tusenskille 2 2 2 5 3" xfId="31468" xr:uid="{F05928CE-C948-4043-898C-E900796CDE51}"/>
    <cellStyle name="Tusenskille 2 2 2 6" xfId="37016" xr:uid="{D17EF3BB-CF65-4549-BBA3-6331C8868876}"/>
    <cellStyle name="Tusenskille 2 2 2 6 2" xfId="42540" xr:uid="{47385F2C-37EF-4338-B532-13B9FD29BBB4}"/>
    <cellStyle name="Tusenskille 2 2 2 7" xfId="38069" xr:uid="{91605CDC-761E-436E-B863-2C96A9938A39}"/>
    <cellStyle name="Tusenskille 2 2 2 7 2" xfId="42801" xr:uid="{7E70275A-6E78-443D-8DB9-6B4A50104371}"/>
    <cellStyle name="Tusenskille 2 2 2 8" xfId="38472" xr:uid="{9FBB059B-73DD-4227-955B-79517A820CF8}"/>
    <cellStyle name="Tusenskille 2 2 2 8 2" xfId="42830" xr:uid="{2778DE75-AE86-4030-82DB-D3B2F1B4AE85}"/>
    <cellStyle name="Tusenskille 2 2 2 9" xfId="38819" xr:uid="{63D7EA80-D9C7-4CE6-BEA4-CDF94F28227D}"/>
    <cellStyle name="Tusenskille 2 2 2 9 2" xfId="42854" xr:uid="{32437750-C6FC-4F84-BD0B-1CC8097E42DE}"/>
    <cellStyle name="Tusenskille 2 2 2_Act input CF" xfId="21721" xr:uid="{A2FF28E9-B5E9-47D8-A295-AEDC5FED8011}"/>
    <cellStyle name="Tusenskille 2 2 3" xfId="21722" xr:uid="{800159EE-3121-4EEB-B579-6563909439C6}"/>
    <cellStyle name="Tusenskille 2 2 3 10" xfId="39086" xr:uid="{CA8D2D3D-16D9-47C7-9F0E-A8EBC4E1419D}"/>
    <cellStyle name="Tusenskille 2 2 3 10 2" xfId="42865" xr:uid="{B9CC4A25-B2EF-4BC4-9C49-068DB51B6DDF}"/>
    <cellStyle name="Tusenskille 2 2 3 11" xfId="39787" xr:uid="{FC09C493-0731-4B46-92C7-D2775282069E}"/>
    <cellStyle name="Tusenskille 2 2 3 11 2" xfId="43336" xr:uid="{1BFFB87C-BABD-4C24-96A5-35A407E82CAC}"/>
    <cellStyle name="Tusenskille 2 2 3 12" xfId="26579" xr:uid="{B9461F81-823E-4B64-91AB-932F189BC29B}"/>
    <cellStyle name="Tusenskille 2 2 3 2" xfId="21723" xr:uid="{677B2091-3B85-4EB1-BD64-E79474736D68}"/>
    <cellStyle name="Tusenskille 2 2 3 2 2" xfId="21724" xr:uid="{16C48D3D-77AD-4BEE-92C6-013FB27CF588}"/>
    <cellStyle name="Tusenskille 2 2 3 2 2 2" xfId="21725" xr:uid="{6554F4AF-B3C3-40EB-8A70-0031D9A6125E}"/>
    <cellStyle name="Tusenskille 2 2 3 2 2 2 2" xfId="42008" xr:uid="{78AD8BF5-69F2-4EF4-BC16-ED6B97845459}"/>
    <cellStyle name="Tusenskille 2 2 3 2 2 2 3" xfId="32699" xr:uid="{3EEA01C0-B2AC-4892-933B-0983D099C880}"/>
    <cellStyle name="Tusenskille 2 2 3 2 2 3" xfId="26581" xr:uid="{4EAB4E13-1C2F-4D5C-B672-00BBE01B3B84}"/>
    <cellStyle name="Tusenskille 2 2 3 2 2_ACT_NIBD EQ" xfId="21726" xr:uid="{9247A0CE-A6B5-450D-BD23-4076322868C3}"/>
    <cellStyle name="Tusenskille 2 2 3 2 3" xfId="21727" xr:uid="{E92DF767-E2A6-4D35-AE8D-963061A7E541}"/>
    <cellStyle name="Tusenskille 2 2 3 2 3 2" xfId="26582" xr:uid="{77A57D09-7495-4672-8EBC-9772A6EDE02D}"/>
    <cellStyle name="Tusenskille 2 2 3 2 4" xfId="26580" xr:uid="{D95464BB-87E7-403D-BCAC-4299462E69B8}"/>
    <cellStyle name="Tusenskille 2 2 3 2_ACT_NIBD EQ" xfId="21728" xr:uid="{2163E4FE-3CDB-459E-8592-11B3605CBCEB}"/>
    <cellStyle name="Tusenskille 2 2 3 3" xfId="21729" xr:uid="{BC67317C-28CD-4996-B6BD-5324B3BA3CB3}"/>
    <cellStyle name="Tusenskille 2 2 3 3 2" xfId="21730" xr:uid="{A08AA4B1-F774-45C2-9E3C-19CEDF6D9AC1}"/>
    <cellStyle name="Tusenskille 2 2 3 3 2 2" xfId="42009" xr:uid="{4D1FF7AC-EFAD-4AFE-9A52-AF09C2B417F8}"/>
    <cellStyle name="Tusenskille 2 2 3 3 2 3" xfId="32700" xr:uid="{89B9EFEF-2C8C-487C-99F6-CDED80AAAB8A}"/>
    <cellStyle name="Tusenskille 2 2 3 3 3" xfId="26583" xr:uid="{1EFD4D13-5233-4B61-B5B8-FB476C43D4C9}"/>
    <cellStyle name="Tusenskille 2 2 3 3_ACT_NIBD EQ" xfId="21731" xr:uid="{DA0295E3-EDCD-4B8A-A756-A1A2815B3296}"/>
    <cellStyle name="Tusenskille 2 2 3 4" xfId="21732" xr:uid="{26DD513C-BBBE-4DAF-8894-F41249B60959}"/>
    <cellStyle name="Tusenskille 2 2 3 4 2" xfId="26584" xr:uid="{5EE10DC0-035D-4752-B905-C48B808F892E}"/>
    <cellStyle name="Tusenskille 2 2 3 5" xfId="21733" xr:uid="{223739CD-E644-4124-938A-A64B6811DBC0}"/>
    <cellStyle name="Tusenskille 2 2 3 5 2" xfId="41139" xr:uid="{59226B22-FDED-43A3-AE71-6624FBDC77A4}"/>
    <cellStyle name="Tusenskille 2 2 3 5 3" xfId="31256" xr:uid="{08B7C3FE-2F4E-47B1-AF7F-5F3E988F8DAF}"/>
    <cellStyle name="Tusenskille 2 2 3 6" xfId="37017" xr:uid="{E9916C2B-A55F-409C-B764-6798563BCDFD}"/>
    <cellStyle name="Tusenskille 2 2 3 6 2" xfId="42541" xr:uid="{6B3CE729-BBDF-40FC-9D5C-F4C852BB1F70}"/>
    <cellStyle name="Tusenskille 2 2 3 7" xfId="38070" xr:uid="{7F4A1D78-9CDD-42DC-ACFA-C1CA929DF020}"/>
    <cellStyle name="Tusenskille 2 2 3 7 2" xfId="42802" xr:uid="{A83C14A2-B34E-4026-93A3-8F7D86BC7E1C}"/>
    <cellStyle name="Tusenskille 2 2 3 8" xfId="38473" xr:uid="{08F6C139-F498-4F31-8CB3-4D2CC44FB76B}"/>
    <cellStyle name="Tusenskille 2 2 3 8 2" xfId="42831" xr:uid="{E1F896EA-33E8-4EC0-8FDD-B28A73FBF17D}"/>
    <cellStyle name="Tusenskille 2 2 3 9" xfId="38820" xr:uid="{E8941404-33B4-4FB5-97B6-B987A7D3E994}"/>
    <cellStyle name="Tusenskille 2 2 3 9 2" xfId="42855" xr:uid="{BC09657C-2613-4C43-89CA-71FC2F36517C}"/>
    <cellStyle name="Tusenskille 2 2 3_Act input CF" xfId="21734" xr:uid="{98A7C384-EF3F-446C-95F8-3E86F01E40F0}"/>
    <cellStyle name="Tusenskille 2 2 4" xfId="21735" xr:uid="{BF2A4E1E-B508-4B3B-9192-8BCB2A5D6F80}"/>
    <cellStyle name="Tusenskille 2 2 4 10" xfId="39087" xr:uid="{C87D0055-3A1B-413E-BD1E-F29C1D3D79D4}"/>
    <cellStyle name="Tusenskille 2 2 4 10 2" xfId="42866" xr:uid="{ED430154-33D7-4606-8CDF-D0278151FBFF}"/>
    <cellStyle name="Tusenskille 2 2 4 11" xfId="39788" xr:uid="{E4487C0B-4D1A-4297-971F-62F125B1722B}"/>
    <cellStyle name="Tusenskille 2 2 4 11 2" xfId="43337" xr:uid="{7F3197CA-78F9-4704-99CF-25307D2CD5C8}"/>
    <cellStyle name="Tusenskille 2 2 4 12" xfId="26585" xr:uid="{AD8E4763-6FFC-4AA5-A10B-3F3D4EDDB9BC}"/>
    <cellStyle name="Tusenskille 2 2 4 2" xfId="21736" xr:uid="{2CCC57AC-80F0-4341-9741-8207363D5A98}"/>
    <cellStyle name="Tusenskille 2 2 4 2 2" xfId="21737" xr:uid="{5E2C081A-FF0B-4219-9A4B-1399623D0BAA}"/>
    <cellStyle name="Tusenskille 2 2 4 2 2 2" xfId="21738" xr:uid="{0DB8DBEA-D732-48D3-9086-B365DB85C983}"/>
    <cellStyle name="Tusenskille 2 2 4 2 2 2 2" xfId="42010" xr:uid="{1383B3EF-5E2A-4B3C-ADE1-A342EAC1A47F}"/>
    <cellStyle name="Tusenskille 2 2 4 2 2 2 3" xfId="32701" xr:uid="{6D3F937F-A35D-4F25-ACCE-3469382F2F89}"/>
    <cellStyle name="Tusenskille 2 2 4 2 2 3" xfId="26587" xr:uid="{3F492FE9-D47B-45A7-99BD-A6644BEC904F}"/>
    <cellStyle name="Tusenskille 2 2 4 2 2_ACT_NIBD EQ" xfId="21739" xr:uid="{7533F34D-09F1-47BE-AAD0-EEA978AD47BC}"/>
    <cellStyle name="Tusenskille 2 2 4 2 3" xfId="21740" xr:uid="{60785733-BBFE-4B8C-A0D6-642B49406557}"/>
    <cellStyle name="Tusenskille 2 2 4 2 3 2" xfId="26588" xr:uid="{79EA9958-D512-4628-8D99-87884C55BD65}"/>
    <cellStyle name="Tusenskille 2 2 4 2 4" xfId="26586" xr:uid="{54AD6230-28AB-4399-86A2-D717836A56AE}"/>
    <cellStyle name="Tusenskille 2 2 4 2_ACT_NIBD EQ" xfId="21741" xr:uid="{5E22EC86-5F8F-47A3-A1CD-30B5C40A1286}"/>
    <cellStyle name="Tusenskille 2 2 4 3" xfId="21742" xr:uid="{459DB8CD-6209-4E2A-ACE0-F6C2BC9B700B}"/>
    <cellStyle name="Tusenskille 2 2 4 3 2" xfId="21743" xr:uid="{62052E84-BA19-483F-89F0-DF0CA70EEAED}"/>
    <cellStyle name="Tusenskille 2 2 4 3 2 2" xfId="42011" xr:uid="{76DB9033-76EC-49B1-97C6-C9D769322154}"/>
    <cellStyle name="Tusenskille 2 2 4 3 2 3" xfId="32702" xr:uid="{5F01C5E7-C8EF-4468-B679-D850F2895AFE}"/>
    <cellStyle name="Tusenskille 2 2 4 3 3" xfId="26589" xr:uid="{692584B7-2E33-4CD8-8687-C2E399BC1E78}"/>
    <cellStyle name="Tusenskille 2 2 4 3_ACT_NIBD EQ" xfId="21744" xr:uid="{62C548E8-FCB2-48C6-9092-676A26CFA5E1}"/>
    <cellStyle name="Tusenskille 2 2 4 4" xfId="21745" xr:uid="{094F3FA4-0E13-4E3D-9FF0-80365A900182}"/>
    <cellStyle name="Tusenskille 2 2 4 4 2" xfId="26590" xr:uid="{B53FA3E7-63F5-40DE-86B7-9BAD3D10EE8E}"/>
    <cellStyle name="Tusenskille 2 2 4 5" xfId="21746" xr:uid="{2A39D4F2-7F38-40B6-A01C-6505E57555D4}"/>
    <cellStyle name="Tusenskille 2 2 4 5 2" xfId="41234" xr:uid="{CD94F105-144D-4797-90B7-540C520FF8C7}"/>
    <cellStyle name="Tusenskille 2 2 4 5 3" xfId="31649" xr:uid="{91E910D1-727A-4761-BC45-4DAF2B7F0F3B}"/>
    <cellStyle name="Tusenskille 2 2 4 6" xfId="37018" xr:uid="{A81B02C9-F8E9-4AE1-B29A-AED15A2D9D22}"/>
    <cellStyle name="Tusenskille 2 2 4 6 2" xfId="42542" xr:uid="{2549E1E9-D614-4262-B9A4-51AE12D8C8B5}"/>
    <cellStyle name="Tusenskille 2 2 4 7" xfId="38071" xr:uid="{F34047D7-CC04-46F0-AD45-38B0B61C1FE2}"/>
    <cellStyle name="Tusenskille 2 2 4 7 2" xfId="42803" xr:uid="{BAB8CF34-6D5B-43A6-8ECB-A361F7DA812F}"/>
    <cellStyle name="Tusenskille 2 2 4 8" xfId="38474" xr:uid="{64387B09-D4E9-4294-BBE0-42FEBD534B29}"/>
    <cellStyle name="Tusenskille 2 2 4 8 2" xfId="42832" xr:uid="{30BEC95B-A558-48B4-B49B-7438AE7D84D7}"/>
    <cellStyle name="Tusenskille 2 2 4 9" xfId="38821" xr:uid="{B8D33185-1613-48ED-B025-F4F44DB914FC}"/>
    <cellStyle name="Tusenskille 2 2 4 9 2" xfId="42856" xr:uid="{78D2EA8C-9B05-454A-9FCB-B39FBF8C3015}"/>
    <cellStyle name="Tusenskille 2 2 4_Act input CF" xfId="21747" xr:uid="{035A4711-1A27-4244-B3F0-F8F7A0416626}"/>
    <cellStyle name="Tusenskille 2 2 5" xfId="21748" xr:uid="{D79AA585-ED03-4682-9A27-0F168259C0F5}"/>
    <cellStyle name="Tusenskille 2 2 5 2" xfId="21749" xr:uid="{572F2FE0-2C3F-4C38-9B0F-90889FD910AE}"/>
    <cellStyle name="Tusenskille 2 2 5 2 2" xfId="21750" xr:uid="{60328344-7017-4976-A709-FEA5E2FA803B}"/>
    <cellStyle name="Tusenskille 2 2 5 2 2 2" xfId="42012" xr:uid="{7F321433-BCAC-4578-BCE5-05CC65D560FB}"/>
    <cellStyle name="Tusenskille 2 2 5 2 2 3" xfId="32703" xr:uid="{77391E6F-AE11-4672-A4B7-83A9F537EEF6}"/>
    <cellStyle name="Tusenskille 2 2 5 2 3" xfId="26592" xr:uid="{356507BC-12B2-4012-88F8-D6EE7FC00927}"/>
    <cellStyle name="Tusenskille 2 2 5 2_ACT_NIBD EQ" xfId="21751" xr:uid="{3089AB26-5163-47E0-B6BE-DA91EF041043}"/>
    <cellStyle name="Tusenskille 2 2 5 3" xfId="21752" xr:uid="{278D0F35-31F7-421C-B2A6-396B02107AED}"/>
    <cellStyle name="Tusenskille 2 2 5 3 2" xfId="26593" xr:uid="{332ABA69-D3CA-4CEB-829E-E0CAB1882789}"/>
    <cellStyle name="Tusenskille 2 2 5 4" xfId="26591" xr:uid="{B388FBDE-D332-4F42-8A6F-99DB82FBAB93}"/>
    <cellStyle name="Tusenskille 2 2 5_ACT_NIBD EQ" xfId="21753" xr:uid="{51CAAA09-025C-4A66-9048-2713E39BEC21}"/>
    <cellStyle name="Tusenskille 2 2 6" xfId="21754" xr:uid="{13921B88-C5DB-4F73-B525-F494B8F8C079}"/>
    <cellStyle name="Tusenskille 2 2 6 2" xfId="21755" xr:uid="{B1906F65-7D7E-47C3-8779-75EB8098380A}"/>
    <cellStyle name="Tusenskille 2 2 6 2 2" xfId="42013" xr:uid="{CF4799DC-36E4-4ADB-AEEB-0903B77B6789}"/>
    <cellStyle name="Tusenskille 2 2 6 2 3" xfId="32704" xr:uid="{7C7A9FC9-45F7-47A1-8E1C-F2BF99C6AC26}"/>
    <cellStyle name="Tusenskille 2 2 6 3" xfId="26594" xr:uid="{070A5F5C-3B49-41A9-A435-AEADC93DAA69}"/>
    <cellStyle name="Tusenskille 2 2 6_ACT_NIBD EQ" xfId="21756" xr:uid="{02132FCB-6E96-430B-A2D9-E46C1AB98B7C}"/>
    <cellStyle name="Tusenskille 2 2 7" xfId="21757" xr:uid="{E874AEFC-C403-4BAA-87C2-65FCEB99C53E}"/>
    <cellStyle name="Tusenskille 2 2 7 2" xfId="26595" xr:uid="{28E4A9CF-B210-46A3-9336-3CE7BE0F2527}"/>
    <cellStyle name="Tusenskille 2 2 8" xfId="21758" xr:uid="{8AA26F5C-58AB-4271-B848-86D9DC693C46}"/>
    <cellStyle name="Tusenskille 2 2 8 2" xfId="41089" xr:uid="{564664AE-6240-46F7-B6E2-F67B319828CB}"/>
    <cellStyle name="Tusenskille 2 2 8 3" xfId="30829" xr:uid="{3D6F1961-DF14-456F-B025-DD50410E4118}"/>
    <cellStyle name="Tusenskille 2 2 9" xfId="36332" xr:uid="{9BBA0AA7-955A-4AC2-833A-73243B12EE36}"/>
    <cellStyle name="Tusenskille 2 2 9 2" xfId="42373" xr:uid="{649D9E7B-A611-4CFF-B99E-551989BF0463}"/>
    <cellStyle name="Tusenskille 2 2_Act input CF" xfId="21759" xr:uid="{8196E3ED-ACBE-4E97-B0E3-96237CEB467D}"/>
    <cellStyle name="Tusenskille 2 3" xfId="21760" xr:uid="{4C0E3620-86D4-4C6F-9BE6-56237AA46E1B}"/>
    <cellStyle name="Tusenskille 2 3 10" xfId="37506" xr:uid="{5B62CAFE-7754-4CEE-8225-4DA9A78789D8}"/>
    <cellStyle name="Tusenskille 2 3 10 2" xfId="42671" xr:uid="{425CF39D-6900-4A1E-B465-D4F21B087681}"/>
    <cellStyle name="Tusenskille 2 3 11" xfId="39609" xr:uid="{492E8AC1-C94B-4F9B-BD6C-1BB9F89E2379}"/>
    <cellStyle name="Tusenskille 2 3 11 2" xfId="43187" xr:uid="{365256F7-0114-4253-8FD3-A760F3482B93}"/>
    <cellStyle name="Tusenskille 2 3 12" xfId="26596" xr:uid="{027EF498-75C5-4674-8658-76BFE474929E}"/>
    <cellStyle name="Tusenskille 2 3 2" xfId="21761" xr:uid="{B4F6309F-FC2D-48D1-BE52-1B2EA1C5A0FE}"/>
    <cellStyle name="Tusenskille 2 3 2 10" xfId="39088" xr:uid="{9CBE90EB-8705-4750-8E39-2982748BEB00}"/>
    <cellStyle name="Tusenskille 2 3 2 10 2" xfId="42867" xr:uid="{F0607876-45E8-4F62-8A4B-9835A1B9B453}"/>
    <cellStyle name="Tusenskille 2 3 2 11" xfId="39789" xr:uid="{0B890E08-88C3-4590-8253-54AA100E312B}"/>
    <cellStyle name="Tusenskille 2 3 2 11 2" xfId="43338" xr:uid="{252543FE-7FC2-482C-9560-1425F604522D}"/>
    <cellStyle name="Tusenskille 2 3 2 12" xfId="26597" xr:uid="{077C8E38-09D9-4936-8330-43290A2926EC}"/>
    <cellStyle name="Tusenskille 2 3 2 2" xfId="21762" xr:uid="{790DC8C0-54BE-4911-B01C-5AF63833CCE2}"/>
    <cellStyle name="Tusenskille 2 3 2 2 2" xfId="21763" xr:uid="{EA08849C-160B-4E02-B0AD-1A2465766A2F}"/>
    <cellStyle name="Tusenskille 2 3 2 2 2 2" xfId="21764" xr:uid="{B3483866-DE57-40CB-B3C0-A46BBFB7C63B}"/>
    <cellStyle name="Tusenskille 2 3 2 2 2 2 2" xfId="42014" xr:uid="{658D2564-867A-4772-8C6C-4CDF333DCD0E}"/>
    <cellStyle name="Tusenskille 2 3 2 2 2 2 3" xfId="32705" xr:uid="{AD3D7E53-A02A-4FD9-B9D4-2263DB220B7B}"/>
    <cellStyle name="Tusenskille 2 3 2 2 2 3" xfId="26599" xr:uid="{CA35106E-5BE5-4E3A-9F40-5A2C11F0F023}"/>
    <cellStyle name="Tusenskille 2 3 2 2 2_ACT_NIBD EQ" xfId="21765" xr:uid="{E70C64D7-428E-4BFD-BA1E-A25C0468B184}"/>
    <cellStyle name="Tusenskille 2 3 2 2 3" xfId="21766" xr:uid="{A8E6DD30-89B1-43C2-B385-341F40F9C3DE}"/>
    <cellStyle name="Tusenskille 2 3 2 2 3 2" xfId="26600" xr:uid="{A68180EA-E741-4082-B13A-A58EF450D6B6}"/>
    <cellStyle name="Tusenskille 2 3 2 2 4" xfId="26598" xr:uid="{975B4F61-77FF-4C68-BDD6-247A9129A5BC}"/>
    <cellStyle name="Tusenskille 2 3 2 2_ACT_NIBD EQ" xfId="21767" xr:uid="{89A16676-E1D7-40F8-BFB4-1040E8B5D431}"/>
    <cellStyle name="Tusenskille 2 3 2 3" xfId="21768" xr:uid="{00FB8F74-9266-48BD-A700-ABE388D2600A}"/>
    <cellStyle name="Tusenskille 2 3 2 3 2" xfId="21769" xr:uid="{E71479A1-3FE2-49F4-A5D3-477F464D68AC}"/>
    <cellStyle name="Tusenskille 2 3 2 3 2 2" xfId="42015" xr:uid="{4A714BF1-B3CD-4CEA-9761-CA1E6820D213}"/>
    <cellStyle name="Tusenskille 2 3 2 3 2 3" xfId="32706" xr:uid="{81F5AE4A-633B-4ADA-A8A8-FF76ED487C50}"/>
    <cellStyle name="Tusenskille 2 3 2 3 3" xfId="26601" xr:uid="{F920B521-8F3D-4287-864F-F92029FD14EC}"/>
    <cellStyle name="Tusenskille 2 3 2 3_ACT_NIBD EQ" xfId="21770" xr:uid="{C78AEAB6-D496-4818-B014-45EC2959CF0E}"/>
    <cellStyle name="Tusenskille 2 3 2 4" xfId="21771" xr:uid="{82480E6F-F962-4D2B-A3CB-135673FFD4F7}"/>
    <cellStyle name="Tusenskille 2 3 2 4 2" xfId="26602" xr:uid="{0F62E3DB-458B-499B-9DED-3C0650F12404}"/>
    <cellStyle name="Tusenskille 2 3 2 5" xfId="21772" xr:uid="{F9E561B5-951F-4018-8D76-4409C9AD5E95}"/>
    <cellStyle name="Tusenskille 2 3 2 5 2" xfId="41214" xr:uid="{057F4943-1B3D-4AF3-B2E5-3E9315707E6C}"/>
    <cellStyle name="Tusenskille 2 3 2 5 3" xfId="31494" xr:uid="{AA725014-F1C5-4C76-9A83-828E3B7B62D9}"/>
    <cellStyle name="Tusenskille 2 3 2 6" xfId="37019" xr:uid="{FECA6D06-9F95-47AA-AE2D-696C727F86BE}"/>
    <cellStyle name="Tusenskille 2 3 2 6 2" xfId="42543" xr:uid="{1DB747CF-A9C7-4864-9D7B-54E98A71F55C}"/>
    <cellStyle name="Tusenskille 2 3 2 7" xfId="38072" xr:uid="{3FB6F94E-453D-49BA-A031-F0E0295A9A03}"/>
    <cellStyle name="Tusenskille 2 3 2 7 2" xfId="42804" xr:uid="{4FD69044-82C2-4135-AB97-A5085C953DCA}"/>
    <cellStyle name="Tusenskille 2 3 2 8" xfId="38475" xr:uid="{FAE7E1D4-2114-4656-B87E-8B3ADA73B221}"/>
    <cellStyle name="Tusenskille 2 3 2 8 2" xfId="42833" xr:uid="{17039247-0AF5-4B1B-983E-3045378EF327}"/>
    <cellStyle name="Tusenskille 2 3 2 9" xfId="38822" xr:uid="{D4883AE4-C96D-485F-936F-3CB782A23F37}"/>
    <cellStyle name="Tusenskille 2 3 2 9 2" xfId="42857" xr:uid="{D9E09DBA-933D-4EA5-A668-C1C3B65AAE5C}"/>
    <cellStyle name="Tusenskille 2 3 2_Act input CF" xfId="21773" xr:uid="{51E862B6-16F9-454E-83F3-B9C2219BEDD6}"/>
    <cellStyle name="Tusenskille 2 3 3" xfId="21774" xr:uid="{6AE9C2DE-8B65-4FAF-916F-1C144A2E26BA}"/>
    <cellStyle name="Tusenskille 2 3 3 10" xfId="39089" xr:uid="{DE109D49-CCB6-4BCB-8B42-7E830C3ECBA1}"/>
    <cellStyle name="Tusenskille 2 3 3 10 2" xfId="42868" xr:uid="{EE47423A-6141-4863-A026-CA2052775474}"/>
    <cellStyle name="Tusenskille 2 3 3 11" xfId="39790" xr:uid="{6BD13659-64C1-4A25-9FD5-9124B9ED00C4}"/>
    <cellStyle name="Tusenskille 2 3 3 11 2" xfId="43339" xr:uid="{4675047D-3D04-4C68-9BA5-3B4C56EDEAB2}"/>
    <cellStyle name="Tusenskille 2 3 3 12" xfId="26603" xr:uid="{22428A1F-BF2C-43E6-B24D-81F4CA681381}"/>
    <cellStyle name="Tusenskille 2 3 3 2" xfId="21775" xr:uid="{2B9E61B9-A894-4C9C-8718-AD06CC4DD7A2}"/>
    <cellStyle name="Tusenskille 2 3 3 2 2" xfId="21776" xr:uid="{A0619284-B1CC-485A-902C-823FD34107BC}"/>
    <cellStyle name="Tusenskille 2 3 3 2 2 2" xfId="21777" xr:uid="{DB4C2DE6-0986-422C-B8DA-0F178C937362}"/>
    <cellStyle name="Tusenskille 2 3 3 2 2 2 2" xfId="42016" xr:uid="{DFFE095F-606C-42EF-9CF3-C91F6B708F5F}"/>
    <cellStyle name="Tusenskille 2 3 3 2 2 2 3" xfId="32707" xr:uid="{DF133DB6-FBA9-4904-A7C6-CA1DCB7384B6}"/>
    <cellStyle name="Tusenskille 2 3 3 2 2 3" xfId="26605" xr:uid="{B2C84C39-806F-4DCC-B2D6-1C7A50A5B910}"/>
    <cellStyle name="Tusenskille 2 3 3 2 2_ACT_NIBD EQ" xfId="21778" xr:uid="{24FB68C1-DCF8-4FD2-8632-5DD477DFD348}"/>
    <cellStyle name="Tusenskille 2 3 3 2 3" xfId="21779" xr:uid="{D344006E-2588-4F07-B24A-4F226E35E0E0}"/>
    <cellStyle name="Tusenskille 2 3 3 2 3 2" xfId="26606" xr:uid="{1B1183E1-B9EC-4B32-9097-1886865DD148}"/>
    <cellStyle name="Tusenskille 2 3 3 2 4" xfId="26604" xr:uid="{6EF1DCE1-C042-49E0-B412-B28A2740F90A}"/>
    <cellStyle name="Tusenskille 2 3 3 2_ACT_NIBD EQ" xfId="21780" xr:uid="{D34F6320-FE6F-49A0-BEE5-1598C393FE59}"/>
    <cellStyle name="Tusenskille 2 3 3 3" xfId="21781" xr:uid="{96AAD72B-0B6C-4FC5-9571-850E933AF92B}"/>
    <cellStyle name="Tusenskille 2 3 3 3 2" xfId="21782" xr:uid="{E70E052B-F0D6-4F1F-B847-A5790DFDC784}"/>
    <cellStyle name="Tusenskille 2 3 3 3 2 2" xfId="42017" xr:uid="{EB08C160-0A9A-4D63-9728-41DBBEB85F35}"/>
    <cellStyle name="Tusenskille 2 3 3 3 2 3" xfId="32708" xr:uid="{BEBCA846-AB0D-4C40-ACDE-663CCB38F04E}"/>
    <cellStyle name="Tusenskille 2 3 3 3 3" xfId="26607" xr:uid="{E4150D18-8E08-4049-845C-28CA20BE114A}"/>
    <cellStyle name="Tusenskille 2 3 3 3_ACT_NIBD EQ" xfId="21783" xr:uid="{0F1D771C-E622-43D4-966F-0EFBDC10F796}"/>
    <cellStyle name="Tusenskille 2 3 3 4" xfId="21784" xr:uid="{5E000DC9-48A9-41F6-8813-2CE1D0C08A88}"/>
    <cellStyle name="Tusenskille 2 3 3 4 2" xfId="26608" xr:uid="{3E3B9991-8FA3-43FC-A8B4-ADDDEBB0FA47}"/>
    <cellStyle name="Tusenskille 2 3 3 5" xfId="21785" xr:uid="{654EC28B-51C2-47CC-862D-575AE7451EB7}"/>
    <cellStyle name="Tusenskille 2 3 3 5 2" xfId="41165" xr:uid="{3839DD57-B6BB-473B-96B7-9416F798BC27}"/>
    <cellStyle name="Tusenskille 2 3 3 5 3" xfId="31441" xr:uid="{D8A56C38-B556-426B-B37D-BA02E2E023BE}"/>
    <cellStyle name="Tusenskille 2 3 3 6" xfId="37020" xr:uid="{1B59AF5C-6465-43B5-BECF-45079E13D253}"/>
    <cellStyle name="Tusenskille 2 3 3 6 2" xfId="42544" xr:uid="{23E22484-7947-4FB6-91EF-21B114E1722C}"/>
    <cellStyle name="Tusenskille 2 3 3 7" xfId="38073" xr:uid="{E177675C-325A-4CF5-8842-318227C1C84F}"/>
    <cellStyle name="Tusenskille 2 3 3 7 2" xfId="42805" xr:uid="{5D155E2C-7FF2-45C8-9678-3B9385E111F8}"/>
    <cellStyle name="Tusenskille 2 3 3 8" xfId="38476" xr:uid="{6C1A6258-BFFC-4085-A666-B98024AC4969}"/>
    <cellStyle name="Tusenskille 2 3 3 8 2" xfId="42834" xr:uid="{D3C9E529-B23A-4F2E-A984-D8DF55FAA667}"/>
    <cellStyle name="Tusenskille 2 3 3 9" xfId="38823" xr:uid="{6FA6DD89-10BA-422D-B6D0-CD07107219EB}"/>
    <cellStyle name="Tusenskille 2 3 3 9 2" xfId="42858" xr:uid="{60970FB3-1A17-4A6F-803E-03F7846D1416}"/>
    <cellStyle name="Tusenskille 2 3 3_Act input CF" xfId="21786" xr:uid="{17529C76-3BD5-4158-B3BF-9B1E3061686E}"/>
    <cellStyle name="Tusenskille 2 3 4" xfId="21787" xr:uid="{120718AF-9F75-4921-B1E2-BD0A69932E5F}"/>
    <cellStyle name="Tusenskille 2 3 4 10" xfId="39090" xr:uid="{B853F1BA-9969-4A43-8E2C-D570CDA851C9}"/>
    <cellStyle name="Tusenskille 2 3 4 10 2" xfId="42869" xr:uid="{EF011D78-76C8-4345-B4CC-7C293871E9DA}"/>
    <cellStyle name="Tusenskille 2 3 4 11" xfId="39791" xr:uid="{E9643A4A-5181-4B8E-A01E-1B6671381765}"/>
    <cellStyle name="Tusenskille 2 3 4 11 2" xfId="43340" xr:uid="{0790672C-7EB1-49AD-97C1-6D460A1A057D}"/>
    <cellStyle name="Tusenskille 2 3 4 12" xfId="26609" xr:uid="{1D1A6AEA-C6FB-46BB-87EF-01E35348DF9F}"/>
    <cellStyle name="Tusenskille 2 3 4 2" xfId="21788" xr:uid="{FCE9D8B8-84DC-49F7-9897-142ED45C644D}"/>
    <cellStyle name="Tusenskille 2 3 4 2 2" xfId="21789" xr:uid="{9D53B854-A9B4-42C0-9EC8-08CECD97C4F8}"/>
    <cellStyle name="Tusenskille 2 3 4 2 2 2" xfId="21790" xr:uid="{42F2E041-B145-4A0D-B28C-CCCDDDD71C24}"/>
    <cellStyle name="Tusenskille 2 3 4 2 2 2 2" xfId="42018" xr:uid="{EE404CFF-FDA0-4661-9751-B9F15C3674D5}"/>
    <cellStyle name="Tusenskille 2 3 4 2 2 2 3" xfId="32709" xr:uid="{CDB4C63A-BA13-4564-BC45-D658B173A216}"/>
    <cellStyle name="Tusenskille 2 3 4 2 2 3" xfId="26611" xr:uid="{0E8CD2E0-04A9-429B-9BF6-515D99D7D757}"/>
    <cellStyle name="Tusenskille 2 3 4 2 2_ACT_NIBD EQ" xfId="21791" xr:uid="{3E4DFC79-687C-418A-BD58-2FFA2FCF7C2D}"/>
    <cellStyle name="Tusenskille 2 3 4 2 3" xfId="21792" xr:uid="{26F1E447-F99B-42C4-9718-76035D9BC511}"/>
    <cellStyle name="Tusenskille 2 3 4 2 3 2" xfId="26612" xr:uid="{1C694D3F-4409-401E-9799-32DE781800F1}"/>
    <cellStyle name="Tusenskille 2 3 4 2 4" xfId="26610" xr:uid="{73F834D0-7D08-4161-9F7F-9B872545067C}"/>
    <cellStyle name="Tusenskille 2 3 4 2_ACT_NIBD EQ" xfId="21793" xr:uid="{66F45A9A-2E34-43F0-82B1-7F3A1C82A020}"/>
    <cellStyle name="Tusenskille 2 3 4 3" xfId="21794" xr:uid="{A91C2336-D40B-413A-A22F-3168BC5A7E62}"/>
    <cellStyle name="Tusenskille 2 3 4 3 2" xfId="21795" xr:uid="{69A44548-6283-48B8-91D0-D680AC85D678}"/>
    <cellStyle name="Tusenskille 2 3 4 3 2 2" xfId="42019" xr:uid="{151F6129-BED3-4744-906D-FD015A0F8FC5}"/>
    <cellStyle name="Tusenskille 2 3 4 3 2 3" xfId="32710" xr:uid="{DD930335-A85C-4082-B79A-0668A0EE2C99}"/>
    <cellStyle name="Tusenskille 2 3 4 3 3" xfId="26613" xr:uid="{C004DB27-FEE5-4358-B172-EE991C5F840B}"/>
    <cellStyle name="Tusenskille 2 3 4 3_ACT_NIBD EQ" xfId="21796" xr:uid="{86CEA90A-6B17-4FB4-828E-C5BB8DD79317}"/>
    <cellStyle name="Tusenskille 2 3 4 4" xfId="21797" xr:uid="{61DDBF5E-8505-43BE-A6B3-79EAD046204B}"/>
    <cellStyle name="Tusenskille 2 3 4 4 2" xfId="26614" xr:uid="{C70232EC-249B-4BE3-B89E-59E724A99A11}"/>
    <cellStyle name="Tusenskille 2 3 4 5" xfId="21798" xr:uid="{50057929-12F9-4E8C-9869-3B345FF67E8A}"/>
    <cellStyle name="Tusenskille 2 3 4 5 2" xfId="41261" xr:uid="{0AA419C6-71E5-44CB-93A4-87DC6248A5D5}"/>
    <cellStyle name="Tusenskille 2 3 4 5 3" xfId="31835" xr:uid="{36BBFF0F-F341-4E7F-B577-364476EFBF43}"/>
    <cellStyle name="Tusenskille 2 3 4 6" xfId="37021" xr:uid="{6D32C45A-EE19-47DF-B0D1-D8C345238A14}"/>
    <cellStyle name="Tusenskille 2 3 4 6 2" xfId="42545" xr:uid="{04C019A7-26B2-49C4-801A-C3137CE38E41}"/>
    <cellStyle name="Tusenskille 2 3 4 7" xfId="38074" xr:uid="{006A0279-1CE1-4144-9B8A-688A8F73BFFD}"/>
    <cellStyle name="Tusenskille 2 3 4 7 2" xfId="42806" xr:uid="{C1E338E0-68EB-4D13-97E6-77B583455705}"/>
    <cellStyle name="Tusenskille 2 3 4 8" xfId="38477" xr:uid="{A0F0930B-FABE-44E0-A7B7-811E2286F895}"/>
    <cellStyle name="Tusenskille 2 3 4 8 2" xfId="42835" xr:uid="{22F0A71F-F359-4EF1-96CC-FD29E1E70717}"/>
    <cellStyle name="Tusenskille 2 3 4 9" xfId="38824" xr:uid="{1D4842CB-1775-47F2-963A-473001449E2D}"/>
    <cellStyle name="Tusenskille 2 3 4 9 2" xfId="42859" xr:uid="{02D54F14-3331-4773-8841-D871B39BDEE5}"/>
    <cellStyle name="Tusenskille 2 3 4_Act input CF" xfId="21799" xr:uid="{FB1884EB-6443-462A-B390-12C5F18E9159}"/>
    <cellStyle name="Tusenskille 2 3 5" xfId="21800" xr:uid="{FF17C00A-D833-44FE-968A-E5CE46494A16}"/>
    <cellStyle name="Tusenskille 2 3 5 2" xfId="21801" xr:uid="{3EC26216-E151-49D6-97A8-2170E5A51404}"/>
    <cellStyle name="Tusenskille 2 3 5 2 2" xfId="21802" xr:uid="{08752F14-89CA-4CAB-BFE5-155B83034A78}"/>
    <cellStyle name="Tusenskille 2 3 5 2 2 2" xfId="42020" xr:uid="{8AA25DB4-981C-41EE-920E-51FA235B8910}"/>
    <cellStyle name="Tusenskille 2 3 5 2 2 3" xfId="32711" xr:uid="{AE3E25F3-A338-43CB-8A95-AA1E5F3E5301}"/>
    <cellStyle name="Tusenskille 2 3 5 2 3" xfId="26616" xr:uid="{A41AD81C-B7DD-405C-902C-0C7CF53FF6D3}"/>
    <cellStyle name="Tusenskille 2 3 5 2_ACT_NIBD EQ" xfId="21803" xr:uid="{61C4C7B3-E806-42C1-9A0A-6B18CA79C20C}"/>
    <cellStyle name="Tusenskille 2 3 5 3" xfId="21804" xr:uid="{BA3FDAAD-75E8-4C8E-993D-2D70DF74FBA8}"/>
    <cellStyle name="Tusenskille 2 3 5 3 2" xfId="26617" xr:uid="{23A9AB32-AC1F-45CD-971B-2242BD1EE375}"/>
    <cellStyle name="Tusenskille 2 3 5 4" xfId="26615" xr:uid="{9517026D-FCAE-4759-A7AA-835EBEFC6172}"/>
    <cellStyle name="Tusenskille 2 3 5_ACT_NIBD EQ" xfId="21805" xr:uid="{B7D1973B-269C-4278-9A77-57946F2FCBA2}"/>
    <cellStyle name="Tusenskille 2 3 6" xfId="21806" xr:uid="{4A880BCD-01A4-41DF-B5C5-213D31E23A28}"/>
    <cellStyle name="Tusenskille 2 3 6 2" xfId="21807" xr:uid="{5C7C4ECB-3938-475C-9404-62DE02944030}"/>
    <cellStyle name="Tusenskille 2 3 6 2 2" xfId="42021" xr:uid="{DDB7F91C-B616-462F-85A1-73DFA572DF9A}"/>
    <cellStyle name="Tusenskille 2 3 6 2 3" xfId="32712" xr:uid="{3B675FAF-D819-418D-B084-7A6F4ABB345F}"/>
    <cellStyle name="Tusenskille 2 3 6 3" xfId="26618" xr:uid="{7C6430E4-FCBE-423A-B96C-2F6386A9E86D}"/>
    <cellStyle name="Tusenskille 2 3 6_ACT_NIBD EQ" xfId="21808" xr:uid="{8DA90BD2-A6E1-43BA-830B-A18AF4AA596E}"/>
    <cellStyle name="Tusenskille 2 3 7" xfId="21809" xr:uid="{F435F4F3-F8B0-4862-A9F6-37C386666F95}"/>
    <cellStyle name="Tusenskille 2 3 7 2" xfId="26619" xr:uid="{F660ADA5-2F61-4C0B-AA6B-26A5BA1EE819}"/>
    <cellStyle name="Tusenskille 2 3 8" xfId="21810" xr:uid="{F857E329-7E48-4AE6-9BC8-59CCA05794DA}"/>
    <cellStyle name="Tusenskille 2 3 8 2" xfId="41116" xr:uid="{66FEE2E3-36B6-4611-AD16-1AB43CA86C30}"/>
    <cellStyle name="Tusenskille 2 3 8 3" xfId="31051" xr:uid="{6099021C-64E4-4091-A7DD-550FDAA13CF5}"/>
    <cellStyle name="Tusenskille 2 3 9" xfId="36457" xr:uid="{1633176C-D784-4AE6-9E55-08D517482AA4}"/>
    <cellStyle name="Tusenskille 2 3 9 2" xfId="42400" xr:uid="{6F156BDF-B643-421B-A03A-874C9A7B6E59}"/>
    <cellStyle name="Tusenskille 2 3_Act input CF" xfId="21811" xr:uid="{26122136-D92A-4147-AE9C-BCE0A4755BC9}"/>
    <cellStyle name="Tusenskille 2 4" xfId="21812" xr:uid="{B5B659D7-F237-4EB5-914C-AA2AC61912D3}"/>
    <cellStyle name="Tusenskille 2 4 10" xfId="39091" xr:uid="{90DFE21A-7D6F-474C-9E53-BAC69AE42D77}"/>
    <cellStyle name="Tusenskille 2 4 10 2" xfId="42870" xr:uid="{4F466253-5303-45F5-92DA-216813CD60CD}"/>
    <cellStyle name="Tusenskille 2 4 11" xfId="39792" xr:uid="{2C4B1B68-CC47-4C49-A51E-410DA476DB48}"/>
    <cellStyle name="Tusenskille 2 4 11 2" xfId="43341" xr:uid="{1BEEAC43-44C9-4F6E-B75B-C2AB315A40FA}"/>
    <cellStyle name="Tusenskille 2 4 12" xfId="26620" xr:uid="{950F14C6-0B8C-4500-BCB5-DE86E0897F43}"/>
    <cellStyle name="Tusenskille 2 4 2" xfId="21813" xr:uid="{6AFE46D1-B1DE-4378-9CC7-BCCD501A7BB6}"/>
    <cellStyle name="Tusenskille 2 4 2 2" xfId="21814" xr:uid="{5563FFFB-0DD1-4A02-A940-F7760DD89450}"/>
    <cellStyle name="Tusenskille 2 4 2 2 2" xfId="21815" xr:uid="{1F16CA17-0A53-43E8-814A-405FE1799B0F}"/>
    <cellStyle name="Tusenskille 2 4 2 2 2 2" xfId="42022" xr:uid="{E1877015-18B6-4213-A12E-841F2DF542E0}"/>
    <cellStyle name="Tusenskille 2 4 2 2 2 3" xfId="32713" xr:uid="{DA3FD967-A416-4475-B255-3E2A718FDC0A}"/>
    <cellStyle name="Tusenskille 2 4 2 2 3" xfId="26622" xr:uid="{A12BB8DA-B2B7-4A5C-A02B-941E38E9D3F1}"/>
    <cellStyle name="Tusenskille 2 4 2 2_ACT_NIBD EQ" xfId="21816" xr:uid="{D13DE2B3-89F0-4A30-8A96-729D9E5F6E00}"/>
    <cellStyle name="Tusenskille 2 4 2 3" xfId="21817" xr:uid="{05A4E950-E086-46E1-A2BD-E21C81755098}"/>
    <cellStyle name="Tusenskille 2 4 2 3 2" xfId="26623" xr:uid="{F336170A-09FC-40E9-A31E-AF4B9BCFAB0C}"/>
    <cellStyle name="Tusenskille 2 4 2 4" xfId="26621" xr:uid="{1203779B-96ED-4292-AF2B-A9B55388A140}"/>
    <cellStyle name="Tusenskille 2 4 2_ACT_NIBD EQ" xfId="21818" xr:uid="{144088F0-3B33-4875-B1F4-9A2D79DC9D13}"/>
    <cellStyle name="Tusenskille 2 4 3" xfId="21819" xr:uid="{BE59075D-072F-4096-9C86-CC41A65CF784}"/>
    <cellStyle name="Tusenskille 2 4 3 2" xfId="21820" xr:uid="{1B14E719-2BD6-4E21-9A9A-2A5B041D2798}"/>
    <cellStyle name="Tusenskille 2 4 3 2 2" xfId="42023" xr:uid="{ED9EB8FB-C0C4-46C0-83E0-00641EFBC613}"/>
    <cellStyle name="Tusenskille 2 4 3 2 3" xfId="32714" xr:uid="{8051417C-523D-45FA-B8BF-51FCA0831FAE}"/>
    <cellStyle name="Tusenskille 2 4 3 3" xfId="26624" xr:uid="{B1920148-562C-4C4D-96B4-96FE43734607}"/>
    <cellStyle name="Tusenskille 2 4 3_ACT_NIBD EQ" xfId="21821" xr:uid="{C59A5C0C-A0DF-4ED5-BB7C-FF14176DC75C}"/>
    <cellStyle name="Tusenskille 2 4 4" xfId="21822" xr:uid="{3292DE35-99C4-4BEB-84B8-F6EE65063469}"/>
    <cellStyle name="Tusenskille 2 4 4 2" xfId="26625" xr:uid="{CC139B9A-7111-4AD7-BC58-F0A9DC1A4753}"/>
    <cellStyle name="Tusenskille 2 4 5" xfId="21823" xr:uid="{8D305627-A067-403C-BC4E-536CDDF60A09}"/>
    <cellStyle name="Tusenskille 2 4 5 2" xfId="41172" xr:uid="{5C4B310F-F73E-4E0C-9C95-5E2177B535D3}"/>
    <cellStyle name="Tusenskille 2 4 5 3" xfId="31452" xr:uid="{18DEBDFF-152E-4CE7-BF44-CEB729C293A5}"/>
    <cellStyle name="Tusenskille 2 4 6" xfId="37022" xr:uid="{79D998E4-F07E-4D09-A26B-3E2B1C3C980A}"/>
    <cellStyle name="Tusenskille 2 4 6 2" xfId="42546" xr:uid="{6BF9AFED-1C6B-4F1C-A197-1B34285DDD54}"/>
    <cellStyle name="Tusenskille 2 4 7" xfId="38075" xr:uid="{CED85BCC-6FE0-4DC2-94D3-66243ECB69F1}"/>
    <cellStyle name="Tusenskille 2 4 7 2" xfId="42807" xr:uid="{DA6D8B85-A9B1-4423-816B-751DE0609C1F}"/>
    <cellStyle name="Tusenskille 2 4 8" xfId="38478" xr:uid="{B652C867-9A5B-4E24-82AA-09AD641F0835}"/>
    <cellStyle name="Tusenskille 2 4 8 2" xfId="42836" xr:uid="{BC361F25-7119-4D33-A3C5-CCC97B6A86EA}"/>
    <cellStyle name="Tusenskille 2 4 9" xfId="38825" xr:uid="{6F4B72C6-92E7-4558-8903-14A947E31B85}"/>
    <cellStyle name="Tusenskille 2 4 9 2" xfId="42860" xr:uid="{E9EEB92C-D66E-4484-BD81-C54FD62DB9E0}"/>
    <cellStyle name="Tusenskille 2 4_Act input CF" xfId="21824" xr:uid="{591395F9-5281-4CB9-924D-D8B25475CECE}"/>
    <cellStyle name="Tusenskille 2 5" xfId="21825" xr:uid="{2B62A038-C002-4C8E-8C7A-4ECD2433B510}"/>
    <cellStyle name="Tusenskille 2 5 10" xfId="39092" xr:uid="{EB5EC31B-CEC9-4BD9-AD94-7F678160E920}"/>
    <cellStyle name="Tusenskille 2 5 10 2" xfId="42871" xr:uid="{CB75CBC3-7449-46CF-B1B8-44BFBD6BA7CF}"/>
    <cellStyle name="Tusenskille 2 5 11" xfId="39793" xr:uid="{992A13F2-805B-4C37-83FA-3F65336AC2E3}"/>
    <cellStyle name="Tusenskille 2 5 11 2" xfId="43342" xr:uid="{EB050176-7EB8-4170-AAC3-6EDE02DB9D88}"/>
    <cellStyle name="Tusenskille 2 5 12" xfId="26626" xr:uid="{B5A4FA27-462C-4C4F-B900-ADC25B1DAAB2}"/>
    <cellStyle name="Tusenskille 2 5 2" xfId="21826" xr:uid="{68402F89-D962-4911-A33E-700A96EBB93B}"/>
    <cellStyle name="Tusenskille 2 5 2 2" xfId="21827" xr:uid="{57760587-9906-44E8-AC95-307C1EB832BE}"/>
    <cellStyle name="Tusenskille 2 5 2 2 2" xfId="21828" xr:uid="{1701C6A0-FA36-4F3D-AC17-242C321C7BA5}"/>
    <cellStyle name="Tusenskille 2 5 2 2 2 2" xfId="42024" xr:uid="{499CA3F4-5385-4555-B947-15C5B0FD887A}"/>
    <cellStyle name="Tusenskille 2 5 2 2 2 3" xfId="32715" xr:uid="{EB077C2C-7EA8-41C3-9824-B89B8F2C19ED}"/>
    <cellStyle name="Tusenskille 2 5 2 2 3" xfId="26628" xr:uid="{28EF082F-F652-4D42-92B8-AB7DE0AE600E}"/>
    <cellStyle name="Tusenskille 2 5 2 2_ACT_NIBD EQ" xfId="21829" xr:uid="{6677B919-528A-4D02-9D9B-212A4560FA8E}"/>
    <cellStyle name="Tusenskille 2 5 2 3" xfId="21830" xr:uid="{166B5630-6CBC-48EC-94B0-46F54C28E354}"/>
    <cellStyle name="Tusenskille 2 5 2 3 2" xfId="26629" xr:uid="{5F2DC5F5-1B05-4119-A786-D2B5E9BF9EC2}"/>
    <cellStyle name="Tusenskille 2 5 2 4" xfId="26627" xr:uid="{301CCE39-1F26-4EEC-9AFD-57FBD70E0A6F}"/>
    <cellStyle name="Tusenskille 2 5 2_ACT_NIBD EQ" xfId="21831" xr:uid="{0119211C-0227-42CD-AA15-6C1A7D071EE1}"/>
    <cellStyle name="Tusenskille 2 5 3" xfId="21832" xr:uid="{49D5F2EB-0FE4-4256-94C7-8AF4506ACF54}"/>
    <cellStyle name="Tusenskille 2 5 3 2" xfId="21833" xr:uid="{1AEFF3D5-C704-4B31-980A-A3F2354F2931}"/>
    <cellStyle name="Tusenskille 2 5 3 2 2" xfId="42025" xr:uid="{126EE600-E680-4608-9D5F-52A35B204D58}"/>
    <cellStyle name="Tusenskille 2 5 3 2 3" xfId="32716" xr:uid="{A292E909-D278-4099-85B6-FE48D23093B1}"/>
    <cellStyle name="Tusenskille 2 5 3 3" xfId="26630" xr:uid="{FAAD91A7-3B7F-41A3-8687-503BBA07CBD7}"/>
    <cellStyle name="Tusenskille 2 5 3_ACT_NIBD EQ" xfId="21834" xr:uid="{DA084C81-F048-4605-A882-2CE4DEFE02E0}"/>
    <cellStyle name="Tusenskille 2 5 4" xfId="21835" xr:uid="{32F0A548-C6F3-40E5-BCDD-A154864A1D2F}"/>
    <cellStyle name="Tusenskille 2 5 4 2" xfId="26631" xr:uid="{57E16414-44B1-4834-A61E-C3F1E27D7F51}"/>
    <cellStyle name="Tusenskille 2 5 5" xfId="21836" xr:uid="{0384D07A-E44A-4F2F-A5E1-787951CBCB1A}"/>
    <cellStyle name="Tusenskille 2 5 5 2" xfId="41123" xr:uid="{EDB56D42-119A-424A-8D2E-5F6591FC09D9}"/>
    <cellStyle name="Tusenskille 2 5 5 3" xfId="31073" xr:uid="{D8BCAFC5-5171-4F4F-A993-2EDE4B6E379C}"/>
    <cellStyle name="Tusenskille 2 5 6" xfId="37023" xr:uid="{E4F9769E-D003-4D16-AD3A-94365747B08B}"/>
    <cellStyle name="Tusenskille 2 5 6 2" xfId="42547" xr:uid="{0900AFEF-FB14-425E-A948-BA1FF5FE09EF}"/>
    <cellStyle name="Tusenskille 2 5 7" xfId="38076" xr:uid="{B173D947-926E-4BE6-8941-42638EE4B3F8}"/>
    <cellStyle name="Tusenskille 2 5 7 2" xfId="42808" xr:uid="{895F8D29-92FE-4DCB-B81F-348B9436D0BA}"/>
    <cellStyle name="Tusenskille 2 5 8" xfId="38479" xr:uid="{91951AEB-4C1E-4579-98C9-3A58FE52325F}"/>
    <cellStyle name="Tusenskille 2 5 8 2" xfId="42837" xr:uid="{C24A43A1-6906-4CE1-8B21-B084B8815BCA}"/>
    <cellStyle name="Tusenskille 2 5 9" xfId="38826" xr:uid="{ECEDA8BE-F8DC-4D4E-9F83-A62DFB56F597}"/>
    <cellStyle name="Tusenskille 2 5 9 2" xfId="42861" xr:uid="{1D3717C6-433E-490E-9BC1-2448383D82C1}"/>
    <cellStyle name="Tusenskille 2 5_Act input CF" xfId="21837" xr:uid="{B77950BC-EA3A-4445-A8E0-730ACF5B44E6}"/>
    <cellStyle name="Tusenskille 2 6" xfId="21838" xr:uid="{04A977E8-D668-4274-A5D0-6652764C166C}"/>
    <cellStyle name="Tusenskille 2 6 10" xfId="39093" xr:uid="{1DEAEB13-1E51-4891-A596-48D568D40962}"/>
    <cellStyle name="Tusenskille 2 6 10 2" xfId="42872" xr:uid="{4D8FB957-91C9-4C99-9FE1-9806F6D2CC57}"/>
    <cellStyle name="Tusenskille 2 6 11" xfId="39794" xr:uid="{720D108A-2FA9-42D8-B5BE-DBA45FCB4C63}"/>
    <cellStyle name="Tusenskille 2 6 11 2" xfId="43343" xr:uid="{4A7B8F5E-97BB-4E86-9809-DDB3557597F2}"/>
    <cellStyle name="Tusenskille 2 6 12" xfId="26632" xr:uid="{CC81E976-2B0B-4607-8817-73FFFDA3953E}"/>
    <cellStyle name="Tusenskille 2 6 2" xfId="21839" xr:uid="{F4B12C5C-2E00-4E5F-8E6B-7766E605D72D}"/>
    <cellStyle name="Tusenskille 2 6 2 2" xfId="21840" xr:uid="{55A90E17-6DBA-42C0-9DEF-46F0C99C797E}"/>
    <cellStyle name="Tusenskille 2 6 2 2 2" xfId="21841" xr:uid="{093474A0-E112-40FF-987D-375327B0CFB0}"/>
    <cellStyle name="Tusenskille 2 6 2 2 2 2" xfId="42026" xr:uid="{EB0C5618-5EE7-45B6-9069-80FF0070B258}"/>
    <cellStyle name="Tusenskille 2 6 2 2 2 3" xfId="32717" xr:uid="{F4D2F991-F73D-4059-B0D4-E8F4FEB80929}"/>
    <cellStyle name="Tusenskille 2 6 2 2 3" xfId="26634" xr:uid="{E468032A-DE88-4BD9-AD87-C93A83251105}"/>
    <cellStyle name="Tusenskille 2 6 2 2_ACT_NIBD EQ" xfId="21842" xr:uid="{9E15C0B5-3E32-4F35-B9F8-113427E904B6}"/>
    <cellStyle name="Tusenskille 2 6 2 3" xfId="21843" xr:uid="{8631B1AD-CEF8-4096-B1C0-36419038EA49}"/>
    <cellStyle name="Tusenskille 2 6 2 3 2" xfId="26635" xr:uid="{15D6BCC7-E389-4CEE-A330-E2B8F8E56A24}"/>
    <cellStyle name="Tusenskille 2 6 2 4" xfId="26633" xr:uid="{C84CBCB3-136A-4E23-96CE-9B5EA487A319}"/>
    <cellStyle name="Tusenskille 2 6 2_ACT_NIBD EQ" xfId="21844" xr:uid="{F1E91BBB-1996-46F7-A05D-1AF63F5D90C8}"/>
    <cellStyle name="Tusenskille 2 6 3" xfId="21845" xr:uid="{9B0DE921-4A55-4B2C-A607-A053135F1FEB}"/>
    <cellStyle name="Tusenskille 2 6 3 2" xfId="21846" xr:uid="{D7409F77-073C-4ED3-B2D4-A11A0704E70A}"/>
    <cellStyle name="Tusenskille 2 6 3 2 2" xfId="42027" xr:uid="{079FB063-A44A-4C13-9DA3-2EFF7D74823F}"/>
    <cellStyle name="Tusenskille 2 6 3 2 3" xfId="32718" xr:uid="{7D387668-2225-4DBB-9ED2-0DB9358FB57F}"/>
    <cellStyle name="Tusenskille 2 6 3 3" xfId="26636" xr:uid="{482A2422-230A-4DE0-96D3-D03E369FCB49}"/>
    <cellStyle name="Tusenskille 2 6 3_ACT_NIBD EQ" xfId="21847" xr:uid="{0C9891C7-1741-4BB9-87F2-11C898A37842}"/>
    <cellStyle name="Tusenskille 2 6 4" xfId="21848" xr:uid="{98089ABB-E821-4E14-9CAF-BCBE616469CB}"/>
    <cellStyle name="Tusenskille 2 6 4 2" xfId="26637" xr:uid="{E5033C3F-E31C-4BA2-B8CB-4A9D3170DEB1}"/>
    <cellStyle name="Tusenskille 2 6 5" xfId="21849" xr:uid="{B7A2E45E-2ED0-444B-A9B0-3F78183E6148}"/>
    <cellStyle name="Tusenskille 2 6 5 2" xfId="41217" xr:uid="{8DFCC127-B609-49B8-B4B3-DAE8A089092A}"/>
    <cellStyle name="Tusenskille 2 6 5 3" xfId="31499" xr:uid="{6AE8AB32-85B2-480A-9277-DA9EE9109171}"/>
    <cellStyle name="Tusenskille 2 6 6" xfId="37024" xr:uid="{2E173F3B-344D-45A1-BBD9-ADAF5FAFF870}"/>
    <cellStyle name="Tusenskille 2 6 6 2" xfId="42548" xr:uid="{F8EB6D05-3CB6-43B8-921F-A85DDD4F9FF4}"/>
    <cellStyle name="Tusenskille 2 6 7" xfId="38077" xr:uid="{2A1DCAD5-B07C-45C0-B1DB-ABB1D2F0B585}"/>
    <cellStyle name="Tusenskille 2 6 7 2" xfId="42809" xr:uid="{8F52801E-9BA3-4142-B0C9-12E430B6E6E9}"/>
    <cellStyle name="Tusenskille 2 6 8" xfId="38480" xr:uid="{537C94B1-A29E-45E8-8B10-44C0A8D64612}"/>
    <cellStyle name="Tusenskille 2 6 8 2" xfId="42838" xr:uid="{1D52C247-C499-4277-B292-3B8310D3BABE}"/>
    <cellStyle name="Tusenskille 2 6 9" xfId="38827" xr:uid="{C36FC21C-3419-48FA-8158-90F0AEF6D675}"/>
    <cellStyle name="Tusenskille 2 6 9 2" xfId="42862" xr:uid="{855288C7-2DE8-498D-AE55-3528B74CA7C6}"/>
    <cellStyle name="Tusenskille 2 6_Act input CF" xfId="21850" xr:uid="{C1C02F02-4EC2-461C-97F0-5CBFF87E0CF0}"/>
    <cellStyle name="Tusenskille 2 7" xfId="21851" xr:uid="{68E82A30-D1F4-4126-A7FC-5601309FE1A0}"/>
    <cellStyle name="Tusenskille 2 7 2" xfId="21852" xr:uid="{9F643C4F-7ECE-4D88-867A-AD6BB305430C}"/>
    <cellStyle name="Tusenskille 2 7 2 2" xfId="21853" xr:uid="{9FC1AC3E-FBBA-41AD-B451-8CD741B6C322}"/>
    <cellStyle name="Tusenskille 2 7 2 2 2" xfId="42028" xr:uid="{23128DCB-BC60-4DB0-830E-15BD483885B2}"/>
    <cellStyle name="Tusenskille 2 7 2 2 3" xfId="32719" xr:uid="{E3DA704E-2226-49B1-AFEF-B3ECA6C89164}"/>
    <cellStyle name="Tusenskille 2 7 2 3" xfId="26639" xr:uid="{D7564231-38E7-456F-A100-08831436340B}"/>
    <cellStyle name="Tusenskille 2 7 2_ACT_NIBD EQ" xfId="21854" xr:uid="{EB67AA33-F46D-4344-A093-94F257B1434C}"/>
    <cellStyle name="Tusenskille 2 7 3" xfId="21855" xr:uid="{808BBCBE-1BD1-44E8-BFFA-120E1184E9FB}"/>
    <cellStyle name="Tusenskille 2 7 3 2" xfId="26640" xr:uid="{BF911C13-E857-4903-848D-918E956EF44C}"/>
    <cellStyle name="Tusenskille 2 7 4" xfId="26638" xr:uid="{B7CDD380-BB19-4DC1-8A93-3FF7C8A19739}"/>
    <cellStyle name="Tusenskille 2 7_ACT_NIBD EQ" xfId="21856" xr:uid="{56962532-31DB-4592-83ED-BA472057D70A}"/>
    <cellStyle name="Tusenskille 2 8" xfId="21857" xr:uid="{AC22387C-CF6E-416A-965F-24363D57DD34}"/>
    <cellStyle name="Tusenskille 2 8 2" xfId="21858" xr:uid="{40151F42-528A-4263-B830-35BCD88C61AE}"/>
    <cellStyle name="Tusenskille 2 8 2 2" xfId="42029" xr:uid="{A2172E2F-E6A8-41DD-B612-43AC408A810E}"/>
    <cellStyle name="Tusenskille 2 8 2 3" xfId="32720" xr:uid="{7B344737-AE88-4C20-B79C-10CFE312F127}"/>
    <cellStyle name="Tusenskille 2 8 3" xfId="26641" xr:uid="{CD4D9179-399D-44EB-92FD-EFD88737BFDD}"/>
    <cellStyle name="Tusenskille 2 8_ACT_NIBD EQ" xfId="21859" xr:uid="{24F13CA5-3A56-4360-9890-664770F8423B}"/>
    <cellStyle name="Tusenskille 2 9" xfId="21860" xr:uid="{A64A046D-4998-4870-BA6F-5030209BA104}"/>
    <cellStyle name="Tusenskille 2 9 2" xfId="26642" xr:uid="{E058EF56-3C15-4CD1-9787-914097EEA659}"/>
    <cellStyle name="Tusenskille 2_Act input CF" xfId="21861" xr:uid="{3BAB1E51-EFB4-4122-938D-68757EE33B39}"/>
    <cellStyle name="Utdata" xfId="21862" builtinId="21" customBuiltin="1"/>
    <cellStyle name="Utdata 2" xfId="21863" xr:uid="{C2EC825D-1D47-4E1D-833D-651D3E0B4479}"/>
    <cellStyle name="Utdata 2 2" xfId="30646" xr:uid="{D01032D5-5653-44DC-A79E-E0DC5F8C6351}"/>
    <cellStyle name="Utdata 3" xfId="26643" xr:uid="{94A67ECF-F46F-4C1E-9BE8-EE401474917E}"/>
    <cellStyle name="Uthevingsfarge1" xfId="21864" builtinId="29" customBuiltin="1"/>
    <cellStyle name="Uthevingsfarge1 2" xfId="21865" xr:uid="{E9E868D9-8A0B-45B3-A754-8694762E8A35}"/>
    <cellStyle name="Uthevingsfarge1 2 2" xfId="30647" xr:uid="{AAC583E2-20DD-428C-A875-3AEA9ECACC5C}"/>
    <cellStyle name="Uthevingsfarge1 3" xfId="26644" xr:uid="{C375E45E-439F-4423-BBF6-F558B3DC60BD}"/>
    <cellStyle name="Uthevingsfarge2" xfId="21866" builtinId="33" customBuiltin="1"/>
    <cellStyle name="Uthevingsfarge2 2" xfId="21867" xr:uid="{711C55DD-3E23-4CE9-A4DC-ED4453E27C21}"/>
    <cellStyle name="Uthevingsfarge2 2 2" xfId="30648" xr:uid="{6F5DD02A-E039-49B6-AD21-6D5E89A39F95}"/>
    <cellStyle name="Uthevingsfarge2 3" xfId="26645" xr:uid="{FF90E630-C888-45BA-BF3A-C4DF02423DDD}"/>
    <cellStyle name="Uthevingsfarge3" xfId="21868" builtinId="37" customBuiltin="1"/>
    <cellStyle name="Uthevingsfarge3 2" xfId="21869" xr:uid="{411773B4-3573-480B-A251-4E9F9414B43C}"/>
    <cellStyle name="Uthevingsfarge3 2 2" xfId="30649" xr:uid="{1B70F83B-88CE-40CB-A845-562181D551D0}"/>
    <cellStyle name="Uthevingsfarge3 3" xfId="26646" xr:uid="{068BDD8E-D484-4BDF-8EBB-C91094F3BC8E}"/>
    <cellStyle name="Uthevingsfarge4" xfId="21870" builtinId="41" customBuiltin="1"/>
    <cellStyle name="Uthevingsfarge4 2" xfId="21871" xr:uid="{40F10576-2E36-4EC3-B367-7336A39688C9}"/>
    <cellStyle name="Uthevingsfarge4 2 2" xfId="30650" xr:uid="{C4E865BE-F6B5-4ABD-828B-599999E974EB}"/>
    <cellStyle name="Uthevingsfarge4 3" xfId="26647" xr:uid="{A33DF73A-A07C-44CA-B54C-5678661E8A87}"/>
    <cellStyle name="Uthevingsfarge5" xfId="21872" builtinId="45" customBuiltin="1"/>
    <cellStyle name="Uthevingsfarge5 2" xfId="21873" xr:uid="{9B4AFC59-496B-4711-909B-EB2A1CAA5D61}"/>
    <cellStyle name="Uthevingsfarge5 2 2" xfId="30651" xr:uid="{C1021545-9AF5-4789-A9EA-E8E1D9E1676B}"/>
    <cellStyle name="Uthevingsfarge5 3" xfId="26648" xr:uid="{6585B688-2EBE-4D03-8C5C-BFAC08C1B10D}"/>
    <cellStyle name="Uthevingsfarge6" xfId="21874" builtinId="49" customBuiltin="1"/>
    <cellStyle name="Uthevingsfarge6 2" xfId="21875" xr:uid="{BF78A831-5E8C-484B-9C32-5A5955BC6C49}"/>
    <cellStyle name="Uthevingsfarge6 2 2" xfId="30652" xr:uid="{50021C30-28CB-4245-973F-0F567C2D3C81}"/>
    <cellStyle name="Uthevingsfarge6 3" xfId="26649" xr:uid="{21E64A66-02FD-4A69-BB08-8BBAADC7E918}"/>
    <cellStyle name="Varningstext" xfId="21876" xr:uid="{053B6686-988E-439A-B6FC-9359BBA3A3C7}"/>
    <cellStyle name="Varningstext 2" xfId="36199" xr:uid="{8E91BDE8-BF56-4036-A2FA-6523BBE7EAD1}"/>
    <cellStyle name="Varseltekst" xfId="21897" xr:uid="{DFD87561-E67B-4FC7-9BB3-6476A4605724}"/>
    <cellStyle name="Varseltekst 2" xfId="21877" xr:uid="{B09080C0-251E-400B-B470-B00895BFCDC8}"/>
    <cellStyle name="Varseltekst 2 2" xfId="30653" xr:uid="{5A733568-AA61-448A-ADEA-802E9AF35679}"/>
    <cellStyle name="Varseltekst 3" xfId="26650" xr:uid="{803339B2-4C91-41C0-BDD4-BA4B99B96DCE}"/>
    <cellStyle name="Varseltekst_ACT Segment adj EBITDA" xfId="21878" xr:uid="{12FBF428-D0AA-4D2C-94C9-426B13D597CE}"/>
    <cellStyle name="Warning Text 2" xfId="21879" xr:uid="{A4E108FD-4F4F-4AA2-95D6-55B62CB4FD9A}"/>
    <cellStyle name="Warning Text 2 2" xfId="21880" xr:uid="{A3F44F9C-0187-4709-9984-84CBB1DDA8B4}"/>
    <cellStyle name="Warning Text 2 2 2" xfId="30771" xr:uid="{FB90F659-4CA4-47F7-8F6B-A0F17D17F8EC}"/>
    <cellStyle name="Warning Text 2 3" xfId="39913" xr:uid="{FC132326-361A-411B-90F1-428245A2652C}"/>
    <cellStyle name="Warning Text 2 4" xfId="26651" xr:uid="{99582504-8F44-4356-9546-82C298A31B45}"/>
    <cellStyle name="Warning Text 2_ACT Segment adj EBITDA" xfId="21881" xr:uid="{0F023F0D-6F05-4E16-9E04-DFF00DA44735}"/>
    <cellStyle name="Warning Text 3" xfId="21882" xr:uid="{323D0746-E90F-435A-8DFD-B7E0D073CD84}"/>
    <cellStyle name="Warning Text 3 2" xfId="21883" xr:uid="{DABFEA4E-5078-4F89-84AD-C55B48D7DF3D}"/>
    <cellStyle name="Warning Text 3 2 2" xfId="30910" xr:uid="{59C43F7A-12DD-4909-9D03-FF5DE667C893}"/>
    <cellStyle name="Warning Text 3 3" xfId="26652" xr:uid="{B2344EE3-F818-4B4B-BAE9-8944E14B2F3A}"/>
    <cellStyle name="Warning Text 3_ACT Segment adj EBITDA" xfId="21884" xr:uid="{7185037F-62C8-46E3-9127-A9969EAF204D}"/>
    <cellStyle name="Warning Text 4" xfId="21885" xr:uid="{164E0687-8460-4F7B-A3BB-5D0E2ACA631D}"/>
    <cellStyle name="Warning Text 4 2" xfId="21886" xr:uid="{559EF7B0-B68A-425A-84BC-70705E26DF7E}"/>
    <cellStyle name="Warning Text 4 2 2" xfId="31157" xr:uid="{2A635E8D-090D-4661-9440-C39D4512ADB5}"/>
    <cellStyle name="Warning Text 4 3" xfId="26653" xr:uid="{05ACF951-2B2B-419F-BED9-62B5021CBED5}"/>
    <cellStyle name="Warning Text 4_ACT Segment adj EBITDA" xfId="21887" xr:uid="{B6D6C750-432C-4B01-8B51-FB6015617DE9}"/>
    <cellStyle name="Warning Text 5" xfId="21888" xr:uid="{3AE328DB-31DB-43BC-90CC-B21BF97BFA47}"/>
    <cellStyle name="Warning Text 5 2" xfId="30694" xr:uid="{AE77995F-3411-480A-88FE-6C772AE02C63}"/>
  </cellStyles>
  <dxfs count="66"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  <bottom style="thin">
          <color theme="4" tint="0.39997558519241921"/>
        </bottom>
      </border>
    </dxf>
    <dxf>
      <font>
        <b/>
        <color theme="1"/>
      </font>
      <border>
        <bottom style="thin">
          <color theme="4" tint="0.79998168889431442"/>
        </bottom>
      </border>
    </dxf>
    <dxf>
      <border>
        <left style="thin">
          <color theme="4" tint="0.79998168889431442"/>
        </left>
        <right style="thin">
          <color theme="4" tint="0.79998168889431442"/>
        </right>
      </border>
    </dxf>
    <dxf>
      <fill>
        <patternFill patternType="solid">
          <fgColor theme="4" tint="0.39997558519241921"/>
          <bgColor theme="4" tint="0.39997558519241921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bottom style="thin">
          <color theme="4"/>
        </bottom>
        <horizontal style="thin">
          <color theme="4" tint="-0.499984740745262"/>
        </horizontal>
      </border>
    </dxf>
    <dxf>
      <font>
        <color theme="1"/>
      </font>
      <fill>
        <patternFill patternType="solid">
          <fgColor theme="4" tint="0.59999389629810485"/>
          <bgColor theme="4" tint="0.59999389629810485"/>
        </patternFill>
      </fill>
      <border>
        <horizontal style="thin">
          <color theme="4" tint="0.79998168889431442"/>
        </horizontal>
      </border>
    </dxf>
    <dxf>
      <font>
        <b/>
        <i val="0"/>
        <sz val="8"/>
        <color theme="1"/>
      </font>
      <border>
        <vertical/>
        <horizontal/>
      </border>
    </dxf>
    <dxf>
      <font>
        <sz val="8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sz val="9"/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sz val="8"/>
        <color theme="1"/>
      </font>
      <border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</dxfs>
  <tableStyles count="29" defaultTableStyle="TableStyleMedium2" defaultPivotStyle="PivotStyleLight16">
    <tableStyle name="Sales Report" pivot="0" table="0" count="2" xr9:uid="{ACCB382C-90EE-4126-BC79-FAD940C3110B}">
      <tableStyleElement type="wholeTable" dxfId="65"/>
      <tableStyleElement type="headerRow" dxfId="64"/>
    </tableStyle>
    <tableStyle name="SlicerStyleDark1 2" pivot="0" table="0" count="2" xr9:uid="{6218346F-9FAD-4D28-91FC-DE799F5480F4}">
      <tableStyleElement type="wholeTable" dxfId="63"/>
      <tableStyleElement type="headerRow" dxfId="62"/>
    </tableStyle>
    <tableStyle name="TimeSlicerStyleLight3 2" pivot="0" table="0" count="2" xr9:uid="{C5001CB3-76B2-4A63-AC98-98C0A00D370E}">
      <tableStyleElement type="wholeTable" dxfId="61"/>
      <tableStyleElement type="headerRow" dxfId="60"/>
    </tableStyle>
    <tableStyle name="Crayon_Pivot" table="0" count="10" xr9:uid="{D7445AC3-35F4-4F52-AEE8-963D6A2F8BAE}">
      <tableStyleElement type="wholeTable" dxfId="59"/>
      <tableStyleElement type="headerRow" dxfId="58"/>
      <tableStyleElement type="totalRow" dxfId="57"/>
      <tableStyleElement type="secondRowStripe" dxfId="56"/>
      <tableStyleElement type="secondColumnStripe" dxfId="55"/>
      <tableStyleElement type="firstSubtotalRow" dxfId="54"/>
      <tableStyleElement type="firstRowSubheading" dxfId="53"/>
      <tableStyleElement type="secondRowSubheading" dxfId="52"/>
      <tableStyleElement type="pageFieldLabels" dxfId="51"/>
      <tableStyleElement type="pageFieldValues" dxfId="50"/>
    </tableStyle>
    <tableStyle name="Crayon_Slicer" pivot="0" table="0" count="2" xr9:uid="{B41ABDA0-1DF1-4A95-B638-F5CFE4CA5C13}">
      <tableStyleElement type="wholeTable" dxfId="49"/>
      <tableStyleElement type="headerRow" dxfId="48"/>
    </tableStyle>
    <tableStyle name="Crayon_Slicer 2" pivot="0" table="0" count="2" xr9:uid="{8EC682C1-59DD-47A9-A097-47B14231595A}">
      <tableStyleElement type="wholeTable" dxfId="47"/>
      <tableStyleElement type="headerRow" dxfId="46"/>
    </tableStyle>
    <tableStyle name="Crayon_Slicer 3" pivot="0" table="0" count="2" xr9:uid="{8CE7D815-1573-42B7-ABD7-D38697DC06CD}">
      <tableStyleElement type="wholeTable" dxfId="45"/>
      <tableStyleElement type="headerRow" dxfId="44"/>
    </tableStyle>
    <tableStyle name="Crayon_Slicer 4" pivot="0" table="0" count="2" xr9:uid="{DE262492-EF33-4C55-8497-418B3420D750}">
      <tableStyleElement type="wholeTable" dxfId="43"/>
      <tableStyleElement type="headerRow" dxfId="42"/>
    </tableStyle>
    <tableStyle name="Crayon_Slicer 10" pivot="0" table="0" count="2" xr9:uid="{6BC09C91-9DCE-4260-9E60-EEF45F45A0AD}">
      <tableStyleElement type="wholeTable" dxfId="41"/>
      <tableStyleElement type="headerRow" dxfId="40"/>
    </tableStyle>
    <tableStyle name="Crayon_Slicer 11" pivot="0" table="0" count="2" xr9:uid="{671D2E52-9DFE-474A-A99D-8A4FB91A07D2}">
      <tableStyleElement type="wholeTable" dxfId="39"/>
      <tableStyleElement type="headerRow" dxfId="38"/>
    </tableStyle>
    <tableStyle name="Crayon_Slicer 12" pivot="0" table="0" count="2" xr9:uid="{717C7A86-E7E3-4365-8D88-0E18C5784544}">
      <tableStyleElement type="wholeTable" dxfId="37"/>
      <tableStyleElement type="headerRow" dxfId="36"/>
    </tableStyle>
    <tableStyle name="Crayon_Slicer 13" pivot="0" table="0" count="2" xr9:uid="{52B04AB6-60E3-4E16-98C1-20C6DC24A39C}">
      <tableStyleElement type="wholeTable" dxfId="35"/>
      <tableStyleElement type="headerRow" dxfId="34"/>
    </tableStyle>
    <tableStyle name="Crayon_Slicer 5" pivot="0" table="0" count="2" xr9:uid="{BDDEA415-F344-4628-AA36-6936789BB5B0}">
      <tableStyleElement type="wholeTable" dxfId="33"/>
      <tableStyleElement type="headerRow" dxfId="32"/>
    </tableStyle>
    <tableStyle name="Crayon_Slicer 6" pivot="0" table="0" count="2" xr9:uid="{A28D7A48-CB72-40B8-B9D0-924484738C16}">
      <tableStyleElement type="wholeTable" dxfId="31"/>
      <tableStyleElement type="headerRow" dxfId="30"/>
    </tableStyle>
    <tableStyle name="Crayon_Slicer 7" pivot="0" table="0" count="2" xr9:uid="{9872D185-9CE5-4ED1-917A-673AD68CE993}">
      <tableStyleElement type="wholeTable" dxfId="29"/>
      <tableStyleElement type="headerRow" dxfId="28"/>
    </tableStyle>
    <tableStyle name="Crayon_Slicer 75" pivot="0" table="0" count="2" xr9:uid="{BC36D448-08DB-40E3-99D4-C7A60D83B328}">
      <tableStyleElement type="wholeTable" dxfId="27"/>
      <tableStyleElement type="headerRow" dxfId="26"/>
    </tableStyle>
    <tableStyle name="Crayon_Slicer 76" pivot="0" table="0" count="2" xr9:uid="{C58F94D6-0F79-4127-9A00-2BB09CBABD32}">
      <tableStyleElement type="wholeTable" dxfId="25"/>
      <tableStyleElement type="headerRow" dxfId="24"/>
    </tableStyle>
    <tableStyle name="Crayon_Slicer 77" pivot="0" table="0" count="2" xr9:uid="{4335322F-4BC4-4EEF-8B1F-09EE4664631B}">
      <tableStyleElement type="wholeTable" dxfId="23"/>
      <tableStyleElement type="headerRow" dxfId="22"/>
    </tableStyle>
    <tableStyle name="Crayon_Slicer 78" pivot="0" table="0" count="2" xr9:uid="{C7749A53-8F20-4DE3-99B4-2742DB1459A8}">
      <tableStyleElement type="wholeTable" dxfId="21"/>
      <tableStyleElement type="headerRow" dxfId="20"/>
    </tableStyle>
    <tableStyle name="Crayon_Slicer 79" pivot="0" table="0" count="2" xr9:uid="{3BBBF6A7-E151-4D31-8EA9-5482191DEAA9}">
      <tableStyleElement type="wholeTable" dxfId="19"/>
      <tableStyleElement type="headerRow" dxfId="18"/>
    </tableStyle>
    <tableStyle name="Crayon_Slicer 8" pivot="0" table="0" count="2" xr9:uid="{2D62D0C7-8DAF-4691-B812-CD82E3CFDE02}">
      <tableStyleElement type="wholeTable" dxfId="17"/>
      <tableStyleElement type="headerRow" dxfId="16"/>
    </tableStyle>
    <tableStyle name="Crayon_Slicer 80" pivot="0" table="0" count="2" xr9:uid="{831004F7-F5AD-4907-90D1-C8B85980C17B}">
      <tableStyleElement type="wholeTable" dxfId="15"/>
      <tableStyleElement type="headerRow" dxfId="14"/>
    </tableStyle>
    <tableStyle name="Crayon_Slicer 81" pivot="0" table="0" count="2" xr9:uid="{FD9F0B38-074B-4FA8-A6EB-6FCD3FB5BFBA}">
      <tableStyleElement type="wholeTable" dxfId="13"/>
      <tableStyleElement type="headerRow" dxfId="12"/>
    </tableStyle>
    <tableStyle name="Crayon_Slicer 82" pivot="0" table="0" count="2" xr9:uid="{B3B7264E-E849-4AD1-B6FC-59705FFE1EE1}">
      <tableStyleElement type="wholeTable" dxfId="11"/>
      <tableStyleElement type="headerRow" dxfId="10"/>
    </tableStyle>
    <tableStyle name="Crayon_Slicer 83" pivot="0" table="0" count="2" xr9:uid="{981147ED-1206-4EAC-80D8-7491322E7DD4}">
      <tableStyleElement type="wholeTable" dxfId="9"/>
      <tableStyleElement type="headerRow" dxfId="8"/>
    </tableStyle>
    <tableStyle name="Crayon_Slicer 84" pivot="0" table="0" count="2" xr9:uid="{4936C566-47C9-4C47-964D-FC4B44998875}">
      <tableStyleElement type="wholeTable" dxfId="7"/>
      <tableStyleElement type="headerRow" dxfId="6"/>
    </tableStyle>
    <tableStyle name="Crayon_Slicer 85" pivot="0" table="0" count="2" xr9:uid="{171B15EC-D921-41CB-B084-D6789F935A37}">
      <tableStyleElement type="wholeTable" dxfId="5"/>
      <tableStyleElement type="headerRow" dxfId="4"/>
    </tableStyle>
    <tableStyle name="Crayon_Slicer 86" pivot="0" table="0" count="2" xr9:uid="{114AA4F4-DA5D-4DD9-A92B-47B8E995A601}">
      <tableStyleElement type="wholeTable" dxfId="3"/>
      <tableStyleElement type="headerRow" dxfId="2"/>
    </tableStyle>
    <tableStyle name="Crayon_Slicer 9" pivot="0" table="0" count="2" xr9:uid="{9BDD34E2-874D-4938-99A1-EE8FAE0F751F}">
      <tableStyleElement type="wholeTable" dxfId="1"/>
      <tableStyleElement type="headerRow" dxfId="0"/>
    </tableStyle>
  </tableStyles>
  <colors>
    <mruColors>
      <color rgb="FFE7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1263511</xdr:colOff>
      <xdr:row>23</xdr:row>
      <xdr:rowOff>153973</xdr:rowOff>
    </xdr:from>
    <xdr:to>
      <xdr:col>10</xdr:col>
      <xdr:colOff>391519</xdr:colOff>
      <xdr:row>28</xdr:row>
      <xdr:rowOff>47709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18855F6-CE80-40B8-9988-B375C9853189}"/>
            </a:ext>
          </a:extLst>
        </xdr:cNvPr>
        <xdr:cNvSpPr txBox="1"/>
      </xdr:nvSpPr>
      <xdr:spPr>
        <a:xfrm>
          <a:off x="1263511" y="4535473"/>
          <a:ext cx="5690733" cy="83671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/>
            <a:t>*Gross Sales was historically reported as revenue, but </a:t>
          </a:r>
          <a:r>
            <a:rPr lang="en-US" sz="9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following an accounting principle change in Q1 2022,</a:t>
          </a:r>
          <a: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revenue from Software &amp; Cloud is recognized on a net basis. Revenue has been restated from Q1 2020.</a:t>
          </a:r>
          <a:b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 more information, see Note 3 in the financial report for Q1 2022</a:t>
          </a:r>
          <a:endParaRPr lang="en-US" sz="9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B65"/>
  <sheetViews>
    <sheetView topLeftCell="A10" workbookViewId="0">
      <pane xSplit="1" topLeftCell="AB1" activePane="topRight" state="frozen"/>
      <selection activeCell="N34" sqref="N34"/>
      <selection pane="topRight" activeCell="AJ26" sqref="AJ26"/>
    </sheetView>
  </sheetViews>
  <sheetFormatPr baseColWidth="10" defaultColWidth="9.28515625" defaultRowHeight="15" x14ac:dyDescent="0.25"/>
  <cols>
    <col min="1" max="1" width="28.5703125" style="54" bestFit="1" customWidth="1"/>
    <col min="2" max="4" width="7.5703125" style="54" bestFit="1" customWidth="1"/>
    <col min="5" max="15" width="7.85546875" style="54" bestFit="1" customWidth="1"/>
    <col min="16" max="16" width="8.7109375" style="54" bestFit="1" customWidth="1"/>
    <col min="17" max="20" width="7.85546875" style="54" bestFit="1" customWidth="1"/>
    <col min="21" max="21" width="8.7109375" style="54" bestFit="1" customWidth="1"/>
    <col min="22" max="25" width="13.7109375" style="54" bestFit="1" customWidth="1"/>
    <col min="26" max="26" width="11.140625" style="54" bestFit="1" customWidth="1"/>
    <col min="27" max="30" width="13.7109375" style="54" bestFit="1" customWidth="1"/>
    <col min="31" max="33" width="13" style="54" customWidth="1"/>
    <col min="34" max="36" width="13.28515625" style="54" customWidth="1"/>
    <col min="37" max="37" width="13.28515625" style="15" customWidth="1"/>
    <col min="38" max="38" width="12.42578125" style="15" customWidth="1"/>
    <col min="39" max="39" width="16.28515625" style="15" customWidth="1"/>
    <col min="40" max="40" width="23.5703125" style="15" customWidth="1"/>
    <col min="41" max="41" width="12.140625" style="15" bestFit="1" customWidth="1"/>
    <col min="42" max="43" width="17.28515625" style="15" customWidth="1"/>
    <col min="44" max="44" width="13.28515625" style="15" bestFit="1" customWidth="1"/>
    <col min="45" max="45" width="12.42578125" style="15" bestFit="1" customWidth="1"/>
    <col min="46" max="46" width="13.5703125" style="15" customWidth="1"/>
    <col min="47" max="47" width="9.28515625" style="15"/>
    <col min="48" max="48" width="12.42578125" style="15" customWidth="1"/>
    <col min="49" max="49" width="11.7109375" style="15" bestFit="1" customWidth="1"/>
    <col min="50" max="50" width="12" style="15" bestFit="1" customWidth="1"/>
    <col min="51" max="51" width="9.28515625" style="15"/>
    <col min="52" max="52" width="11" style="15" bestFit="1" customWidth="1"/>
    <col min="53" max="53" width="13.85546875" style="15" bestFit="1" customWidth="1"/>
    <col min="54" max="54" width="14.5703125" style="54" bestFit="1" customWidth="1"/>
    <col min="55" max="16384" width="9.28515625" style="54"/>
  </cols>
  <sheetData>
    <row r="1" spans="1:54" s="48" customFormat="1" x14ac:dyDescent="0.25">
      <c r="A1" s="47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>
        <v>2017</v>
      </c>
      <c r="G1" s="25" t="s">
        <v>5</v>
      </c>
      <c r="H1" s="25" t="s">
        <v>6</v>
      </c>
      <c r="I1" s="25" t="s">
        <v>7</v>
      </c>
      <c r="J1" s="25" t="s">
        <v>8</v>
      </c>
      <c r="K1" s="25">
        <v>2018</v>
      </c>
      <c r="L1" s="25" t="s">
        <v>9</v>
      </c>
      <c r="M1" s="25" t="s">
        <v>10</v>
      </c>
      <c r="N1" s="25" t="s">
        <v>11</v>
      </c>
      <c r="O1" s="25" t="s">
        <v>12</v>
      </c>
      <c r="P1" s="25">
        <v>2019</v>
      </c>
      <c r="Q1" s="25" t="s">
        <v>13</v>
      </c>
      <c r="R1" s="25" t="s">
        <v>14</v>
      </c>
      <c r="S1" s="25" t="s">
        <v>15</v>
      </c>
      <c r="T1" s="25" t="s">
        <v>16</v>
      </c>
      <c r="U1" s="25">
        <v>2020</v>
      </c>
      <c r="V1" s="25" t="s">
        <v>145</v>
      </c>
      <c r="W1" s="25" t="s">
        <v>144</v>
      </c>
      <c r="X1" s="25" t="s">
        <v>143</v>
      </c>
      <c r="Y1" s="25" t="s">
        <v>142</v>
      </c>
      <c r="Z1" s="25">
        <v>2021</v>
      </c>
      <c r="AA1" s="25" t="s">
        <v>141</v>
      </c>
      <c r="AB1" s="25" t="s">
        <v>139</v>
      </c>
      <c r="AC1" s="25" t="s">
        <v>140</v>
      </c>
      <c r="AD1" s="25" t="s">
        <v>17</v>
      </c>
      <c r="AE1" s="25">
        <v>2022</v>
      </c>
      <c r="AF1" s="25" t="s">
        <v>18</v>
      </c>
      <c r="AG1" s="25" t="s">
        <v>146</v>
      </c>
      <c r="AH1" s="25" t="s">
        <v>149</v>
      </c>
      <c r="AI1" s="25" t="s">
        <v>150</v>
      </c>
      <c r="AJ1" s="25">
        <v>2023</v>
      </c>
      <c r="AK1" s="25" t="s">
        <v>154</v>
      </c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</row>
    <row r="2" spans="1:54" s="48" customFormat="1" x14ac:dyDescent="0.25">
      <c r="A2" s="49" t="s">
        <v>19</v>
      </c>
      <c r="B2" s="78">
        <v>1358.5319999999999</v>
      </c>
      <c r="C2" s="78">
        <v>2401.7190000000001</v>
      </c>
      <c r="D2" s="78">
        <v>1249.7311719999998</v>
      </c>
      <c r="E2" s="79">
        <v>2291.7290710000007</v>
      </c>
      <c r="F2" s="79">
        <f>+SUM(B2:E2)</f>
        <v>7301.7112430000006</v>
      </c>
      <c r="G2" s="79">
        <v>1795.0811838838945</v>
      </c>
      <c r="H2" s="79">
        <v>2966.9466242434009</v>
      </c>
      <c r="I2" s="79">
        <v>1545.9320507636041</v>
      </c>
      <c r="J2" s="79">
        <v>2739.5661348715657</v>
      </c>
      <c r="K2" s="79">
        <f t="shared" ref="K2:K17" si="0">+SUM(G2:J2)</f>
        <v>9047.5259937624651</v>
      </c>
      <c r="L2" s="79">
        <v>2639.336577</v>
      </c>
      <c r="M2" s="79">
        <v>4242.6541559999996</v>
      </c>
      <c r="N2" s="79">
        <v>2500.3411240000009</v>
      </c>
      <c r="O2" s="79">
        <v>4235.6881429999994</v>
      </c>
      <c r="P2" s="79">
        <f t="shared" ref="P2:P21" si="1">+SUM(L2:O2)</f>
        <v>13618.02</v>
      </c>
      <c r="Q2" s="79">
        <v>4203.9530000000004</v>
      </c>
      <c r="R2" s="79">
        <v>6095.0441590000009</v>
      </c>
      <c r="S2" s="79">
        <v>3668.1487149999998</v>
      </c>
      <c r="T2" s="79">
        <v>5632.3090000000002</v>
      </c>
      <c r="U2" s="79">
        <f t="shared" ref="U2:U10" si="2">+SUM(Q2:T2)</f>
        <v>19599.454874000003</v>
      </c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116"/>
      <c r="AJ2" s="79"/>
      <c r="AK2" s="79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</row>
    <row r="3" spans="1:54" s="36" customFormat="1" x14ac:dyDescent="0.25">
      <c r="A3" s="50" t="s">
        <v>20</v>
      </c>
      <c r="B3" s="80"/>
      <c r="C3" s="80"/>
      <c r="D3" s="80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>
        <v>602.50088800000003</v>
      </c>
      <c r="R3" s="81">
        <v>759.07931700000029</v>
      </c>
      <c r="S3" s="81">
        <v>565.33575800000131</v>
      </c>
      <c r="T3" s="81">
        <v>761.43255199999919</v>
      </c>
      <c r="U3" s="81">
        <f t="shared" si="2"/>
        <v>2688.3485150000006</v>
      </c>
      <c r="V3" s="81">
        <v>735.93</v>
      </c>
      <c r="W3" s="81">
        <v>974.47313184871302</v>
      </c>
      <c r="X3" s="81">
        <v>761.53997217099902</v>
      </c>
      <c r="Y3" s="81">
        <v>1186.84653074517</v>
      </c>
      <c r="Z3" s="81">
        <f>V3+W3+X3+Y3</f>
        <v>3658.7896347648821</v>
      </c>
      <c r="AA3" s="81">
        <v>1071.1720594999999</v>
      </c>
      <c r="AB3" s="81">
        <v>1415.7547943273</v>
      </c>
      <c r="AC3" s="81">
        <v>1205.9907157156199</v>
      </c>
      <c r="AD3" s="81">
        <v>1506.6432212022501</v>
      </c>
      <c r="AE3" s="81">
        <f>AD3+AC3+AB3+AA3</f>
        <v>5199.5607907451695</v>
      </c>
      <c r="AF3" s="81">
        <v>1416.265586</v>
      </c>
      <c r="AG3" s="81">
        <v>1715.4223589999999</v>
      </c>
      <c r="AH3" s="81">
        <v>1460.0641049999999</v>
      </c>
      <c r="AI3" s="117">
        <v>1804.9072980000001</v>
      </c>
      <c r="AJ3" s="81">
        <f>AI3+AH3+AG3+AF3</f>
        <v>6396.6593479999992</v>
      </c>
      <c r="AK3" s="81">
        <v>1633.1443119999999</v>
      </c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13"/>
    </row>
    <row r="4" spans="1:54" s="48" customFormat="1" x14ac:dyDescent="0.25">
      <c r="A4" s="49" t="s">
        <v>21</v>
      </c>
      <c r="B4" s="78">
        <v>-1088.7280000000001</v>
      </c>
      <c r="C4" s="78">
        <v>-2045.164</v>
      </c>
      <c r="D4" s="78">
        <v>-1021.9790419999999</v>
      </c>
      <c r="E4" s="79">
        <v>-1930.0640250000004</v>
      </c>
      <c r="F4" s="79">
        <f>+SUM(B4:E4)</f>
        <v>-6085.9350670000003</v>
      </c>
      <c r="G4" s="79">
        <v>-1485.3460884973745</v>
      </c>
      <c r="H4" s="79">
        <v>-2559.4177494948713</v>
      </c>
      <c r="I4" s="79">
        <v>-1236.0872547702841</v>
      </c>
      <c r="J4" s="79">
        <v>-2280.5669642231965</v>
      </c>
      <c r="K4" s="79">
        <f t="shared" si="0"/>
        <v>-7561.4180569857253</v>
      </c>
      <c r="L4" s="79">
        <v>-2244.0830899999996</v>
      </c>
      <c r="M4" s="79">
        <v>-3748.9222810000006</v>
      </c>
      <c r="N4" s="79">
        <v>-2107.1951770000001</v>
      </c>
      <c r="O4" s="79">
        <v>-3709.108549999999</v>
      </c>
      <c r="P4" s="79">
        <f t="shared" si="1"/>
        <v>-11809.309098</v>
      </c>
      <c r="Q4" s="79">
        <f>-3688.747</f>
        <v>-3688.7469999999998</v>
      </c>
      <c r="R4" s="79">
        <v>-5429.2050899999995</v>
      </c>
      <c r="S4" s="79">
        <v>-3171.844188</v>
      </c>
      <c r="T4" s="79">
        <f>-4964.874</f>
        <v>-4964.8739999999998</v>
      </c>
      <c r="U4" s="79">
        <f t="shared" si="2"/>
        <v>-17254.670277999998</v>
      </c>
      <c r="V4" s="79">
        <v>-75.855000000000004</v>
      </c>
      <c r="W4" s="79">
        <v>-128.79300000000001</v>
      </c>
      <c r="X4" s="79">
        <v>-108.637</v>
      </c>
      <c r="Y4" s="79">
        <v>-180.8</v>
      </c>
      <c r="Z4" s="79">
        <f>V4+W4+X4+Y4</f>
        <v>-494.08500000000004</v>
      </c>
      <c r="AA4" s="79">
        <v>-111.31399999999999</v>
      </c>
      <c r="AB4" s="79">
        <v>-170.63900000000001</v>
      </c>
      <c r="AC4" s="79">
        <v>-188.35400000000001</v>
      </c>
      <c r="AD4" s="79">
        <v>-233.69367800000299</v>
      </c>
      <c r="AE4" s="79">
        <f>AD4+AC4+AB4+AA4</f>
        <v>-704.00067800000295</v>
      </c>
      <c r="AF4" s="79">
        <v>-158.523045</v>
      </c>
      <c r="AG4" s="79">
        <v>-182.87264200000001</v>
      </c>
      <c r="AH4" s="79">
        <v>-200.20403200000001</v>
      </c>
      <c r="AI4" s="116">
        <v>-193.42792399999999</v>
      </c>
      <c r="AJ4" s="79">
        <f>AI4+AH4+AG4+AF4</f>
        <v>-735.02764300000001</v>
      </c>
      <c r="AK4" s="79">
        <v>-159.244799</v>
      </c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</row>
    <row r="5" spans="1:54" s="48" customFormat="1" x14ac:dyDescent="0.25">
      <c r="A5" s="50" t="s">
        <v>22</v>
      </c>
      <c r="B5" s="80">
        <f t="shared" ref="B5:T5" si="3">+B2+B4</f>
        <v>269.80399999999986</v>
      </c>
      <c r="C5" s="80">
        <f t="shared" si="3"/>
        <v>356.55500000000006</v>
      </c>
      <c r="D5" s="80">
        <f t="shared" si="3"/>
        <v>227.75212999999985</v>
      </c>
      <c r="E5" s="81">
        <f t="shared" si="3"/>
        <v>361.6650460000003</v>
      </c>
      <c r="F5" s="81">
        <f t="shared" si="3"/>
        <v>1215.7761760000003</v>
      </c>
      <c r="G5" s="81">
        <f t="shared" si="3"/>
        <v>309.73509538652002</v>
      </c>
      <c r="H5" s="81">
        <f t="shared" si="3"/>
        <v>407.52887474852969</v>
      </c>
      <c r="I5" s="81">
        <f t="shared" si="3"/>
        <v>309.84479599332008</v>
      </c>
      <c r="J5" s="81">
        <f t="shared" si="3"/>
        <v>458.99917064836927</v>
      </c>
      <c r="K5" s="81">
        <f t="shared" si="3"/>
        <v>1486.1079367767397</v>
      </c>
      <c r="L5" s="81">
        <f t="shared" si="3"/>
        <v>395.2534870000004</v>
      </c>
      <c r="M5" s="81">
        <f t="shared" si="3"/>
        <v>493.73187499999904</v>
      </c>
      <c r="N5" s="81">
        <f t="shared" si="3"/>
        <v>393.14594700000089</v>
      </c>
      <c r="O5" s="81">
        <f t="shared" si="3"/>
        <v>526.57959300000039</v>
      </c>
      <c r="P5" s="81">
        <f t="shared" si="3"/>
        <v>1808.7109020000007</v>
      </c>
      <c r="Q5" s="81">
        <f t="shared" si="3"/>
        <v>515.20600000000059</v>
      </c>
      <c r="R5" s="81">
        <f t="shared" si="3"/>
        <v>665.83906900000147</v>
      </c>
      <c r="S5" s="81">
        <f t="shared" si="3"/>
        <v>496.30452699999978</v>
      </c>
      <c r="T5" s="81">
        <f t="shared" si="3"/>
        <v>667.4350000000004</v>
      </c>
      <c r="U5" s="81">
        <f t="shared" si="2"/>
        <v>2344.7845960000022</v>
      </c>
      <c r="V5" s="81">
        <f t="shared" ref="V5:AE5" si="4">+V3+V4</f>
        <v>660.07499999999993</v>
      </c>
      <c r="W5" s="81">
        <f t="shared" si="4"/>
        <v>845.68013184871302</v>
      </c>
      <c r="X5" s="81">
        <f t="shared" si="4"/>
        <v>652.90297217099896</v>
      </c>
      <c r="Y5" s="81">
        <f t="shared" si="4"/>
        <v>1006.04653074517</v>
      </c>
      <c r="Z5" s="81">
        <f t="shared" si="4"/>
        <v>3164.704634764882</v>
      </c>
      <c r="AA5" s="81">
        <f t="shared" si="4"/>
        <v>959.85805949999997</v>
      </c>
      <c r="AB5" s="81">
        <f t="shared" si="4"/>
        <v>1245.1157943273001</v>
      </c>
      <c r="AC5" s="81">
        <f t="shared" si="4"/>
        <v>1017.6367157156199</v>
      </c>
      <c r="AD5" s="81">
        <f t="shared" si="4"/>
        <v>1272.949543202247</v>
      </c>
      <c r="AE5" s="81">
        <f t="shared" si="4"/>
        <v>4495.5601127451664</v>
      </c>
      <c r="AF5" s="81">
        <f>+AF3+AF4</f>
        <v>1257.7425410000001</v>
      </c>
      <c r="AG5" s="81">
        <f>+AG3+AG4</f>
        <v>1532.5497169999999</v>
      </c>
      <c r="AH5" s="81">
        <f>+AH3+AH4</f>
        <v>1259.8600729999998</v>
      </c>
      <c r="AI5" s="81">
        <f>+AI3+AI4</f>
        <v>1611.479374</v>
      </c>
      <c r="AJ5" s="81">
        <f t="shared" ref="AJ5" si="5">+AJ3+AJ4</f>
        <v>5661.6317049999989</v>
      </c>
      <c r="AK5" s="81">
        <f>+AK3+AK4</f>
        <v>1473.8995129999998</v>
      </c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</row>
    <row r="6" spans="1:54" s="48" customFormat="1" x14ac:dyDescent="0.25">
      <c r="A6" s="49" t="s">
        <v>23</v>
      </c>
      <c r="B6" s="78">
        <v>-228.43100000000001</v>
      </c>
      <c r="C6" s="78">
        <v>-243.97900000000001</v>
      </c>
      <c r="D6" s="78">
        <v>-204.51884399999997</v>
      </c>
      <c r="E6" s="79">
        <v>-273.64495899999997</v>
      </c>
      <c r="F6" s="79">
        <f>+SUM(B6:E6)</f>
        <v>-950.573803</v>
      </c>
      <c r="G6" s="79">
        <v>-258.63108249824631</v>
      </c>
      <c r="H6" s="79">
        <v>-269.50832999999994</v>
      </c>
      <c r="I6" s="79">
        <v>-258.80639400000001</v>
      </c>
      <c r="J6" s="79">
        <v>-327.79245120999997</v>
      </c>
      <c r="K6" s="79">
        <f t="shared" si="0"/>
        <v>-1114.7382577082462</v>
      </c>
      <c r="L6" s="79">
        <v>-307.68099999999998</v>
      </c>
      <c r="M6" s="79">
        <v>-333.08479</v>
      </c>
      <c r="N6" s="79">
        <v>-309.04225000000002</v>
      </c>
      <c r="O6" s="79">
        <f>-362.880643</f>
        <v>-362.88064300000002</v>
      </c>
      <c r="P6" s="79">
        <f t="shared" si="1"/>
        <v>-1312.6886829999999</v>
      </c>
      <c r="Q6" s="79">
        <f>-395.487</f>
        <v>-395.48700000000002</v>
      </c>
      <c r="R6" s="79">
        <v>-449.879772</v>
      </c>
      <c r="S6" s="79">
        <v>-409.900757</v>
      </c>
      <c r="T6" s="79">
        <f>-461.434</f>
        <v>-461.43400000000003</v>
      </c>
      <c r="U6" s="79">
        <f t="shared" si="2"/>
        <v>-1716.7015290000002</v>
      </c>
      <c r="V6" s="79">
        <v>-491.83300000000003</v>
      </c>
      <c r="W6" s="79">
        <v>-518.57600000000002</v>
      </c>
      <c r="X6" s="79">
        <v>-529.80100000000004</v>
      </c>
      <c r="Y6" s="79">
        <v>-725.70399999999995</v>
      </c>
      <c r="Z6" s="79">
        <f>V6+W6+X6+Y6</f>
        <v>-2265.9139999999998</v>
      </c>
      <c r="AA6" s="79">
        <v>-722.15099999999995</v>
      </c>
      <c r="AB6" s="79">
        <v>-762.16700000000003</v>
      </c>
      <c r="AC6" s="79">
        <v>-742.577</v>
      </c>
      <c r="AD6" s="79">
        <v>-935.35</v>
      </c>
      <c r="AE6" s="79">
        <f>AD6+AC6+AB6+AA6</f>
        <v>-3162.2449999999999</v>
      </c>
      <c r="AF6" s="79">
        <v>-917.25044000000003</v>
      </c>
      <c r="AG6" s="79">
        <v>-1031.9223999999999</v>
      </c>
      <c r="AH6" s="79">
        <v>-926.62762899999996</v>
      </c>
      <c r="AI6" s="116">
        <v>-1153.0488800000001</v>
      </c>
      <c r="AJ6" s="79">
        <f>AI6+AH6+AG6+AF6</f>
        <v>-4028.8493490000001</v>
      </c>
      <c r="AK6" s="79">
        <v>-1088.9809150000001</v>
      </c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</row>
    <row r="7" spans="1:54" s="48" customFormat="1" x14ac:dyDescent="0.25">
      <c r="A7" s="49" t="s">
        <v>24</v>
      </c>
      <c r="B7" s="78">
        <v>-36.72</v>
      </c>
      <c r="C7" s="78">
        <v>-35.466999999999999</v>
      </c>
      <c r="D7" s="78">
        <v>-43.283851999999996</v>
      </c>
      <c r="E7" s="79">
        <v>-45.890432000000004</v>
      </c>
      <c r="F7" s="79">
        <f>+SUM(B7:E7)</f>
        <v>-161.36128400000001</v>
      </c>
      <c r="G7" s="79">
        <v>-40.592950999999999</v>
      </c>
      <c r="H7" s="79">
        <v>-46.865004919999997</v>
      </c>
      <c r="I7" s="79">
        <v>-51.790621000000002</v>
      </c>
      <c r="J7" s="79">
        <v>-55.065610790000001</v>
      </c>
      <c r="K7" s="79">
        <f t="shared" si="0"/>
        <v>-194.31418771</v>
      </c>
      <c r="L7" s="79">
        <v>-58.256999999999998</v>
      </c>
      <c r="M7" s="79">
        <v>-55.191839999999999</v>
      </c>
      <c r="N7" s="79">
        <v>-52.932569999999998</v>
      </c>
      <c r="O7" s="79">
        <v>-79.715050000000005</v>
      </c>
      <c r="P7" s="79">
        <f t="shared" si="1"/>
        <v>-246.09645999999998</v>
      </c>
      <c r="Q7" s="79">
        <f>-81.223</f>
        <v>-81.222999999999999</v>
      </c>
      <c r="R7" s="79">
        <v>-51.534571999999997</v>
      </c>
      <c r="S7" s="79">
        <v>-54.062699000000002</v>
      </c>
      <c r="T7" s="79">
        <f>-59.85</f>
        <v>-59.85</v>
      </c>
      <c r="U7" s="79">
        <f t="shared" si="2"/>
        <v>-246.67027099999999</v>
      </c>
      <c r="V7" s="79">
        <v>-64.343000000000004</v>
      </c>
      <c r="W7" s="79">
        <v>-71.528000000000006</v>
      </c>
      <c r="X7" s="79">
        <v>-74.305000000000007</v>
      </c>
      <c r="Y7" s="79">
        <v>-108.96640855939501</v>
      </c>
      <c r="Z7" s="79">
        <f>V7+W7+X7+Y7</f>
        <v>-319.14240855939499</v>
      </c>
      <c r="AA7" s="79">
        <v>-121.54886616207401</v>
      </c>
      <c r="AB7" s="79">
        <v>-140.19604201194099</v>
      </c>
      <c r="AC7" s="79">
        <v>-167.27500000000001</v>
      </c>
      <c r="AD7" s="79">
        <v>-152.815191809156</v>
      </c>
      <c r="AE7" s="79">
        <f>AD7+AC7+AB7+AA7</f>
        <v>-581.83509998317095</v>
      </c>
      <c r="AF7" s="79">
        <v>-156.825185</v>
      </c>
      <c r="AG7" s="79">
        <v>-204.534582</v>
      </c>
      <c r="AH7" s="79">
        <v>-198.118224</v>
      </c>
      <c r="AI7" s="116">
        <v>-328.520782</v>
      </c>
      <c r="AJ7" s="79">
        <f>AI7+AH7+AG7+AF7</f>
        <v>-887.99877300000003</v>
      </c>
      <c r="AK7" s="79">
        <v>-206.598083</v>
      </c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</row>
    <row r="8" spans="1:54" s="48" customFormat="1" x14ac:dyDescent="0.25">
      <c r="A8" s="52" t="s">
        <v>25</v>
      </c>
      <c r="B8" s="82">
        <f>+B6+B7</f>
        <v>-265.15100000000001</v>
      </c>
      <c r="C8" s="82">
        <f t="shared" ref="C8:L8" si="6">+C6+C7</f>
        <v>-279.44600000000003</v>
      </c>
      <c r="D8" s="82">
        <f t="shared" si="6"/>
        <v>-247.80269599999997</v>
      </c>
      <c r="E8" s="83">
        <f t="shared" si="6"/>
        <v>-319.535391</v>
      </c>
      <c r="F8" s="83">
        <f t="shared" si="6"/>
        <v>-1111.9350870000001</v>
      </c>
      <c r="G8" s="83">
        <f t="shared" si="6"/>
        <v>-299.22403349824629</v>
      </c>
      <c r="H8" s="83">
        <f t="shared" si="6"/>
        <v>-316.37333491999993</v>
      </c>
      <c r="I8" s="83">
        <f t="shared" si="6"/>
        <v>-310.597015</v>
      </c>
      <c r="J8" s="83">
        <f t="shared" si="6"/>
        <v>-382.85806199999996</v>
      </c>
      <c r="K8" s="83">
        <f t="shared" si="6"/>
        <v>-1309.0524454182462</v>
      </c>
      <c r="L8" s="83">
        <f t="shared" si="6"/>
        <v>-365.93799999999999</v>
      </c>
      <c r="M8" s="83">
        <f>+M6+M7</f>
        <v>-388.27663000000001</v>
      </c>
      <c r="N8" s="83">
        <f>+N6+N7</f>
        <v>-361.97482000000002</v>
      </c>
      <c r="O8" s="83">
        <f>+O6+O7</f>
        <v>-442.59569300000004</v>
      </c>
      <c r="P8" s="83">
        <f t="shared" ref="P8" si="7">+P6+P7</f>
        <v>-1558.7851429999998</v>
      </c>
      <c r="Q8" s="83">
        <f>+Q6+Q7</f>
        <v>-476.71000000000004</v>
      </c>
      <c r="R8" s="83">
        <f>+R6+R7</f>
        <v>-501.41434400000003</v>
      </c>
      <c r="S8" s="83">
        <f>+S6+S7</f>
        <v>-463.96345600000001</v>
      </c>
      <c r="T8" s="83">
        <f>+T6+T7</f>
        <v>-521.28399999999999</v>
      </c>
      <c r="U8" s="83">
        <f t="shared" si="2"/>
        <v>-1963.3717999999999</v>
      </c>
      <c r="V8" s="83">
        <f t="shared" ref="V8:X8" si="8">+V6+V7</f>
        <v>-556.17600000000004</v>
      </c>
      <c r="W8" s="83">
        <f t="shared" si="8"/>
        <v>-590.10400000000004</v>
      </c>
      <c r="X8" s="83">
        <f t="shared" si="8"/>
        <v>-604.10599999999999</v>
      </c>
      <c r="Y8" s="83">
        <f>+Y6+Y7</f>
        <v>-834.6704085593949</v>
      </c>
      <c r="Z8" s="83">
        <f>V8+W8+X8+Y8</f>
        <v>-2585.0564085593951</v>
      </c>
      <c r="AA8" s="83">
        <f>+AA6+AA7</f>
        <v>-843.69986616207393</v>
      </c>
      <c r="AB8" s="83">
        <f>+AB6+AB7</f>
        <v>-902.36304201194105</v>
      </c>
      <c r="AC8" s="83">
        <f>+AC6+AC7</f>
        <v>-909.85199999999998</v>
      </c>
      <c r="AD8" s="83">
        <f>(+AD6+AD7)</f>
        <v>-1088.1651918091561</v>
      </c>
      <c r="AE8" s="83">
        <f>(+AE6+AE7)</f>
        <v>-3744.0800999831708</v>
      </c>
      <c r="AF8" s="83">
        <f>+AF6+AF7</f>
        <v>-1074.0756249999999</v>
      </c>
      <c r="AG8" s="83">
        <f>+AG6+AG7</f>
        <v>-1236.4569819999999</v>
      </c>
      <c r="AH8" s="83">
        <f>+AH6+AH7</f>
        <v>-1124.7458529999999</v>
      </c>
      <c r="AI8" s="83">
        <f>+AI6+AI7</f>
        <v>-1481.5696620000001</v>
      </c>
      <c r="AJ8" s="83">
        <f>(+AJ6+AJ7)</f>
        <v>-4916.8481220000003</v>
      </c>
      <c r="AK8" s="83">
        <f>+AK6+AK7</f>
        <v>-1295.5789980000002</v>
      </c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</row>
    <row r="9" spans="1:54" s="48" customFormat="1" x14ac:dyDescent="0.25">
      <c r="A9" s="50" t="s">
        <v>26</v>
      </c>
      <c r="B9" s="80">
        <f t="shared" ref="B9:T9" si="9">+B5+B8</f>
        <v>4.6529999999998495</v>
      </c>
      <c r="C9" s="80">
        <f t="shared" si="9"/>
        <v>77.109000000000037</v>
      </c>
      <c r="D9" s="80">
        <f t="shared" si="9"/>
        <v>-20.050566000000117</v>
      </c>
      <c r="E9" s="81">
        <f t="shared" si="9"/>
        <v>42.129655000000298</v>
      </c>
      <c r="F9" s="81">
        <f t="shared" si="9"/>
        <v>103.84108900000024</v>
      </c>
      <c r="G9" s="81">
        <f t="shared" si="9"/>
        <v>10.51106188827373</v>
      </c>
      <c r="H9" s="81">
        <f t="shared" si="9"/>
        <v>91.155539828529754</v>
      </c>
      <c r="I9" s="81">
        <f t="shared" si="9"/>
        <v>-0.75221900667992259</v>
      </c>
      <c r="J9" s="81">
        <f t="shared" si="9"/>
        <v>76.141108648369311</v>
      </c>
      <c r="K9" s="81">
        <f t="shared" si="9"/>
        <v>177.05549135849355</v>
      </c>
      <c r="L9" s="81">
        <f t="shared" si="9"/>
        <v>29.315487000000417</v>
      </c>
      <c r="M9" s="81">
        <f t="shared" si="9"/>
        <v>105.45524499999902</v>
      </c>
      <c r="N9" s="81">
        <f t="shared" si="9"/>
        <v>31.171127000000865</v>
      </c>
      <c r="O9" s="81">
        <f t="shared" si="9"/>
        <v>83.983900000000347</v>
      </c>
      <c r="P9" s="81">
        <f t="shared" si="9"/>
        <v>249.92575900000088</v>
      </c>
      <c r="Q9" s="81">
        <f t="shared" si="9"/>
        <v>38.496000000000549</v>
      </c>
      <c r="R9" s="81">
        <f t="shared" si="9"/>
        <v>164.42472500000144</v>
      </c>
      <c r="S9" s="81">
        <f t="shared" si="9"/>
        <v>32.341070999999772</v>
      </c>
      <c r="T9" s="81">
        <f t="shared" si="9"/>
        <v>146.15100000000041</v>
      </c>
      <c r="U9" s="81">
        <f t="shared" si="2"/>
        <v>381.41279600000217</v>
      </c>
      <c r="V9" s="81">
        <f t="shared" ref="V9:Y9" si="10">+V5+V8</f>
        <v>103.89899999999989</v>
      </c>
      <c r="W9" s="81">
        <f t="shared" si="10"/>
        <v>255.57613184871298</v>
      </c>
      <c r="X9" s="81">
        <f t="shared" si="10"/>
        <v>48.79697217099897</v>
      </c>
      <c r="Y9" s="81">
        <f t="shared" si="10"/>
        <v>171.3761221857751</v>
      </c>
      <c r="Z9" s="81">
        <f>V9+W9+X9+Y9</f>
        <v>579.64822620548694</v>
      </c>
      <c r="AA9" s="81">
        <f t="shared" ref="AA9:AD9" si="11">+AA5+AA8</f>
        <v>116.15819333792604</v>
      </c>
      <c r="AB9" s="81">
        <f t="shared" si="11"/>
        <v>342.75275231535909</v>
      </c>
      <c r="AC9" s="81">
        <f t="shared" si="11"/>
        <v>107.78471571561988</v>
      </c>
      <c r="AD9" s="81">
        <f t="shared" si="11"/>
        <v>184.7843513930909</v>
      </c>
      <c r="AE9" s="81">
        <f>+AE5+AE8</f>
        <v>751.48001276199557</v>
      </c>
      <c r="AF9" s="81">
        <f t="shared" ref="AF9:AG9" si="12">+AF5+AF8</f>
        <v>183.66691600000013</v>
      </c>
      <c r="AG9" s="81">
        <f t="shared" si="12"/>
        <v>296.09273499999995</v>
      </c>
      <c r="AH9" s="81">
        <f t="shared" ref="AH9:AI9" si="13">+AH5+AH8</f>
        <v>135.11421999999993</v>
      </c>
      <c r="AI9" s="81">
        <f t="shared" si="13"/>
        <v>129.9097119999999</v>
      </c>
      <c r="AJ9" s="81">
        <f>+AJ5+AJ8</f>
        <v>744.78358299999854</v>
      </c>
      <c r="AK9" s="81">
        <f t="shared" ref="AK9" si="14">+AK5+AK8</f>
        <v>178.32051499999966</v>
      </c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</row>
    <row r="10" spans="1:54" s="48" customFormat="1" x14ac:dyDescent="0.25">
      <c r="A10" s="49" t="s">
        <v>27</v>
      </c>
      <c r="B10" s="78">
        <v>0.27200000000000002</v>
      </c>
      <c r="C10" s="78">
        <v>0.20300000000000001</v>
      </c>
      <c r="D10" s="78">
        <v>10.704587999999999</v>
      </c>
      <c r="E10" s="79">
        <v>15.579000000000001</v>
      </c>
      <c r="F10" s="79">
        <f>+SUM(B10:E10)</f>
        <v>26.758588</v>
      </c>
      <c r="G10" s="79">
        <v>2.8170000000000002</v>
      </c>
      <c r="H10" s="79">
        <v>0.61699999999999999</v>
      </c>
      <c r="I10" s="79">
        <v>6.1006730454097005</v>
      </c>
      <c r="J10" s="79">
        <v>1.5509827899999999</v>
      </c>
      <c r="K10" s="79">
        <f>+SUM(G10:J10)</f>
        <v>11.0856558354097</v>
      </c>
      <c r="L10" s="79">
        <v>6.4660000000000002</v>
      </c>
      <c r="M10" s="79">
        <v>18.81737</v>
      </c>
      <c r="N10" s="79">
        <v>3.1360000000000001</v>
      </c>
      <c r="O10" s="79">
        <v>13.896700000000001</v>
      </c>
      <c r="P10" s="79">
        <f>+SUM(L10:O10)</f>
        <v>42.316070000000003</v>
      </c>
      <c r="Q10" s="79">
        <v>2.105</v>
      </c>
      <c r="R10" s="79">
        <v>6.7625013000000003</v>
      </c>
      <c r="S10" s="79">
        <v>31.611955000000002</v>
      </c>
      <c r="T10" s="79">
        <v>-8.9909999999999997</v>
      </c>
      <c r="U10" s="79">
        <f t="shared" si="2"/>
        <v>31.488456300000003</v>
      </c>
      <c r="V10" s="79">
        <v>11.819983000000001</v>
      </c>
      <c r="W10" s="79">
        <v>-3.8899036462950027</v>
      </c>
      <c r="X10" s="79">
        <v>20.958597756294999</v>
      </c>
      <c r="Y10" s="79">
        <v>35.036999999999999</v>
      </c>
      <c r="Z10" s="79">
        <v>63.926000000000002</v>
      </c>
      <c r="AA10" s="79">
        <v>6.8520000000000003</v>
      </c>
      <c r="AB10" s="79">
        <v>2.3873089995379999</v>
      </c>
      <c r="AC10" s="79">
        <v>5.2714571027666901</v>
      </c>
      <c r="AD10" s="79">
        <v>73.224928190843897</v>
      </c>
      <c r="AE10" s="79">
        <f>AD10+AC10+AB10+AA10</f>
        <v>87.735694293148583</v>
      </c>
      <c r="AF10" s="79">
        <v>1.159513</v>
      </c>
      <c r="AG10" s="79">
        <v>55.391624</v>
      </c>
      <c r="AH10" s="79">
        <v>7.4324979999999998</v>
      </c>
      <c r="AI10" s="116">
        <v>110.680583</v>
      </c>
      <c r="AJ10" s="79">
        <f>AI10+AH10+AG10+AF10</f>
        <v>174.66421800000001</v>
      </c>
      <c r="AK10" s="79">
        <v>24.676909999999999</v>
      </c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</row>
    <row r="11" spans="1:54" s="48" customFormat="1" x14ac:dyDescent="0.25">
      <c r="A11" s="50" t="s">
        <v>28</v>
      </c>
      <c r="B11" s="80">
        <f t="shared" ref="B11:AC11" si="15">+B9+B10</f>
        <v>4.9249999999998497</v>
      </c>
      <c r="C11" s="80">
        <f t="shared" si="15"/>
        <v>77.31200000000004</v>
      </c>
      <c r="D11" s="80">
        <f t="shared" si="15"/>
        <v>-9.3459780000001178</v>
      </c>
      <c r="E11" s="81">
        <f t="shared" si="15"/>
        <v>57.708655000000299</v>
      </c>
      <c r="F11" s="81">
        <f t="shared" si="15"/>
        <v>130.59967700000024</v>
      </c>
      <c r="G11" s="81">
        <f t="shared" si="15"/>
        <v>13.32806188827373</v>
      </c>
      <c r="H11" s="81">
        <f t="shared" si="15"/>
        <v>91.772539828529759</v>
      </c>
      <c r="I11" s="81">
        <f t="shared" si="15"/>
        <v>5.3484540387297779</v>
      </c>
      <c r="J11" s="81">
        <f t="shared" si="15"/>
        <v>77.692091438369317</v>
      </c>
      <c r="K11" s="81">
        <f t="shared" si="15"/>
        <v>188.14114719390327</v>
      </c>
      <c r="L11" s="81">
        <f t="shared" si="15"/>
        <v>35.781487000000418</v>
      </c>
      <c r="M11" s="81">
        <f t="shared" si="15"/>
        <v>124.27261499999902</v>
      </c>
      <c r="N11" s="81">
        <f t="shared" si="15"/>
        <v>34.307127000000868</v>
      </c>
      <c r="O11" s="81">
        <f t="shared" si="15"/>
        <v>97.880600000000342</v>
      </c>
      <c r="P11" s="81">
        <f t="shared" si="15"/>
        <v>292.24182900000091</v>
      </c>
      <c r="Q11" s="81">
        <f t="shared" si="15"/>
        <v>40.601000000000546</v>
      </c>
      <c r="R11" s="81">
        <f t="shared" si="15"/>
        <v>171.18722630000144</v>
      </c>
      <c r="S11" s="81">
        <f t="shared" si="15"/>
        <v>63.953025999999774</v>
      </c>
      <c r="T11" s="81">
        <f t="shared" si="15"/>
        <v>137.16000000000042</v>
      </c>
      <c r="U11" s="81">
        <f t="shared" si="15"/>
        <v>412.90125230000217</v>
      </c>
      <c r="V11" s="81">
        <f t="shared" si="15"/>
        <v>115.71898299999989</v>
      </c>
      <c r="W11" s="81">
        <f t="shared" si="15"/>
        <v>251.68622820241796</v>
      </c>
      <c r="X11" s="81">
        <f t="shared" si="15"/>
        <v>69.755569927293976</v>
      </c>
      <c r="Y11" s="81">
        <f t="shared" si="15"/>
        <v>206.41312218577511</v>
      </c>
      <c r="Z11" s="81">
        <f t="shared" si="15"/>
        <v>643.57422620548698</v>
      </c>
      <c r="AA11" s="81">
        <f t="shared" si="15"/>
        <v>123.01019333792604</v>
      </c>
      <c r="AB11" s="81">
        <f t="shared" si="15"/>
        <v>345.14006131489708</v>
      </c>
      <c r="AC11" s="81">
        <f t="shared" si="15"/>
        <v>113.05617281838657</v>
      </c>
      <c r="AD11" s="81">
        <f t="shared" ref="AD11:AF11" si="16">+AD9+AD10</f>
        <v>258.00927958393481</v>
      </c>
      <c r="AE11" s="81">
        <f t="shared" si="16"/>
        <v>839.21570705514409</v>
      </c>
      <c r="AF11" s="81">
        <f t="shared" si="16"/>
        <v>184.82642900000013</v>
      </c>
      <c r="AG11" s="81">
        <f t="shared" ref="AG11" si="17">+AG9+AG10</f>
        <v>351.48435899999993</v>
      </c>
      <c r="AH11" s="81">
        <f t="shared" ref="AH11:AI11" si="18">+AH9+AH10</f>
        <v>142.54671799999994</v>
      </c>
      <c r="AI11" s="81">
        <f t="shared" si="18"/>
        <v>240.59029499999991</v>
      </c>
      <c r="AJ11" s="81">
        <f t="shared" ref="AJ11:AK11" si="19">+AJ9+AJ10</f>
        <v>919.44780099999855</v>
      </c>
      <c r="AK11" s="81">
        <f t="shared" si="19"/>
        <v>202.99742499999965</v>
      </c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</row>
    <row r="12" spans="1:54" s="48" customFormat="1" x14ac:dyDescent="0.25">
      <c r="A12" s="51" t="s">
        <v>29</v>
      </c>
      <c r="B12" s="84">
        <f t="shared" ref="B12:AB12" si="20">+B11/B5</f>
        <v>1.8253991786629748E-2</v>
      </c>
      <c r="C12" s="84">
        <f t="shared" si="20"/>
        <v>0.21683050300795118</v>
      </c>
      <c r="D12" s="84">
        <f t="shared" si="20"/>
        <v>-4.1035743551553719E-2</v>
      </c>
      <c r="E12" s="85">
        <f t="shared" si="20"/>
        <v>0.15956381640486278</v>
      </c>
      <c r="F12" s="85">
        <f t="shared" si="20"/>
        <v>0.10742082266300323</v>
      </c>
      <c r="G12" s="85">
        <f t="shared" si="20"/>
        <v>4.303051893955244E-2</v>
      </c>
      <c r="H12" s="85">
        <f t="shared" si="20"/>
        <v>0.22519272992658262</v>
      </c>
      <c r="I12" s="85">
        <f t="shared" si="20"/>
        <v>1.7261719763868762E-2</v>
      </c>
      <c r="J12" s="85">
        <f t="shared" si="20"/>
        <v>0.16926412160750456</v>
      </c>
      <c r="K12" s="85">
        <f t="shared" si="20"/>
        <v>0.12659992086575336</v>
      </c>
      <c r="L12" s="85">
        <f t="shared" si="20"/>
        <v>9.0527947701573047E-2</v>
      </c>
      <c r="M12" s="85">
        <f t="shared" si="20"/>
        <v>0.25170061179460868</v>
      </c>
      <c r="N12" s="85">
        <f t="shared" si="20"/>
        <v>8.7263081971949694E-2</v>
      </c>
      <c r="O12" s="85">
        <f t="shared" si="20"/>
        <v>0.18587997199504136</v>
      </c>
      <c r="P12" s="85">
        <f t="shared" si="20"/>
        <v>0.16157464892639917</v>
      </c>
      <c r="Q12" s="85">
        <f t="shared" si="20"/>
        <v>7.8805371055462287E-2</v>
      </c>
      <c r="R12" s="85">
        <f t="shared" si="20"/>
        <v>0.25710000249324672</v>
      </c>
      <c r="S12" s="85">
        <f t="shared" si="20"/>
        <v>0.12885843775509184</v>
      </c>
      <c r="T12" s="85">
        <f t="shared" si="20"/>
        <v>0.205503157610854</v>
      </c>
      <c r="U12" s="85">
        <f t="shared" si="20"/>
        <v>0.17609346845948051</v>
      </c>
      <c r="V12" s="85">
        <f t="shared" si="20"/>
        <v>0.17531187062076264</v>
      </c>
      <c r="W12" s="85">
        <f t="shared" si="20"/>
        <v>0.29761397805599987</v>
      </c>
      <c r="X12" s="85">
        <f t="shared" si="20"/>
        <v>0.10683910611609929</v>
      </c>
      <c r="Y12" s="85">
        <f t="shared" si="20"/>
        <v>0.20517254011391173</v>
      </c>
      <c r="Z12" s="85">
        <f t="shared" si="20"/>
        <v>0.20335996577238261</v>
      </c>
      <c r="AA12" s="85">
        <f t="shared" si="20"/>
        <v>0.12815456631369365</v>
      </c>
      <c r="AB12" s="85">
        <f t="shared" si="20"/>
        <v>0.27719515155726238</v>
      </c>
      <c r="AC12" s="85">
        <f>+AC11/AC5</f>
        <v>0.11109679031075791</v>
      </c>
      <c r="AD12" s="85">
        <f t="shared" ref="AD12:AE12" si="21">+AD11/AD5</f>
        <v>0.20268617948114706</v>
      </c>
      <c r="AE12" s="85">
        <f t="shared" si="21"/>
        <v>0.18667656220988355</v>
      </c>
      <c r="AF12" s="85">
        <f>+AF11/AF5</f>
        <v>0.14695092435455764</v>
      </c>
      <c r="AG12" s="85">
        <f>+AG11/AG5</f>
        <v>0.22934613807377052</v>
      </c>
      <c r="AH12" s="85">
        <f>+AH11/AH5</f>
        <v>0.1131448809712378</v>
      </c>
      <c r="AI12" s="85">
        <f>+AI11/AI5</f>
        <v>0.14929778120759238</v>
      </c>
      <c r="AJ12" s="85">
        <f t="shared" ref="AJ12" si="22">+AJ11/AJ5</f>
        <v>0.1623997901855749</v>
      </c>
      <c r="AK12" s="85">
        <f>+AK11/AK5</f>
        <v>0.13772813085935234</v>
      </c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</row>
    <row r="13" spans="1:54" s="48" customFormat="1" x14ac:dyDescent="0.25">
      <c r="A13" s="49" t="s">
        <v>30</v>
      </c>
      <c r="B13" s="78">
        <v>-2.44</v>
      </c>
      <c r="C13" s="78">
        <v>-2.419</v>
      </c>
      <c r="D13" s="78">
        <v>-2.3908480000000019</v>
      </c>
      <c r="E13" s="79">
        <v>-2.4520189999999928</v>
      </c>
      <c r="F13" s="79">
        <f>+SUM(B13:E13)</f>
        <v>-9.7018669999999947</v>
      </c>
      <c r="G13" s="79">
        <v>-2.543521999999999</v>
      </c>
      <c r="H13" s="79">
        <v>-2.5604760000000004</v>
      </c>
      <c r="I13" s="79">
        <v>-3.0160959999999979</v>
      </c>
      <c r="J13" s="79">
        <v>-3.4613190000000102</v>
      </c>
      <c r="K13" s="79">
        <f t="shared" si="0"/>
        <v>-11.581413000000007</v>
      </c>
      <c r="L13" s="79">
        <v>-9.1533999999999995</v>
      </c>
      <c r="M13" s="79">
        <v>-10.851279999999999</v>
      </c>
      <c r="N13" s="79">
        <v>-9.6340299999999992</v>
      </c>
      <c r="O13" s="79">
        <f>-10.9854</f>
        <v>-10.9854</v>
      </c>
      <c r="P13" s="79">
        <f t="shared" si="1"/>
        <v>-40.624110000000002</v>
      </c>
      <c r="Q13" s="79">
        <f>-12.493854</f>
        <v>-12.493854000000001</v>
      </c>
      <c r="R13" s="79">
        <v>-13.142138999999998</v>
      </c>
      <c r="S13" s="79">
        <v>-13.927787</v>
      </c>
      <c r="T13" s="79">
        <f>-14.514</f>
        <v>-14.513999999999999</v>
      </c>
      <c r="U13" s="79">
        <f>+SUM(Q13:T13)</f>
        <v>-54.077780000000004</v>
      </c>
      <c r="V13" s="79">
        <v>-14.504168999999999</v>
      </c>
      <c r="W13" s="79">
        <v>-17.202220000000001</v>
      </c>
      <c r="X13" s="79">
        <v>-16.695772999999999</v>
      </c>
      <c r="Y13" s="79">
        <v>-20.520457</v>
      </c>
      <c r="Z13" s="79">
        <f t="shared" ref="Z13:Z21" si="23">V13+W13+X13+Y13</f>
        <v>-68.922618999999997</v>
      </c>
      <c r="AA13" s="79">
        <f>-23.257</f>
        <v>-23.257000000000001</v>
      </c>
      <c r="AB13" s="79">
        <v>-26.660299999999999</v>
      </c>
      <c r="AC13" s="79">
        <v>-23.499661</v>
      </c>
      <c r="AD13" s="79">
        <v>-37.433999999999997</v>
      </c>
      <c r="AE13" s="79">
        <f>AD13+AC13+AB13+AA13</f>
        <v>-110.85096100000001</v>
      </c>
      <c r="AF13" s="79">
        <v>-29.166440000000001</v>
      </c>
      <c r="AG13" s="79">
        <v>-30.599668999999999</v>
      </c>
      <c r="AH13" s="79">
        <v>-33.289766999999998</v>
      </c>
      <c r="AI13" s="116">
        <v>-36.380392000000001</v>
      </c>
      <c r="AJ13" s="79">
        <f>AI13+AH13+AG13+AF13</f>
        <v>-129.43626799999998</v>
      </c>
      <c r="AK13" s="79">
        <v>-40.367832999999997</v>
      </c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</row>
    <row r="14" spans="1:54" s="48" customFormat="1" x14ac:dyDescent="0.25">
      <c r="A14" s="49" t="s">
        <v>31</v>
      </c>
      <c r="B14" s="78">
        <v>-12.836</v>
      </c>
      <c r="C14" s="78">
        <v>-14.690000000000001</v>
      </c>
      <c r="D14" s="78">
        <v>-13.787483999999997</v>
      </c>
      <c r="E14" s="79">
        <v>-20.668138000000006</v>
      </c>
      <c r="F14" s="79">
        <f>+SUM(B14:E14)</f>
        <v>-61.981622000000009</v>
      </c>
      <c r="G14" s="79">
        <v>-15.167457000000001</v>
      </c>
      <c r="H14" s="79">
        <v>-15.895833</v>
      </c>
      <c r="I14" s="79">
        <v>-16.434480999999998</v>
      </c>
      <c r="J14" s="79">
        <v>-17.399593999999997</v>
      </c>
      <c r="K14" s="79">
        <f t="shared" si="0"/>
        <v>-64.897364999999994</v>
      </c>
      <c r="L14" s="79">
        <v>-17.283259999999999</v>
      </c>
      <c r="M14" s="79">
        <v>-18.082740000000001</v>
      </c>
      <c r="N14" s="79">
        <v>-18.309049999999999</v>
      </c>
      <c r="O14" s="79">
        <f>-78.56901</f>
        <v>-78.569010000000006</v>
      </c>
      <c r="P14" s="79">
        <f t="shared" si="1"/>
        <v>-132.24405999999999</v>
      </c>
      <c r="Q14" s="79">
        <f>-20.134617</f>
        <v>-20.134616999999999</v>
      </c>
      <c r="R14" s="79">
        <v>-21.466191999999999</v>
      </c>
      <c r="S14" s="79">
        <v>-21.945461999999999</v>
      </c>
      <c r="T14" s="79">
        <f>-22.677</f>
        <v>-22.677</v>
      </c>
      <c r="U14" s="79">
        <f>+SUM(Q14:T14)</f>
        <v>-86.223270999999997</v>
      </c>
      <c r="V14" s="79">
        <v>-21.580739000000001</v>
      </c>
      <c r="W14" s="79">
        <v>-22.568017999999999</v>
      </c>
      <c r="X14" s="79">
        <v>-24.653499</v>
      </c>
      <c r="Y14" s="79">
        <v>-36.817877000000003</v>
      </c>
      <c r="Z14" s="79">
        <f t="shared" si="23"/>
        <v>-105.62013300000001</v>
      </c>
      <c r="AA14" s="79">
        <f>-45.445</f>
        <v>-45.445</v>
      </c>
      <c r="AB14" s="79">
        <v>-47.482999999999997</v>
      </c>
      <c r="AC14" s="79">
        <v>-49.067383999999997</v>
      </c>
      <c r="AD14" s="79">
        <f>-50.17-31.328</f>
        <v>-81.498000000000005</v>
      </c>
      <c r="AE14" s="79">
        <f>AD14+AC14+AB14+AA14</f>
        <v>-223.49338399999999</v>
      </c>
      <c r="AF14" s="79">
        <v>-52.326011999999999</v>
      </c>
      <c r="AG14" s="79">
        <v>-48.820036999999999</v>
      </c>
      <c r="AH14" s="79">
        <v>-32.388748999999997</v>
      </c>
      <c r="AI14" s="116">
        <v>-39.402071999999997</v>
      </c>
      <c r="AJ14" s="79">
        <f>AI14+AH14+AG14+AF14</f>
        <v>-172.93687</v>
      </c>
      <c r="AK14" s="79">
        <v>-40.342464</v>
      </c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</row>
    <row r="15" spans="1:54" s="48" customFormat="1" x14ac:dyDescent="0.25">
      <c r="A15" s="50" t="s">
        <v>32</v>
      </c>
      <c r="B15" s="80">
        <f t="shared" ref="B15:AB15" si="24">+B9+B13+B14</f>
        <v>-10.62300000000015</v>
      </c>
      <c r="C15" s="80">
        <f t="shared" si="24"/>
        <v>60.000000000000043</v>
      </c>
      <c r="D15" s="80">
        <f t="shared" si="24"/>
        <v>-36.228898000000115</v>
      </c>
      <c r="E15" s="81">
        <f t="shared" si="24"/>
        <v>19.009498000000299</v>
      </c>
      <c r="F15" s="81">
        <f t="shared" si="24"/>
        <v>32.157600000000237</v>
      </c>
      <c r="G15" s="81">
        <f t="shared" si="24"/>
        <v>-7.1999171117262701</v>
      </c>
      <c r="H15" s="81">
        <f t="shared" si="24"/>
        <v>72.699230828529764</v>
      </c>
      <c r="I15" s="81">
        <f t="shared" si="24"/>
        <v>-20.202796006679918</v>
      </c>
      <c r="J15" s="81">
        <f t="shared" si="24"/>
        <v>55.280195648369315</v>
      </c>
      <c r="K15" s="81">
        <f t="shared" si="24"/>
        <v>100.57671335849356</v>
      </c>
      <c r="L15" s="81">
        <f t="shared" si="24"/>
        <v>2.8788270000004204</v>
      </c>
      <c r="M15" s="81">
        <f t="shared" si="24"/>
        <v>76.521224999999021</v>
      </c>
      <c r="N15" s="81">
        <f t="shared" si="24"/>
        <v>3.228047000000867</v>
      </c>
      <c r="O15" s="81">
        <f t="shared" si="24"/>
        <v>-5.5705099999996577</v>
      </c>
      <c r="P15" s="81">
        <f t="shared" si="24"/>
        <v>77.057589000000888</v>
      </c>
      <c r="Q15" s="81">
        <f t="shared" si="24"/>
        <v>5.8675290000005518</v>
      </c>
      <c r="R15" s="81">
        <f t="shared" si="24"/>
        <v>129.81639400000145</v>
      </c>
      <c r="S15" s="81">
        <f t="shared" si="24"/>
        <v>-3.5321780000002292</v>
      </c>
      <c r="T15" s="81">
        <f t="shared" si="24"/>
        <v>108.96000000000041</v>
      </c>
      <c r="U15" s="81">
        <f t="shared" si="24"/>
        <v>241.11174500000214</v>
      </c>
      <c r="V15" s="81">
        <f t="shared" si="24"/>
        <v>67.814091999999874</v>
      </c>
      <c r="W15" s="81">
        <f t="shared" si="24"/>
        <v>215.80589384871297</v>
      </c>
      <c r="X15" s="81">
        <f t="shared" si="24"/>
        <v>7.4477001709989672</v>
      </c>
      <c r="Y15" s="81">
        <f t="shared" si="24"/>
        <v>114.0377881857751</v>
      </c>
      <c r="Z15" s="81">
        <f t="shared" si="23"/>
        <v>405.10547420548698</v>
      </c>
      <c r="AA15" s="81">
        <f t="shared" si="24"/>
        <v>47.456193337926031</v>
      </c>
      <c r="AB15" s="81">
        <f t="shared" si="24"/>
        <v>268.60945231535908</v>
      </c>
      <c r="AC15" s="81">
        <f>+AC9+AC13+AC14</f>
        <v>35.217670715619882</v>
      </c>
      <c r="AD15" s="81">
        <f t="shared" ref="AD15:AE15" si="25">+AD9+AD13+AD14</f>
        <v>65.852351393090899</v>
      </c>
      <c r="AE15" s="81">
        <f t="shared" si="25"/>
        <v>417.13566776199559</v>
      </c>
      <c r="AF15" s="81">
        <f>+AF9+AF13+AF14</f>
        <v>102.17446400000014</v>
      </c>
      <c r="AG15" s="81">
        <f>+AG9+AG13+AG14</f>
        <v>216.67302899999993</v>
      </c>
      <c r="AH15" s="81">
        <f>+AH9+AH13+AH14</f>
        <v>69.43570399999993</v>
      </c>
      <c r="AI15" s="81">
        <f>+AI9+AI13+AI14</f>
        <v>54.127247999999902</v>
      </c>
      <c r="AJ15" s="81">
        <f>+AJ9+AJ13+AJ14</f>
        <v>442.41044499999862</v>
      </c>
      <c r="AK15" s="81">
        <f t="shared" ref="AK15" si="26">+AK9+AK13+AK14</f>
        <v>97.610217999999662</v>
      </c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</row>
    <row r="16" spans="1:54" s="36" customFormat="1" x14ac:dyDescent="0.25">
      <c r="A16" s="79" t="s">
        <v>33</v>
      </c>
      <c r="B16" s="78">
        <v>0</v>
      </c>
      <c r="C16" s="78">
        <v>0</v>
      </c>
      <c r="D16" s="78">
        <v>0</v>
      </c>
      <c r="E16" s="79">
        <v>0</v>
      </c>
      <c r="F16" s="79">
        <f t="shared" ref="F16:F21" si="27">+SUM(B16:E16)</f>
        <v>0</v>
      </c>
      <c r="G16" s="79">
        <v>0</v>
      </c>
      <c r="H16" s="79">
        <v>0</v>
      </c>
      <c r="I16" s="79">
        <v>0</v>
      </c>
      <c r="J16" s="79">
        <v>0</v>
      </c>
      <c r="K16" s="79">
        <f t="shared" si="0"/>
        <v>0</v>
      </c>
      <c r="L16" s="79">
        <v>0</v>
      </c>
      <c r="M16" s="79">
        <v>0</v>
      </c>
      <c r="N16" s="79">
        <v>0</v>
      </c>
      <c r="O16" s="79">
        <v>0</v>
      </c>
      <c r="P16" s="79">
        <f>+SUM(L16:O16)</f>
        <v>0</v>
      </c>
      <c r="Q16" s="79">
        <v>0</v>
      </c>
      <c r="R16" s="79">
        <v>0</v>
      </c>
      <c r="S16" s="79">
        <v>0</v>
      </c>
      <c r="T16" s="79">
        <v>0</v>
      </c>
      <c r="U16" s="79">
        <f t="shared" ref="U16:U22" si="28">+SUM(Q16:T16)</f>
        <v>0</v>
      </c>
      <c r="V16" s="79">
        <v>0</v>
      </c>
      <c r="W16" s="79">
        <v>0</v>
      </c>
      <c r="X16" s="79">
        <v>0</v>
      </c>
      <c r="Y16" s="79">
        <v>-1.171719</v>
      </c>
      <c r="Z16" s="79">
        <f t="shared" si="23"/>
        <v>-1.171719</v>
      </c>
      <c r="AA16" s="79">
        <v>-0.77107599999999998</v>
      </c>
      <c r="AB16" s="79">
        <v>-0.155859</v>
      </c>
      <c r="AC16" s="79">
        <v>6.8958810000000001</v>
      </c>
      <c r="AD16" s="79">
        <v>0.35854799999999998</v>
      </c>
      <c r="AE16" s="79">
        <f>AD16+AC16+AB16+AA16</f>
        <v>6.3274939999999997</v>
      </c>
      <c r="AF16" s="79">
        <v>-0.75048000000000004</v>
      </c>
      <c r="AG16" s="79">
        <v>0.44559199999999999</v>
      </c>
      <c r="AH16" s="79">
        <v>1.2019770000000001</v>
      </c>
      <c r="AI16" s="116">
        <v>-1.2941750000000001</v>
      </c>
      <c r="AJ16" s="79">
        <f>AI16+AH16+AG16+AF16</f>
        <v>-0.39708600000000005</v>
      </c>
      <c r="AK16" s="79">
        <v>6.0039999999999998E-3</v>
      </c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</row>
    <row r="17" spans="1:53" s="48" customFormat="1" x14ac:dyDescent="0.25">
      <c r="A17" s="79" t="s">
        <v>34</v>
      </c>
      <c r="B17" s="78">
        <v>-16.319962</v>
      </c>
      <c r="C17" s="78">
        <v>-13.658407</v>
      </c>
      <c r="D17" s="78">
        <v>-13.817418</v>
      </c>
      <c r="E17" s="79">
        <v>-14.693171</v>
      </c>
      <c r="F17" s="79">
        <f t="shared" si="27"/>
        <v>-58.488958000000004</v>
      </c>
      <c r="G17" s="79">
        <v>-10.995291999999999</v>
      </c>
      <c r="H17" s="79">
        <v>-10.847804000000002</v>
      </c>
      <c r="I17" s="79">
        <v>-12.027969999999998</v>
      </c>
      <c r="J17" s="79">
        <v>-10.205487000000002</v>
      </c>
      <c r="K17" s="79">
        <f t="shared" si="0"/>
        <v>-44.076553000000004</v>
      </c>
      <c r="L17" s="79">
        <v>-14.259679</v>
      </c>
      <c r="M17" s="79">
        <v>-14.410536</v>
      </c>
      <c r="N17" s="79">
        <v>-15.790187000000001</v>
      </c>
      <c r="O17" s="79">
        <v>-15.349572999999996</v>
      </c>
      <c r="P17" s="79">
        <f t="shared" si="1"/>
        <v>-59.809974999999994</v>
      </c>
      <c r="Q17" s="79">
        <v>-15.398177</v>
      </c>
      <c r="R17" s="79">
        <v>-7.8450819999999979</v>
      </c>
      <c r="S17" s="79">
        <v>-8.6838030000000046</v>
      </c>
      <c r="T17" s="79">
        <v>-9.1976529999999883</v>
      </c>
      <c r="U17" s="79">
        <f t="shared" si="28"/>
        <v>-41.124714999999995</v>
      </c>
      <c r="V17" s="79">
        <v>-10.297195</v>
      </c>
      <c r="W17" s="79">
        <v>-9.5063340000000007</v>
      </c>
      <c r="X17" s="79">
        <v>-25.363766999999999</v>
      </c>
      <c r="Y17" s="79">
        <v>-37.899968999999999</v>
      </c>
      <c r="Z17" s="79">
        <f t="shared" si="23"/>
        <v>-83.067264999999992</v>
      </c>
      <c r="AA17" s="79">
        <v>-38.920754000000002</v>
      </c>
      <c r="AB17" s="79">
        <v>-44.300908</v>
      </c>
      <c r="AC17" s="79">
        <v>-52.850237</v>
      </c>
      <c r="AD17" s="79">
        <v>-57.851762000000001</v>
      </c>
      <c r="AE17" s="79">
        <f>AD17+AC17+AB17+AA17</f>
        <v>-193.92366099999998</v>
      </c>
      <c r="AF17" s="79">
        <v>-59.416271000000002</v>
      </c>
      <c r="AG17" s="79">
        <v>-68.168707999999995</v>
      </c>
      <c r="AH17" s="79">
        <v>-70.025880999999998</v>
      </c>
      <c r="AI17" s="116">
        <v>-77.934832</v>
      </c>
      <c r="AJ17" s="79">
        <f>AI17+AH17+AG17+AF17</f>
        <v>-275.54569199999997</v>
      </c>
      <c r="AK17" s="79">
        <v>-71.139167</v>
      </c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</row>
    <row r="18" spans="1:53" s="48" customFormat="1" x14ac:dyDescent="0.25">
      <c r="A18" s="79" t="s">
        <v>35</v>
      </c>
      <c r="B18" s="78">
        <v>0.16999700000000001</v>
      </c>
      <c r="C18" s="78">
        <v>-22.525078000000001</v>
      </c>
      <c r="D18" s="78">
        <v>-13.344023</v>
      </c>
      <c r="E18" s="79">
        <v>8.3571010000000001</v>
      </c>
      <c r="F18" s="79">
        <f t="shared" si="27"/>
        <v>-27.342003000000005</v>
      </c>
      <c r="G18" s="79">
        <v>5.1599999999999997E-3</v>
      </c>
      <c r="H18" s="79">
        <v>2.8909940000000001</v>
      </c>
      <c r="I18" s="79">
        <v>-2.5774569999999999</v>
      </c>
      <c r="J18" s="79">
        <v>-3.0459749999999999</v>
      </c>
      <c r="K18" s="79">
        <f t="shared" ref="K18" si="29">+SUM(G18:J18)</f>
        <v>-2.7272779999999996</v>
      </c>
      <c r="L18" s="79">
        <v>1.809682</v>
      </c>
      <c r="M18" s="79">
        <v>-2.9526189999999994</v>
      </c>
      <c r="N18" s="79">
        <v>4.3744909999999999</v>
      </c>
      <c r="O18" s="79">
        <v>-10.889986</v>
      </c>
      <c r="P18" s="79">
        <f t="shared" ref="P18" si="30">+SUM(L18:O18)</f>
        <v>-7.6584319999999995</v>
      </c>
      <c r="Q18" s="79">
        <v>-31.933463</v>
      </c>
      <c r="R18" s="79">
        <v>9.8372349999999997</v>
      </c>
      <c r="S18" s="79">
        <v>-10.512358000000001</v>
      </c>
      <c r="T18" s="79">
        <v>26.272963000000001</v>
      </c>
      <c r="U18" s="79">
        <f t="shared" ref="U18" si="31">+SUM(Q18:T18)</f>
        <v>-6.3356230000000018</v>
      </c>
      <c r="V18" s="79">
        <v>-5.86233</v>
      </c>
      <c r="W18" s="79">
        <v>-26.348846999999999</v>
      </c>
      <c r="X18" s="79">
        <v>-121.42849200000001</v>
      </c>
      <c r="Y18" s="79">
        <v>124.549391</v>
      </c>
      <c r="Z18" s="79">
        <f t="shared" ref="Z18" si="32">V18+W18+X18+Y18</f>
        <v>-29.090277999999998</v>
      </c>
      <c r="AA18" s="79">
        <v>71.440918999999994</v>
      </c>
      <c r="AB18" s="79">
        <v>-187.140277</v>
      </c>
      <c r="AC18" s="79">
        <v>-103.15372499999999</v>
      </c>
      <c r="AD18" s="79">
        <v>54.791127000000003</v>
      </c>
      <c r="AE18" s="79">
        <f>AD18+AC18+AB18+AA18</f>
        <v>-164.06195600000001</v>
      </c>
      <c r="AF18" s="79">
        <v>-152.354454</v>
      </c>
      <c r="AG18" s="79">
        <v>-57.407994000000002</v>
      </c>
      <c r="AH18" s="79">
        <v>-17.041070000000001</v>
      </c>
      <c r="AI18" s="116">
        <v>-21.77739</v>
      </c>
      <c r="AJ18" s="79">
        <f>AI18+AH18+AG18+AF18</f>
        <v>-248.58090800000002</v>
      </c>
      <c r="AK18" s="79">
        <v>-10.167157</v>
      </c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</row>
    <row r="19" spans="1:53" s="48" customFormat="1" x14ac:dyDescent="0.25">
      <c r="A19" s="52" t="s">
        <v>36</v>
      </c>
      <c r="B19" s="82">
        <f>+B16+B17+B18</f>
        <v>-16.149965000000002</v>
      </c>
      <c r="C19" s="82">
        <f t="shared" ref="C19:AF19" si="33">+C16+C17+C18</f>
        <v>-36.183485000000005</v>
      </c>
      <c r="D19" s="82">
        <f t="shared" si="33"/>
        <v>-27.161441</v>
      </c>
      <c r="E19" s="82">
        <f t="shared" si="33"/>
        <v>-6.3360699999999994</v>
      </c>
      <c r="F19" s="82">
        <f t="shared" si="33"/>
        <v>-85.830961000000002</v>
      </c>
      <c r="G19" s="82">
        <f t="shared" si="33"/>
        <v>-10.990131999999999</v>
      </c>
      <c r="H19" s="82">
        <f t="shared" si="33"/>
        <v>-7.9568100000000017</v>
      </c>
      <c r="I19" s="82">
        <f t="shared" si="33"/>
        <v>-14.605426999999999</v>
      </c>
      <c r="J19" s="82">
        <f t="shared" si="33"/>
        <v>-13.251462000000002</v>
      </c>
      <c r="K19" s="82">
        <f t="shared" si="33"/>
        <v>-46.803831000000002</v>
      </c>
      <c r="L19" s="82">
        <f t="shared" si="33"/>
        <v>-12.449997</v>
      </c>
      <c r="M19" s="82">
        <f t="shared" si="33"/>
        <v>-17.363154999999999</v>
      </c>
      <c r="N19" s="82">
        <f t="shared" si="33"/>
        <v>-11.415696000000001</v>
      </c>
      <c r="O19" s="82">
        <f t="shared" si="33"/>
        <v>-26.239558999999996</v>
      </c>
      <c r="P19" s="82">
        <f t="shared" si="33"/>
        <v>-67.468406999999999</v>
      </c>
      <c r="Q19" s="82">
        <f t="shared" si="33"/>
        <v>-47.33164</v>
      </c>
      <c r="R19" s="82">
        <f t="shared" si="33"/>
        <v>1.9921530000000018</v>
      </c>
      <c r="S19" s="82">
        <f t="shared" si="33"/>
        <v>-19.196161000000004</v>
      </c>
      <c r="T19" s="82">
        <f t="shared" si="33"/>
        <v>17.075310000000012</v>
      </c>
      <c r="U19" s="82">
        <f t="shared" si="33"/>
        <v>-47.460337999999993</v>
      </c>
      <c r="V19" s="82">
        <f t="shared" si="33"/>
        <v>-16.159525000000002</v>
      </c>
      <c r="W19" s="82">
        <f t="shared" si="33"/>
        <v>-35.855181000000002</v>
      </c>
      <c r="X19" s="82">
        <f t="shared" si="33"/>
        <v>-146.792259</v>
      </c>
      <c r="Y19" s="82">
        <f t="shared" si="33"/>
        <v>85.477702999999991</v>
      </c>
      <c r="Z19" s="82">
        <f t="shared" si="33"/>
        <v>-113.32926199999999</v>
      </c>
      <c r="AA19" s="82">
        <f t="shared" si="33"/>
        <v>31.749088999999991</v>
      </c>
      <c r="AB19" s="82">
        <f t="shared" si="33"/>
        <v>-231.59704399999998</v>
      </c>
      <c r="AC19" s="82">
        <f t="shared" si="33"/>
        <v>-149.108081</v>
      </c>
      <c r="AD19" s="82">
        <f t="shared" si="33"/>
        <v>-2.7020869999999988</v>
      </c>
      <c r="AE19" s="82">
        <f t="shared" si="33"/>
        <v>-351.65812299999999</v>
      </c>
      <c r="AF19" s="82">
        <f t="shared" si="33"/>
        <v>-212.52120500000001</v>
      </c>
      <c r="AG19" s="82">
        <f>+AG16+AG17+AG18</f>
        <v>-125.13110999999999</v>
      </c>
      <c r="AH19" s="82">
        <f>+AH16+AH17+AH18</f>
        <v>-85.864974000000004</v>
      </c>
      <c r="AI19" s="82">
        <f>+AI16+AI17+AI18</f>
        <v>-101.00639699999999</v>
      </c>
      <c r="AJ19" s="82">
        <f t="shared" ref="AJ19" si="34">+AJ16+AJ17+AJ18</f>
        <v>-524.523686</v>
      </c>
      <c r="AK19" s="82">
        <f>+AK16+AK17+AK18</f>
        <v>-81.300319999999999</v>
      </c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</row>
    <row r="20" spans="1:53" s="48" customFormat="1" x14ac:dyDescent="0.25">
      <c r="A20" s="50" t="s">
        <v>37</v>
      </c>
      <c r="B20" s="80">
        <f t="shared" ref="B20:T20" si="35">+B15+B19</f>
        <v>-26.772965000000152</v>
      </c>
      <c r="C20" s="80">
        <f t="shared" si="35"/>
        <v>23.816515000000038</v>
      </c>
      <c r="D20" s="80">
        <f t="shared" si="35"/>
        <v>-63.390339000000111</v>
      </c>
      <c r="E20" s="81">
        <f t="shared" si="35"/>
        <v>12.6734280000003</v>
      </c>
      <c r="F20" s="81">
        <f t="shared" si="35"/>
        <v>-53.673360999999765</v>
      </c>
      <c r="G20" s="81">
        <f t="shared" si="35"/>
        <v>-18.190049111726267</v>
      </c>
      <c r="H20" s="81">
        <f t="shared" si="35"/>
        <v>64.74242082852976</v>
      </c>
      <c r="I20" s="81">
        <f t="shared" si="35"/>
        <v>-34.808223006679917</v>
      </c>
      <c r="J20" s="81">
        <f t="shared" si="35"/>
        <v>42.028733648369311</v>
      </c>
      <c r="K20" s="81">
        <f t="shared" si="35"/>
        <v>53.772882358493561</v>
      </c>
      <c r="L20" s="81">
        <f t="shared" si="35"/>
        <v>-9.5711699999995794</v>
      </c>
      <c r="M20" s="81">
        <f t="shared" si="35"/>
        <v>59.158069999999022</v>
      </c>
      <c r="N20" s="81">
        <f t="shared" si="35"/>
        <v>-8.1876489999991335</v>
      </c>
      <c r="O20" s="81">
        <f t="shared" si="35"/>
        <v>-31.810068999999654</v>
      </c>
      <c r="P20" s="81">
        <f t="shared" si="35"/>
        <v>9.5891820000008892</v>
      </c>
      <c r="Q20" s="81">
        <f t="shared" si="35"/>
        <v>-41.464110999999448</v>
      </c>
      <c r="R20" s="81">
        <f t="shared" si="35"/>
        <v>131.80854700000145</v>
      </c>
      <c r="S20" s="81">
        <f t="shared" si="35"/>
        <v>-22.728339000000233</v>
      </c>
      <c r="T20" s="81">
        <f t="shared" si="35"/>
        <v>126.03531000000042</v>
      </c>
      <c r="U20" s="81">
        <f t="shared" si="28"/>
        <v>193.65140700000219</v>
      </c>
      <c r="V20" s="81">
        <f t="shared" ref="V20:Y20" si="36">+V15+V19</f>
        <v>51.654566999999872</v>
      </c>
      <c r="W20" s="81">
        <f t="shared" si="36"/>
        <v>179.95071284871295</v>
      </c>
      <c r="X20" s="81">
        <f t="shared" si="36"/>
        <v>-139.34455882900104</v>
      </c>
      <c r="Y20" s="81">
        <f t="shared" si="36"/>
        <v>199.51549118577509</v>
      </c>
      <c r="Z20" s="81">
        <f t="shared" si="23"/>
        <v>291.7762122054869</v>
      </c>
      <c r="AA20" s="81">
        <f t="shared" ref="AA20:AD20" si="37">+AA15+AA19</f>
        <v>79.205282337926022</v>
      </c>
      <c r="AB20" s="81">
        <f t="shared" si="37"/>
        <v>37.012408315359096</v>
      </c>
      <c r="AC20" s="81">
        <f>+AC15+AC19</f>
        <v>-113.89041028438012</v>
      </c>
      <c r="AD20" s="81">
        <f t="shared" si="37"/>
        <v>63.1502643930909</v>
      </c>
      <c r="AE20" s="81">
        <f t="shared" ref="AE20:AF20" si="38">+AE15+AE19</f>
        <v>65.477544761995603</v>
      </c>
      <c r="AF20" s="81">
        <f t="shared" si="38"/>
        <v>-110.34674099999987</v>
      </c>
      <c r="AG20" s="81">
        <f t="shared" ref="AG20:AH20" si="39">+AG15+AG19</f>
        <v>91.541918999999936</v>
      </c>
      <c r="AH20" s="81">
        <f t="shared" si="39"/>
        <v>-16.429270000000074</v>
      </c>
      <c r="AI20" s="81">
        <f t="shared" ref="AI20" si="40">+AI15+AI19</f>
        <v>-46.879149000000091</v>
      </c>
      <c r="AJ20" s="81">
        <f t="shared" ref="AJ20:AK20" si="41">+AJ15+AJ19</f>
        <v>-82.113241000001381</v>
      </c>
      <c r="AK20" s="81">
        <f t="shared" si="41"/>
        <v>16.309897999999663</v>
      </c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</row>
    <row r="21" spans="1:53" s="48" customFormat="1" x14ac:dyDescent="0.25">
      <c r="A21" s="49" t="s">
        <v>38</v>
      </c>
      <c r="B21" s="78">
        <v>5.0979999999999999</v>
      </c>
      <c r="C21" s="78">
        <v>-6.4249999999999998</v>
      </c>
      <c r="D21" s="78">
        <v>11.150082000000001</v>
      </c>
      <c r="E21" s="79">
        <v>-6.8848980000000006</v>
      </c>
      <c r="F21" s="79">
        <f t="shared" si="27"/>
        <v>2.9381840000000006</v>
      </c>
      <c r="G21" s="79">
        <v>6.0018919999999998</v>
      </c>
      <c r="H21" s="79">
        <v>-15.557</v>
      </c>
      <c r="I21" s="79">
        <v>4.1214710000000006</v>
      </c>
      <c r="J21" s="79">
        <v>-37.338746</v>
      </c>
      <c r="K21" s="79">
        <f>+SUM(G21:J21)</f>
        <v>-42.772382999999998</v>
      </c>
      <c r="L21" s="79">
        <v>0.55800000000000005</v>
      </c>
      <c r="M21" s="79">
        <v>-13.275</v>
      </c>
      <c r="N21" s="79">
        <v>-9.8603609999999993</v>
      </c>
      <c r="O21" s="79">
        <f>(-6300)/1000</f>
        <v>-6.3</v>
      </c>
      <c r="P21" s="79">
        <f t="shared" si="1"/>
        <v>-28.877361000000001</v>
      </c>
      <c r="Q21" s="79">
        <v>-10.122999999999999</v>
      </c>
      <c r="R21" s="79">
        <v>-29.256</v>
      </c>
      <c r="S21" s="79">
        <v>3.9109150000000001</v>
      </c>
      <c r="T21" s="79">
        <f>-31.352</f>
        <v>-31.352</v>
      </c>
      <c r="U21" s="79">
        <f t="shared" si="28"/>
        <v>-66.820084999999992</v>
      </c>
      <c r="V21" s="79">
        <v>-18.783999999999999</v>
      </c>
      <c r="W21" s="79">
        <v>-18.387</v>
      </c>
      <c r="X21" s="79">
        <v>-9.7404696969105196</v>
      </c>
      <c r="Y21" s="79">
        <v>0.24859550383609599</v>
      </c>
      <c r="Z21" s="79">
        <f t="shared" si="23"/>
        <v>-46.662874193074423</v>
      </c>
      <c r="AA21" s="79">
        <v>-22.651</v>
      </c>
      <c r="AB21" s="79">
        <v>-13.407</v>
      </c>
      <c r="AC21" s="79">
        <v>33.493000000000002</v>
      </c>
      <c r="AD21" s="79">
        <v>-39.589605540541399</v>
      </c>
      <c r="AE21" s="79">
        <f>AD21+AC21+AB21+AA21</f>
        <v>-42.154605540541397</v>
      </c>
      <c r="AF21" s="79">
        <v>19.348468</v>
      </c>
      <c r="AG21" s="79">
        <v>-23.964129</v>
      </c>
      <c r="AH21" s="79">
        <v>3.2751549999999998</v>
      </c>
      <c r="AI21" s="116">
        <v>-75.741838999999999</v>
      </c>
      <c r="AJ21" s="79">
        <f>AI21+AH21+AG21+AF21</f>
        <v>-77.082345000000004</v>
      </c>
      <c r="AK21" s="79">
        <v>-6.6135529999999996</v>
      </c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</row>
    <row r="22" spans="1:53" s="48" customFormat="1" x14ac:dyDescent="0.25">
      <c r="A22" s="50" t="s">
        <v>39</v>
      </c>
      <c r="B22" s="80">
        <f>+B20+B21</f>
        <v>-21.674965000000153</v>
      </c>
      <c r="C22" s="80">
        <f t="shared" ref="C22:L22" si="42">+C20+C21</f>
        <v>17.391515000000037</v>
      </c>
      <c r="D22" s="80">
        <f t="shared" si="42"/>
        <v>-52.240257000000113</v>
      </c>
      <c r="E22" s="81">
        <f t="shared" si="42"/>
        <v>5.788530000000299</v>
      </c>
      <c r="F22" s="81">
        <f t="shared" si="42"/>
        <v>-50.735176999999766</v>
      </c>
      <c r="G22" s="81">
        <f t="shared" si="42"/>
        <v>-12.188157111726268</v>
      </c>
      <c r="H22" s="81">
        <f t="shared" si="42"/>
        <v>49.185420828529757</v>
      </c>
      <c r="I22" s="81">
        <f t="shared" si="42"/>
        <v>-30.686752006679917</v>
      </c>
      <c r="J22" s="81">
        <f t="shared" si="42"/>
        <v>4.6899876483693106</v>
      </c>
      <c r="K22" s="81">
        <f t="shared" si="42"/>
        <v>11.000499358493563</v>
      </c>
      <c r="L22" s="81">
        <f t="shared" si="42"/>
        <v>-9.0131699999995796</v>
      </c>
      <c r="M22" s="81">
        <f t="shared" ref="M22:T22" si="43">+M20+M21</f>
        <v>45.883069999999023</v>
      </c>
      <c r="N22" s="81">
        <f t="shared" si="43"/>
        <v>-18.048009999999131</v>
      </c>
      <c r="O22" s="81">
        <f t="shared" si="43"/>
        <v>-38.110068999999655</v>
      </c>
      <c r="P22" s="81">
        <f t="shared" si="43"/>
        <v>-19.288178999999111</v>
      </c>
      <c r="Q22" s="81">
        <f t="shared" si="43"/>
        <v>-51.587110999999446</v>
      </c>
      <c r="R22" s="81">
        <f t="shared" si="43"/>
        <v>102.55254700000145</v>
      </c>
      <c r="S22" s="81">
        <f t="shared" si="43"/>
        <v>-18.817424000000234</v>
      </c>
      <c r="T22" s="81">
        <f t="shared" si="43"/>
        <v>94.683310000000418</v>
      </c>
      <c r="U22" s="81">
        <f t="shared" si="28"/>
        <v>126.83132200000219</v>
      </c>
      <c r="V22" s="81">
        <f t="shared" ref="V22:Y22" si="44">+V20+V21</f>
        <v>32.870566999999873</v>
      </c>
      <c r="W22" s="81">
        <f t="shared" si="44"/>
        <v>161.56371284871295</v>
      </c>
      <c r="X22" s="81">
        <f t="shared" si="44"/>
        <v>-149.08502852591155</v>
      </c>
      <c r="Y22" s="81">
        <f t="shared" si="44"/>
        <v>199.76408668961119</v>
      </c>
      <c r="Z22" s="81">
        <f>V22+W22+X22+Y22</f>
        <v>245.11333801241247</v>
      </c>
      <c r="AA22" s="81">
        <f t="shared" ref="AA22:AD22" si="45">+AA20+AA21</f>
        <v>56.554282337926026</v>
      </c>
      <c r="AB22" s="81">
        <f t="shared" si="45"/>
        <v>23.605408315359096</v>
      </c>
      <c r="AC22" s="81">
        <f>+AC20+AC21</f>
        <v>-80.397410284380129</v>
      </c>
      <c r="AD22" s="81">
        <f t="shared" si="45"/>
        <v>23.560658852549501</v>
      </c>
      <c r="AE22" s="81">
        <f t="shared" ref="AE22:AF22" si="46">+AE20+AE21</f>
        <v>23.322939221454206</v>
      </c>
      <c r="AF22" s="81">
        <f t="shared" si="46"/>
        <v>-90.99827299999987</v>
      </c>
      <c r="AG22" s="81">
        <f>+AG20+AG21</f>
        <v>67.577789999999936</v>
      </c>
      <c r="AH22" s="81">
        <f>+AH20+AH21</f>
        <v>-13.154115000000074</v>
      </c>
      <c r="AI22" s="81">
        <f>+AI20+AI21</f>
        <v>-122.6209880000001</v>
      </c>
      <c r="AJ22" s="81">
        <f t="shared" ref="AJ22" si="47">+AJ20+AJ21</f>
        <v>-159.19558600000138</v>
      </c>
      <c r="AK22" s="81">
        <f>+AK20+AK21</f>
        <v>9.6963449999996634</v>
      </c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</row>
    <row r="23" spans="1:53" x14ac:dyDescent="0.2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53"/>
      <c r="P23" s="39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39"/>
      <c r="AF23" s="39"/>
      <c r="AG23" s="39"/>
    </row>
    <row r="24" spans="1:53" ht="14.45" customHeight="1" x14ac:dyDescent="0.25">
      <c r="A24" s="63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6"/>
      <c r="M24" s="56"/>
      <c r="N24" s="44"/>
      <c r="O24" s="57"/>
      <c r="P24" s="58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70"/>
      <c r="AB24" s="70"/>
      <c r="AC24" s="70"/>
      <c r="AD24" s="70"/>
      <c r="AE24" s="75"/>
      <c r="AF24" s="75"/>
      <c r="AG24" s="75"/>
      <c r="AH24" s="66"/>
      <c r="AI24" s="66"/>
      <c r="AJ24" s="66"/>
    </row>
    <row r="25" spans="1:53" x14ac:dyDescent="0.25">
      <c r="A25" s="39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8"/>
      <c r="M25" s="44"/>
      <c r="N25" s="44"/>
      <c r="O25" s="44"/>
      <c r="P25" s="58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57"/>
      <c r="AB25" s="57"/>
      <c r="AC25" s="57"/>
      <c r="AD25" s="57"/>
      <c r="AE25" s="39"/>
      <c r="AF25" s="39"/>
      <c r="AG25" s="39"/>
    </row>
    <row r="26" spans="1:53" x14ac:dyDescent="0.25">
      <c r="A26" s="3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60"/>
      <c r="M26" s="44"/>
      <c r="N26" s="44"/>
      <c r="O26" s="44"/>
      <c r="P26" s="60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39"/>
      <c r="AF26" s="39"/>
      <c r="AG26" s="39"/>
    </row>
    <row r="27" spans="1:53" x14ac:dyDescent="0.25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39"/>
      <c r="AF27" s="39"/>
      <c r="AG27" s="39"/>
    </row>
    <row r="28" spans="1:53" x14ac:dyDescent="0.25">
      <c r="A28" s="39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2"/>
      <c r="M28" s="44"/>
      <c r="N28" s="44"/>
      <c r="O28" s="44"/>
      <c r="P28" s="62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39"/>
      <c r="AF28" s="39"/>
      <c r="AG28" s="39"/>
    </row>
    <row r="29" spans="1:53" x14ac:dyDescent="0.25">
      <c r="A29" s="39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2"/>
      <c r="M29" s="44"/>
      <c r="N29" s="44"/>
      <c r="O29" s="44"/>
      <c r="P29" s="62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39"/>
      <c r="AF29" s="39"/>
      <c r="AG29" s="39"/>
    </row>
    <row r="30" spans="1:53" x14ac:dyDescent="0.25">
      <c r="A30" s="39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2"/>
      <c r="M30" s="44"/>
      <c r="N30" s="64"/>
      <c r="O30" s="44"/>
      <c r="P30" s="62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39"/>
      <c r="AF30" s="39"/>
      <c r="AG30" s="39"/>
    </row>
    <row r="31" spans="1:53" x14ac:dyDescent="0.25">
      <c r="A31" s="39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2"/>
      <c r="M31" s="44"/>
      <c r="N31" s="65"/>
      <c r="O31" s="44"/>
      <c r="P31" s="62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39"/>
      <c r="AF31" s="39"/>
      <c r="AG31" s="39"/>
    </row>
    <row r="32" spans="1:53" x14ac:dyDescent="0.25">
      <c r="A32" s="39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2"/>
      <c r="M32" s="44"/>
      <c r="N32" s="44"/>
      <c r="O32" s="44"/>
      <c r="P32" s="62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39"/>
      <c r="AF32" s="39"/>
      <c r="AG32" s="39"/>
    </row>
    <row r="33" spans="1:33" x14ac:dyDescent="0.25">
      <c r="A33" s="39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2"/>
      <c r="M33" s="44"/>
      <c r="N33" s="44"/>
      <c r="O33" s="44"/>
      <c r="P33" s="62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39"/>
      <c r="AF33" s="39"/>
      <c r="AG33" s="39"/>
    </row>
    <row r="34" spans="1:33" x14ac:dyDescent="0.2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39"/>
      <c r="AF34" s="39"/>
      <c r="AG34" s="39"/>
    </row>
    <row r="35" spans="1:33" x14ac:dyDescent="0.2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39"/>
      <c r="AF35" s="39"/>
      <c r="AG35" s="39"/>
    </row>
    <row r="36" spans="1:33" x14ac:dyDescent="0.25">
      <c r="A36" s="39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2"/>
      <c r="M36" s="44"/>
      <c r="N36" s="44"/>
      <c r="O36" s="44"/>
      <c r="P36" s="62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39"/>
      <c r="AF36" s="39"/>
      <c r="AG36" s="39"/>
    </row>
    <row r="37" spans="1:33" x14ac:dyDescent="0.25">
      <c r="A37" s="39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39"/>
      <c r="N37" s="39"/>
      <c r="O37" s="39"/>
      <c r="P37" s="61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</row>
    <row r="38" spans="1:33" x14ac:dyDescent="0.25">
      <c r="A38" s="39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39"/>
      <c r="N38" s="39"/>
      <c r="O38" s="39"/>
      <c r="P38" s="61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</row>
    <row r="39" spans="1:33" x14ac:dyDescent="0.25">
      <c r="A39" s="39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39"/>
      <c r="N39" s="39"/>
      <c r="O39" s="39"/>
      <c r="P39" s="61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</row>
    <row r="40" spans="1:33" x14ac:dyDescent="0.25">
      <c r="A40" s="39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39"/>
      <c r="N40" s="39"/>
      <c r="O40" s="39"/>
      <c r="P40" s="61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</row>
    <row r="41" spans="1:33" x14ac:dyDescent="0.25">
      <c r="A41" s="39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39"/>
      <c r="N41" s="39"/>
      <c r="O41" s="39"/>
      <c r="P41" s="61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</row>
    <row r="42" spans="1:33" x14ac:dyDescent="0.2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</row>
    <row r="43" spans="1:33" x14ac:dyDescent="0.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</row>
    <row r="60" spans="13:13" x14ac:dyDescent="0.25">
      <c r="M60" s="39"/>
    </row>
    <row r="61" spans="13:13" x14ac:dyDescent="0.25">
      <c r="M61" s="39"/>
    </row>
    <row r="62" spans="13:13" x14ac:dyDescent="0.25">
      <c r="M62" s="39"/>
    </row>
    <row r="63" spans="13:13" x14ac:dyDescent="0.25">
      <c r="M63" s="39"/>
    </row>
    <row r="64" spans="13:13" x14ac:dyDescent="0.25">
      <c r="M64" s="39"/>
    </row>
    <row r="65" spans="13:13" x14ac:dyDescent="0.25">
      <c r="M65" s="39"/>
    </row>
  </sheetData>
  <phoneticPr fontId="16" type="noConversion"/>
  <pageMargins left="0.7" right="0.7" top="0.75" bottom="0.75" header="0.3" footer="0.3"/>
  <pageSetup paperSize="9" orientation="portrait" horizontalDpi="300" verticalDpi="300" r:id="rId1"/>
  <headerFooter>
    <oddFooter>&amp;L_x000D_&amp;1#&amp;"Calibri"&amp;10&amp;K000000 Crayon Group - Internal Only</oddFooter>
  </headerFooter>
  <ignoredErrors>
    <ignoredError sqref="U4 P20:U22 P5:U15 P16:P17 U16:U17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FD10E-D2FF-43F7-9714-7813E6E5A4CC}">
  <sheetPr codeName="Sheet2"/>
  <dimension ref="A1:AL64"/>
  <sheetViews>
    <sheetView workbookViewId="0">
      <pane xSplit="1" topLeftCell="V1" activePane="topRight" state="frozen"/>
      <selection activeCell="N34" sqref="N34"/>
      <selection pane="topRight" activeCell="AG16" sqref="AG16"/>
    </sheetView>
  </sheetViews>
  <sheetFormatPr baseColWidth="10" defaultColWidth="9.28515625" defaultRowHeight="15" x14ac:dyDescent="0.25"/>
  <cols>
    <col min="1" max="1" width="43.28515625" style="36" bestFit="1" customWidth="1"/>
    <col min="2" max="14" width="7.28515625" style="36" bestFit="1" customWidth="1"/>
    <col min="15" max="15" width="13.140625" style="36" bestFit="1" customWidth="1"/>
    <col min="16" max="22" width="13.7109375" style="36" bestFit="1" customWidth="1"/>
    <col min="23" max="27" width="13" style="36" customWidth="1"/>
    <col min="28" max="28" width="13" style="15" customWidth="1"/>
    <col min="29" max="29" width="9.28515625" style="15"/>
    <col min="30" max="30" width="15.28515625" style="15" customWidth="1"/>
    <col min="31" max="35" width="9.28515625" style="15"/>
    <col min="36" max="36" width="10.7109375" style="15" bestFit="1" customWidth="1"/>
    <col min="37" max="38" width="9.28515625" style="15"/>
    <col min="39" max="16384" width="9.28515625" style="36"/>
  </cols>
  <sheetData>
    <row r="1" spans="1:28" x14ac:dyDescent="0.25">
      <c r="A1" s="2" t="s">
        <v>40</v>
      </c>
      <c r="B1" s="9" t="s">
        <v>4</v>
      </c>
      <c r="C1" s="9" t="s">
        <v>5</v>
      </c>
      <c r="D1" s="9" t="s">
        <v>6</v>
      </c>
      <c r="E1" s="9" t="s">
        <v>7</v>
      </c>
      <c r="F1" s="9" t="s">
        <v>8</v>
      </c>
      <c r="G1" s="9" t="s">
        <v>9</v>
      </c>
      <c r="H1" s="9" t="s">
        <v>10</v>
      </c>
      <c r="I1" s="9" t="s">
        <v>11</v>
      </c>
      <c r="J1" s="9" t="s">
        <v>12</v>
      </c>
      <c r="K1" s="9" t="s">
        <v>13</v>
      </c>
      <c r="L1" s="9" t="s">
        <v>14</v>
      </c>
      <c r="M1" s="9" t="s">
        <v>15</v>
      </c>
      <c r="N1" s="9" t="s">
        <v>16</v>
      </c>
      <c r="O1" s="9" t="s">
        <v>16</v>
      </c>
      <c r="P1" s="9" t="s">
        <v>145</v>
      </c>
      <c r="Q1" s="9" t="s">
        <v>144</v>
      </c>
      <c r="R1" s="9" t="s">
        <v>143</v>
      </c>
      <c r="S1" s="9" t="s">
        <v>142</v>
      </c>
      <c r="T1" s="9" t="s">
        <v>141</v>
      </c>
      <c r="U1" s="9" t="s">
        <v>139</v>
      </c>
      <c r="V1" s="9" t="s">
        <v>140</v>
      </c>
      <c r="W1" s="9" t="s">
        <v>17</v>
      </c>
      <c r="X1" s="9" t="s">
        <v>18</v>
      </c>
      <c r="Y1" s="9" t="s">
        <v>146</v>
      </c>
      <c r="Z1" s="9" t="s">
        <v>149</v>
      </c>
      <c r="AA1" s="9" t="s">
        <v>150</v>
      </c>
      <c r="AB1" s="9" t="s">
        <v>154</v>
      </c>
    </row>
    <row r="2" spans="1:28" ht="13.15" customHeight="1" x14ac:dyDescent="0.25">
      <c r="A2" s="37" t="s">
        <v>41</v>
      </c>
      <c r="B2" s="4"/>
      <c r="C2" s="4"/>
      <c r="D2" s="4"/>
      <c r="E2" s="4"/>
      <c r="F2" s="4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</row>
    <row r="3" spans="1:28" x14ac:dyDescent="0.25">
      <c r="A3" s="46" t="s">
        <v>42</v>
      </c>
      <c r="B3" s="86">
        <v>68.949615000000009</v>
      </c>
      <c r="C3" s="86">
        <v>74.878626999999994</v>
      </c>
      <c r="D3" s="86">
        <v>76.753622000000007</v>
      </c>
      <c r="E3" s="86">
        <v>75.97796000000001</v>
      </c>
      <c r="F3" s="86">
        <v>77.555841999999998</v>
      </c>
      <c r="G3" s="86">
        <v>78.77949000000001</v>
      </c>
      <c r="H3" s="86">
        <v>79.628153000000012</v>
      </c>
      <c r="I3" s="86">
        <v>75.84456200000001</v>
      </c>
      <c r="J3" s="86">
        <v>86.551856999999998</v>
      </c>
      <c r="K3" s="86">
        <v>88.646000000000001</v>
      </c>
      <c r="L3" s="86">
        <v>87.611453999999995</v>
      </c>
      <c r="M3" s="86">
        <v>86.547932000000003</v>
      </c>
      <c r="N3" s="86">
        <v>88.755676000000008</v>
      </c>
      <c r="O3" s="86">
        <v>88.755676000000008</v>
      </c>
      <c r="P3" s="86">
        <v>86.935057</v>
      </c>
      <c r="Q3" s="86">
        <v>94.491600000000005</v>
      </c>
      <c r="R3" s="86">
        <v>92.680497000000003</v>
      </c>
      <c r="S3" s="86">
        <v>98.164987999999994</v>
      </c>
      <c r="T3" s="86">
        <v>91.555782000000008</v>
      </c>
      <c r="U3" s="86">
        <v>105.886003</v>
      </c>
      <c r="V3" s="86">
        <v>108.62834600000001</v>
      </c>
      <c r="W3" s="86">
        <v>119.967</v>
      </c>
      <c r="X3" s="86">
        <v>123.943015</v>
      </c>
      <c r="Y3" s="86">
        <v>126.29909499999999</v>
      </c>
      <c r="Z3" s="86">
        <v>139.35913199999999</v>
      </c>
      <c r="AA3" s="86">
        <v>147.55065500000001</v>
      </c>
      <c r="AB3" s="86">
        <v>0</v>
      </c>
    </row>
    <row r="4" spans="1:28" x14ac:dyDescent="0.25">
      <c r="A4" s="46" t="s">
        <v>43</v>
      </c>
      <c r="B4" s="86">
        <v>40.361221</v>
      </c>
      <c r="C4" s="86">
        <v>37.446109999999997</v>
      </c>
      <c r="D4" s="86">
        <v>35.924480000000003</v>
      </c>
      <c r="E4" s="86">
        <v>33.850652000000004</v>
      </c>
      <c r="F4" s="86">
        <v>33.601472000000001</v>
      </c>
      <c r="G4" s="86">
        <v>31.901443999999998</v>
      </c>
      <c r="H4" s="86">
        <v>29.294459</v>
      </c>
      <c r="I4" s="86">
        <v>28.802737</v>
      </c>
      <c r="J4" s="86">
        <v>26.796945999999998</v>
      </c>
      <c r="K4" s="86">
        <v>28.890999999999998</v>
      </c>
      <c r="L4" s="86">
        <v>24.273173</v>
      </c>
      <c r="M4" s="86">
        <v>21.995723999999999</v>
      </c>
      <c r="N4" s="86">
        <v>18.514800999999999</v>
      </c>
      <c r="O4" s="86">
        <v>18.514800999999999</v>
      </c>
      <c r="P4" s="86">
        <v>16.635435000000001</v>
      </c>
      <c r="Q4" s="86">
        <v>14.709376000000001</v>
      </c>
      <c r="R4" s="86">
        <v>12.861820999999999</v>
      </c>
      <c r="S4" s="86">
        <v>99.487054000000001</v>
      </c>
      <c r="T4" s="86">
        <v>96.904015000000001</v>
      </c>
      <c r="U4" s="86">
        <v>91.437601000000001</v>
      </c>
      <c r="V4" s="86">
        <v>85.670422000000002</v>
      </c>
      <c r="W4" s="86">
        <v>36.555999999999997</v>
      </c>
      <c r="X4" s="86">
        <v>30.513217000000001</v>
      </c>
      <c r="Y4" s="86">
        <v>25.368212</v>
      </c>
      <c r="Z4" s="86">
        <v>22.623045999999999</v>
      </c>
      <c r="AA4" s="86">
        <v>22.109183000000002</v>
      </c>
      <c r="AB4" s="86">
        <v>0</v>
      </c>
    </row>
    <row r="5" spans="1:28" x14ac:dyDescent="0.25">
      <c r="A5" s="46" t="s">
        <v>156</v>
      </c>
      <c r="B5" s="86">
        <v>83.324482999999987</v>
      </c>
      <c r="C5" s="86">
        <v>77.946388000000013</v>
      </c>
      <c r="D5" s="86">
        <v>73.293010999999993</v>
      </c>
      <c r="E5" s="86">
        <v>68.536704999999998</v>
      </c>
      <c r="F5" s="86">
        <v>66.108770000000007</v>
      </c>
      <c r="G5" s="86">
        <v>61.393828999999997</v>
      </c>
      <c r="H5" s="86">
        <v>78.441570999999996</v>
      </c>
      <c r="I5" s="86">
        <v>75.054422000000002</v>
      </c>
      <c r="J5" s="86">
        <v>69.809637000000009</v>
      </c>
      <c r="K5" s="86">
        <v>72.816000000000003</v>
      </c>
      <c r="L5" s="86">
        <v>68.114548999999997</v>
      </c>
      <c r="M5" s="86">
        <v>61.668949999999995</v>
      </c>
      <c r="N5" s="86">
        <v>60.379264000000006</v>
      </c>
      <c r="O5" s="86">
        <v>60.379264000000006</v>
      </c>
      <c r="P5" s="86">
        <v>52.865127999999999</v>
      </c>
      <c r="Q5" s="86">
        <v>175.78706</v>
      </c>
      <c r="R5" s="86">
        <v>164.117649</v>
      </c>
      <c r="S5" s="86">
        <v>598.83148300000005</v>
      </c>
      <c r="T5" s="86">
        <v>581.21680500000002</v>
      </c>
      <c r="U5" s="86">
        <v>598.20355799999993</v>
      </c>
      <c r="V5" s="86">
        <v>588.87314599999991</v>
      </c>
      <c r="W5" s="86">
        <v>541.322</v>
      </c>
      <c r="X5" s="86">
        <v>553.63903100000005</v>
      </c>
      <c r="Y5" s="86">
        <v>547.28894700000001</v>
      </c>
      <c r="Z5" s="86">
        <v>510.54023999999998</v>
      </c>
      <c r="AA5" s="86">
        <v>489.25789200000003</v>
      </c>
      <c r="AB5" s="86">
        <v>0</v>
      </c>
    </row>
    <row r="6" spans="1:28" x14ac:dyDescent="0.25">
      <c r="A6" s="46" t="s">
        <v>44</v>
      </c>
      <c r="B6" s="86">
        <v>1</v>
      </c>
      <c r="C6" s="86">
        <v>0.99999899999999997</v>
      </c>
      <c r="D6" s="86">
        <v>1</v>
      </c>
      <c r="E6" s="86">
        <v>0.99999899999999997</v>
      </c>
      <c r="F6" s="86">
        <v>1</v>
      </c>
      <c r="G6" s="86">
        <v>1.0000009999999999</v>
      </c>
      <c r="H6" s="86">
        <v>1.0000009999999999</v>
      </c>
      <c r="I6" s="86">
        <v>1.0000009999999999</v>
      </c>
      <c r="J6" s="86">
        <v>1.0000009999999999</v>
      </c>
      <c r="K6" s="86">
        <v>1</v>
      </c>
      <c r="L6" s="86">
        <v>2.3657880000000002</v>
      </c>
      <c r="M6" s="86">
        <v>2.3118560000000001</v>
      </c>
      <c r="N6" s="86">
        <v>2.2145509999999997</v>
      </c>
      <c r="O6" s="86">
        <v>2.2145509999999997</v>
      </c>
      <c r="P6" s="86">
        <v>2.1353330000000001</v>
      </c>
      <c r="Q6" s="86">
        <v>2.0577179999999999</v>
      </c>
      <c r="R6" s="86">
        <v>1.9706220000000001</v>
      </c>
      <c r="S6" s="86">
        <v>1.940547</v>
      </c>
      <c r="T6" s="86">
        <v>1.8818130000000002</v>
      </c>
      <c r="U6" s="86">
        <v>1.8606340000000001</v>
      </c>
      <c r="V6" s="86">
        <v>1.8083769999999999</v>
      </c>
      <c r="W6" s="86">
        <v>1.7090000000000001</v>
      </c>
      <c r="X6" s="86">
        <v>1.6687860000000001</v>
      </c>
      <c r="Y6" s="86">
        <v>1.611132</v>
      </c>
      <c r="Z6" s="86">
        <v>1.5182169999999999</v>
      </c>
      <c r="AA6" s="86">
        <v>1.4639150000000001</v>
      </c>
      <c r="AB6" s="86">
        <v>0</v>
      </c>
    </row>
    <row r="7" spans="1:28" x14ac:dyDescent="0.25">
      <c r="A7" s="46" t="s">
        <v>155</v>
      </c>
      <c r="B7" s="86">
        <v>0</v>
      </c>
      <c r="C7" s="86">
        <v>0</v>
      </c>
      <c r="D7" s="86">
        <v>0</v>
      </c>
      <c r="E7" s="86">
        <v>0</v>
      </c>
      <c r="F7" s="86">
        <v>0</v>
      </c>
      <c r="G7" s="86">
        <v>0</v>
      </c>
      <c r="H7" s="86">
        <v>0</v>
      </c>
      <c r="I7" s="86">
        <v>0</v>
      </c>
      <c r="J7" s="86">
        <v>0</v>
      </c>
      <c r="K7" s="86">
        <v>0</v>
      </c>
      <c r="L7" s="86">
        <v>0</v>
      </c>
      <c r="M7" s="86">
        <v>0</v>
      </c>
      <c r="N7" s="86">
        <v>0</v>
      </c>
      <c r="O7" s="86">
        <v>0</v>
      </c>
      <c r="P7" s="86">
        <v>0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0</v>
      </c>
      <c r="W7" s="86">
        <v>0</v>
      </c>
      <c r="X7" s="86">
        <v>0</v>
      </c>
      <c r="Y7" s="86">
        <v>0</v>
      </c>
      <c r="Z7" s="86">
        <v>0</v>
      </c>
      <c r="AA7" s="86">
        <v>0</v>
      </c>
      <c r="AB7" s="86">
        <v>656.56068300000004</v>
      </c>
    </row>
    <row r="8" spans="1:28" x14ac:dyDescent="0.25">
      <c r="A8" s="46" t="s">
        <v>45</v>
      </c>
      <c r="B8" s="86">
        <v>831.043993</v>
      </c>
      <c r="C8" s="86">
        <v>823.75651300000004</v>
      </c>
      <c r="D8" s="86">
        <v>827.74284999999998</v>
      </c>
      <c r="E8" s="86">
        <v>824.45066899999995</v>
      </c>
      <c r="F8" s="86">
        <v>840.300566</v>
      </c>
      <c r="G8" s="86">
        <v>840.13122900000008</v>
      </c>
      <c r="H8" s="86">
        <v>876.91964399999995</v>
      </c>
      <c r="I8" s="86">
        <v>889.27954099999999</v>
      </c>
      <c r="J8" s="86">
        <v>829.34079700000007</v>
      </c>
      <c r="K8" s="86">
        <v>874.69399999999996</v>
      </c>
      <c r="L8" s="86">
        <v>869.53288399999997</v>
      </c>
      <c r="M8" s="86">
        <v>869.97542199999998</v>
      </c>
      <c r="N8" s="86">
        <v>850.93291799999997</v>
      </c>
      <c r="O8" s="86">
        <v>850.93291799999997</v>
      </c>
      <c r="P8" s="86">
        <v>846.00407900000005</v>
      </c>
      <c r="Q8" s="86">
        <v>926.70081900000002</v>
      </c>
      <c r="R8" s="86">
        <v>926.57379900000001</v>
      </c>
      <c r="S8" s="86">
        <v>2998.2576129999998</v>
      </c>
      <c r="T8" s="86">
        <v>3004.3292280000001</v>
      </c>
      <c r="U8" s="86">
        <v>3151.6908130000002</v>
      </c>
      <c r="V8" s="86">
        <v>3224.2644049999999</v>
      </c>
      <c r="W8" s="86">
        <v>3146.6790000000001</v>
      </c>
      <c r="X8" s="86">
        <v>3278.7801469999999</v>
      </c>
      <c r="Y8" s="86">
        <v>3348.6545569999998</v>
      </c>
      <c r="Z8" s="86">
        <v>3254.6456619999999</v>
      </c>
      <c r="AA8" s="86">
        <v>3261.6980010000002</v>
      </c>
      <c r="AB8" s="86">
        <v>3314.494107</v>
      </c>
    </row>
    <row r="9" spans="1:28" x14ac:dyDescent="0.25">
      <c r="A9" s="46" t="s">
        <v>46</v>
      </c>
      <c r="B9" s="86">
        <v>0</v>
      </c>
      <c r="C9" s="86">
        <v>0</v>
      </c>
      <c r="D9" s="86">
        <v>49.911468999999997</v>
      </c>
      <c r="E9" s="86">
        <v>54.511693000000001</v>
      </c>
      <c r="F9" s="86">
        <v>29.416554999999999</v>
      </c>
      <c r="G9" s="86">
        <v>30.628550999999998</v>
      </c>
      <c r="H9" s="86">
        <v>16.831</v>
      </c>
      <c r="I9" s="86">
        <v>16.115431000000001</v>
      </c>
      <c r="J9" s="86">
        <v>23.195414</v>
      </c>
      <c r="K9" s="86">
        <v>36.026519999999998</v>
      </c>
      <c r="L9" s="86">
        <v>29.623000000000001</v>
      </c>
      <c r="M9" s="86">
        <v>36.010455999999998</v>
      </c>
      <c r="N9" s="86">
        <v>35.457999999999998</v>
      </c>
      <c r="O9" s="86">
        <v>35.457999999999998</v>
      </c>
      <c r="P9" s="86">
        <v>37.566282000000001</v>
      </c>
      <c r="Q9" s="86">
        <v>39.260598000000002</v>
      </c>
      <c r="R9" s="86">
        <v>50.266641999999997</v>
      </c>
      <c r="S9" s="86">
        <v>81.201132999999999</v>
      </c>
      <c r="T9" s="86">
        <v>70.439383000000007</v>
      </c>
      <c r="U9" s="86">
        <v>76.665589000000011</v>
      </c>
      <c r="V9" s="86">
        <v>99.616067000000001</v>
      </c>
      <c r="W9" s="86">
        <v>144.79</v>
      </c>
      <c r="X9" s="86">
        <v>196.72822099999999</v>
      </c>
      <c r="Y9" s="86">
        <v>212.57953000000001</v>
      </c>
      <c r="Z9" s="86">
        <v>286.91721899999999</v>
      </c>
      <c r="AA9" s="86">
        <v>117.370003</v>
      </c>
      <c r="AB9" s="86">
        <v>133.20635899999999</v>
      </c>
    </row>
    <row r="10" spans="1:28" x14ac:dyDescent="0.25">
      <c r="A10" s="38" t="s">
        <v>47</v>
      </c>
      <c r="B10" s="81">
        <f t="shared" ref="B10:I10" si="0">+SUM(B3:B9)</f>
        <v>1024.679312</v>
      </c>
      <c r="C10" s="81">
        <f t="shared" si="0"/>
        <v>1015.027637</v>
      </c>
      <c r="D10" s="81">
        <f t="shared" si="0"/>
        <v>1064.6254319999998</v>
      </c>
      <c r="E10" s="81">
        <f t="shared" si="0"/>
        <v>1058.3276779999999</v>
      </c>
      <c r="F10" s="81">
        <f t="shared" si="0"/>
        <v>1047.983205</v>
      </c>
      <c r="G10" s="81">
        <f t="shared" si="0"/>
        <v>1043.8345440000001</v>
      </c>
      <c r="H10" s="81">
        <f t="shared" si="0"/>
        <v>1082.114828</v>
      </c>
      <c r="I10" s="81">
        <f t="shared" si="0"/>
        <v>1086.0966940000001</v>
      </c>
      <c r="J10" s="81">
        <f t="shared" ref="J10:P10" si="1">+SUM(J3:J9)</f>
        <v>1036.6946520000001</v>
      </c>
      <c r="K10" s="81">
        <f t="shared" si="1"/>
        <v>1102.0735199999999</v>
      </c>
      <c r="L10" s="81">
        <f t="shared" si="1"/>
        <v>1081.5208480000001</v>
      </c>
      <c r="M10" s="81">
        <f t="shared" si="1"/>
        <v>1078.51034</v>
      </c>
      <c r="N10" s="81">
        <f>+SUM(N3:N9)</f>
        <v>1056.25521</v>
      </c>
      <c r="O10" s="81">
        <f>+SUM(O3:O9)</f>
        <v>1056.25521</v>
      </c>
      <c r="P10" s="81">
        <f t="shared" si="1"/>
        <v>1042.141314</v>
      </c>
      <c r="Q10" s="81">
        <f t="shared" ref="Q10" si="2">+SUM(Q3:Q9)</f>
        <v>1253.0071710000002</v>
      </c>
      <c r="R10" s="81">
        <f t="shared" ref="R10" si="3">+SUM(R3:R9)</f>
        <v>1248.4710300000002</v>
      </c>
      <c r="S10" s="81">
        <f t="shared" ref="S10" si="4">+SUM(S3:S9)</f>
        <v>3877.882818</v>
      </c>
      <c r="T10" s="81">
        <f t="shared" ref="T10" si="5">+SUM(T3:T9)</f>
        <v>3846.3270259999999</v>
      </c>
      <c r="U10" s="81">
        <f t="shared" ref="U10" si="6">+SUM(U3:U9)</f>
        <v>4025.7441980000003</v>
      </c>
      <c r="V10" s="81">
        <f t="shared" ref="V10" si="7">+SUM(V3:V9)</f>
        <v>4108.8607629999997</v>
      </c>
      <c r="W10" s="81">
        <f>+SUM(W3:W9)</f>
        <v>3991.0230000000001</v>
      </c>
      <c r="X10" s="81">
        <f>+SUM(X3:X9)</f>
        <v>4185.2724170000001</v>
      </c>
      <c r="Y10" s="81">
        <f>+SUM(Y3:Y9)</f>
        <v>4261.8014729999995</v>
      </c>
      <c r="Z10" s="81">
        <f>+SUM(Z3:Z9)</f>
        <v>4215.6035160000001</v>
      </c>
      <c r="AA10" s="81">
        <f>+SUM(AA3:AA9)</f>
        <v>4039.4496490000001</v>
      </c>
      <c r="AB10" s="81">
        <f t="shared" ref="AB10" si="8">+SUM(AB3:AB9)</f>
        <v>4104.2611489999999</v>
      </c>
    </row>
    <row r="11" spans="1:28" x14ac:dyDescent="0.25">
      <c r="A11" s="46" t="s">
        <v>48</v>
      </c>
      <c r="B11" s="86">
        <v>20.203799</v>
      </c>
      <c r="C11" s="86">
        <v>20.863392000000001</v>
      </c>
      <c r="D11" s="86">
        <v>23.151955999999998</v>
      </c>
      <c r="E11" s="86">
        <v>24.487428999999999</v>
      </c>
      <c r="F11" s="86">
        <v>24.728707999999997</v>
      </c>
      <c r="G11" s="86">
        <v>28.622320999999999</v>
      </c>
      <c r="H11" s="86">
        <v>37.192999999999998</v>
      </c>
      <c r="I11" s="86">
        <v>33.169180999999995</v>
      </c>
      <c r="J11" s="86">
        <v>35.414875000000002</v>
      </c>
      <c r="K11" s="86">
        <v>40.499000000000002</v>
      </c>
      <c r="L11" s="86">
        <v>39.057048000000002</v>
      </c>
      <c r="M11" s="86">
        <v>39.811371000000001</v>
      </c>
      <c r="N11" s="86">
        <v>38.624341000000001</v>
      </c>
      <c r="O11" s="86">
        <v>38.624341000000001</v>
      </c>
      <c r="P11" s="86">
        <v>36.185817999999998</v>
      </c>
      <c r="Q11" s="86">
        <v>43.087201999999998</v>
      </c>
      <c r="R11" s="86">
        <v>43.136673000000002</v>
      </c>
      <c r="S11" s="86">
        <v>59.753237999999996</v>
      </c>
      <c r="T11" s="86">
        <v>61.906123000000001</v>
      </c>
      <c r="U11" s="86">
        <v>72.496694000000005</v>
      </c>
      <c r="V11" s="86">
        <v>80.919698000000011</v>
      </c>
      <c r="W11" s="86">
        <v>90.290999999999997</v>
      </c>
      <c r="X11" s="86">
        <v>99.414227999999994</v>
      </c>
      <c r="Y11" s="86">
        <v>103.00393200000001</v>
      </c>
      <c r="Z11" s="86">
        <v>98.472316000000006</v>
      </c>
      <c r="AA11" s="86">
        <v>103.085115</v>
      </c>
      <c r="AB11" s="86">
        <v>106.700245</v>
      </c>
    </row>
    <row r="12" spans="1:28" x14ac:dyDescent="0.25">
      <c r="A12" s="46" t="s">
        <v>49</v>
      </c>
      <c r="B12" s="86">
        <v>0</v>
      </c>
      <c r="C12" s="86">
        <v>0</v>
      </c>
      <c r="D12" s="86">
        <v>0</v>
      </c>
      <c r="E12" s="86">
        <v>0</v>
      </c>
      <c r="F12" s="86">
        <v>0</v>
      </c>
      <c r="G12" s="86">
        <v>102.745852</v>
      </c>
      <c r="H12" s="86">
        <v>112.742</v>
      </c>
      <c r="I12" s="86">
        <v>120.460441</v>
      </c>
      <c r="J12" s="86">
        <v>118.291377</v>
      </c>
      <c r="K12" s="86">
        <v>127.593</v>
      </c>
      <c r="L12" s="86">
        <v>120.375455</v>
      </c>
      <c r="M12" s="86">
        <v>133.90402399999999</v>
      </c>
      <c r="N12" s="86">
        <v>120.051164</v>
      </c>
      <c r="O12" s="86">
        <v>120.051164</v>
      </c>
      <c r="P12" s="86">
        <v>107.46863400000001</v>
      </c>
      <c r="Q12" s="86">
        <v>128.591047</v>
      </c>
      <c r="R12" s="86">
        <v>118.81214999999999</v>
      </c>
      <c r="S12" s="86">
        <v>114.957615</v>
      </c>
      <c r="T12" s="86">
        <v>105.794506</v>
      </c>
      <c r="U12" s="86">
        <v>151.48040700000001</v>
      </c>
      <c r="V12" s="86">
        <v>390.50285300000002</v>
      </c>
      <c r="W12" s="86">
        <v>451.49900000000002</v>
      </c>
      <c r="X12" s="86">
        <v>452.44090599999998</v>
      </c>
      <c r="Y12" s="86">
        <v>447.87812300000002</v>
      </c>
      <c r="Z12" s="86">
        <v>488.05679300000003</v>
      </c>
      <c r="AA12" s="86">
        <v>546.72123399999998</v>
      </c>
      <c r="AB12" s="86">
        <v>554.18249000000003</v>
      </c>
    </row>
    <row r="13" spans="1:28" x14ac:dyDescent="0.25">
      <c r="A13" s="38" t="s">
        <v>50</v>
      </c>
      <c r="B13" s="81">
        <f t="shared" ref="B13:P13" si="9">+SUM(B11:B12)</f>
        <v>20.203799</v>
      </c>
      <c r="C13" s="81">
        <f t="shared" si="9"/>
        <v>20.863392000000001</v>
      </c>
      <c r="D13" s="81">
        <f t="shared" si="9"/>
        <v>23.151955999999998</v>
      </c>
      <c r="E13" s="81">
        <f t="shared" si="9"/>
        <v>24.487428999999999</v>
      </c>
      <c r="F13" s="81">
        <f t="shared" si="9"/>
        <v>24.728707999999997</v>
      </c>
      <c r="G13" s="81">
        <f t="shared" si="9"/>
        <v>131.36817300000001</v>
      </c>
      <c r="H13" s="81">
        <f t="shared" si="9"/>
        <v>149.935</v>
      </c>
      <c r="I13" s="81">
        <f t="shared" si="9"/>
        <v>153.62962199999998</v>
      </c>
      <c r="J13" s="81">
        <f t="shared" si="9"/>
        <v>153.70625200000001</v>
      </c>
      <c r="K13" s="81">
        <f t="shared" si="9"/>
        <v>168.09200000000001</v>
      </c>
      <c r="L13" s="81">
        <f t="shared" si="9"/>
        <v>159.432503</v>
      </c>
      <c r="M13" s="81">
        <f t="shared" si="9"/>
        <v>173.715395</v>
      </c>
      <c r="N13" s="81">
        <f t="shared" si="9"/>
        <v>158.67550499999999</v>
      </c>
      <c r="O13" s="81">
        <f t="shared" ref="O13" si="10">+SUM(O11:O12)</f>
        <v>158.67550499999999</v>
      </c>
      <c r="P13" s="81">
        <f t="shared" si="9"/>
        <v>143.65445199999999</v>
      </c>
      <c r="Q13" s="81">
        <f t="shared" ref="Q13" si="11">+SUM(Q11:Q12)</f>
        <v>171.67824899999999</v>
      </c>
      <c r="R13" s="81">
        <f t="shared" ref="R13" si="12">+SUM(R11:R12)</f>
        <v>161.948823</v>
      </c>
      <c r="S13" s="81">
        <f t="shared" ref="S13" si="13">+SUM(S11:S12)</f>
        <v>174.71085299999999</v>
      </c>
      <c r="T13" s="81">
        <f t="shared" ref="T13" si="14">+SUM(T11:T12)</f>
        <v>167.70062899999999</v>
      </c>
      <c r="U13" s="81">
        <f t="shared" ref="U13" si="15">+SUM(U11:U12)</f>
        <v>223.977101</v>
      </c>
      <c r="V13" s="81">
        <f t="shared" ref="V13" si="16">+SUM(V11:V12)</f>
        <v>471.422551</v>
      </c>
      <c r="W13" s="81">
        <f t="shared" ref="W13:X13" si="17">+SUM(W11:W12)</f>
        <v>541.79</v>
      </c>
      <c r="X13" s="81">
        <f t="shared" si="17"/>
        <v>551.85513400000002</v>
      </c>
      <c r="Y13" s="81">
        <f t="shared" ref="Y13:AB13" si="18">+SUM(Y11:Y12)</f>
        <v>550.88205500000004</v>
      </c>
      <c r="Z13" s="81">
        <f t="shared" si="18"/>
        <v>586.52910900000006</v>
      </c>
      <c r="AA13" s="81">
        <f t="shared" si="18"/>
        <v>649.80634899999995</v>
      </c>
      <c r="AB13" s="81">
        <f t="shared" si="18"/>
        <v>660.88273500000003</v>
      </c>
    </row>
    <row r="14" spans="1:28" x14ac:dyDescent="0.25">
      <c r="A14" s="46" t="s">
        <v>51</v>
      </c>
      <c r="B14" s="86"/>
      <c r="C14" s="86"/>
      <c r="D14" s="86"/>
      <c r="E14" s="86"/>
      <c r="F14" s="86"/>
      <c r="G14" s="86"/>
      <c r="H14" s="86">
        <v>0</v>
      </c>
      <c r="I14" s="86">
        <v>0</v>
      </c>
      <c r="J14" s="86">
        <v>0</v>
      </c>
      <c r="K14" s="86">
        <v>0</v>
      </c>
      <c r="L14" s="86">
        <v>0</v>
      </c>
      <c r="M14" s="86">
        <v>0</v>
      </c>
      <c r="N14" s="86">
        <v>0</v>
      </c>
      <c r="O14" s="86">
        <v>0</v>
      </c>
      <c r="P14" s="86">
        <v>0</v>
      </c>
      <c r="Q14" s="86">
        <v>0</v>
      </c>
      <c r="R14" s="86">
        <v>36.015000000000001</v>
      </c>
      <c r="S14" s="86">
        <v>36.570794999999997</v>
      </c>
      <c r="T14" s="86">
        <v>35.799718999999996</v>
      </c>
      <c r="U14" s="86">
        <v>35.879052999999999</v>
      </c>
      <c r="V14" s="86">
        <v>42.774934000000002</v>
      </c>
      <c r="W14" s="86">
        <v>43.133000000000003</v>
      </c>
      <c r="X14" s="86">
        <v>42.383001999999998</v>
      </c>
      <c r="Y14" s="86">
        <v>42.256180000000001</v>
      </c>
      <c r="Z14" s="86">
        <v>42.508994999999999</v>
      </c>
      <c r="AA14" s="86">
        <v>42.737093999999999</v>
      </c>
      <c r="AB14" s="86">
        <v>42.742401999999998</v>
      </c>
    </row>
    <row r="15" spans="1:28" x14ac:dyDescent="0.25">
      <c r="A15" s="46" t="s">
        <v>52</v>
      </c>
      <c r="B15" s="86">
        <v>4.7713590000000003</v>
      </c>
      <c r="C15" s="86">
        <v>7.0315919999999998</v>
      </c>
      <c r="D15" s="86">
        <v>10.963983000000001</v>
      </c>
      <c r="E15" s="86">
        <v>8.8129500000000007</v>
      </c>
      <c r="F15" s="86">
        <v>22.658455999999997</v>
      </c>
      <c r="G15" s="86">
        <v>17.147622999999999</v>
      </c>
      <c r="H15" s="86">
        <v>18.388999999999999</v>
      </c>
      <c r="I15" s="86">
        <v>21.754279</v>
      </c>
      <c r="J15" s="86">
        <v>25.617405999999999</v>
      </c>
      <c r="K15" s="86">
        <v>20.303000000000001</v>
      </c>
      <c r="L15" s="86">
        <v>21.692789000000001</v>
      </c>
      <c r="M15" s="86">
        <v>22.438931</v>
      </c>
      <c r="N15" s="86">
        <v>39.962097999999997</v>
      </c>
      <c r="O15" s="86">
        <v>39.962097999999997</v>
      </c>
      <c r="P15" s="86">
        <v>36.434885000000001</v>
      </c>
      <c r="Q15" s="86">
        <v>61.158999999999999</v>
      </c>
      <c r="R15" s="86">
        <v>70.109536000000006</v>
      </c>
      <c r="S15" s="86">
        <v>68.574303999999998</v>
      </c>
      <c r="T15" s="86">
        <v>36.954192999999997</v>
      </c>
      <c r="U15" s="86">
        <v>42.175642999999994</v>
      </c>
      <c r="V15" s="86">
        <v>42.488877000000002</v>
      </c>
      <c r="W15" s="86">
        <v>70.504000000000005</v>
      </c>
      <c r="X15" s="86">
        <v>61.372014999999998</v>
      </c>
      <c r="Y15" s="86">
        <v>70.456356999999997</v>
      </c>
      <c r="Z15" s="86">
        <v>72.758218999999997</v>
      </c>
      <c r="AA15" s="86">
        <v>156.13791699999999</v>
      </c>
      <c r="AB15" s="86">
        <v>176.21518699999999</v>
      </c>
    </row>
    <row r="16" spans="1:28" x14ac:dyDescent="0.25">
      <c r="A16" s="38" t="s">
        <v>53</v>
      </c>
      <c r="B16" s="81">
        <f t="shared" ref="B16:N16" si="19">SUM(B14:B15)</f>
        <v>4.7713590000000003</v>
      </c>
      <c r="C16" s="81">
        <f t="shared" si="19"/>
        <v>7.0315919999999998</v>
      </c>
      <c r="D16" s="81">
        <f t="shared" si="19"/>
        <v>10.963983000000001</v>
      </c>
      <c r="E16" s="81">
        <f t="shared" si="19"/>
        <v>8.8129500000000007</v>
      </c>
      <c r="F16" s="81">
        <f t="shared" si="19"/>
        <v>22.658455999999997</v>
      </c>
      <c r="G16" s="81">
        <f t="shared" si="19"/>
        <v>17.147622999999999</v>
      </c>
      <c r="H16" s="81">
        <f t="shared" si="19"/>
        <v>18.388999999999999</v>
      </c>
      <c r="I16" s="81">
        <f t="shared" si="19"/>
        <v>21.754279</v>
      </c>
      <c r="J16" s="81">
        <f t="shared" si="19"/>
        <v>25.617405999999999</v>
      </c>
      <c r="K16" s="81">
        <f t="shared" si="19"/>
        <v>20.303000000000001</v>
      </c>
      <c r="L16" s="81">
        <f t="shared" si="19"/>
        <v>21.692789000000001</v>
      </c>
      <c r="M16" s="81">
        <f t="shared" si="19"/>
        <v>22.438931</v>
      </c>
      <c r="N16" s="81">
        <f t="shared" si="19"/>
        <v>39.962097999999997</v>
      </c>
      <c r="O16" s="81">
        <f t="shared" ref="O16" si="20">SUM(O14:O15)</f>
        <v>39.962097999999997</v>
      </c>
      <c r="P16" s="81">
        <f t="shared" ref="P16" si="21">SUM(P14:P15)</f>
        <v>36.434885000000001</v>
      </c>
      <c r="Q16" s="81">
        <f t="shared" ref="Q16" si="22">SUM(Q14:Q15)</f>
        <v>61.158999999999999</v>
      </c>
      <c r="R16" s="81">
        <f t="shared" ref="R16" si="23">SUM(R14:R15)</f>
        <v>106.12453600000001</v>
      </c>
      <c r="S16" s="81">
        <f t="shared" ref="S16" si="24">SUM(S14:S15)</f>
        <v>105.14509899999999</v>
      </c>
      <c r="T16" s="81">
        <f t="shared" ref="T16" si="25">SUM(T14:T15)</f>
        <v>72.753911999999985</v>
      </c>
      <c r="U16" s="81">
        <f t="shared" ref="U16" si="26">SUM(U14:U15)</f>
        <v>78.054695999999993</v>
      </c>
      <c r="V16" s="81">
        <f t="shared" ref="V16:AB16" si="27">SUM(V14:V15)</f>
        <v>85.263811000000004</v>
      </c>
      <c r="W16" s="81">
        <f t="shared" si="27"/>
        <v>113.637</v>
      </c>
      <c r="X16" s="81">
        <f t="shared" si="27"/>
        <v>103.755017</v>
      </c>
      <c r="Y16" s="81">
        <f t="shared" si="27"/>
        <v>112.712537</v>
      </c>
      <c r="Z16" s="81">
        <f t="shared" si="27"/>
        <v>115.267214</v>
      </c>
      <c r="AA16" s="81">
        <f t="shared" si="27"/>
        <v>198.87501099999997</v>
      </c>
      <c r="AB16" s="81">
        <f t="shared" si="27"/>
        <v>218.95758899999998</v>
      </c>
    </row>
    <row r="17" spans="1:28" x14ac:dyDescent="0.25">
      <c r="A17" s="38" t="s">
        <v>54</v>
      </c>
      <c r="B17" s="81">
        <f t="shared" ref="B17:N17" si="28">B16+B13+B10</f>
        <v>1049.6544699999999</v>
      </c>
      <c r="C17" s="81">
        <f t="shared" si="28"/>
        <v>1042.9226209999999</v>
      </c>
      <c r="D17" s="81">
        <f t="shared" si="28"/>
        <v>1098.7413709999998</v>
      </c>
      <c r="E17" s="81">
        <f t="shared" si="28"/>
        <v>1091.6280569999999</v>
      </c>
      <c r="F17" s="81">
        <f t="shared" si="28"/>
        <v>1095.370369</v>
      </c>
      <c r="G17" s="81">
        <f t="shared" si="28"/>
        <v>1192.35034</v>
      </c>
      <c r="H17" s="81">
        <f t="shared" si="28"/>
        <v>1250.4388280000001</v>
      </c>
      <c r="I17" s="81">
        <f t="shared" si="28"/>
        <v>1261.480595</v>
      </c>
      <c r="J17" s="81">
        <f t="shared" si="28"/>
        <v>1216.0183100000002</v>
      </c>
      <c r="K17" s="81">
        <f t="shared" si="28"/>
        <v>1290.4685199999999</v>
      </c>
      <c r="L17" s="81">
        <f t="shared" si="28"/>
        <v>1262.6461400000001</v>
      </c>
      <c r="M17" s="81">
        <f t="shared" si="28"/>
        <v>1274.6646660000001</v>
      </c>
      <c r="N17" s="81">
        <f t="shared" si="28"/>
        <v>1254.8928129999999</v>
      </c>
      <c r="O17" s="81">
        <f t="shared" ref="O17" si="29">O16+O13+O10</f>
        <v>1254.8928129999999</v>
      </c>
      <c r="P17" s="81">
        <f t="shared" ref="P17" si="30">P16+P13+P10</f>
        <v>1222.2306509999999</v>
      </c>
      <c r="Q17" s="81">
        <f t="shared" ref="Q17" si="31">Q16+Q13+Q10</f>
        <v>1485.8444200000001</v>
      </c>
      <c r="R17" s="81">
        <f t="shared" ref="R17" si="32">R16+R13+R10</f>
        <v>1516.5443890000001</v>
      </c>
      <c r="S17" s="81">
        <f t="shared" ref="S17" si="33">S16+S13+S10</f>
        <v>4157.7387699999999</v>
      </c>
      <c r="T17" s="81">
        <f t="shared" ref="T17" si="34">T16+T13+T10</f>
        <v>4086.781567</v>
      </c>
      <c r="U17" s="81">
        <f t="shared" ref="U17" si="35">U16+U13+U10</f>
        <v>4327.775995</v>
      </c>
      <c r="V17" s="81">
        <f t="shared" ref="V17:AB17" si="36">V16+V13+V10</f>
        <v>4665.5471250000001</v>
      </c>
      <c r="W17" s="81">
        <f t="shared" si="36"/>
        <v>4646.45</v>
      </c>
      <c r="X17" s="81">
        <f t="shared" si="36"/>
        <v>4840.882568</v>
      </c>
      <c r="Y17" s="81">
        <f t="shared" si="36"/>
        <v>4925.3960649999999</v>
      </c>
      <c r="Z17" s="81">
        <f t="shared" si="36"/>
        <v>4917.3998389999997</v>
      </c>
      <c r="AA17" s="81">
        <f t="shared" si="36"/>
        <v>4888.1310089999997</v>
      </c>
      <c r="AB17" s="81">
        <f t="shared" si="36"/>
        <v>4984.1014729999997</v>
      </c>
    </row>
    <row r="18" spans="1:28" x14ac:dyDescent="0.25">
      <c r="A18" s="46" t="s">
        <v>55</v>
      </c>
      <c r="B18" s="86">
        <v>26.287227999999999</v>
      </c>
      <c r="C18" s="86">
        <v>23.594625000000001</v>
      </c>
      <c r="D18" s="86">
        <v>22.589007000000002</v>
      </c>
      <c r="E18" s="86">
        <v>23.071021999999999</v>
      </c>
      <c r="F18" s="86">
        <v>8.624664000000001</v>
      </c>
      <c r="G18" s="86">
        <v>15.417370999999999</v>
      </c>
      <c r="H18" s="86">
        <v>9.132147999999999</v>
      </c>
      <c r="I18" s="86">
        <v>18.773490000000002</v>
      </c>
      <c r="J18" s="86">
        <v>13.968069</v>
      </c>
      <c r="K18" s="86">
        <v>18.911000000000001</v>
      </c>
      <c r="L18" s="86">
        <v>19.016161</v>
      </c>
      <c r="M18" s="86">
        <v>13.390212999999999</v>
      </c>
      <c r="N18" s="86">
        <v>8.8458449999999988</v>
      </c>
      <c r="O18" s="86">
        <v>8.8458449999999988</v>
      </c>
      <c r="P18" s="86">
        <v>4.5415959999999993</v>
      </c>
      <c r="Q18" s="86">
        <v>9.5910449999999994</v>
      </c>
      <c r="R18" s="86">
        <v>5.4850560000000002</v>
      </c>
      <c r="S18" s="86">
        <v>2.8692959999999998</v>
      </c>
      <c r="T18" s="86">
        <v>2.4775010000000002</v>
      </c>
      <c r="U18" s="86">
        <v>3.5889709999999999</v>
      </c>
      <c r="V18" s="86">
        <v>4.1099550000000002</v>
      </c>
      <c r="W18" s="86">
        <v>17.327999999999999</v>
      </c>
      <c r="X18" s="86">
        <v>19.443560999999999</v>
      </c>
      <c r="Y18" s="86">
        <v>19.226132</v>
      </c>
      <c r="Z18" s="86">
        <v>20.85032</v>
      </c>
      <c r="AA18" s="86">
        <v>17.790030999999999</v>
      </c>
      <c r="AB18" s="86">
        <v>0</v>
      </c>
    </row>
    <row r="19" spans="1:28" x14ac:dyDescent="0.25">
      <c r="A19" s="46" t="s">
        <v>56</v>
      </c>
      <c r="B19" s="86">
        <v>1541.436246</v>
      </c>
      <c r="C19" s="86">
        <v>1131.42687</v>
      </c>
      <c r="D19" s="86">
        <v>2170.5133990000004</v>
      </c>
      <c r="E19" s="86">
        <v>1083.884847</v>
      </c>
      <c r="F19" s="86">
        <v>1875.962673</v>
      </c>
      <c r="G19" s="86">
        <v>1673.924675</v>
      </c>
      <c r="H19" s="86">
        <v>2872.270649</v>
      </c>
      <c r="I19" s="86">
        <v>1682.469587</v>
      </c>
      <c r="J19" s="86">
        <v>2553.5057980000001</v>
      </c>
      <c r="K19" s="86">
        <v>2397.6880000000001</v>
      </c>
      <c r="L19" s="86">
        <v>4030.6503829999997</v>
      </c>
      <c r="M19" s="86">
        <v>2528.6142209999998</v>
      </c>
      <c r="N19" s="86">
        <v>3393.4209999999998</v>
      </c>
      <c r="O19" s="86">
        <v>3393.4209999999998</v>
      </c>
      <c r="P19" s="86">
        <v>3170.2085480000001</v>
      </c>
      <c r="Q19" s="86">
        <v>5218.1753680000002</v>
      </c>
      <c r="R19" s="86">
        <v>3267.4354980000003</v>
      </c>
      <c r="S19" s="86">
        <v>4492.9689539999999</v>
      </c>
      <c r="T19" s="86">
        <v>4865.5033329999997</v>
      </c>
      <c r="U19" s="86">
        <v>7964.5329979999997</v>
      </c>
      <c r="V19" s="86">
        <v>5406.5728930000005</v>
      </c>
      <c r="W19" s="86">
        <v>6562.97</v>
      </c>
      <c r="X19" s="86">
        <v>6617.0830120000001</v>
      </c>
      <c r="Y19" s="86">
        <v>9314.1663410000001</v>
      </c>
      <c r="Z19" s="86">
        <v>6351.832394</v>
      </c>
      <c r="AA19" s="86">
        <v>7847.4421570000004</v>
      </c>
      <c r="AB19" s="86">
        <v>8384.9579439999998</v>
      </c>
    </row>
    <row r="20" spans="1:28" x14ac:dyDescent="0.25">
      <c r="A20" s="46" t="s">
        <v>57</v>
      </c>
      <c r="B20" s="86">
        <v>60.048646999999995</v>
      </c>
      <c r="C20" s="86">
        <v>48.554413999999994</v>
      </c>
      <c r="D20" s="86">
        <v>51.578263</v>
      </c>
      <c r="E20" s="86">
        <v>58.546847</v>
      </c>
      <c r="F20" s="86">
        <v>75.997933000000003</v>
      </c>
      <c r="G20" s="86">
        <v>75.425284000000005</v>
      </c>
      <c r="H20" s="86">
        <v>94.189961999999994</v>
      </c>
      <c r="I20" s="86">
        <v>94.470584000000002</v>
      </c>
      <c r="J20" s="86">
        <v>156.326696</v>
      </c>
      <c r="K20" s="86">
        <v>158.124</v>
      </c>
      <c r="L20" s="86">
        <v>160.87116800000001</v>
      </c>
      <c r="M20" s="86">
        <v>188.159548</v>
      </c>
      <c r="N20" s="86">
        <v>263.34699999999998</v>
      </c>
      <c r="O20" s="86">
        <f>+N20+212.184796</f>
        <v>475.53179599999999</v>
      </c>
      <c r="P20" s="86">
        <v>519.19799999999998</v>
      </c>
      <c r="Q20" s="86">
        <v>844.71400000000006</v>
      </c>
      <c r="R20" s="86">
        <v>802.31500000000005</v>
      </c>
      <c r="S20" s="86">
        <v>1635.92</v>
      </c>
      <c r="T20" s="86">
        <v>1760.42</v>
      </c>
      <c r="U20" s="86">
        <v>2475.1039999999998</v>
      </c>
      <c r="V20" s="86">
        <v>2081.4490000000001</v>
      </c>
      <c r="W20" s="86">
        <v>2076.8670000000002</v>
      </c>
      <c r="X20" s="86">
        <v>2558.9797699999999</v>
      </c>
      <c r="Y20" s="86">
        <v>2929.900971</v>
      </c>
      <c r="Z20" s="86">
        <v>2186.7798029999999</v>
      </c>
      <c r="AA20" s="86">
        <v>2323.9089920000001</v>
      </c>
      <c r="AB20" s="86">
        <v>2389.0081559999999</v>
      </c>
    </row>
    <row r="21" spans="1:28" x14ac:dyDescent="0.25">
      <c r="A21" s="46" t="s">
        <v>58</v>
      </c>
      <c r="B21" s="86" t="s">
        <v>59</v>
      </c>
      <c r="C21" s="86" t="s">
        <v>59</v>
      </c>
      <c r="D21" s="86" t="s">
        <v>59</v>
      </c>
      <c r="E21" s="86" t="s">
        <v>59</v>
      </c>
      <c r="F21" s="86" t="s">
        <v>59</v>
      </c>
      <c r="G21" s="86" t="s">
        <v>59</v>
      </c>
      <c r="H21" s="86" t="s">
        <v>59</v>
      </c>
      <c r="I21" s="86" t="s">
        <v>59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6">
        <v>0</v>
      </c>
      <c r="P21" s="86">
        <v>0</v>
      </c>
      <c r="Q21" s="86">
        <v>0</v>
      </c>
      <c r="R21" s="86">
        <v>1782</v>
      </c>
      <c r="S21" s="86">
        <v>0</v>
      </c>
      <c r="T21" s="86">
        <v>0</v>
      </c>
      <c r="U21" s="86">
        <v>0</v>
      </c>
      <c r="V21" s="86">
        <v>0</v>
      </c>
      <c r="W21" s="86">
        <v>0</v>
      </c>
      <c r="X21" s="86">
        <v>0</v>
      </c>
      <c r="Y21" s="86">
        <v>0</v>
      </c>
      <c r="Z21" s="86"/>
      <c r="AA21" s="86"/>
      <c r="AB21" s="86">
        <v>0</v>
      </c>
    </row>
    <row r="22" spans="1:28" x14ac:dyDescent="0.25">
      <c r="A22" s="46" t="s">
        <v>60</v>
      </c>
      <c r="B22" s="86">
        <v>368.44242100000008</v>
      </c>
      <c r="C22" s="86">
        <v>76.440506999999982</v>
      </c>
      <c r="D22" s="86">
        <v>165.51189100000005</v>
      </c>
      <c r="E22" s="86">
        <v>33.8553899999999</v>
      </c>
      <c r="F22" s="86">
        <v>379.28178800000018</v>
      </c>
      <c r="G22" s="86">
        <v>84.034273000000042</v>
      </c>
      <c r="H22" s="86">
        <v>707.76451300000031</v>
      </c>
      <c r="I22" s="86">
        <v>40.118990999999923</v>
      </c>
      <c r="J22" s="86">
        <v>238.81663599999993</v>
      </c>
      <c r="K22" s="86">
        <v>330.43299999999999</v>
      </c>
      <c r="L22" s="86">
        <v>1689.3607920000004</v>
      </c>
      <c r="M22" s="86">
        <v>412.79393799999986</v>
      </c>
      <c r="N22" s="86">
        <v>1394.1196789999997</v>
      </c>
      <c r="O22" s="86">
        <v>1394.1196789999997</v>
      </c>
      <c r="P22" s="86">
        <v>962.05895000000021</v>
      </c>
      <c r="Q22" s="86">
        <v>1414.6193640000001</v>
      </c>
      <c r="R22" s="86">
        <v>796.28584999999998</v>
      </c>
      <c r="S22" s="86">
        <v>1216.6181939999999</v>
      </c>
      <c r="T22" s="86">
        <v>784.65079200000014</v>
      </c>
      <c r="U22" s="86">
        <v>1213.0136609999993</v>
      </c>
      <c r="V22" s="86">
        <v>604.71873099999971</v>
      </c>
      <c r="W22" s="86">
        <v>1529.6410000000001</v>
      </c>
      <c r="X22" s="86">
        <v>1412.9232340000001</v>
      </c>
      <c r="Y22" s="86">
        <v>1405.354077</v>
      </c>
      <c r="Z22" s="86">
        <v>907.14416800000004</v>
      </c>
      <c r="AA22" s="86">
        <v>1466.9687369999999</v>
      </c>
      <c r="AB22" s="86">
        <v>1401.548646</v>
      </c>
    </row>
    <row r="23" spans="1:28" x14ac:dyDescent="0.25">
      <c r="A23" s="38" t="s">
        <v>61</v>
      </c>
      <c r="B23" s="81">
        <f t="shared" ref="B23:I23" si="37">+SUM(B18:B22)</f>
        <v>1996.2145420000002</v>
      </c>
      <c r="C23" s="81">
        <f t="shared" si="37"/>
        <v>1280.0164159999999</v>
      </c>
      <c r="D23" s="81">
        <f t="shared" si="37"/>
        <v>2410.1925600000004</v>
      </c>
      <c r="E23" s="81">
        <f t="shared" si="37"/>
        <v>1199.3581060000001</v>
      </c>
      <c r="F23" s="81">
        <f t="shared" si="37"/>
        <v>2339.8670580000003</v>
      </c>
      <c r="G23" s="81">
        <f t="shared" si="37"/>
        <v>1848.8016029999999</v>
      </c>
      <c r="H23" s="81">
        <f t="shared" si="37"/>
        <v>3683.3572720000002</v>
      </c>
      <c r="I23" s="81">
        <f t="shared" si="37"/>
        <v>1835.8326519999998</v>
      </c>
      <c r="J23" s="81">
        <f t="shared" ref="J23:N23" si="38">+SUM(J18:J22)</f>
        <v>2962.6171990000003</v>
      </c>
      <c r="K23" s="81">
        <f t="shared" si="38"/>
        <v>2905.1559999999999</v>
      </c>
      <c r="L23" s="81">
        <f t="shared" si="38"/>
        <v>5899.8985039999998</v>
      </c>
      <c r="M23" s="81">
        <f t="shared" si="38"/>
        <v>3142.9579199999998</v>
      </c>
      <c r="N23" s="81">
        <f t="shared" si="38"/>
        <v>5059.7335239999993</v>
      </c>
      <c r="O23" s="81">
        <f t="shared" ref="O23" si="39">+SUM(O18:O22)</f>
        <v>5271.9183199999989</v>
      </c>
      <c r="P23" s="81">
        <f t="shared" ref="P23" si="40">+SUM(P18:P22)</f>
        <v>4656.0070940000005</v>
      </c>
      <c r="Q23" s="81">
        <f t="shared" ref="Q23" si="41">+SUM(Q18:Q22)</f>
        <v>7487.0997770000004</v>
      </c>
      <c r="R23" s="81">
        <f t="shared" ref="R23" si="42">+SUM(R18:R22)</f>
        <v>6653.521404000001</v>
      </c>
      <c r="S23" s="81">
        <f t="shared" ref="S23" si="43">+SUM(S18:S22)</f>
        <v>7348.3764439999995</v>
      </c>
      <c r="T23" s="81">
        <f t="shared" ref="T23" si="44">+SUM(T18:T22)</f>
        <v>7413.0516260000004</v>
      </c>
      <c r="U23" s="81">
        <f t="shared" ref="U23" si="45">+SUM(U18:U22)</f>
        <v>11656.239629999998</v>
      </c>
      <c r="V23" s="81">
        <f t="shared" ref="V23" si="46">+SUM(V18:V22)</f>
        <v>8096.8505790000008</v>
      </c>
      <c r="W23" s="81">
        <f t="shared" ref="W23:X23" si="47">+SUM(W18:W22)</f>
        <v>10186.806</v>
      </c>
      <c r="X23" s="81">
        <f t="shared" si="47"/>
        <v>10608.429577000001</v>
      </c>
      <c r="Y23" s="81">
        <f t="shared" ref="Y23:Z23" si="48">+SUM(Y18:Y22)</f>
        <v>13668.647520999999</v>
      </c>
      <c r="Z23" s="81">
        <f t="shared" si="48"/>
        <v>9466.6066850000007</v>
      </c>
      <c r="AA23" s="81">
        <f t="shared" ref="AA23:AB23" si="49">+SUM(AA18:AA22)</f>
        <v>11656.109917</v>
      </c>
      <c r="AB23" s="81">
        <f t="shared" si="49"/>
        <v>12175.514745999999</v>
      </c>
    </row>
    <row r="24" spans="1:28" x14ac:dyDescent="0.25">
      <c r="A24" s="38" t="s">
        <v>62</v>
      </c>
      <c r="B24" s="81">
        <f t="shared" ref="B24:I24" si="50">+B23+B17</f>
        <v>3045.8690120000001</v>
      </c>
      <c r="C24" s="81">
        <f t="shared" si="50"/>
        <v>2322.9390370000001</v>
      </c>
      <c r="D24" s="81">
        <f t="shared" si="50"/>
        <v>3508.9339310000005</v>
      </c>
      <c r="E24" s="81">
        <f t="shared" si="50"/>
        <v>2290.986163</v>
      </c>
      <c r="F24" s="81">
        <f t="shared" si="50"/>
        <v>3435.237427</v>
      </c>
      <c r="G24" s="81">
        <f t="shared" si="50"/>
        <v>3041.1519429999998</v>
      </c>
      <c r="H24" s="81">
        <f t="shared" si="50"/>
        <v>4933.7961000000005</v>
      </c>
      <c r="I24" s="81">
        <f t="shared" si="50"/>
        <v>3097.313247</v>
      </c>
      <c r="J24" s="81">
        <f t="shared" ref="J24:N24" si="51">+J23+J17</f>
        <v>4178.6355090000006</v>
      </c>
      <c r="K24" s="81">
        <f t="shared" si="51"/>
        <v>4195.6245199999994</v>
      </c>
      <c r="L24" s="81">
        <f t="shared" si="51"/>
        <v>7162.5446439999996</v>
      </c>
      <c r="M24" s="81">
        <f t="shared" si="51"/>
        <v>4417.6225859999995</v>
      </c>
      <c r="N24" s="81">
        <f t="shared" si="51"/>
        <v>6314.6263369999997</v>
      </c>
      <c r="O24" s="81">
        <f t="shared" ref="O24" si="52">+O23+O17</f>
        <v>6526.8111329999992</v>
      </c>
      <c r="P24" s="81">
        <f t="shared" ref="P24" si="53">+P23+P17</f>
        <v>5878.2377450000004</v>
      </c>
      <c r="Q24" s="81">
        <f t="shared" ref="Q24:R24" si="54">+Q23+Q17</f>
        <v>8972.9441970000007</v>
      </c>
      <c r="R24" s="81">
        <f t="shared" si="54"/>
        <v>8170.0657930000016</v>
      </c>
      <c r="S24" s="81">
        <f t="shared" ref="S24:T24" si="55">+S23+S17</f>
        <v>11506.115213999999</v>
      </c>
      <c r="T24" s="81">
        <f t="shared" si="55"/>
        <v>11499.833193</v>
      </c>
      <c r="U24" s="81">
        <f t="shared" ref="U24:V24" si="56">+U23+U17</f>
        <v>15984.015624999998</v>
      </c>
      <c r="V24" s="81">
        <f t="shared" si="56"/>
        <v>12762.397704000001</v>
      </c>
      <c r="W24" s="81">
        <f t="shared" ref="W24" si="57">+W23+W17</f>
        <v>14833.256000000001</v>
      </c>
      <c r="X24" s="81">
        <f>+X23+X17</f>
        <v>15449.312145</v>
      </c>
      <c r="Y24" s="81">
        <f>+Y23+Y17</f>
        <v>18594.043586</v>
      </c>
      <c r="Z24" s="81">
        <f>+Z23+Z17</f>
        <v>14384.006524</v>
      </c>
      <c r="AA24" s="81">
        <f>+AA23+AA17</f>
        <v>16544.240925999999</v>
      </c>
      <c r="AB24" s="81">
        <f>+AB23+AB17</f>
        <v>17159.616219</v>
      </c>
    </row>
    <row r="25" spans="1:28" x14ac:dyDescent="0.25">
      <c r="A25" s="37" t="s">
        <v>63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x14ac:dyDescent="0.25">
      <c r="A26" s="46" t="s">
        <v>64</v>
      </c>
      <c r="B26" s="86">
        <v>75.394064999999998</v>
      </c>
      <c r="C26" s="86">
        <v>74.582239000000001</v>
      </c>
      <c r="D26" s="86">
        <v>75.394107999999989</v>
      </c>
      <c r="E26" s="86">
        <v>75.393787000000003</v>
      </c>
      <c r="F26" s="86">
        <v>75.394064999999998</v>
      </c>
      <c r="G26" s="86">
        <v>75.394115999999997</v>
      </c>
      <c r="H26" s="86">
        <v>75.394064</v>
      </c>
      <c r="I26" s="86">
        <v>75.194999999999993</v>
      </c>
      <c r="J26" s="86">
        <v>76.624062999999992</v>
      </c>
      <c r="K26" s="86">
        <v>76.623999999999995</v>
      </c>
      <c r="L26" s="86">
        <v>81.23944800000001</v>
      </c>
      <c r="M26" s="86">
        <v>81.239448999999993</v>
      </c>
      <c r="N26" s="86">
        <v>81.687517000000014</v>
      </c>
      <c r="O26" s="86">
        <v>81.687517000000014</v>
      </c>
      <c r="P26" s="86">
        <v>83.279228000000003</v>
      </c>
      <c r="Q26" s="86">
        <v>83.978863000000004</v>
      </c>
      <c r="R26" s="86">
        <v>83.978863000000004</v>
      </c>
      <c r="S26" s="86">
        <v>88.07198600000001</v>
      </c>
      <c r="T26" s="86">
        <v>88.07198600000001</v>
      </c>
      <c r="U26" s="86">
        <v>88.61448399999999</v>
      </c>
      <c r="V26" s="86">
        <v>89.285767000000007</v>
      </c>
      <c r="W26" s="86">
        <v>89.285767000000007</v>
      </c>
      <c r="X26" s="86">
        <v>89.400994999999995</v>
      </c>
      <c r="Y26" s="86">
        <v>89.399235000000004</v>
      </c>
      <c r="Z26" s="86">
        <v>89.574574999999996</v>
      </c>
      <c r="AA26" s="86">
        <v>89.574567999999999</v>
      </c>
      <c r="AB26" s="86">
        <v>89.574567999999999</v>
      </c>
    </row>
    <row r="27" spans="1:28" x14ac:dyDescent="0.25">
      <c r="A27" s="46" t="s">
        <v>65</v>
      </c>
      <c r="B27" s="86">
        <v>-3.0999999999999999E-3</v>
      </c>
      <c r="C27" s="86">
        <v>-3.0999999999999999E-3</v>
      </c>
      <c r="D27" s="86">
        <v>-3.0999999999999999E-3</v>
      </c>
      <c r="E27" s="86">
        <v>-3.0999999999999999E-3</v>
      </c>
      <c r="F27" s="86">
        <v>-3.5099999999999999E-2</v>
      </c>
      <c r="G27" s="86">
        <v>-1.01E-2</v>
      </c>
      <c r="H27" s="86">
        <v>-1.01E-2</v>
      </c>
      <c r="I27" s="86">
        <v>-1.01E-2</v>
      </c>
      <c r="J27" s="86">
        <v>-1.01E-2</v>
      </c>
      <c r="K27" s="86">
        <v>-1.01E-2</v>
      </c>
      <c r="L27" s="86">
        <v>-1.01E-2</v>
      </c>
      <c r="M27" s="86">
        <v>-1.01E-2</v>
      </c>
      <c r="N27" s="86">
        <v>-1.01E-2</v>
      </c>
      <c r="O27" s="86">
        <v>-1.01E-2</v>
      </c>
      <c r="P27" s="86">
        <v>-1.01E-2</v>
      </c>
      <c r="Q27" s="86">
        <v>-1.01E-2</v>
      </c>
      <c r="R27" s="86">
        <v>-1.01E-2</v>
      </c>
      <c r="S27" s="86">
        <v>-1.01E-2</v>
      </c>
      <c r="T27" s="86">
        <v>-1.01E-2</v>
      </c>
      <c r="U27" s="86">
        <v>-1.01E-2</v>
      </c>
      <c r="V27" s="86">
        <v>-1.01E-2</v>
      </c>
      <c r="W27" s="86">
        <v>-1.01E-2</v>
      </c>
      <c r="X27" s="86">
        <v>-1.01E-2</v>
      </c>
      <c r="Y27" s="86">
        <v>-1.01E-2</v>
      </c>
      <c r="Z27" s="86">
        <v>-1.01E-2</v>
      </c>
      <c r="AA27" s="86">
        <v>-100.008022</v>
      </c>
      <c r="AB27" s="86">
        <v>-100.008022</v>
      </c>
    </row>
    <row r="28" spans="1:28" x14ac:dyDescent="0.25">
      <c r="A28" s="46" t="s">
        <v>66</v>
      </c>
      <c r="B28" s="86">
        <v>588.05115999999998</v>
      </c>
      <c r="C28" s="86">
        <v>588.56363699999997</v>
      </c>
      <c r="D28" s="86">
        <v>588.05115599999999</v>
      </c>
      <c r="E28" s="86">
        <v>588.05076599999995</v>
      </c>
      <c r="F28" s="86">
        <v>588.05115999999998</v>
      </c>
      <c r="G28" s="86">
        <v>588.41366200000004</v>
      </c>
      <c r="H28" s="86">
        <v>588.41366000000005</v>
      </c>
      <c r="I28" s="86">
        <v>588.46299999999997</v>
      </c>
      <c r="J28" s="86">
        <v>622.14968500000009</v>
      </c>
      <c r="K28" s="86">
        <v>622.14968500000009</v>
      </c>
      <c r="L28" s="86">
        <v>914.17482400000006</v>
      </c>
      <c r="M28" s="86">
        <v>914.17482400000006</v>
      </c>
      <c r="N28" s="86">
        <v>976.887472</v>
      </c>
      <c r="O28" s="86">
        <v>976.887472</v>
      </c>
      <c r="P28" s="86">
        <v>975.29576199999997</v>
      </c>
      <c r="Q28" s="86">
        <v>1053.5150160000001</v>
      </c>
      <c r="R28" s="86">
        <v>1053.5150160000001</v>
      </c>
      <c r="S28" s="86">
        <v>1734.1590859999999</v>
      </c>
      <c r="T28" s="86">
        <v>1734.1590859999999</v>
      </c>
      <c r="U28" s="86">
        <v>1806.306433</v>
      </c>
      <c r="V28" s="86">
        <v>1817.6937039999998</v>
      </c>
      <c r="W28" s="86">
        <v>1817.693</v>
      </c>
      <c r="X28" s="86">
        <v>1817.6929869999999</v>
      </c>
      <c r="Y28" s="86">
        <v>1817.6929869999999</v>
      </c>
      <c r="Z28" s="86">
        <v>1820.713121</v>
      </c>
      <c r="AA28" s="86">
        <v>1820.7131199999999</v>
      </c>
      <c r="AB28" s="86">
        <v>1820.7131199999999</v>
      </c>
    </row>
    <row r="29" spans="1:28" x14ac:dyDescent="0.25">
      <c r="A29" s="38" t="s">
        <v>67</v>
      </c>
      <c r="B29" s="81">
        <f t="shared" ref="B29:I29" si="58">+SUM(B26:B28)</f>
        <v>663.44212500000003</v>
      </c>
      <c r="C29" s="81">
        <f t="shared" si="58"/>
        <v>663.14277599999991</v>
      </c>
      <c r="D29" s="81">
        <f t="shared" si="58"/>
        <v>663.44216399999993</v>
      </c>
      <c r="E29" s="81">
        <f t="shared" si="58"/>
        <v>663.44145299999991</v>
      </c>
      <c r="F29" s="81">
        <f t="shared" si="58"/>
        <v>663.41012499999999</v>
      </c>
      <c r="G29" s="81">
        <f t="shared" si="58"/>
        <v>663.79767800000002</v>
      </c>
      <c r="H29" s="81">
        <f t="shared" si="58"/>
        <v>663.79762400000004</v>
      </c>
      <c r="I29" s="81">
        <f t="shared" si="58"/>
        <v>663.64789999999994</v>
      </c>
      <c r="J29" s="81">
        <f t="shared" ref="J29:V29" si="59">+SUM(J26:J28)</f>
        <v>698.7636480000001</v>
      </c>
      <c r="K29" s="81">
        <f t="shared" si="59"/>
        <v>698.76358500000015</v>
      </c>
      <c r="L29" s="81">
        <f t="shared" si="59"/>
        <v>995.40417200000002</v>
      </c>
      <c r="M29" s="81">
        <f t="shared" si="59"/>
        <v>995.40417300000001</v>
      </c>
      <c r="N29" s="81">
        <f t="shared" si="59"/>
        <v>1058.564889</v>
      </c>
      <c r="O29" s="81">
        <f t="shared" ref="O29" si="60">+SUM(O26:O28)</f>
        <v>1058.564889</v>
      </c>
      <c r="P29" s="81">
        <f t="shared" si="59"/>
        <v>1058.5648899999999</v>
      </c>
      <c r="Q29" s="81">
        <f t="shared" si="59"/>
        <v>1137.4837790000001</v>
      </c>
      <c r="R29" s="81">
        <f t="shared" si="59"/>
        <v>1137.4837790000001</v>
      </c>
      <c r="S29" s="81">
        <f t="shared" si="59"/>
        <v>1822.2209719999998</v>
      </c>
      <c r="T29" s="81">
        <f t="shared" si="59"/>
        <v>1822.2209719999998</v>
      </c>
      <c r="U29" s="81">
        <f t="shared" si="59"/>
        <v>1894.910817</v>
      </c>
      <c r="V29" s="81">
        <f t="shared" si="59"/>
        <v>1906.9693709999999</v>
      </c>
      <c r="W29" s="81">
        <f t="shared" ref="W29:X29" si="61">+SUM(W26:W28)</f>
        <v>1906.9686670000001</v>
      </c>
      <c r="X29" s="81">
        <f t="shared" si="61"/>
        <v>1907.0838819999999</v>
      </c>
      <c r="Y29" s="81">
        <f t="shared" ref="Y29:AB29" si="62">+SUM(Y26:Y28)</f>
        <v>1907.0821219999998</v>
      </c>
      <c r="Z29" s="81">
        <f t="shared" si="62"/>
        <v>1910.2775959999999</v>
      </c>
      <c r="AA29" s="81">
        <f t="shared" si="62"/>
        <v>1810.2796659999999</v>
      </c>
      <c r="AB29" s="81">
        <f t="shared" si="62"/>
        <v>1810.2796659999999</v>
      </c>
    </row>
    <row r="30" spans="1:28" x14ac:dyDescent="0.25">
      <c r="A30" s="46" t="s">
        <v>68</v>
      </c>
      <c r="B30" s="86">
        <v>-105.597449</v>
      </c>
      <c r="C30" s="86">
        <v>-123.710227</v>
      </c>
      <c r="D30" s="86">
        <v>-82.038668000000001</v>
      </c>
      <c r="E30" s="86">
        <v>-111.17278599999999</v>
      </c>
      <c r="F30" s="86">
        <v>-72.520456999999993</v>
      </c>
      <c r="G30" s="86">
        <v>-88.228543999999999</v>
      </c>
      <c r="H30" s="86">
        <v>-73.275000000000006</v>
      </c>
      <c r="I30" s="86">
        <v>-59.000999999999998</v>
      </c>
      <c r="J30" s="86">
        <v>-105.292</v>
      </c>
      <c r="K30" s="86">
        <f>-24.688</f>
        <v>-24.687999999999999</v>
      </c>
      <c r="L30" s="86">
        <v>19.315000000000001</v>
      </c>
      <c r="M30" s="86">
        <v>2.7309564569812839</v>
      </c>
      <c r="N30" s="86">
        <v>41.276000000000003</v>
      </c>
      <c r="O30" s="86">
        <f>41.276+203.754317</f>
        <v>245.030317</v>
      </c>
      <c r="P30" s="86">
        <v>269.76499999999999</v>
      </c>
      <c r="Q30" s="86">
        <v>424.851003536451</v>
      </c>
      <c r="R30" s="86">
        <v>301.51657791640702</v>
      </c>
      <c r="S30" s="86">
        <v>494.20401203916998</v>
      </c>
      <c r="T30" s="86">
        <v>501.34826676916998</v>
      </c>
      <c r="U30" s="86">
        <v>734.74824268795101</v>
      </c>
      <c r="V30" s="86">
        <v>746.404774226575</v>
      </c>
      <c r="W30" s="86">
        <v>603.55100000000004</v>
      </c>
      <c r="X30" s="86">
        <v>699.74950200000001</v>
      </c>
      <c r="Y30" s="86">
        <v>900.82512199999996</v>
      </c>
      <c r="Z30" s="86">
        <v>783.76267399999995</v>
      </c>
      <c r="AA30" s="86">
        <v>686.48101599999995</v>
      </c>
      <c r="AB30" s="86">
        <v>796.75593700000002</v>
      </c>
    </row>
    <row r="31" spans="1:28" x14ac:dyDescent="0.25">
      <c r="A31" s="38" t="s">
        <v>69</v>
      </c>
      <c r="B31" s="81">
        <f t="shared" ref="B31:I31" si="63">+B30+B29</f>
        <v>557.84467600000005</v>
      </c>
      <c r="C31" s="81">
        <f t="shared" si="63"/>
        <v>539.43254899999988</v>
      </c>
      <c r="D31" s="81">
        <f t="shared" si="63"/>
        <v>581.4034959999999</v>
      </c>
      <c r="E31" s="81">
        <f t="shared" si="63"/>
        <v>552.26866699999994</v>
      </c>
      <c r="F31" s="81">
        <f t="shared" si="63"/>
        <v>590.88966800000003</v>
      </c>
      <c r="G31" s="81">
        <f t="shared" si="63"/>
        <v>575.56913400000008</v>
      </c>
      <c r="H31" s="81">
        <f t="shared" si="63"/>
        <v>590.52262400000006</v>
      </c>
      <c r="I31" s="81">
        <f t="shared" si="63"/>
        <v>604.64689999999996</v>
      </c>
      <c r="J31" s="81">
        <f t="shared" ref="J31:V31" si="64">+J30+J29</f>
        <v>593.47164800000007</v>
      </c>
      <c r="K31" s="81">
        <f t="shared" si="64"/>
        <v>674.07558500000016</v>
      </c>
      <c r="L31" s="81">
        <f t="shared" si="64"/>
        <v>1014.7191720000001</v>
      </c>
      <c r="M31" s="81">
        <f t="shared" si="64"/>
        <v>998.1351294569813</v>
      </c>
      <c r="N31" s="81">
        <f t="shared" si="64"/>
        <v>1099.8408890000001</v>
      </c>
      <c r="O31" s="81">
        <f t="shared" ref="O31" si="65">+O30+O29</f>
        <v>1303.595206</v>
      </c>
      <c r="P31" s="81">
        <f t="shared" si="64"/>
        <v>1328.32989</v>
      </c>
      <c r="Q31" s="81">
        <f t="shared" si="64"/>
        <v>1562.3347825364513</v>
      </c>
      <c r="R31" s="81">
        <f t="shared" si="64"/>
        <v>1439.0003569164071</v>
      </c>
      <c r="S31" s="81">
        <f t="shared" si="64"/>
        <v>2316.4249840391699</v>
      </c>
      <c r="T31" s="81">
        <f t="shared" si="64"/>
        <v>2323.5692387691697</v>
      </c>
      <c r="U31" s="81">
        <f t="shared" si="64"/>
        <v>2629.659059687951</v>
      </c>
      <c r="V31" s="81">
        <f t="shared" si="64"/>
        <v>2653.3741452265749</v>
      </c>
      <c r="W31" s="81">
        <f t="shared" ref="W31:X31" si="66">+W30+W29</f>
        <v>2510.519667</v>
      </c>
      <c r="X31" s="81">
        <f t="shared" si="66"/>
        <v>2606.833384</v>
      </c>
      <c r="Y31" s="81">
        <f t="shared" ref="Y31:AB31" si="67">+Y30+Y29</f>
        <v>2807.907244</v>
      </c>
      <c r="Z31" s="81">
        <f t="shared" si="67"/>
        <v>2694.04027</v>
      </c>
      <c r="AA31" s="81">
        <f t="shared" si="67"/>
        <v>2496.7606820000001</v>
      </c>
      <c r="AB31" s="81">
        <f t="shared" si="67"/>
        <v>2607.0356029999998</v>
      </c>
    </row>
    <row r="32" spans="1:28" x14ac:dyDescent="0.25">
      <c r="A32" s="46" t="s">
        <v>70</v>
      </c>
      <c r="B32" s="86">
        <v>8.153302</v>
      </c>
      <c r="C32" s="86">
        <v>10.416819</v>
      </c>
      <c r="D32" s="86">
        <v>11.059977999999999</v>
      </c>
      <c r="E32" s="86">
        <v>6.214518</v>
      </c>
      <c r="F32" s="86">
        <v>-4.5808230000000005</v>
      </c>
      <c r="G32" s="86">
        <v>-7.4722400000000002</v>
      </c>
      <c r="H32" s="86">
        <v>-6.4827879999999993</v>
      </c>
      <c r="I32" s="86">
        <v>-10.592692999999999</v>
      </c>
      <c r="J32" s="86">
        <v>-8.0589999999999993</v>
      </c>
      <c r="K32" s="86">
        <f>-12.882</f>
        <v>-12.882</v>
      </c>
      <c r="L32" s="86">
        <v>-6.9613699999999996</v>
      </c>
      <c r="M32" s="86">
        <v>-7.4321644569812833</v>
      </c>
      <c r="N32" s="86">
        <v>3.3340000000000001</v>
      </c>
      <c r="O32" s="86">
        <v>3.3340000000000001</v>
      </c>
      <c r="P32" s="86">
        <v>1.830619</v>
      </c>
      <c r="Q32" s="86">
        <v>18.450401000000003</v>
      </c>
      <c r="R32" s="86">
        <v>19.047084999999999</v>
      </c>
      <c r="S32" s="86">
        <v>36.440114999999999</v>
      </c>
      <c r="T32" s="86">
        <v>26.473812000000002</v>
      </c>
      <c r="U32" s="86">
        <v>48.427016999999999</v>
      </c>
      <c r="V32" s="86">
        <v>43.441877999999996</v>
      </c>
      <c r="W32" s="86">
        <v>29.832999999999998</v>
      </c>
      <c r="X32" s="86">
        <v>23.536041000000001</v>
      </c>
      <c r="Y32" s="86">
        <v>33.026614000000002</v>
      </c>
      <c r="Z32" s="86">
        <v>35.294122000000002</v>
      </c>
      <c r="AA32" s="86">
        <v>-17.303820999999999</v>
      </c>
      <c r="AB32" s="86">
        <v>-16.72015</v>
      </c>
    </row>
    <row r="33" spans="1:38" x14ac:dyDescent="0.25">
      <c r="A33" s="38" t="s">
        <v>71</v>
      </c>
      <c r="B33" s="81">
        <f t="shared" ref="B33:I33" si="68">+B32+B31</f>
        <v>565.9979780000001</v>
      </c>
      <c r="C33" s="81">
        <f t="shared" si="68"/>
        <v>549.84936799999991</v>
      </c>
      <c r="D33" s="81">
        <f t="shared" si="68"/>
        <v>592.46347399999991</v>
      </c>
      <c r="E33" s="81">
        <f t="shared" si="68"/>
        <v>558.48318499999993</v>
      </c>
      <c r="F33" s="81">
        <f t="shared" si="68"/>
        <v>586.30884500000002</v>
      </c>
      <c r="G33" s="81">
        <f t="shared" si="68"/>
        <v>568.09689400000002</v>
      </c>
      <c r="H33" s="81">
        <f t="shared" si="68"/>
        <v>584.03983600000004</v>
      </c>
      <c r="I33" s="81">
        <f t="shared" si="68"/>
        <v>594.05420699999991</v>
      </c>
      <c r="J33" s="81">
        <f t="shared" ref="J33:V33" si="69">+J32+J31</f>
        <v>585.4126480000001</v>
      </c>
      <c r="K33" s="81">
        <f t="shared" si="69"/>
        <v>661.19358500000021</v>
      </c>
      <c r="L33" s="81">
        <f t="shared" si="69"/>
        <v>1007.7578020000001</v>
      </c>
      <c r="M33" s="81">
        <f t="shared" si="69"/>
        <v>990.70296500000006</v>
      </c>
      <c r="N33" s="81">
        <f t="shared" si="69"/>
        <v>1103.1748890000001</v>
      </c>
      <c r="O33" s="81">
        <f t="shared" ref="O33" si="70">+O32+O31</f>
        <v>1306.929206</v>
      </c>
      <c r="P33" s="81">
        <f t="shared" si="69"/>
        <v>1330.160509</v>
      </c>
      <c r="Q33" s="81">
        <f t="shared" si="69"/>
        <v>1580.7851835364513</v>
      </c>
      <c r="R33" s="81">
        <f t="shared" si="69"/>
        <v>1458.047441916407</v>
      </c>
      <c r="S33" s="81">
        <f t="shared" si="69"/>
        <v>2352.8650990391698</v>
      </c>
      <c r="T33" s="81">
        <f t="shared" si="69"/>
        <v>2350.0430507691699</v>
      </c>
      <c r="U33" s="81">
        <f t="shared" si="69"/>
        <v>2678.0860766879509</v>
      </c>
      <c r="V33" s="81">
        <f t="shared" si="69"/>
        <v>2696.816023226575</v>
      </c>
      <c r="W33" s="81">
        <f t="shared" ref="W33" si="71">+W32+W31</f>
        <v>2540.3526670000001</v>
      </c>
      <c r="X33" s="81">
        <f>+X32+X31</f>
        <v>2630.3694249999999</v>
      </c>
      <c r="Y33" s="81">
        <f>+Y32+Y31</f>
        <v>2840.9338579999999</v>
      </c>
      <c r="Z33" s="81">
        <f>+Z32+Z31</f>
        <v>2729.3343919999998</v>
      </c>
      <c r="AA33" s="81">
        <f>+AA32+AA31</f>
        <v>2479.4568610000001</v>
      </c>
      <c r="AB33" s="81">
        <f>+AB32+AB31</f>
        <v>2590.3154529999997</v>
      </c>
    </row>
    <row r="34" spans="1:38" x14ac:dyDescent="0.25">
      <c r="A34" s="46" t="s">
        <v>72</v>
      </c>
      <c r="B34" s="86">
        <v>442.05765599999995</v>
      </c>
      <c r="C34" s="86">
        <v>444.65747600000003</v>
      </c>
      <c r="D34" s="86">
        <v>445.27987399999995</v>
      </c>
      <c r="E34" s="86">
        <v>445.91328199999998</v>
      </c>
      <c r="F34" s="86">
        <v>446.55789700000003</v>
      </c>
      <c r="G34" s="86">
        <v>447.21391899999998</v>
      </c>
      <c r="H34" s="86">
        <v>447.88154800000001</v>
      </c>
      <c r="I34" s="86">
        <v>448.56098800000001</v>
      </c>
      <c r="J34" s="86">
        <v>293.18808499999994</v>
      </c>
      <c r="K34" s="86">
        <v>293.73399999999998</v>
      </c>
      <c r="L34" s="86">
        <v>294.02844599999997</v>
      </c>
      <c r="M34" s="86">
        <v>294.61690499999997</v>
      </c>
      <c r="N34" s="86">
        <v>295.21455900000001</v>
      </c>
      <c r="O34" s="86">
        <v>295.21455900000001</v>
      </c>
      <c r="P34" s="86">
        <v>295.821549</v>
      </c>
      <c r="Q34" s="86">
        <v>296.43802499999998</v>
      </c>
      <c r="R34" s="86">
        <v>297.12330799999995</v>
      </c>
      <c r="S34" s="86">
        <v>1771.0515359999999</v>
      </c>
      <c r="T34" s="86">
        <v>1772.6674909999999</v>
      </c>
      <c r="U34" s="86">
        <v>1774.4199229999999</v>
      </c>
      <c r="V34" s="86">
        <v>1776.1943119999999</v>
      </c>
      <c r="W34" s="86">
        <v>2677.9870000000001</v>
      </c>
      <c r="X34" s="86">
        <v>2528.7839600000002</v>
      </c>
      <c r="Y34" s="86">
        <v>1789.6818470000001</v>
      </c>
      <c r="Z34" s="86">
        <v>1790.8479</v>
      </c>
      <c r="AA34" s="86">
        <v>1792.0264729999999</v>
      </c>
      <c r="AB34" s="86">
        <v>1793.217695</v>
      </c>
    </row>
    <row r="35" spans="1:38" x14ac:dyDescent="0.25">
      <c r="A35" s="46" t="s">
        <v>73</v>
      </c>
      <c r="B35" s="86">
        <v>3.6379270000000252</v>
      </c>
      <c r="C35" s="86">
        <v>-0.42532600000000093</v>
      </c>
      <c r="D35" s="86">
        <v>-3.0196439999999711</v>
      </c>
      <c r="E35" s="86">
        <v>-2.7466739999999992</v>
      </c>
      <c r="F35" s="86">
        <v>3.2596529999999913</v>
      </c>
      <c r="G35" s="86">
        <v>-1.2257289999999921</v>
      </c>
      <c r="H35" s="86">
        <v>-1.683439000000013</v>
      </c>
      <c r="I35" s="86">
        <v>-0.30291600000002655</v>
      </c>
      <c r="J35" s="86">
        <v>0.11447200000000884</v>
      </c>
      <c r="K35" s="86">
        <v>13.877000000000001</v>
      </c>
      <c r="L35" s="86">
        <v>-9.9999998928979032E-7</v>
      </c>
      <c r="M35" s="86">
        <v>-9.9999998928979032E-7</v>
      </c>
      <c r="N35" s="86">
        <v>-9.9999998928979032E-7</v>
      </c>
      <c r="O35" s="86">
        <v>-9.9999998928979032E-7</v>
      </c>
      <c r="P35" s="86">
        <v>-9.9999998928979032E-7</v>
      </c>
      <c r="Q35" s="86">
        <v>-9.9999998928979032E-7</v>
      </c>
      <c r="R35" s="86">
        <v>-9.9999998928979032E-7</v>
      </c>
      <c r="S35" s="86">
        <v>-9.9999994563404468E-7</v>
      </c>
      <c r="T35" s="86">
        <v>0</v>
      </c>
      <c r="U35" s="86">
        <v>0</v>
      </c>
      <c r="V35" s="86">
        <v>0</v>
      </c>
      <c r="W35" s="86">
        <v>0</v>
      </c>
      <c r="X35" s="86">
        <v>0</v>
      </c>
      <c r="Y35" s="86">
        <v>0</v>
      </c>
      <c r="Z35" s="86">
        <v>0</v>
      </c>
      <c r="AA35" s="86">
        <v>0</v>
      </c>
      <c r="AB35" s="86">
        <v>0</v>
      </c>
    </row>
    <row r="36" spans="1:38" x14ac:dyDescent="0.25">
      <c r="A36" s="46" t="s">
        <v>74</v>
      </c>
      <c r="B36" s="86">
        <v>-6.0847309999999997</v>
      </c>
      <c r="C36" s="86">
        <v>-19.371383000000002</v>
      </c>
      <c r="D36" s="86">
        <v>32.924872000000001</v>
      </c>
      <c r="E36" s="86">
        <v>31.154655999999999</v>
      </c>
      <c r="F36" s="86">
        <v>30.336375</v>
      </c>
      <c r="G36" s="86">
        <v>28.455773000000001</v>
      </c>
      <c r="H36" s="86">
        <v>31.587651000000001</v>
      </c>
      <c r="I36" s="86">
        <v>31.205273000000002</v>
      </c>
      <c r="J36" s="86">
        <v>29.702758999999997</v>
      </c>
      <c r="K36" s="86">
        <v>31.763000000000002</v>
      </c>
      <c r="L36" s="86">
        <v>28.364668000000002</v>
      </c>
      <c r="M36" s="86">
        <v>23.664273000000001</v>
      </c>
      <c r="N36" s="86">
        <v>21.505136999999998</v>
      </c>
      <c r="O36" s="86">
        <f>21.505137+57.469166</f>
        <v>78.974303000000006</v>
      </c>
      <c r="P36" s="86">
        <v>81.576999999999998</v>
      </c>
      <c r="Q36" s="86">
        <v>78.377282894896496</v>
      </c>
      <c r="R36" s="86">
        <v>72.842752591806999</v>
      </c>
      <c r="S36" s="86">
        <v>189.99815708797101</v>
      </c>
      <c r="T36" s="86">
        <v>185.017305857971</v>
      </c>
      <c r="U36" s="86">
        <v>185.25806829660101</v>
      </c>
      <c r="V36" s="86">
        <v>173.62375667929101</v>
      </c>
      <c r="W36" s="86">
        <v>199.61699999999999</v>
      </c>
      <c r="X36" s="86">
        <v>202.79118600000001</v>
      </c>
      <c r="Y36" s="86">
        <v>231.99457100000001</v>
      </c>
      <c r="Z36" s="86">
        <v>234.01152400000001</v>
      </c>
      <c r="AA36" s="86">
        <v>115.215248</v>
      </c>
      <c r="AB36" s="86">
        <v>119.846923</v>
      </c>
    </row>
    <row r="37" spans="1:38" x14ac:dyDescent="0.25">
      <c r="A37" s="46" t="s">
        <v>75</v>
      </c>
      <c r="B37" s="86">
        <v>0</v>
      </c>
      <c r="C37" s="86">
        <v>0</v>
      </c>
      <c r="D37" s="86">
        <v>0</v>
      </c>
      <c r="E37" s="86">
        <v>0</v>
      </c>
      <c r="F37" s="86">
        <v>0</v>
      </c>
      <c r="G37" s="86">
        <v>88.748174000000006</v>
      </c>
      <c r="H37" s="86">
        <v>108.432</v>
      </c>
      <c r="I37" s="86">
        <v>117.96369</v>
      </c>
      <c r="J37" s="86">
        <v>95.516557000000006</v>
      </c>
      <c r="K37" s="86">
        <v>102.93</v>
      </c>
      <c r="L37" s="86">
        <v>95.780061000000003</v>
      </c>
      <c r="M37" s="86">
        <v>108.64437699999999</v>
      </c>
      <c r="N37" s="86">
        <v>95.339610000000008</v>
      </c>
      <c r="O37" s="86">
        <v>95.339610000000008</v>
      </c>
      <c r="P37" s="86">
        <v>85.031997000000004</v>
      </c>
      <c r="Q37" s="86">
        <v>104.84605499999999</v>
      </c>
      <c r="R37" s="86">
        <v>96.151253999999994</v>
      </c>
      <c r="S37" s="86">
        <v>87.164357999999993</v>
      </c>
      <c r="T37" s="86">
        <v>80.027804999999987</v>
      </c>
      <c r="U37" s="86">
        <v>119.91261900000001</v>
      </c>
      <c r="V37" s="86">
        <v>343.04011200000002</v>
      </c>
      <c r="W37" s="86">
        <v>410.04700000000003</v>
      </c>
      <c r="X37" s="86">
        <v>413.942815</v>
      </c>
      <c r="Y37" s="86">
        <v>403.03952500000003</v>
      </c>
      <c r="Z37" s="86">
        <v>436.80425100000002</v>
      </c>
      <c r="AA37" s="86">
        <v>488.39508599999999</v>
      </c>
      <c r="AB37" s="86">
        <v>491.75188200000002</v>
      </c>
    </row>
    <row r="38" spans="1:38" x14ac:dyDescent="0.25">
      <c r="A38" s="46" t="s">
        <v>76</v>
      </c>
      <c r="B38" s="86">
        <v>7.1876150000000001</v>
      </c>
      <c r="C38" s="86">
        <v>7.1540540000000004</v>
      </c>
      <c r="D38" s="86">
        <v>14.414534</v>
      </c>
      <c r="E38" s="86">
        <v>11.560324000000001</v>
      </c>
      <c r="F38" s="86">
        <v>24.981681000000002</v>
      </c>
      <c r="G38" s="86">
        <v>18.256098999999999</v>
      </c>
      <c r="H38" s="86">
        <v>46.011192000000001</v>
      </c>
      <c r="I38" s="86">
        <v>38.229348000000002</v>
      </c>
      <c r="J38" s="86">
        <v>41.958197999999996</v>
      </c>
      <c r="K38" s="86">
        <v>42.682000000000002</v>
      </c>
      <c r="L38" s="86">
        <v>76.172529999999995</v>
      </c>
      <c r="M38" s="86">
        <v>72.742346000000012</v>
      </c>
      <c r="N38" s="86">
        <v>47.503</v>
      </c>
      <c r="O38" s="86">
        <v>47.503</v>
      </c>
      <c r="P38" s="86">
        <v>47.770089999999996</v>
      </c>
      <c r="Q38" s="86">
        <v>71.16</v>
      </c>
      <c r="R38" s="86">
        <v>61.655627000000003</v>
      </c>
      <c r="S38" s="86">
        <v>58.197466999999996</v>
      </c>
      <c r="T38" s="86">
        <v>31.124827</v>
      </c>
      <c r="U38" s="86">
        <v>24.941050999999998</v>
      </c>
      <c r="V38" s="86">
        <v>26.380970000000001</v>
      </c>
      <c r="W38" s="86">
        <v>33.185000000000002</v>
      </c>
      <c r="X38" s="86">
        <v>38.812852999999997</v>
      </c>
      <c r="Y38" s="86">
        <v>32.343732000000003</v>
      </c>
      <c r="Z38" s="86">
        <v>28.345521000000002</v>
      </c>
      <c r="AA38" s="86">
        <v>32.844667000000001</v>
      </c>
      <c r="AB38" s="86">
        <v>26.787621999999999</v>
      </c>
    </row>
    <row r="39" spans="1:38" x14ac:dyDescent="0.25">
      <c r="A39" s="38" t="s">
        <v>77</v>
      </c>
      <c r="B39" s="81">
        <f t="shared" ref="B39:I39" si="72">+SUM(B34:B38)</f>
        <v>446.79846700000002</v>
      </c>
      <c r="C39" s="81">
        <f t="shared" si="72"/>
        <v>432.01482100000004</v>
      </c>
      <c r="D39" s="81">
        <f t="shared" si="72"/>
        <v>489.59963599999998</v>
      </c>
      <c r="E39" s="81">
        <f t="shared" si="72"/>
        <v>485.88158799999997</v>
      </c>
      <c r="F39" s="81">
        <f t="shared" si="72"/>
        <v>505.135606</v>
      </c>
      <c r="G39" s="81">
        <f t="shared" si="72"/>
        <v>581.44823599999995</v>
      </c>
      <c r="H39" s="81">
        <f t="shared" si="72"/>
        <v>632.22895200000005</v>
      </c>
      <c r="I39" s="81">
        <f t="shared" si="72"/>
        <v>635.65638299999989</v>
      </c>
      <c r="J39" s="81">
        <f t="shared" ref="J39:V39" si="73">+SUM(J34:J38)</f>
        <v>460.48007100000001</v>
      </c>
      <c r="K39" s="81">
        <f t="shared" si="73"/>
        <v>484.98599999999999</v>
      </c>
      <c r="L39" s="81">
        <f t="shared" si="73"/>
        <v>494.34570399999996</v>
      </c>
      <c r="M39" s="81">
        <f t="shared" si="73"/>
        <v>499.66789999999992</v>
      </c>
      <c r="N39" s="81">
        <f t="shared" si="73"/>
        <v>459.56230499999998</v>
      </c>
      <c r="O39" s="81">
        <f t="shared" ref="O39" si="74">+SUM(O34:O38)</f>
        <v>517.03147100000001</v>
      </c>
      <c r="P39" s="81">
        <f t="shared" si="73"/>
        <v>510.20063499999998</v>
      </c>
      <c r="Q39" s="81">
        <f t="shared" si="73"/>
        <v>550.82136189489643</v>
      </c>
      <c r="R39" s="81">
        <f t="shared" si="73"/>
        <v>527.7729405918069</v>
      </c>
      <c r="S39" s="81">
        <f t="shared" si="73"/>
        <v>2106.4115170879713</v>
      </c>
      <c r="T39" s="81">
        <f t="shared" si="73"/>
        <v>2068.8374288579707</v>
      </c>
      <c r="U39" s="81">
        <f t="shared" si="73"/>
        <v>2104.5316612966008</v>
      </c>
      <c r="V39" s="81">
        <f t="shared" si="73"/>
        <v>2319.239150679291</v>
      </c>
      <c r="W39" s="81">
        <f>+SUM(W34:W38)</f>
        <v>3320.8360000000002</v>
      </c>
      <c r="X39" s="81">
        <f>+SUM(X34:X38)</f>
        <v>3184.3308139999999</v>
      </c>
      <c r="Y39" s="81">
        <f>+SUM(Y34:Y38)</f>
        <v>2457.059675</v>
      </c>
      <c r="Z39" s="81">
        <f>+SUM(Z34:Z38)</f>
        <v>2490.009196</v>
      </c>
      <c r="AA39" s="81">
        <f>+SUM(AA34:AA38)</f>
        <v>2428.4814739999997</v>
      </c>
      <c r="AB39" s="81">
        <f t="shared" ref="AB39" si="75">+SUM(AB34:AB38)</f>
        <v>2431.6041219999997</v>
      </c>
    </row>
    <row r="40" spans="1:38" x14ac:dyDescent="0.25">
      <c r="A40" s="46" t="s">
        <v>78</v>
      </c>
      <c r="B40" s="86">
        <v>1600.5660809999999</v>
      </c>
      <c r="C40" s="86">
        <v>1002.5657169999999</v>
      </c>
      <c r="D40" s="86">
        <v>1913.2961559999999</v>
      </c>
      <c r="E40" s="86">
        <v>934.478296</v>
      </c>
      <c r="F40" s="86">
        <v>1787.346106</v>
      </c>
      <c r="G40" s="86">
        <v>1352.558303</v>
      </c>
      <c r="H40" s="86">
        <v>3079.183759</v>
      </c>
      <c r="I40" s="86">
        <v>1287.7180390000001</v>
      </c>
      <c r="J40" s="86">
        <v>2361.1882270000001</v>
      </c>
      <c r="K40" s="86">
        <v>2309.049</v>
      </c>
      <c r="L40" s="86">
        <v>4702.5739299999996</v>
      </c>
      <c r="M40" s="86">
        <v>2252.5200150000001</v>
      </c>
      <c r="N40" s="86">
        <v>3560.04</v>
      </c>
      <c r="O40" s="86">
        <v>3560.04</v>
      </c>
      <c r="P40" s="86">
        <v>3146.9565229999998</v>
      </c>
      <c r="Q40" s="86">
        <v>5341.2439999999997</v>
      </c>
      <c r="R40" s="86">
        <v>3106.0448709999996</v>
      </c>
      <c r="S40" s="86">
        <v>4813.7720209999998</v>
      </c>
      <c r="T40" s="86">
        <v>4945.1123420000004</v>
      </c>
      <c r="U40" s="86">
        <v>8339.9952350000003</v>
      </c>
      <c r="V40" s="86">
        <v>5186.9917019999993</v>
      </c>
      <c r="W40" s="86">
        <v>6563.28</v>
      </c>
      <c r="X40" s="86">
        <v>7280.8576899999998</v>
      </c>
      <c r="Y40" s="86">
        <v>9505.6663079999998</v>
      </c>
      <c r="Z40" s="86">
        <v>5293.4997080000003</v>
      </c>
      <c r="AA40" s="86">
        <v>8753.26253</v>
      </c>
      <c r="AB40" s="86">
        <v>9311.2694809999994</v>
      </c>
    </row>
    <row r="41" spans="1:38" x14ac:dyDescent="0.25">
      <c r="A41" s="46" t="s">
        <v>79</v>
      </c>
      <c r="B41" s="86">
        <v>9.0337510000000005</v>
      </c>
      <c r="C41" s="86">
        <v>0.27783800000000003</v>
      </c>
      <c r="D41" s="86">
        <v>6.7008530000000004</v>
      </c>
      <c r="E41" s="86">
        <v>1.7915329999999998</v>
      </c>
      <c r="F41" s="86">
        <v>20.311423999999999</v>
      </c>
      <c r="G41" s="86">
        <v>14.45682</v>
      </c>
      <c r="H41" s="86">
        <v>14.489042999999999</v>
      </c>
      <c r="I41" s="86">
        <v>22.114562000000003</v>
      </c>
      <c r="J41" s="86">
        <v>24.40549</v>
      </c>
      <c r="K41" s="86">
        <v>25.135480000000001</v>
      </c>
      <c r="L41" s="86">
        <v>39.533000000000001</v>
      </c>
      <c r="M41" s="86">
        <v>38.261173999999997</v>
      </c>
      <c r="N41" s="86">
        <v>49.812392999999993</v>
      </c>
      <c r="O41" s="86">
        <v>49.812392999999993</v>
      </c>
      <c r="P41" s="86">
        <v>41.431691000000001</v>
      </c>
      <c r="Q41" s="86">
        <v>60.587927000000001</v>
      </c>
      <c r="R41" s="86">
        <v>64.360208</v>
      </c>
      <c r="S41" s="86">
        <v>58.171416999999998</v>
      </c>
      <c r="T41" s="86">
        <v>52.337702</v>
      </c>
      <c r="U41" s="86">
        <v>62.173745000000004</v>
      </c>
      <c r="V41" s="86">
        <v>65.300454999999999</v>
      </c>
      <c r="W41" s="86">
        <v>76.3</v>
      </c>
      <c r="X41" s="86">
        <v>99.599097999999998</v>
      </c>
      <c r="Y41" s="86">
        <v>88.423659999999998</v>
      </c>
      <c r="Z41" s="86">
        <v>74.824592999999993</v>
      </c>
      <c r="AA41" s="86">
        <v>73.643557000000001</v>
      </c>
      <c r="AB41" s="86">
        <v>56.594298000000002</v>
      </c>
    </row>
    <row r="42" spans="1:38" x14ac:dyDescent="0.25">
      <c r="A42" s="46" t="s">
        <v>80</v>
      </c>
      <c r="B42" s="86">
        <v>229.05684299999999</v>
      </c>
      <c r="C42" s="86">
        <v>156.149078</v>
      </c>
      <c r="D42" s="86">
        <v>254.20557199999999</v>
      </c>
      <c r="E42" s="86">
        <v>88.696817999999993</v>
      </c>
      <c r="F42" s="86">
        <v>209.59447399999999</v>
      </c>
      <c r="G42" s="86">
        <v>190.46872500000001</v>
      </c>
      <c r="H42" s="86">
        <v>311.15939800000001</v>
      </c>
      <c r="I42" s="86">
        <v>204.89594299999999</v>
      </c>
      <c r="J42" s="86">
        <v>235.188222</v>
      </c>
      <c r="K42" s="86">
        <v>156.233</v>
      </c>
      <c r="L42" s="86">
        <v>286.38047799999998</v>
      </c>
      <c r="M42" s="86">
        <v>96.987340000000003</v>
      </c>
      <c r="N42" s="86">
        <v>250.91837599999999</v>
      </c>
      <c r="O42" s="86">
        <v>250.91837599999999</v>
      </c>
      <c r="P42" s="86">
        <v>66.354513999999995</v>
      </c>
      <c r="Q42" s="86">
        <v>561.91526199999998</v>
      </c>
      <c r="R42" s="86">
        <v>330.072542</v>
      </c>
      <c r="S42" s="86">
        <v>458.89789299999995</v>
      </c>
      <c r="T42" s="86">
        <v>414.64000699999997</v>
      </c>
      <c r="U42" s="86">
        <v>882.06905099999994</v>
      </c>
      <c r="V42" s="86">
        <v>546.11647499999992</v>
      </c>
      <c r="W42" s="86">
        <v>612.971</v>
      </c>
      <c r="X42" s="86">
        <v>484.05524700000001</v>
      </c>
      <c r="Y42" s="86">
        <v>893.90981299999999</v>
      </c>
      <c r="Z42" s="86">
        <v>550.41560800000002</v>
      </c>
      <c r="AA42" s="86">
        <v>659.00523099999998</v>
      </c>
      <c r="AB42" s="86">
        <v>599.95539199999996</v>
      </c>
    </row>
    <row r="43" spans="1:38" x14ac:dyDescent="0.25">
      <c r="A43" s="46" t="s">
        <v>81</v>
      </c>
      <c r="B43" s="86">
        <v>0</v>
      </c>
      <c r="C43" s="86">
        <v>0</v>
      </c>
      <c r="D43" s="86">
        <v>0</v>
      </c>
      <c r="E43" s="86">
        <v>0</v>
      </c>
      <c r="F43" s="86">
        <v>0</v>
      </c>
      <c r="G43" s="86">
        <v>14.656197000000001</v>
      </c>
      <c r="H43" s="86">
        <v>11.469732</v>
      </c>
      <c r="I43" s="86">
        <v>4.503889</v>
      </c>
      <c r="J43" s="86">
        <v>26.142178000000001</v>
      </c>
      <c r="K43" s="86">
        <v>29.192</v>
      </c>
      <c r="L43" s="86">
        <v>29.621831999999998</v>
      </c>
      <c r="M43" s="86">
        <v>31.180565999999999</v>
      </c>
      <c r="N43" s="86">
        <v>31.230169999999998</v>
      </c>
      <c r="O43" s="86">
        <v>31.230169999999998</v>
      </c>
      <c r="P43" s="86">
        <v>29.339725999999999</v>
      </c>
      <c r="Q43" s="86">
        <v>31.608732</v>
      </c>
      <c r="R43" s="86">
        <v>31.325748000000001</v>
      </c>
      <c r="S43" s="86">
        <v>39.063591000000002</v>
      </c>
      <c r="T43" s="86">
        <v>36.668500000000002</v>
      </c>
      <c r="U43" s="86">
        <v>43.547995999999998</v>
      </c>
      <c r="V43" s="86">
        <v>59.913892999999995</v>
      </c>
      <c r="W43" s="86">
        <v>72.578000000000003</v>
      </c>
      <c r="X43" s="86">
        <v>73.056612999999999</v>
      </c>
      <c r="Y43" s="86">
        <v>76.347316000000006</v>
      </c>
      <c r="Z43" s="86">
        <v>84.416945999999996</v>
      </c>
      <c r="AA43" s="86">
        <v>93.487264999999994</v>
      </c>
      <c r="AB43" s="86">
        <v>101.382653</v>
      </c>
    </row>
    <row r="44" spans="1:38" s="39" customFormat="1" x14ac:dyDescent="0.25">
      <c r="A44" s="46" t="s">
        <v>82</v>
      </c>
      <c r="B44" s="86">
        <v>0</v>
      </c>
      <c r="C44" s="86">
        <v>0</v>
      </c>
      <c r="D44" s="86">
        <v>0</v>
      </c>
      <c r="E44" s="86">
        <v>0</v>
      </c>
      <c r="F44" s="86">
        <v>39.991852000000002</v>
      </c>
      <c r="G44" s="86">
        <v>46.949400999999995</v>
      </c>
      <c r="H44" s="86">
        <v>12.474952</v>
      </c>
      <c r="I44" s="86">
        <v>42.469686000000003</v>
      </c>
      <c r="J44" s="86">
        <v>45.088044000000004</v>
      </c>
      <c r="K44" s="86">
        <v>50.122999999999998</v>
      </c>
      <c r="L44" s="86">
        <v>57.127347</v>
      </c>
      <c r="M44" s="86">
        <v>67.323078999999993</v>
      </c>
      <c r="N44" s="86">
        <v>75.884</v>
      </c>
      <c r="O44" s="86">
        <v>75.884</v>
      </c>
      <c r="P44" s="86">
        <v>107.28074599999999</v>
      </c>
      <c r="Q44" s="86">
        <v>100.20078100000001</v>
      </c>
      <c r="R44" s="86">
        <f>108.493485+1781.456738</f>
        <v>1889.9502230000001</v>
      </c>
      <c r="S44" s="86">
        <v>413.31143500000002</v>
      </c>
      <c r="T44" s="86">
        <v>413.04983099999998</v>
      </c>
      <c r="U44" s="86">
        <v>434.75000799999998</v>
      </c>
      <c r="V44" s="86">
        <v>447.60849000000002</v>
      </c>
      <c r="W44" s="86">
        <v>121.79600000000001</v>
      </c>
      <c r="X44" s="86">
        <v>147.267394</v>
      </c>
      <c r="Y44" s="86">
        <v>824.20748400000002</v>
      </c>
      <c r="Z44" s="86">
        <v>1426.1466909999999</v>
      </c>
      <c r="AA44" s="86">
        <v>232.72877399999999</v>
      </c>
      <c r="AB44" s="86">
        <v>177.47484</v>
      </c>
      <c r="AC44" s="15"/>
      <c r="AD44" s="15"/>
      <c r="AE44" s="15"/>
      <c r="AF44" s="15"/>
      <c r="AG44" s="15"/>
      <c r="AH44" s="15"/>
      <c r="AI44" s="15"/>
      <c r="AJ44" s="15"/>
      <c r="AK44" s="15"/>
      <c r="AL44" s="15"/>
    </row>
    <row r="45" spans="1:38" s="39" customFormat="1" x14ac:dyDescent="0.25">
      <c r="A45" s="46" t="s">
        <v>83</v>
      </c>
      <c r="B45" s="86">
        <v>194.41589199999999</v>
      </c>
      <c r="C45" s="86">
        <v>182.08221499999999</v>
      </c>
      <c r="D45" s="86">
        <v>252.66824</v>
      </c>
      <c r="E45" s="86">
        <v>221.654743</v>
      </c>
      <c r="F45" s="86">
        <v>286.54912000000002</v>
      </c>
      <c r="G45" s="86">
        <v>272.51736700000004</v>
      </c>
      <c r="H45" s="86">
        <f>288.670723+0.1</f>
        <v>288.77072300000003</v>
      </c>
      <c r="I45" s="86">
        <v>305.899385</v>
      </c>
      <c r="J45" s="86">
        <v>440.73027399999995</v>
      </c>
      <c r="K45" s="86">
        <v>479.71199999999999</v>
      </c>
      <c r="L45" s="86">
        <v>545.20454099999995</v>
      </c>
      <c r="M45" s="86">
        <v>440.97954700000003</v>
      </c>
      <c r="N45" s="86">
        <v>784.00400000000002</v>
      </c>
      <c r="O45" s="86">
        <f>784.004-49.038688</f>
        <v>734.96531200000004</v>
      </c>
      <c r="P45" s="86">
        <v>646.51309143644005</v>
      </c>
      <c r="Q45" s="86">
        <v>745.78034356865203</v>
      </c>
      <c r="R45" s="86">
        <v>762.49146449178602</v>
      </c>
      <c r="S45" s="86">
        <v>1263.62136987286</v>
      </c>
      <c r="T45" s="86">
        <v>1219.14411837286</v>
      </c>
      <c r="U45" s="86">
        <v>1438.86227701545</v>
      </c>
      <c r="V45" s="86">
        <v>1440.41100009413</v>
      </c>
      <c r="W45" s="86">
        <v>1525.145</v>
      </c>
      <c r="X45" s="86">
        <v>1549.3096660000001</v>
      </c>
      <c r="Y45" s="86">
        <v>1907.494674</v>
      </c>
      <c r="Z45" s="86">
        <v>1735.358592</v>
      </c>
      <c r="AA45" s="86">
        <v>1824.1744369999999</v>
      </c>
      <c r="AB45" s="86">
        <v>1891.019182</v>
      </c>
      <c r="AC45" s="15"/>
      <c r="AD45" s="15"/>
      <c r="AE45" s="15"/>
      <c r="AF45" s="15"/>
      <c r="AG45" s="15"/>
      <c r="AH45" s="15"/>
      <c r="AI45" s="15"/>
      <c r="AJ45" s="15"/>
      <c r="AK45" s="15"/>
      <c r="AL45" s="15"/>
    </row>
    <row r="46" spans="1:38" s="39" customFormat="1" x14ac:dyDescent="0.25">
      <c r="A46" s="38" t="s">
        <v>84</v>
      </c>
      <c r="B46" s="81">
        <f t="shared" ref="B46:N46" si="76">+SUM(B40:B45)</f>
        <v>2033.0725669999999</v>
      </c>
      <c r="C46" s="81">
        <f t="shared" si="76"/>
        <v>1341.0748479999997</v>
      </c>
      <c r="D46" s="81">
        <f t="shared" si="76"/>
        <v>2426.870821</v>
      </c>
      <c r="E46" s="81">
        <f t="shared" si="76"/>
        <v>1246.62139</v>
      </c>
      <c r="F46" s="81">
        <f t="shared" si="76"/>
        <v>2343.7929760000002</v>
      </c>
      <c r="G46" s="81">
        <f t="shared" si="76"/>
        <v>1891.6068130000003</v>
      </c>
      <c r="H46" s="81">
        <f t="shared" si="76"/>
        <v>3717.547607</v>
      </c>
      <c r="I46" s="81">
        <f t="shared" si="76"/>
        <v>1867.601504</v>
      </c>
      <c r="J46" s="81">
        <f t="shared" si="76"/>
        <v>3132.7424350000006</v>
      </c>
      <c r="K46" s="81">
        <f t="shared" si="76"/>
        <v>3049.4444800000001</v>
      </c>
      <c r="L46" s="81">
        <f t="shared" si="76"/>
        <v>5660.4411279999995</v>
      </c>
      <c r="M46" s="81">
        <f t="shared" si="76"/>
        <v>2927.2517210000001</v>
      </c>
      <c r="N46" s="81">
        <f t="shared" si="76"/>
        <v>4751.8889390000004</v>
      </c>
      <c r="O46" s="81">
        <f t="shared" ref="O46" si="77">+SUM(O40:O45)</f>
        <v>4702.8502509999998</v>
      </c>
      <c r="P46" s="81">
        <f t="shared" ref="P46" si="78">+SUM(P40:P45)</f>
        <v>4037.8762914364397</v>
      </c>
      <c r="Q46" s="81">
        <f t="shared" ref="Q46" si="79">+SUM(Q40:Q45)</f>
        <v>6841.3370455686518</v>
      </c>
      <c r="R46" s="81">
        <f t="shared" ref="R46" si="80">+SUM(R40:R45)</f>
        <v>6184.2450564917863</v>
      </c>
      <c r="S46" s="81">
        <f t="shared" ref="S46" si="81">+SUM(S40:S45)</f>
        <v>7046.8377268728591</v>
      </c>
      <c r="T46" s="81">
        <f t="shared" ref="T46" si="82">+SUM(T40:T45)</f>
        <v>7080.9525003728604</v>
      </c>
      <c r="U46" s="81">
        <f t="shared" ref="U46" si="83">+SUM(U40:U45)</f>
        <v>11201.398312015452</v>
      </c>
      <c r="V46" s="81">
        <f t="shared" ref="V46" si="84">+SUM(V40:V45)</f>
        <v>7746.3420150941283</v>
      </c>
      <c r="W46" s="81">
        <f t="shared" ref="W46" si="85">+SUM(W40:W45)</f>
        <v>8972.07</v>
      </c>
      <c r="X46" s="81">
        <f>+SUM(X40:X45)</f>
        <v>9634.145708</v>
      </c>
      <c r="Y46" s="81">
        <f t="shared" ref="Y46:Z46" si="86">+SUM(Y40:Y45)</f>
        <v>13296.049255</v>
      </c>
      <c r="Z46" s="81">
        <f t="shared" si="86"/>
        <v>9164.6621380000015</v>
      </c>
      <c r="AA46" s="81">
        <f t="shared" ref="AA46:AB46" si="87">+SUM(AA40:AA45)</f>
        <v>11636.301793999997</v>
      </c>
      <c r="AB46" s="81">
        <f t="shared" si="87"/>
        <v>12137.695846000001</v>
      </c>
      <c r="AC46" s="15"/>
      <c r="AD46" s="15"/>
      <c r="AE46" s="15"/>
      <c r="AF46" s="15"/>
      <c r="AG46" s="15"/>
      <c r="AH46" s="15"/>
      <c r="AI46" s="15"/>
      <c r="AJ46" s="15"/>
      <c r="AK46" s="15"/>
      <c r="AL46" s="15"/>
    </row>
    <row r="47" spans="1:38" s="39" customFormat="1" x14ac:dyDescent="0.25">
      <c r="A47" s="38" t="s">
        <v>85</v>
      </c>
      <c r="B47" s="81">
        <f t="shared" ref="B47:N47" si="88">+B46+B39</f>
        <v>2479.8710339999998</v>
      </c>
      <c r="C47" s="81">
        <f t="shared" si="88"/>
        <v>1773.0896689999997</v>
      </c>
      <c r="D47" s="81">
        <f t="shared" si="88"/>
        <v>2916.4704569999999</v>
      </c>
      <c r="E47" s="81">
        <f t="shared" si="88"/>
        <v>1732.502978</v>
      </c>
      <c r="F47" s="81">
        <f t="shared" si="88"/>
        <v>2848.928582</v>
      </c>
      <c r="G47" s="81">
        <f t="shared" si="88"/>
        <v>2473.0550490000005</v>
      </c>
      <c r="H47" s="81">
        <f t="shared" si="88"/>
        <v>4349.7765589999999</v>
      </c>
      <c r="I47" s="81">
        <f t="shared" si="88"/>
        <v>2503.2578869999998</v>
      </c>
      <c r="J47" s="81">
        <f t="shared" si="88"/>
        <v>3593.2225060000005</v>
      </c>
      <c r="K47" s="81">
        <f t="shared" si="88"/>
        <v>3534.43048</v>
      </c>
      <c r="L47" s="81">
        <f t="shared" si="88"/>
        <v>6154.7868319999998</v>
      </c>
      <c r="M47" s="81">
        <f t="shared" si="88"/>
        <v>3426.919621</v>
      </c>
      <c r="N47" s="81">
        <f t="shared" si="88"/>
        <v>5211.4512440000008</v>
      </c>
      <c r="O47" s="81">
        <f t="shared" ref="O47" si="89">+O46+O39</f>
        <v>5219.8817220000001</v>
      </c>
      <c r="P47" s="81">
        <f t="shared" ref="P47" si="90">+P46+P39</f>
        <v>4548.0769264364399</v>
      </c>
      <c r="Q47" s="81">
        <f t="shared" ref="Q47" si="91">+Q46+Q39</f>
        <v>7392.1584074635484</v>
      </c>
      <c r="R47" s="81">
        <f t="shared" ref="R47" si="92">+R46+R39</f>
        <v>6712.0179970835934</v>
      </c>
      <c r="S47" s="81">
        <f t="shared" ref="S47:T47" si="93">+S46+S39</f>
        <v>9153.2492439608304</v>
      </c>
      <c r="T47" s="81">
        <f t="shared" si="93"/>
        <v>9149.7899292308321</v>
      </c>
      <c r="U47" s="81">
        <f t="shared" ref="U47:V47" si="94">+U46+U39</f>
        <v>13305.929973312053</v>
      </c>
      <c r="V47" s="81">
        <f t="shared" si="94"/>
        <v>10065.581165773419</v>
      </c>
      <c r="W47" s="81">
        <f t="shared" ref="W47" si="95">+W46+W39</f>
        <v>12292.905999999999</v>
      </c>
      <c r="X47" s="81">
        <f>+X46+X39</f>
        <v>12818.476522000001</v>
      </c>
      <c r="Y47" s="81">
        <f t="shared" ref="Y47:Z47" si="96">+Y46+Y39</f>
        <v>15753.10893</v>
      </c>
      <c r="Z47" s="81">
        <f t="shared" si="96"/>
        <v>11654.671334000002</v>
      </c>
      <c r="AA47" s="81">
        <f t="shared" ref="AA47:AB47" si="97">+AA46+AA39</f>
        <v>14064.783267999997</v>
      </c>
      <c r="AB47" s="81">
        <f t="shared" si="97"/>
        <v>14569.299967999999</v>
      </c>
      <c r="AC47" s="15"/>
      <c r="AD47" s="15"/>
      <c r="AE47" s="15"/>
      <c r="AF47" s="15"/>
      <c r="AG47" s="15"/>
      <c r="AH47" s="15"/>
      <c r="AI47" s="15"/>
      <c r="AJ47" s="15"/>
      <c r="AK47" s="15"/>
      <c r="AL47" s="15"/>
    </row>
    <row r="48" spans="1:38" s="39" customFormat="1" x14ac:dyDescent="0.25">
      <c r="A48" s="38" t="s">
        <v>86</v>
      </c>
      <c r="B48" s="81">
        <f t="shared" ref="B48:N48" si="98">+B47+B33</f>
        <v>3045.8690120000001</v>
      </c>
      <c r="C48" s="81">
        <f t="shared" si="98"/>
        <v>2322.9390369999996</v>
      </c>
      <c r="D48" s="81">
        <f t="shared" si="98"/>
        <v>3508.9339309999996</v>
      </c>
      <c r="E48" s="81">
        <f t="shared" si="98"/>
        <v>2290.986163</v>
      </c>
      <c r="F48" s="81">
        <f t="shared" si="98"/>
        <v>3435.237427</v>
      </c>
      <c r="G48" s="81">
        <f t="shared" si="98"/>
        <v>3041.1519430000008</v>
      </c>
      <c r="H48" s="81">
        <f t="shared" si="98"/>
        <v>4933.8163949999998</v>
      </c>
      <c r="I48" s="81">
        <f t="shared" si="98"/>
        <v>3097.3120939999999</v>
      </c>
      <c r="J48" s="81">
        <f t="shared" si="98"/>
        <v>4178.6351540000005</v>
      </c>
      <c r="K48" s="81">
        <f t="shared" si="98"/>
        <v>4195.624065</v>
      </c>
      <c r="L48" s="81">
        <f t="shared" si="98"/>
        <v>7162.5446339999999</v>
      </c>
      <c r="M48" s="81">
        <f t="shared" si="98"/>
        <v>4417.6225860000004</v>
      </c>
      <c r="N48" s="81">
        <f t="shared" si="98"/>
        <v>6314.6261330000007</v>
      </c>
      <c r="O48" s="81">
        <f t="shared" ref="O48" si="99">+O47+O33</f>
        <v>6526.8109279999999</v>
      </c>
      <c r="P48" s="81">
        <f t="shared" ref="P48" si="100">+P47+P33</f>
        <v>5878.2374354364401</v>
      </c>
      <c r="Q48" s="81">
        <f t="shared" ref="Q48" si="101">+Q47+Q33</f>
        <v>8972.9435909999993</v>
      </c>
      <c r="R48" s="81">
        <f t="shared" ref="R48" si="102">+R47+R33</f>
        <v>8170.065439</v>
      </c>
      <c r="S48" s="81">
        <f t="shared" ref="S48:T48" si="103">+S47+S33</f>
        <v>11506.114343000001</v>
      </c>
      <c r="T48" s="81">
        <f t="shared" si="103"/>
        <v>11499.832980000003</v>
      </c>
      <c r="U48" s="81">
        <f t="shared" ref="U48:V48" si="104">+U47+U33</f>
        <v>15984.016050000004</v>
      </c>
      <c r="V48" s="81">
        <f t="shared" si="104"/>
        <v>12762.397188999994</v>
      </c>
      <c r="W48" s="81">
        <f t="shared" ref="W48" si="105">+W47+W33</f>
        <v>14833.258666999998</v>
      </c>
      <c r="X48" s="81">
        <f>+X47+X33</f>
        <v>15448.845947000002</v>
      </c>
      <c r="Y48" s="81">
        <f>+Y47+Y33</f>
        <v>18594.042787999999</v>
      </c>
      <c r="Z48" s="81">
        <f>+Z47+Z33</f>
        <v>14384.005726000003</v>
      </c>
      <c r="AA48" s="81">
        <f>+AA47+AA33</f>
        <v>16544.240128999998</v>
      </c>
      <c r="AB48" s="81">
        <f>+AB47+AB33</f>
        <v>17159.615420999999</v>
      </c>
      <c r="AC48" s="15"/>
      <c r="AD48" s="15"/>
      <c r="AE48" s="15"/>
      <c r="AF48" s="15"/>
      <c r="AG48" s="15"/>
      <c r="AH48" s="15"/>
      <c r="AI48" s="15"/>
      <c r="AJ48" s="15"/>
      <c r="AK48" s="15"/>
      <c r="AL48" s="15"/>
    </row>
    <row r="49" spans="1:38" s="39" customFormat="1" x14ac:dyDescent="0.25">
      <c r="A49" s="40"/>
      <c r="B49" s="41"/>
      <c r="C49" s="41"/>
      <c r="D49" s="41"/>
      <c r="E49" s="41"/>
      <c r="F49" s="41"/>
      <c r="G49" s="41"/>
      <c r="M49" s="66"/>
      <c r="N49" s="66"/>
      <c r="O49" s="66"/>
      <c r="P49" s="66"/>
      <c r="Q49" s="66"/>
      <c r="R49" s="66"/>
      <c r="S49" s="66"/>
      <c r="T49" s="67"/>
      <c r="U49" s="67"/>
      <c r="V49" s="67"/>
      <c r="W49" s="67"/>
      <c r="X49" s="67"/>
      <c r="Y49" s="67"/>
      <c r="AA49" s="36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</row>
    <row r="50" spans="1:38" s="39" customFormat="1" x14ac:dyDescent="0.25">
      <c r="A50" s="42"/>
      <c r="B50" s="43"/>
      <c r="C50" s="43"/>
      <c r="D50" s="43"/>
      <c r="E50" s="43"/>
      <c r="F50" s="43"/>
      <c r="G50" s="43"/>
      <c r="H50" s="44"/>
      <c r="I50" s="44"/>
      <c r="J50" s="44"/>
      <c r="K50" s="44"/>
      <c r="L50" s="44"/>
      <c r="M50" s="66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AA50" s="36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</row>
    <row r="51" spans="1:38" s="39" customFormat="1" x14ac:dyDescent="0.25">
      <c r="A51" s="42"/>
      <c r="B51" s="43"/>
      <c r="C51" s="43"/>
      <c r="D51" s="43"/>
      <c r="E51" s="43"/>
      <c r="F51" s="43"/>
      <c r="G51" s="43"/>
      <c r="H51" s="44"/>
      <c r="I51" s="44"/>
      <c r="J51" s="44"/>
      <c r="K51" s="44"/>
      <c r="L51" s="44"/>
      <c r="M51" s="66"/>
      <c r="N51" s="66"/>
      <c r="O51" s="66"/>
      <c r="P51" s="68"/>
      <c r="Q51" s="68"/>
      <c r="R51" s="68"/>
      <c r="S51" s="68"/>
      <c r="T51" s="68"/>
      <c r="U51" s="68"/>
      <c r="V51" s="68"/>
      <c r="W51" s="68"/>
      <c r="X51" s="68"/>
      <c r="Y51" s="68"/>
      <c r="AA51" s="68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</row>
    <row r="52" spans="1:38" s="39" customFormat="1" x14ac:dyDescent="0.25">
      <c r="A52" s="42"/>
      <c r="B52" s="43"/>
      <c r="C52" s="43"/>
      <c r="D52" s="43"/>
      <c r="E52" s="43"/>
      <c r="F52" s="43"/>
      <c r="G52" s="43"/>
      <c r="H52" s="44"/>
      <c r="I52" s="44"/>
      <c r="J52" s="44"/>
      <c r="K52" s="44"/>
      <c r="L52" s="44"/>
      <c r="M52" s="66"/>
      <c r="N52" s="66"/>
      <c r="O52" s="66"/>
      <c r="P52" s="68"/>
      <c r="Q52" s="68"/>
      <c r="R52" s="68"/>
      <c r="S52" s="68"/>
      <c r="T52" s="68"/>
      <c r="U52" s="68"/>
      <c r="V52" s="68"/>
      <c r="W52" s="68"/>
      <c r="X52" s="68"/>
      <c r="Y52" s="68"/>
      <c r="AA52" s="36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</row>
    <row r="53" spans="1:38" s="39" customFormat="1" x14ac:dyDescent="0.25">
      <c r="A53" s="44"/>
      <c r="B53" s="45"/>
      <c r="C53" s="45"/>
      <c r="D53" s="45"/>
      <c r="E53" s="45"/>
      <c r="F53" s="45"/>
      <c r="G53" s="45"/>
      <c r="H53" s="44"/>
      <c r="I53" s="44"/>
      <c r="J53" s="44"/>
      <c r="K53" s="44"/>
      <c r="L53" s="44"/>
      <c r="M53" s="66"/>
      <c r="N53" s="66"/>
      <c r="O53" s="66"/>
      <c r="P53" s="67"/>
      <c r="Q53" s="66"/>
      <c r="R53" s="66"/>
      <c r="S53" s="66"/>
      <c r="T53" s="68"/>
      <c r="U53" s="68"/>
      <c r="V53" s="68"/>
      <c r="W53" s="68"/>
      <c r="X53" s="68"/>
      <c r="Y53" s="68"/>
      <c r="AA53" s="36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</row>
    <row r="54" spans="1:38" s="39" customFormat="1" x14ac:dyDescent="0.25">
      <c r="A54" s="44"/>
      <c r="B54" s="45"/>
      <c r="C54" s="45"/>
      <c r="D54" s="45"/>
      <c r="E54" s="45"/>
      <c r="F54" s="45"/>
      <c r="G54" s="45"/>
      <c r="H54" s="44"/>
      <c r="I54" s="44"/>
      <c r="J54" s="44"/>
      <c r="K54" s="44"/>
      <c r="L54" s="44"/>
      <c r="M54" s="66"/>
      <c r="N54" s="66"/>
      <c r="O54" s="66"/>
      <c r="P54" s="66"/>
      <c r="Q54" s="66"/>
      <c r="R54" s="66"/>
      <c r="S54" s="66"/>
      <c r="T54" s="69"/>
      <c r="U54" s="69"/>
      <c r="V54" s="69"/>
      <c r="W54" s="69"/>
      <c r="X54" s="69"/>
      <c r="Y54" s="69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</row>
    <row r="55" spans="1:38" s="39" customFormat="1" x14ac:dyDescent="0.25">
      <c r="A55" s="44"/>
      <c r="B55" s="45"/>
      <c r="C55" s="45"/>
      <c r="D55" s="45"/>
      <c r="E55" s="45"/>
      <c r="F55" s="45"/>
      <c r="G55" s="45"/>
      <c r="H55" s="44"/>
      <c r="I55" s="44"/>
      <c r="J55" s="44"/>
      <c r="K55" s="44"/>
      <c r="L55" s="44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</row>
    <row r="56" spans="1:38" s="39" customFormat="1" x14ac:dyDescent="0.25">
      <c r="A56" s="44"/>
      <c r="B56" s="45"/>
      <c r="C56" s="45"/>
      <c r="D56" s="45"/>
      <c r="E56" s="45"/>
      <c r="F56" s="45"/>
      <c r="G56" s="45"/>
      <c r="H56" s="44"/>
      <c r="I56" s="44"/>
      <c r="J56" s="44"/>
      <c r="K56" s="44"/>
      <c r="L56" s="44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</row>
    <row r="57" spans="1:38" s="39" customFormat="1" x14ac:dyDescent="0.25">
      <c r="A57" s="44"/>
      <c r="B57" s="45"/>
      <c r="C57" s="45"/>
      <c r="D57" s="45"/>
      <c r="E57" s="45"/>
      <c r="F57" s="45"/>
      <c r="G57" s="45"/>
      <c r="H57" s="44"/>
      <c r="I57" s="44"/>
      <c r="J57" s="44"/>
      <c r="K57" s="44"/>
      <c r="L57" s="44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</row>
    <row r="58" spans="1:38" s="39" customFormat="1" x14ac:dyDescent="0.25">
      <c r="A58" s="44"/>
      <c r="B58" s="45"/>
      <c r="C58" s="45"/>
      <c r="D58" s="45"/>
      <c r="E58" s="45"/>
      <c r="F58" s="45"/>
      <c r="G58" s="45"/>
      <c r="H58" s="44"/>
      <c r="I58" s="44"/>
      <c r="J58" s="44"/>
      <c r="K58" s="44"/>
      <c r="L58" s="44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</row>
    <row r="59" spans="1:38" s="39" customFormat="1" x14ac:dyDescent="0.25">
      <c r="A59" s="44"/>
      <c r="B59" s="45"/>
      <c r="C59" s="45"/>
      <c r="D59" s="45"/>
      <c r="E59" s="45"/>
      <c r="F59" s="45"/>
      <c r="G59" s="45"/>
      <c r="H59" s="44"/>
      <c r="I59" s="44"/>
      <c r="J59" s="44"/>
      <c r="K59" s="44"/>
      <c r="L59" s="44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</row>
    <row r="60" spans="1:38" s="39" customFormat="1" x14ac:dyDescent="0.25">
      <c r="A60" s="44"/>
      <c r="B60" s="45"/>
      <c r="C60" s="45"/>
      <c r="D60" s="45"/>
      <c r="E60" s="45"/>
      <c r="F60" s="45"/>
      <c r="G60" s="45"/>
      <c r="H60" s="44"/>
      <c r="I60" s="44"/>
      <c r="J60" s="44"/>
      <c r="K60" s="44"/>
      <c r="L60" s="44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</row>
    <row r="61" spans="1:38" s="39" customFormat="1" x14ac:dyDescent="0.25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</row>
    <row r="62" spans="1:38" s="39" customFormat="1" x14ac:dyDescent="0.25">
      <c r="A62" s="44"/>
      <c r="B62" s="45"/>
      <c r="C62" s="45"/>
      <c r="D62" s="45"/>
      <c r="E62" s="45"/>
      <c r="F62" s="45"/>
      <c r="G62" s="45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</row>
    <row r="63" spans="1:38" s="39" customFormat="1" x14ac:dyDescent="0.25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</row>
    <row r="64" spans="1:38" s="39" customFormat="1" x14ac:dyDescent="0.25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</row>
  </sheetData>
  <phoneticPr fontId="16" type="noConversion"/>
  <pageMargins left="0.7" right="0.7" top="0.75" bottom="0.75" header="0.3" footer="0.3"/>
  <pageSetup paperSize="9" orientation="portrait" horizontalDpi="300" verticalDpi="300" r:id="rId1"/>
  <headerFooter>
    <oddFooter>&amp;L_x000D_&amp;1#&amp;"Calibri"&amp;10&amp;K000000 Crayon Group - Internal Only</oddFooter>
  </headerFooter>
  <ignoredErrors>
    <ignoredError sqref="K32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K35"/>
  <sheetViews>
    <sheetView workbookViewId="0">
      <pane xSplit="1" topLeftCell="X1" activePane="topRight" state="frozen"/>
      <selection activeCell="N34" sqref="N34"/>
      <selection pane="topRight" activeCell="AM18" sqref="AM18"/>
    </sheetView>
  </sheetViews>
  <sheetFormatPr baseColWidth="10" defaultColWidth="9.28515625" defaultRowHeight="15" x14ac:dyDescent="0.25"/>
  <cols>
    <col min="1" max="1" width="55.5703125" style="15" customWidth="1"/>
    <col min="2" max="5" width="6.42578125" style="15" bestFit="1" customWidth="1"/>
    <col min="6" max="6" width="5.85546875" style="15" bestFit="1" customWidth="1"/>
    <col min="7" max="10" width="6.42578125" style="15" bestFit="1" customWidth="1"/>
    <col min="11" max="11" width="5.85546875" style="15" bestFit="1" customWidth="1"/>
    <col min="12" max="15" width="6.42578125" style="15" bestFit="1" customWidth="1"/>
    <col min="16" max="16" width="6.140625" style="15" bestFit="1" customWidth="1"/>
    <col min="17" max="17" width="6.42578125" style="15" bestFit="1" customWidth="1"/>
    <col min="18" max="18" width="6.85546875" style="15" bestFit="1" customWidth="1"/>
    <col min="19" max="19" width="7.42578125" style="15" bestFit="1" customWidth="1"/>
    <col min="20" max="21" width="6.85546875" style="15" bestFit="1" customWidth="1"/>
    <col min="22" max="25" width="12.7109375" style="15" bestFit="1" customWidth="1"/>
    <col min="26" max="26" width="10.42578125" style="15" bestFit="1" customWidth="1"/>
    <col min="27" max="33" width="12.7109375" style="15" bestFit="1" customWidth="1"/>
    <col min="34" max="34" width="13" style="15" customWidth="1"/>
    <col min="35" max="35" width="12.85546875" style="76" bestFit="1" customWidth="1"/>
    <col min="36" max="36" width="13" style="76" customWidth="1"/>
    <col min="37" max="37" width="13" style="15" customWidth="1"/>
    <col min="38" max="38" width="12.140625" style="15" customWidth="1"/>
    <col min="39" max="39" width="9.42578125" style="15" bestFit="1" customWidth="1"/>
    <col min="40" max="40" width="14.7109375" style="15" customWidth="1"/>
    <col min="41" max="41" width="12.28515625" style="15" bestFit="1" customWidth="1"/>
    <col min="42" max="42" width="9.28515625" style="15"/>
    <col min="43" max="43" width="12.42578125" style="15" customWidth="1"/>
    <col min="44" max="49" width="9.28515625" style="15"/>
    <col min="50" max="50" width="10.7109375" style="15" bestFit="1" customWidth="1"/>
    <col min="51" max="51" width="13.140625" style="15" bestFit="1" customWidth="1"/>
    <col min="52" max="16384" width="9.28515625" style="15"/>
  </cols>
  <sheetData>
    <row r="1" spans="1:37" x14ac:dyDescent="0.25">
      <c r="A1" s="10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>
        <v>2017</v>
      </c>
      <c r="G1" s="8" t="s">
        <v>5</v>
      </c>
      <c r="H1" s="8" t="s">
        <v>6</v>
      </c>
      <c r="I1" s="8" t="s">
        <v>7</v>
      </c>
      <c r="J1" s="8" t="s">
        <v>8</v>
      </c>
      <c r="K1" s="8">
        <v>2018</v>
      </c>
      <c r="L1" s="8" t="s">
        <v>9</v>
      </c>
      <c r="M1" s="8" t="s">
        <v>10</v>
      </c>
      <c r="N1" s="8" t="s">
        <v>11</v>
      </c>
      <c r="O1" s="8" t="s">
        <v>12</v>
      </c>
      <c r="P1" s="8">
        <v>2019</v>
      </c>
      <c r="Q1" s="8" t="s">
        <v>13</v>
      </c>
      <c r="R1" s="8" t="s">
        <v>14</v>
      </c>
      <c r="S1" s="8" t="s">
        <v>15</v>
      </c>
      <c r="T1" s="8" t="s">
        <v>16</v>
      </c>
      <c r="U1" s="8">
        <v>2020</v>
      </c>
      <c r="V1" s="8" t="s">
        <v>145</v>
      </c>
      <c r="W1" s="8" t="s">
        <v>144</v>
      </c>
      <c r="X1" s="8" t="s">
        <v>143</v>
      </c>
      <c r="Y1" s="8" t="s">
        <v>142</v>
      </c>
      <c r="Z1" s="8">
        <v>2021</v>
      </c>
      <c r="AA1" s="8" t="s">
        <v>141</v>
      </c>
      <c r="AB1" s="8" t="s">
        <v>139</v>
      </c>
      <c r="AC1" s="8" t="s">
        <v>140</v>
      </c>
      <c r="AD1" s="8" t="s">
        <v>17</v>
      </c>
      <c r="AE1" s="8">
        <v>2022</v>
      </c>
      <c r="AF1" s="8" t="s">
        <v>18</v>
      </c>
      <c r="AG1" s="8" t="s">
        <v>146</v>
      </c>
      <c r="AH1" s="8" t="s">
        <v>149</v>
      </c>
      <c r="AI1" s="8" t="s">
        <v>150</v>
      </c>
      <c r="AJ1" s="114">
        <v>2023</v>
      </c>
      <c r="AK1" s="8" t="s">
        <v>154</v>
      </c>
    </row>
    <row r="2" spans="1:37" x14ac:dyDescent="0.25">
      <c r="A2" s="3" t="s">
        <v>87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6" t="s">
        <v>37</v>
      </c>
      <c r="B3" s="88">
        <v>-26.773</v>
      </c>
      <c r="C3" s="88">
        <v>23.817</v>
      </c>
      <c r="D3" s="88">
        <v>-63.390339000000125</v>
      </c>
      <c r="E3" s="88">
        <v>12.673335000000021</v>
      </c>
      <c r="F3" s="88">
        <f>+SUM(B3:E3)</f>
        <v>-53.673004000000105</v>
      </c>
      <c r="G3" s="88">
        <v>-18.190341000000089</v>
      </c>
      <c r="H3" s="88">
        <v>64.742354000000518</v>
      </c>
      <c r="I3" s="88">
        <v>-34.808232000000835</v>
      </c>
      <c r="J3" s="88">
        <v>42.028726000001058</v>
      </c>
      <c r="K3" s="88">
        <f>+SUM(G3:J3)</f>
        <v>53.772507000000651</v>
      </c>
      <c r="L3" s="88">
        <v>-9.5709999999999997</v>
      </c>
      <c r="M3" s="88">
        <v>59.158000000000001</v>
      </c>
      <c r="N3" s="88">
        <v>-8.1876499999999997</v>
      </c>
      <c r="O3" s="88">
        <v>-31.81007800000117</v>
      </c>
      <c r="P3" s="88">
        <f>+SUM(L3:O3)</f>
        <v>9.5892719999988358</v>
      </c>
      <c r="Q3" s="88">
        <f>-41.464</f>
        <v>-41.463999999999999</v>
      </c>
      <c r="R3" s="88">
        <v>131.80854700000103</v>
      </c>
      <c r="S3" s="88">
        <v>-22.728339000001185</v>
      </c>
      <c r="T3" s="88">
        <v>126.035</v>
      </c>
      <c r="U3" s="88">
        <f>+SUM(Q3:T3)</f>
        <v>193.65120799999983</v>
      </c>
      <c r="V3" s="88">
        <v>51.653979999999997</v>
      </c>
      <c r="W3" s="88">
        <v>179.94882286778801</v>
      </c>
      <c r="X3" s="88">
        <v>-139.34495592313399</v>
      </c>
      <c r="Y3" s="88">
        <v>199.514838618927</v>
      </c>
      <c r="Z3" s="88">
        <f>Y3+X3+W3+V3</f>
        <v>291.77268556358104</v>
      </c>
      <c r="AA3" s="88">
        <v>79.206403499999993</v>
      </c>
      <c r="AB3" s="88">
        <v>37.0127383574115</v>
      </c>
      <c r="AC3" s="88">
        <v>-113.889780078686</v>
      </c>
      <c r="AD3" s="88">
        <v>63.15</v>
      </c>
      <c r="AE3" s="88">
        <f t="shared" ref="AE3:AE9" si="0">AD3+AC3+AB3+AA3</f>
        <v>65.47936177872549</v>
      </c>
      <c r="AF3" s="88">
        <v>-110.34674099999999</v>
      </c>
      <c r="AG3" s="88">
        <v>91.541918999999993</v>
      </c>
      <c r="AH3" s="88">
        <v>-16.429269999999999</v>
      </c>
      <c r="AI3" s="88">
        <v>-46.879148999999998</v>
      </c>
      <c r="AJ3" s="88">
        <f t="shared" ref="AJ3:AJ9" si="1">AI3+AH3+AG3+AF3</f>
        <v>-82.113241000000002</v>
      </c>
      <c r="AK3" s="88">
        <v>16.309898</v>
      </c>
    </row>
    <row r="4" spans="1:37" x14ac:dyDescent="0.25">
      <c r="A4" s="6" t="s">
        <v>88</v>
      </c>
      <c r="B4" s="88">
        <v>-9.4600000000000009</v>
      </c>
      <c r="C4" s="88">
        <v>-1.3939999999999999</v>
      </c>
      <c r="D4" s="88">
        <v>-3.2742834586633998</v>
      </c>
      <c r="E4" s="88">
        <v>2.2591209723187005</v>
      </c>
      <c r="F4" s="88">
        <f t="shared" ref="F4:F10" si="2">+SUM(B4:E4)</f>
        <v>-11.869162486344699</v>
      </c>
      <c r="G4" s="88">
        <v>-6.5949600774060002</v>
      </c>
      <c r="H4" s="88">
        <v>-6.4071765321237413</v>
      </c>
      <c r="I4" s="88">
        <v>-3.9083727736504006</v>
      </c>
      <c r="J4" s="88">
        <v>-6.7144033609968394</v>
      </c>
      <c r="K4" s="88">
        <f t="shared" ref="K4:K9" si="3">+SUM(G4:J4)</f>
        <v>-23.624912744176982</v>
      </c>
      <c r="L4" s="88">
        <v>-8.3180096388900004</v>
      </c>
      <c r="M4" s="88">
        <v>-2.5539999999999998</v>
      </c>
      <c r="N4" s="88">
        <v>-3.3046399999999996</v>
      </c>
      <c r="O4" s="88">
        <v>-16.318660000000001</v>
      </c>
      <c r="P4" s="88">
        <f t="shared" ref="P4:P9" si="4">+SUM(L4:O4)</f>
        <v>-30.495309638889999</v>
      </c>
      <c r="Q4" s="88">
        <f>-10.233</f>
        <v>-10.233000000000001</v>
      </c>
      <c r="R4" s="88">
        <v>-5.1379999999999999</v>
      </c>
      <c r="S4" s="88">
        <v>-5.3346468472197701</v>
      </c>
      <c r="T4" s="88">
        <v>-13.798259938733176</v>
      </c>
      <c r="U4" s="88">
        <f t="shared" ref="U4:U9" si="5">+SUM(Q4:T4)</f>
        <v>-34.50390678595295</v>
      </c>
      <c r="V4" s="88">
        <v>-15.407697309629583</v>
      </c>
      <c r="W4" s="88">
        <v>-9.83986178048103</v>
      </c>
      <c r="X4" s="88">
        <v>-27.08205890988939</v>
      </c>
      <c r="Y4" s="88">
        <v>-19.773799</v>
      </c>
      <c r="Z4" s="88">
        <f>V4+W4+X4+Y4</f>
        <v>-72.103417000000007</v>
      </c>
      <c r="AA4" s="88">
        <v>-38.126992999999999</v>
      </c>
      <c r="AB4" s="88">
        <v>-34.036048999999998</v>
      </c>
      <c r="AC4" s="88">
        <v>-20.992997000000003</v>
      </c>
      <c r="AD4" s="88">
        <v>-24.707000000000001</v>
      </c>
      <c r="AE4" s="88">
        <f t="shared" si="0"/>
        <v>-117.863039</v>
      </c>
      <c r="AF4" s="88">
        <v>-25.806781999999998</v>
      </c>
      <c r="AG4" s="88">
        <v>-39.872393999999993</v>
      </c>
      <c r="AH4" s="88">
        <v>-17.571173000000009</v>
      </c>
      <c r="AI4" s="88">
        <v>-83.863651000000004</v>
      </c>
      <c r="AJ4" s="88">
        <f t="shared" si="1"/>
        <v>-167.114</v>
      </c>
      <c r="AK4" s="88">
        <v>-19.127518132427998</v>
      </c>
    </row>
    <row r="5" spans="1:37" x14ac:dyDescent="0.25">
      <c r="A5" s="6" t="s">
        <v>89</v>
      </c>
      <c r="B5" s="88">
        <v>15.276</v>
      </c>
      <c r="C5" s="88">
        <v>17.109000000000002</v>
      </c>
      <c r="D5" s="88">
        <v>16.178331999999997</v>
      </c>
      <c r="E5" s="88">
        <v>23.120156999999999</v>
      </c>
      <c r="F5" s="88">
        <f t="shared" si="2"/>
        <v>71.683489000000009</v>
      </c>
      <c r="G5" s="88">
        <v>17.710978999999998</v>
      </c>
      <c r="H5" s="88">
        <v>18.456309000000001</v>
      </c>
      <c r="I5" s="88">
        <v>19.450576999999999</v>
      </c>
      <c r="J5" s="88">
        <v>20.860913000000007</v>
      </c>
      <c r="K5" s="88">
        <f t="shared" si="3"/>
        <v>76.478778000000005</v>
      </c>
      <c r="L5" s="88">
        <v>26.437000000000001</v>
      </c>
      <c r="M5" s="88">
        <v>28.934000000000001</v>
      </c>
      <c r="N5" s="88">
        <v>27.943073999999992</v>
      </c>
      <c r="O5" s="88">
        <v>89.554411999999999</v>
      </c>
      <c r="P5" s="88">
        <f t="shared" si="4"/>
        <v>172.86848599999999</v>
      </c>
      <c r="Q5" s="88">
        <v>32.628</v>
      </c>
      <c r="R5" s="88">
        <v>34.608330999999993</v>
      </c>
      <c r="S5" s="88">
        <v>35.873249000000008</v>
      </c>
      <c r="T5" s="88">
        <v>37.191717000000004</v>
      </c>
      <c r="U5" s="88">
        <f t="shared" si="5"/>
        <v>140.30129700000001</v>
      </c>
      <c r="V5" s="88">
        <v>36.084908000000006</v>
      </c>
      <c r="W5" s="88">
        <v>39.770237999999992</v>
      </c>
      <c r="X5" s="88">
        <v>41.349272000000013</v>
      </c>
      <c r="Y5" s="88">
        <v>57.338333999999975</v>
      </c>
      <c r="Z5" s="88">
        <f>V5+W5+X5+Y5</f>
        <v>174.54275199999998</v>
      </c>
      <c r="AA5" s="88">
        <v>68.702055999999999</v>
      </c>
      <c r="AB5" s="88">
        <v>74.143286000000003</v>
      </c>
      <c r="AC5" s="88">
        <v>72.567044999999979</v>
      </c>
      <c r="AD5" s="88">
        <v>118.932</v>
      </c>
      <c r="AE5" s="88">
        <f t="shared" si="0"/>
        <v>334.34438699999998</v>
      </c>
      <c r="AF5" s="88">
        <v>81.492452</v>
      </c>
      <c r="AG5" s="88">
        <v>79.419706000000005</v>
      </c>
      <c r="AH5" s="88">
        <v>65.678516000000002</v>
      </c>
      <c r="AI5" s="88">
        <v>75.782464000000004</v>
      </c>
      <c r="AJ5" s="88">
        <f t="shared" si="1"/>
        <v>302.37313800000004</v>
      </c>
      <c r="AK5" s="88">
        <v>80.710297000000011</v>
      </c>
    </row>
    <row r="6" spans="1:37" x14ac:dyDescent="0.25">
      <c r="A6" s="6" t="s">
        <v>157</v>
      </c>
      <c r="B6" s="88">
        <v>12.266999999999999</v>
      </c>
      <c r="C6" s="88">
        <v>15.081</v>
      </c>
      <c r="D6" s="88">
        <v>12.352959999999996</v>
      </c>
      <c r="E6" s="88">
        <v>10.943845000000001</v>
      </c>
      <c r="F6" s="88">
        <f t="shared" si="2"/>
        <v>50.644804999999998</v>
      </c>
      <c r="G6" s="88">
        <v>8.8188279999999999</v>
      </c>
      <c r="H6" s="88">
        <v>8.8011130000000026</v>
      </c>
      <c r="I6" s="88">
        <v>9.7538719999999959</v>
      </c>
      <c r="J6" s="88">
        <v>7.8389609999999994</v>
      </c>
      <c r="K6" s="88">
        <f t="shared" si="3"/>
        <v>35.212773999999996</v>
      </c>
      <c r="L6" s="88">
        <v>11.824999999999999</v>
      </c>
      <c r="M6" s="88">
        <v>11.861000000000001</v>
      </c>
      <c r="N6" s="88">
        <v>11.552894</v>
      </c>
      <c r="O6" s="88">
        <v>12.883257999999994</v>
      </c>
      <c r="P6" s="88">
        <f t="shared" si="4"/>
        <v>48.122152</v>
      </c>
      <c r="Q6" s="88">
        <v>12.352</v>
      </c>
      <c r="R6" s="88">
        <v>4.6663809999999977</v>
      </c>
      <c r="S6" s="88">
        <v>7.4883680000000057</v>
      </c>
      <c r="T6" s="88">
        <v>8.1679999999999993</v>
      </c>
      <c r="U6" s="88">
        <f t="shared" si="5"/>
        <v>32.674749000000006</v>
      </c>
      <c r="V6" s="88">
        <v>7.7167240000000001</v>
      </c>
      <c r="W6" s="88">
        <v>8.0738899999999969</v>
      </c>
      <c r="X6" s="88">
        <v>22.774846</v>
      </c>
      <c r="Y6" s="88">
        <v>30.553906999999999</v>
      </c>
      <c r="Z6" s="88">
        <f>V6+W6+X6+Y6</f>
        <v>69.119366999999997</v>
      </c>
      <c r="AA6" s="88">
        <v>31.687726000000001</v>
      </c>
      <c r="AB6" s="88">
        <v>36.619347000000005</v>
      </c>
      <c r="AC6" s="88">
        <v>40.820934999999999</v>
      </c>
      <c r="AD6" s="88">
        <v>55.351999999999997</v>
      </c>
      <c r="AE6" s="88">
        <f t="shared" si="0"/>
        <v>164.480008</v>
      </c>
      <c r="AF6" s="88">
        <v>52.973262999999996</v>
      </c>
      <c r="AG6" s="88">
        <v>62.372441999999992</v>
      </c>
      <c r="AH6" s="88">
        <v>61.315589999999993</v>
      </c>
      <c r="AI6" s="88">
        <v>77.934832</v>
      </c>
      <c r="AJ6" s="88">
        <v>275.54569199999997</v>
      </c>
      <c r="AK6" s="88">
        <v>65.981166999999999</v>
      </c>
    </row>
    <row r="7" spans="1:37" x14ac:dyDescent="0.25">
      <c r="A7" s="6" t="s">
        <v>153</v>
      </c>
      <c r="B7" s="88">
        <v>0</v>
      </c>
      <c r="C7" s="88">
        <v>0</v>
      </c>
      <c r="D7" s="88">
        <v>0</v>
      </c>
      <c r="E7" s="88">
        <v>0</v>
      </c>
      <c r="F7" s="88">
        <v>0</v>
      </c>
      <c r="G7" s="88">
        <v>0</v>
      </c>
      <c r="H7" s="88">
        <v>0</v>
      </c>
      <c r="I7" s="88">
        <v>0</v>
      </c>
      <c r="J7" s="88">
        <v>0</v>
      </c>
      <c r="K7" s="88">
        <v>0</v>
      </c>
      <c r="L7" s="88">
        <v>0</v>
      </c>
      <c r="M7" s="88">
        <v>0</v>
      </c>
      <c r="N7" s="88">
        <v>0</v>
      </c>
      <c r="O7" s="88">
        <v>0</v>
      </c>
      <c r="P7" s="88">
        <v>0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0</v>
      </c>
      <c r="Z7" s="88">
        <v>0</v>
      </c>
      <c r="AA7" s="88"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-2.503069</v>
      </c>
      <c r="AJ7" s="88">
        <v>-23.452634</v>
      </c>
      <c r="AK7" s="88">
        <v>5.1580000000000004</v>
      </c>
    </row>
    <row r="8" spans="1:37" x14ac:dyDescent="0.25">
      <c r="A8" s="6" t="s">
        <v>164</v>
      </c>
      <c r="B8" s="88">
        <v>-80.058999999999997</v>
      </c>
      <c r="C8" s="88">
        <v>-63.86</v>
      </c>
      <c r="D8" s="88">
        <v>-11.11229722999985</v>
      </c>
      <c r="E8" s="88">
        <v>188.09521699999988</v>
      </c>
      <c r="F8" s="88">
        <f t="shared" si="2"/>
        <v>33.063919770000041</v>
      </c>
      <c r="G8" s="88">
        <v>-184.07226999999989</v>
      </c>
      <c r="H8" s="88">
        <v>-127.09537399999984</v>
      </c>
      <c r="I8" s="88">
        <v>112.39400499999977</v>
      </c>
      <c r="J8" s="88">
        <v>90.840901000000102</v>
      </c>
      <c r="K8" s="88">
        <f>+SUM(G8:J8)</f>
        <v>-107.93273799999984</v>
      </c>
      <c r="L8" s="88">
        <v>-239.542</v>
      </c>
      <c r="M8" s="88">
        <v>534.56700000000001</v>
      </c>
      <c r="N8" s="88">
        <v>-611.30600000000004</v>
      </c>
      <c r="O8" s="88">
        <v>207.23939799999982</v>
      </c>
      <c r="P8" s="88">
        <f>+SUM(L8:O8)</f>
        <v>-109.04160200000024</v>
      </c>
      <c r="Q8" s="88">
        <v>98.734999999999999</v>
      </c>
      <c r="R8" s="88">
        <v>760.45777699999974</v>
      </c>
      <c r="S8" s="88">
        <v>-942.39180499999918</v>
      </c>
      <c r="T8" s="88">
        <v>447.25799999999998</v>
      </c>
      <c r="U8" s="88">
        <f t="shared" si="5"/>
        <v>364.05897200000055</v>
      </c>
      <c r="V8" s="88">
        <v>-185.56725799999992</v>
      </c>
      <c r="W8" s="88">
        <v>141.27099999999999</v>
      </c>
      <c r="X8" s="88">
        <v>-280.35350400000067</v>
      </c>
      <c r="Y8" s="88">
        <v>367.73745499999961</v>
      </c>
      <c r="Z8" s="88">
        <f>V8+W8+X8+Y8</f>
        <v>43.087692999999035</v>
      </c>
      <c r="AA8" s="88">
        <v>-240.80226299999933</v>
      </c>
      <c r="AB8" s="88">
        <v>294.7417580000004</v>
      </c>
      <c r="AC8" s="88">
        <v>-595.56441200000143</v>
      </c>
      <c r="AD8" s="88">
        <v>209.023</v>
      </c>
      <c r="AE8" s="88">
        <f t="shared" si="0"/>
        <v>-332.6019170000003</v>
      </c>
      <c r="AF8" s="88">
        <v>661.34967800000072</v>
      </c>
      <c r="AG8" s="88">
        <v>-472.05728199999999</v>
      </c>
      <c r="AH8" s="88">
        <v>-1251.4568410000008</v>
      </c>
      <c r="AI8" s="88">
        <v>1967.2133480000002</v>
      </c>
      <c r="AJ8" s="88">
        <f t="shared" si="1"/>
        <v>905.04890300000011</v>
      </c>
      <c r="AK8" s="88">
        <v>38.281195000000821</v>
      </c>
    </row>
    <row r="9" spans="1:37" x14ac:dyDescent="0.25">
      <c r="A9" s="6" t="s">
        <v>165</v>
      </c>
      <c r="B9" s="88">
        <v>-50.351999999999997</v>
      </c>
      <c r="C9" s="88">
        <v>161.56100000000001</v>
      </c>
      <c r="D9" s="88">
        <v>-160.74314496842047</v>
      </c>
      <c r="E9" s="88">
        <v>112.54200492989847</v>
      </c>
      <c r="F9" s="88">
        <f t="shared" si="2"/>
        <v>63.007859961478005</v>
      </c>
      <c r="G9" s="88">
        <v>-68.867391356148772</v>
      </c>
      <c r="H9" s="88">
        <v>155.70653951741423</v>
      </c>
      <c r="I9" s="88">
        <v>-204.47062190857119</v>
      </c>
      <c r="J9" s="88">
        <v>198.47077678910853</v>
      </c>
      <c r="K9" s="88">
        <f t="shared" si="3"/>
        <v>80.839303041802793</v>
      </c>
      <c r="L9" s="88">
        <v>-18.939</v>
      </c>
      <c r="M9" s="88">
        <v>42.576999999999998</v>
      </c>
      <c r="N9" s="88">
        <v>-56.790802999999997</v>
      </c>
      <c r="O9" s="88">
        <v>133.09</v>
      </c>
      <c r="P9" s="88">
        <f t="shared" si="4"/>
        <v>99.937196999999998</v>
      </c>
      <c r="Q9" s="88">
        <v>24.736999999999998</v>
      </c>
      <c r="R9" s="88">
        <v>163.59800000000001</v>
      </c>
      <c r="S9" s="88">
        <v>-313.44389999999999</v>
      </c>
      <c r="T9" s="88">
        <v>370.55500000000001</v>
      </c>
      <c r="U9" s="88">
        <f t="shared" si="5"/>
        <v>245.44610000000003</v>
      </c>
      <c r="V9" s="88">
        <v>-295.49797999999998</v>
      </c>
      <c r="W9" s="88">
        <v>270.690177132212</v>
      </c>
      <c r="X9" s="88">
        <v>-161.17304407686601</v>
      </c>
      <c r="Y9" s="88">
        <v>-294.68283861892701</v>
      </c>
      <c r="Z9" s="88">
        <f>Y9+X9+W9+V9</f>
        <v>-480.663685563581</v>
      </c>
      <c r="AA9" s="88">
        <v>-228.47240350000001</v>
      </c>
      <c r="AB9" s="88">
        <v>40.278261642588497</v>
      </c>
      <c r="AC9" s="88">
        <v>120.091780078686</v>
      </c>
      <c r="AD9" s="88">
        <v>56.686999999999998</v>
      </c>
      <c r="AE9" s="88">
        <f t="shared" si="0"/>
        <v>-11.415361778725526</v>
      </c>
      <c r="AF9" s="88">
        <v>-590.55671671104994</v>
      </c>
      <c r="AG9" s="88">
        <v>436.93141194533899</v>
      </c>
      <c r="AH9" s="88">
        <v>203.54794849406602</v>
      </c>
      <c r="AI9" s="88">
        <v>129.64131547752149</v>
      </c>
      <c r="AJ9" s="88">
        <f t="shared" si="1"/>
        <v>179.56395920587659</v>
      </c>
      <c r="AK9" s="88">
        <v>-89.978741551405733</v>
      </c>
    </row>
    <row r="10" spans="1:37" x14ac:dyDescent="0.25">
      <c r="A10" s="7" t="s">
        <v>90</v>
      </c>
      <c r="B10" s="89">
        <v>-139.1</v>
      </c>
      <c r="C10" s="89">
        <v>152.31399999999999</v>
      </c>
      <c r="D10" s="89">
        <v>-209.98877265708387</v>
      </c>
      <c r="E10" s="89">
        <v>349.63367990221707</v>
      </c>
      <c r="F10" s="89">
        <f t="shared" si="2"/>
        <v>152.8589072451332</v>
      </c>
      <c r="G10" s="89">
        <v>-251.19515543355479</v>
      </c>
      <c r="H10" s="89">
        <v>114.20376498529119</v>
      </c>
      <c r="I10" s="89">
        <v>-101.58877268222265</v>
      </c>
      <c r="J10" s="89">
        <v>353.3258744281128</v>
      </c>
      <c r="K10" s="89">
        <f>+SUM(G10:J10)</f>
        <v>114.74571129762654</v>
      </c>
      <c r="L10" s="89">
        <v>-238.10800963889</v>
      </c>
      <c r="M10" s="89">
        <f>+SUM(M3:M9)</f>
        <v>674.54300000000001</v>
      </c>
      <c r="N10" s="89">
        <f>+SUM(N3:N9)</f>
        <v>-640.09312499999999</v>
      </c>
      <c r="O10" s="89">
        <f>+SUM(O3:O9)</f>
        <v>394.63832999999863</v>
      </c>
      <c r="P10" s="89">
        <f>+SUM(L10:O10)</f>
        <v>190.98019536110866</v>
      </c>
      <c r="Q10" s="89">
        <f t="shared" ref="Q10:Y10" si="6">+SUM(Q3:Q9)</f>
        <v>116.755</v>
      </c>
      <c r="R10" s="89">
        <f t="shared" si="6"/>
        <v>1090.0010360000008</v>
      </c>
      <c r="S10" s="89">
        <f t="shared" si="6"/>
        <v>-1240.5370738472202</v>
      </c>
      <c r="T10" s="89">
        <f t="shared" si="6"/>
        <v>975.40945706126672</v>
      </c>
      <c r="U10" s="89">
        <f t="shared" si="6"/>
        <v>941.62841921404754</v>
      </c>
      <c r="V10" s="89">
        <f t="shared" si="6"/>
        <v>-401.01732330962949</v>
      </c>
      <c r="W10" s="89">
        <f t="shared" si="6"/>
        <v>629.91426621951905</v>
      </c>
      <c r="X10" s="89">
        <f t="shared" si="6"/>
        <v>-543.82944490989007</v>
      </c>
      <c r="Y10" s="89">
        <f t="shared" si="6"/>
        <v>340.68789699999957</v>
      </c>
      <c r="Z10" s="89">
        <f>+SUM(Z3:Z9)</f>
        <v>25.755394999999055</v>
      </c>
      <c r="AA10" s="89">
        <f t="shared" ref="AA10" si="7">+SUM(AA3:AA9)</f>
        <v>-327.80547399999932</v>
      </c>
      <c r="AB10" s="89">
        <f t="shared" ref="AB10" si="8">+SUM(AB3:AB9)</f>
        <v>448.7593420000004</v>
      </c>
      <c r="AC10" s="89">
        <f t="shared" ref="AC10" si="9">+SUM(AC3:AC9)</f>
        <v>-496.96742900000146</v>
      </c>
      <c r="AD10" s="89">
        <f t="shared" ref="AD10" si="10">+SUM(AD3:AD9)</f>
        <v>478.43700000000001</v>
      </c>
      <c r="AE10" s="89">
        <f t="shared" ref="AE10" si="11">+SUM(AE3:AE9)</f>
        <v>102.42343899999963</v>
      </c>
      <c r="AF10" s="89">
        <f>+SUM(AF3:AF9)</f>
        <v>69.10515328895076</v>
      </c>
      <c r="AG10" s="89">
        <f>+SUM(AG3:AG9)</f>
        <v>158.33580294533903</v>
      </c>
      <c r="AH10" s="89">
        <f>+SUM(AH3:AH9)</f>
        <v>-954.9152295059348</v>
      </c>
      <c r="AI10" s="89">
        <f>+SUM(AI3:AI9)</f>
        <v>2117.3260904775216</v>
      </c>
      <c r="AJ10" s="89">
        <f t="shared" ref="AJ10:AK10" si="12">+SUM(AJ3:AJ9)</f>
        <v>1389.8518172058766</v>
      </c>
      <c r="AK10" s="89">
        <f t="shared" si="12"/>
        <v>97.334297316167095</v>
      </c>
    </row>
    <row r="11" spans="1:37" x14ac:dyDescent="0.25">
      <c r="A11" s="3" t="s">
        <v>91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</row>
    <row r="12" spans="1:37" x14ac:dyDescent="0.25">
      <c r="A12" s="6" t="s">
        <v>92</v>
      </c>
      <c r="B12" s="88">
        <v>-10.129</v>
      </c>
      <c r="C12" s="88">
        <v>-14.48</v>
      </c>
      <c r="D12" s="88">
        <v>-11.4005620146949</v>
      </c>
      <c r="E12" s="88">
        <v>-37.506563564103601</v>
      </c>
      <c r="F12" s="88">
        <v>-73.516125578798494</v>
      </c>
      <c r="G12" s="88">
        <v>-21.42848560327576</v>
      </c>
      <c r="H12" s="88">
        <v>-18.590604001986605</v>
      </c>
      <c r="I12" s="88">
        <v>-14.193175478738242</v>
      </c>
      <c r="J12" s="88">
        <v>-15.297700359626091</v>
      </c>
      <c r="K12" s="88">
        <v>-69.509965443626697</v>
      </c>
      <c r="L12" s="88">
        <v>-19.399999999999999</v>
      </c>
      <c r="M12" s="88">
        <v>-22.5</v>
      </c>
      <c r="N12" s="88">
        <v>-12.3</v>
      </c>
      <c r="O12" s="91">
        <v>-30.966999999999999</v>
      </c>
      <c r="P12" s="88">
        <f t="shared" ref="P12" si="13">+SUM(L12:O12)</f>
        <v>-85.167000000000002</v>
      </c>
      <c r="Q12" s="88">
        <v>-18.734000000000002</v>
      </c>
      <c r="R12" s="88">
        <v>-28.810051999999999</v>
      </c>
      <c r="S12" s="88">
        <v>-17.686581381471559</v>
      </c>
      <c r="T12" s="88">
        <v>-28.744800000000001</v>
      </c>
      <c r="U12" s="88">
        <f t="shared" ref="U12" si="14">+SUM(Q12:T12)</f>
        <v>-93.975433381471561</v>
      </c>
      <c r="V12" s="88">
        <v>-13.545541682520724</v>
      </c>
      <c r="W12" s="88">
        <v>-21.504000000000001</v>
      </c>
      <c r="X12" s="88">
        <v>-18.23</v>
      </c>
      <c r="Y12" s="88">
        <v>-29.528010999999992</v>
      </c>
      <c r="Z12" s="88">
        <f>V12+W12+X12+Y12</f>
        <v>-82.807552682520722</v>
      </c>
      <c r="AA12" s="88">
        <v>-23.639821999999999</v>
      </c>
      <c r="AB12" s="88">
        <v>-35.677358999999996</v>
      </c>
      <c r="AC12" s="88">
        <v>-35.023000000000003</v>
      </c>
      <c r="AD12" s="88">
        <v>-47.988</v>
      </c>
      <c r="AE12" s="88">
        <f>AD12+AC12+AB12+AA12</f>
        <v>-142.328181</v>
      </c>
      <c r="AF12" s="88">
        <v>-33.795612999999996</v>
      </c>
      <c r="AG12" s="88">
        <v>-39.274830000000001</v>
      </c>
      <c r="AH12" s="88">
        <v>-32.278632999999999</v>
      </c>
      <c r="AI12" s="88">
        <v>-47.951674999999987</v>
      </c>
      <c r="AJ12" s="88">
        <f>AI12+AH12+AG12+AF12</f>
        <v>-153.30075099999999</v>
      </c>
      <c r="AK12" s="88">
        <v>-32.254586000000003</v>
      </c>
    </row>
    <row r="13" spans="1:37" x14ac:dyDescent="0.25">
      <c r="A13" s="6" t="s">
        <v>93</v>
      </c>
      <c r="B13" s="92">
        <v>0</v>
      </c>
      <c r="C13" s="92">
        <v>0</v>
      </c>
      <c r="D13" s="92">
        <v>0</v>
      </c>
      <c r="E13" s="92">
        <v>0.378</v>
      </c>
      <c r="F13" s="92">
        <f t="shared" ref="F13:F14" si="15">+SUM(B13:E13)</f>
        <v>0.378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2">
        <v>0</v>
      </c>
      <c r="M13" s="92">
        <v>0</v>
      </c>
      <c r="N13" s="92">
        <v>0</v>
      </c>
      <c r="O13" s="92">
        <v>0</v>
      </c>
      <c r="P13" s="92">
        <v>0</v>
      </c>
      <c r="Q13" s="92">
        <v>0</v>
      </c>
      <c r="R13" s="92">
        <v>0</v>
      </c>
      <c r="S13" s="92">
        <v>0</v>
      </c>
      <c r="T13" s="92">
        <v>0</v>
      </c>
      <c r="U13" s="92">
        <v>0</v>
      </c>
      <c r="V13" s="92">
        <v>0</v>
      </c>
      <c r="W13" s="92">
        <v>-122.575</v>
      </c>
      <c r="X13" s="92">
        <v>-36.014953000000006</v>
      </c>
      <c r="Y13" s="92">
        <v>-2319.3099764872995</v>
      </c>
      <c r="Z13" s="92">
        <f>V13+W13+X13+Y13</f>
        <v>-2477.8999294872997</v>
      </c>
      <c r="AA13" s="92">
        <v>0</v>
      </c>
      <c r="AB13" s="92">
        <v>-9.4002999999999997</v>
      </c>
      <c r="AC13" s="92">
        <v>-11.347</v>
      </c>
      <c r="AD13" s="92">
        <f>-36.43-25.75</f>
        <v>-62.18</v>
      </c>
      <c r="AE13" s="92">
        <f>AD13+AC13+AB13+AA13</f>
        <v>-82.927300000000002</v>
      </c>
      <c r="AF13" s="92">
        <v>0</v>
      </c>
      <c r="AG13" s="92">
        <v>-31.520875851408</v>
      </c>
      <c r="AH13" s="92">
        <v>0.26071915591200012</v>
      </c>
      <c r="AI13" s="92">
        <v>-3.6434126351999496E-2</v>
      </c>
      <c r="AJ13" s="92">
        <f>AI13+AH13+AG13+AF13</f>
        <v>-31.296590821848</v>
      </c>
      <c r="AK13" s="92">
        <v>-13.651043266702015</v>
      </c>
    </row>
    <row r="14" spans="1:37" x14ac:dyDescent="0.25">
      <c r="A14" s="7" t="s">
        <v>94</v>
      </c>
      <c r="B14" s="89">
        <v>-10.129</v>
      </c>
      <c r="C14" s="89">
        <v>-14.48</v>
      </c>
      <c r="D14" s="89">
        <v>-11.4005620146949</v>
      </c>
      <c r="E14" s="89">
        <v>-37.506563564103601</v>
      </c>
      <c r="F14" s="89">
        <f t="shared" si="15"/>
        <v>-73.516125578798494</v>
      </c>
      <c r="G14" s="89">
        <v>-21.42848560327576</v>
      </c>
      <c r="H14" s="89">
        <v>-18.590604001986605</v>
      </c>
      <c r="I14" s="89">
        <v>-14.193175478738242</v>
      </c>
      <c r="J14" s="89">
        <v>-15.297700359626091</v>
      </c>
      <c r="K14" s="89">
        <f t="shared" ref="K14" si="16">+SUM(G14:J14)</f>
        <v>-69.509965443626697</v>
      </c>
      <c r="L14" s="89">
        <f t="shared" ref="L14:N14" si="17">+SUM(L12:L13)</f>
        <v>-19.399999999999999</v>
      </c>
      <c r="M14" s="89">
        <f t="shared" si="17"/>
        <v>-22.5</v>
      </c>
      <c r="N14" s="89">
        <f t="shared" si="17"/>
        <v>-12.3</v>
      </c>
      <c r="O14" s="89">
        <f>+SUM(O12:O13)</f>
        <v>-30.966999999999999</v>
      </c>
      <c r="P14" s="89">
        <f t="shared" ref="P14" si="18">+SUM(L14:O14)</f>
        <v>-85.167000000000002</v>
      </c>
      <c r="Q14" s="89">
        <f t="shared" ref="Q14:U14" si="19">+SUM(Q12:Q13)</f>
        <v>-18.734000000000002</v>
      </c>
      <c r="R14" s="89">
        <f t="shared" si="19"/>
        <v>-28.810051999999999</v>
      </c>
      <c r="S14" s="89">
        <f t="shared" si="19"/>
        <v>-17.686581381471559</v>
      </c>
      <c r="T14" s="89">
        <f t="shared" si="19"/>
        <v>-28.744800000000001</v>
      </c>
      <c r="U14" s="89">
        <f t="shared" si="19"/>
        <v>-93.975433381471561</v>
      </c>
      <c r="V14" s="89">
        <f t="shared" ref="V14" si="20">+SUM(V12:V13)</f>
        <v>-13.545541682520724</v>
      </c>
      <c r="W14" s="89">
        <f t="shared" ref="W14" si="21">+SUM(W12:W13)</f>
        <v>-144.07900000000001</v>
      </c>
      <c r="X14" s="89">
        <f t="shared" ref="X14" si="22">+SUM(X12:X13)</f>
        <v>-54.24495300000001</v>
      </c>
      <c r="Y14" s="89">
        <f t="shared" ref="Y14" si="23">+SUM(Y12:Y13)</f>
        <v>-2348.8379874872994</v>
      </c>
      <c r="Z14" s="89">
        <f t="shared" ref="Z14" si="24">+SUM(Z12:Z13)</f>
        <v>-2560.7074821698202</v>
      </c>
      <c r="AA14" s="89">
        <f t="shared" ref="AA14" si="25">+SUM(AA12:AA13)</f>
        <v>-23.639821999999999</v>
      </c>
      <c r="AB14" s="89">
        <f t="shared" ref="AB14" si="26">+SUM(AB12:AB13)</f>
        <v>-45.077658999999997</v>
      </c>
      <c r="AC14" s="89">
        <f t="shared" ref="AC14" si="27">+SUM(AC12:AC13)</f>
        <v>-46.370000000000005</v>
      </c>
      <c r="AD14" s="89">
        <f t="shared" ref="AD14" si="28">+SUM(AD12:AD13)</f>
        <v>-110.16800000000001</v>
      </c>
      <c r="AE14" s="89">
        <f t="shared" ref="AE14:AF14" si="29">+SUM(AE12:AE13)</f>
        <v>-225.255481</v>
      </c>
      <c r="AF14" s="89">
        <f t="shared" si="29"/>
        <v>-33.795612999999996</v>
      </c>
      <c r="AG14" s="89">
        <f t="shared" ref="AG14:AH14" si="30">+SUM(AG12:AG13)</f>
        <v>-70.795705851408002</v>
      </c>
      <c r="AH14" s="89">
        <f t="shared" si="30"/>
        <v>-32.017913844088</v>
      </c>
      <c r="AI14" s="89">
        <f t="shared" ref="AI14" si="31">+SUM(AI12:AI13)</f>
        <v>-47.988109126351986</v>
      </c>
      <c r="AJ14" s="89">
        <f t="shared" ref="AJ14:AK14" si="32">+SUM(AJ12:AJ13)</f>
        <v>-184.59734182184798</v>
      </c>
      <c r="AK14" s="89">
        <f t="shared" si="32"/>
        <v>-45.905629266702022</v>
      </c>
    </row>
    <row r="15" spans="1:37" x14ac:dyDescent="0.25">
      <c r="A15" s="3" t="s">
        <v>95</v>
      </c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</row>
    <row r="16" spans="1:37" x14ac:dyDescent="0.25">
      <c r="A16" s="6" t="s">
        <v>159</v>
      </c>
      <c r="B16" s="88">
        <v>-12.72</v>
      </c>
      <c r="C16" s="88">
        <v>-14.912000000000001</v>
      </c>
      <c r="D16" s="88">
        <v>-13.647540374490395</v>
      </c>
      <c r="E16" s="88">
        <v>-15.702489210709107</v>
      </c>
      <c r="F16" s="88">
        <f>+SUM(B16:E16)</f>
        <v>-56.982029585199498</v>
      </c>
      <c r="G16" s="88">
        <v>-9.7701350997299095</v>
      </c>
      <c r="H16" s="88">
        <v>-9.982102677233982</v>
      </c>
      <c r="I16" s="88">
        <v>-11.887595196836701</v>
      </c>
      <c r="J16" s="88">
        <v>-9.0691675600378581</v>
      </c>
      <c r="K16" s="88">
        <f>+SUM(G16:J16)</f>
        <v>-40.709000533838449</v>
      </c>
      <c r="L16" s="88">
        <v>-8.2749041473577094</v>
      </c>
      <c r="M16" s="88">
        <v>-8.4220000000000006</v>
      </c>
      <c r="N16" s="88">
        <v>-11.83052</v>
      </c>
      <c r="O16" s="88">
        <v>-27.033859999999997</v>
      </c>
      <c r="P16" s="88">
        <f>+SUM(L16:O16)</f>
        <v>-55.561284147357711</v>
      </c>
      <c r="Q16" s="88">
        <f>-10.47</f>
        <v>-10.47</v>
      </c>
      <c r="R16" s="88">
        <v>-21.077999999999999</v>
      </c>
      <c r="S16" s="88">
        <v>-6.0015545550169191</v>
      </c>
      <c r="T16" s="88">
        <v>-6.3493298707002683</v>
      </c>
      <c r="U16" s="88">
        <f t="shared" ref="U16:U22" si="33">+SUM(Q16:T16)</f>
        <v>-43.898884425717185</v>
      </c>
      <c r="V16" s="88">
        <v>-5.1369879747414284</v>
      </c>
      <c r="W16" s="88">
        <v>-7.5200076026260616</v>
      </c>
      <c r="X16" s="88">
        <v>-3.71800442263251</v>
      </c>
      <c r="Y16" s="88">
        <v>-25.682053</v>
      </c>
      <c r="Z16" s="88">
        <f t="shared" ref="Z16:Z22" si="34">V16+W16+X16+Y16</f>
        <v>-42.057052999999996</v>
      </c>
      <c r="AA16" s="88">
        <v>-29.814485000000001</v>
      </c>
      <c r="AB16" s="88">
        <v>-33.540566999999996</v>
      </c>
      <c r="AC16" s="88">
        <v>-41.212000000000003</v>
      </c>
      <c r="AD16" s="88">
        <v>-69.334000000000003</v>
      </c>
      <c r="AE16" s="88">
        <f t="shared" ref="AE16:AE22" si="35">AD16+AC16+AB16+AA16</f>
        <v>-173.90105199999999</v>
      </c>
      <c r="AF16" s="88">
        <v>-49.753439999999998</v>
      </c>
      <c r="AG16" s="88">
        <v>-62.094742999999994</v>
      </c>
      <c r="AH16" s="88">
        <v>-61.163212000000001</v>
      </c>
      <c r="AI16" s="88">
        <v>-76.450529000000003</v>
      </c>
      <c r="AJ16" s="88">
        <v>-270.41148900000002</v>
      </c>
      <c r="AK16" s="88">
        <v>-70.964956999999998</v>
      </c>
    </row>
    <row r="17" spans="1:37" x14ac:dyDescent="0.25">
      <c r="A17" s="6" t="s">
        <v>151</v>
      </c>
      <c r="B17" s="88">
        <v>0</v>
      </c>
      <c r="C17" s="88">
        <v>0</v>
      </c>
      <c r="D17" s="88">
        <v>0</v>
      </c>
      <c r="E17" s="88">
        <v>0</v>
      </c>
      <c r="F17" s="88">
        <v>0</v>
      </c>
      <c r="G17" s="88">
        <v>0</v>
      </c>
      <c r="H17" s="88">
        <v>0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2.5030689999999995</v>
      </c>
      <c r="AJ17" s="88">
        <v>23.452634</v>
      </c>
      <c r="AK17" s="88">
        <v>0</v>
      </c>
    </row>
    <row r="18" spans="1:37" x14ac:dyDescent="0.25">
      <c r="A18" s="6" t="s">
        <v>96</v>
      </c>
      <c r="B18" s="92">
        <v>0</v>
      </c>
      <c r="C18" s="92">
        <v>0</v>
      </c>
      <c r="D18" s="92">
        <v>0</v>
      </c>
      <c r="E18" s="88">
        <v>348.61188900000002</v>
      </c>
      <c r="F18" s="88">
        <f t="shared" ref="F18:F22" si="36">+SUM(B18:E18)</f>
        <v>348.61188900000002</v>
      </c>
      <c r="G18" s="92">
        <v>0</v>
      </c>
      <c r="H18" s="92">
        <v>0</v>
      </c>
      <c r="I18" s="92">
        <v>0</v>
      </c>
      <c r="J18" s="92">
        <v>0</v>
      </c>
      <c r="K18" s="92">
        <f t="shared" ref="K18:K22" si="37">+SUM(G18:J18)</f>
        <v>0</v>
      </c>
      <c r="L18" s="92">
        <v>0</v>
      </c>
      <c r="M18" s="92">
        <v>0</v>
      </c>
      <c r="N18" s="92">
        <v>0</v>
      </c>
      <c r="O18" s="92">
        <v>34.966000000000001</v>
      </c>
      <c r="P18" s="92">
        <f t="shared" ref="P18:P22" si="38">+SUM(L18:O18)</f>
        <v>34.966000000000001</v>
      </c>
      <c r="Q18" s="92">
        <v>0</v>
      </c>
      <c r="R18" s="92">
        <v>296.64052500000003</v>
      </c>
      <c r="S18" s="92">
        <v>0</v>
      </c>
      <c r="T18" s="92">
        <f>(38489.2129999999+24672)/1000</f>
        <v>63.161212999999904</v>
      </c>
      <c r="U18" s="92">
        <f t="shared" si="33"/>
        <v>359.80173799999994</v>
      </c>
      <c r="V18" s="92">
        <v>0</v>
      </c>
      <c r="W18" s="92">
        <v>0</v>
      </c>
      <c r="X18" s="92">
        <v>0</v>
      </c>
      <c r="Y18" s="92">
        <v>685.892248</v>
      </c>
      <c r="Z18" s="92">
        <f t="shared" si="34"/>
        <v>685.892248</v>
      </c>
      <c r="AA18" s="92">
        <v>0</v>
      </c>
      <c r="AB18" s="92">
        <v>72.69</v>
      </c>
      <c r="AC18" s="92">
        <v>0</v>
      </c>
      <c r="AD18" s="92">
        <v>3.3400000006076898E-4</v>
      </c>
      <c r="AE18" s="92">
        <f t="shared" si="35"/>
        <v>72.690334000000064</v>
      </c>
      <c r="AF18" s="92">
        <v>1.4576000000000932E-2</v>
      </c>
      <c r="AG18" s="92">
        <v>-9.3791641120333229E-16</v>
      </c>
      <c r="AH18" s="92">
        <v>3.1937139999999999</v>
      </c>
      <c r="AI18" s="92">
        <v>-9.9999999974897941E-7</v>
      </c>
      <c r="AJ18" s="92">
        <f t="shared" ref="AJ18:AJ25" si="39">AI18+AH18+AG18+AF18</f>
        <v>3.2082890000000002</v>
      </c>
      <c r="AK18" s="92">
        <v>0</v>
      </c>
    </row>
    <row r="19" spans="1:37" x14ac:dyDescent="0.25">
      <c r="A19" s="6" t="s">
        <v>97</v>
      </c>
      <c r="B19" s="92">
        <v>0</v>
      </c>
      <c r="C19" s="92">
        <v>0</v>
      </c>
      <c r="D19" s="92">
        <v>0</v>
      </c>
      <c r="E19" s="92">
        <v>0</v>
      </c>
      <c r="F19" s="92">
        <f t="shared" si="36"/>
        <v>0</v>
      </c>
      <c r="G19" s="92">
        <v>0</v>
      </c>
      <c r="H19" s="92">
        <v>0</v>
      </c>
      <c r="I19" s="92">
        <v>0</v>
      </c>
      <c r="J19" s="92">
        <v>0</v>
      </c>
      <c r="K19" s="92">
        <f t="shared" si="37"/>
        <v>0</v>
      </c>
      <c r="L19" s="92">
        <v>-10.843999999999999</v>
      </c>
      <c r="M19" s="92">
        <v>-10.46</v>
      </c>
      <c r="N19" s="92">
        <v>-10.33</v>
      </c>
      <c r="O19" s="92">
        <v>0.09</v>
      </c>
      <c r="P19" s="92">
        <f t="shared" si="38"/>
        <v>-31.544</v>
      </c>
      <c r="Q19" s="92">
        <v>7.7560000000000002</v>
      </c>
      <c r="R19" s="92">
        <v>0</v>
      </c>
      <c r="S19" s="92">
        <v>1.1507009999999991</v>
      </c>
      <c r="T19" s="92">
        <v>-0.41199999999999998</v>
      </c>
      <c r="U19" s="92">
        <f t="shared" si="33"/>
        <v>8.4947009999999992</v>
      </c>
      <c r="V19" s="92">
        <v>-3.8155349999999997</v>
      </c>
      <c r="W19" s="92">
        <v>0</v>
      </c>
      <c r="X19" s="92">
        <v>-1.4047489999999998</v>
      </c>
      <c r="Y19" s="92">
        <v>0.25596819999999937</v>
      </c>
      <c r="Z19" s="92">
        <f t="shared" si="34"/>
        <v>-4.9643158000000005</v>
      </c>
      <c r="AA19" s="92">
        <v>-39.869710999999995</v>
      </c>
      <c r="AB19" s="92">
        <v>-1.8739603196799872</v>
      </c>
      <c r="AC19" s="92">
        <v>0</v>
      </c>
      <c r="AD19" s="92">
        <v>-8.016</v>
      </c>
      <c r="AE19" s="92">
        <f t="shared" si="35"/>
        <v>-49.759671319679981</v>
      </c>
      <c r="AF19" s="92">
        <v>-23.980900999999999</v>
      </c>
      <c r="AG19" s="92">
        <v>0</v>
      </c>
      <c r="AH19" s="92">
        <v>2.0698139999999983</v>
      </c>
      <c r="AI19" s="92">
        <v>-19.778572</v>
      </c>
      <c r="AJ19" s="92">
        <f t="shared" si="39"/>
        <v>-41.689659000000006</v>
      </c>
      <c r="AK19" s="92">
        <v>0</v>
      </c>
    </row>
    <row r="20" spans="1:37" x14ac:dyDescent="0.25">
      <c r="A20" s="6" t="s">
        <v>98</v>
      </c>
      <c r="B20" s="92">
        <v>0</v>
      </c>
      <c r="C20" s="88">
        <v>591.6</v>
      </c>
      <c r="D20" s="88">
        <v>-1.8536583300000056</v>
      </c>
      <c r="E20" s="92">
        <v>0</v>
      </c>
      <c r="F20" s="88">
        <f t="shared" si="36"/>
        <v>589.74634166999999</v>
      </c>
      <c r="G20" s="92">
        <v>0</v>
      </c>
      <c r="H20" s="92">
        <v>0</v>
      </c>
      <c r="I20" s="92">
        <v>0</v>
      </c>
      <c r="J20" s="92">
        <v>0</v>
      </c>
      <c r="K20" s="92">
        <f t="shared" si="37"/>
        <v>0</v>
      </c>
      <c r="L20" s="92">
        <v>0</v>
      </c>
      <c r="M20" s="92">
        <v>0</v>
      </c>
      <c r="N20" s="92">
        <v>0</v>
      </c>
      <c r="O20" s="92">
        <v>300</v>
      </c>
      <c r="P20" s="92">
        <f t="shared" si="38"/>
        <v>300</v>
      </c>
      <c r="Q20" s="92">
        <v>0</v>
      </c>
      <c r="R20" s="92">
        <v>33.921999999999997</v>
      </c>
      <c r="S20" s="92">
        <v>0</v>
      </c>
      <c r="T20" s="92">
        <v>0</v>
      </c>
      <c r="U20" s="92">
        <f t="shared" si="33"/>
        <v>33.921999999999997</v>
      </c>
      <c r="V20" s="92">
        <v>0</v>
      </c>
      <c r="W20" s="92">
        <v>0</v>
      </c>
      <c r="X20" s="92">
        <v>0</v>
      </c>
      <c r="Y20" s="92">
        <v>1800</v>
      </c>
      <c r="Z20" s="92">
        <f t="shared" si="34"/>
        <v>1800</v>
      </c>
      <c r="AA20" s="92">
        <v>0</v>
      </c>
      <c r="AB20" s="92">
        <v>0</v>
      </c>
      <c r="AC20" s="92">
        <v>0</v>
      </c>
      <c r="AD20" s="92">
        <v>0</v>
      </c>
      <c r="AE20" s="92">
        <f t="shared" si="35"/>
        <v>0</v>
      </c>
      <c r="AF20" s="92">
        <v>0</v>
      </c>
      <c r="AG20" s="92">
        <v>0</v>
      </c>
      <c r="AH20" s="92">
        <v>0</v>
      </c>
      <c r="AI20" s="92">
        <v>0</v>
      </c>
      <c r="AJ20" s="92">
        <f t="shared" si="39"/>
        <v>0</v>
      </c>
      <c r="AK20" s="92">
        <v>0</v>
      </c>
    </row>
    <row r="21" spans="1:37" x14ac:dyDescent="0.25">
      <c r="A21" s="6" t="s">
        <v>99</v>
      </c>
      <c r="B21" s="92">
        <v>0</v>
      </c>
      <c r="C21" s="88">
        <v>-571.82899999999995</v>
      </c>
      <c r="D21" s="88">
        <v>-100.5</v>
      </c>
      <c r="E21" s="88">
        <v>-155.33456799999996</v>
      </c>
      <c r="F21" s="88">
        <f t="shared" si="36"/>
        <v>-827.66356799999994</v>
      </c>
      <c r="G21" s="92">
        <v>0</v>
      </c>
      <c r="H21" s="92">
        <v>0</v>
      </c>
      <c r="I21" s="92">
        <v>0</v>
      </c>
      <c r="J21" s="92">
        <v>0</v>
      </c>
      <c r="K21" s="92">
        <f t="shared" ref="K21" si="40">+SUM(G21:J21)</f>
        <v>0</v>
      </c>
      <c r="L21" s="88">
        <v>-6.7539999999999996</v>
      </c>
      <c r="M21" s="92">
        <v>-9.6519999999999992</v>
      </c>
      <c r="N21" s="92">
        <v>-7.5591090000000003</v>
      </c>
      <c r="O21" s="92">
        <v>-464.88299999999998</v>
      </c>
      <c r="P21" s="92">
        <f t="shared" si="38"/>
        <v>-488.84810899999997</v>
      </c>
      <c r="Q21" s="92">
        <f>-9.826</f>
        <v>-9.8260000000000005</v>
      </c>
      <c r="R21" s="92">
        <v>-10.481</v>
      </c>
      <c r="S21" s="92">
        <v>-11.348000000000001</v>
      </c>
      <c r="T21" s="92">
        <v>-11.207883999999998</v>
      </c>
      <c r="U21" s="92">
        <f t="shared" si="33"/>
        <v>-42.862884000000001</v>
      </c>
      <c r="V21" s="92">
        <v>-11.394562000000001</v>
      </c>
      <c r="W21" s="92">
        <v>-14.048438000000001</v>
      </c>
      <c r="X21" s="92">
        <v>-12.995439000000003</v>
      </c>
      <c r="Y21" s="92">
        <v>-14.947303999999997</v>
      </c>
      <c r="Z21" s="92">
        <f t="shared" si="34"/>
        <v>-53.385742999999998</v>
      </c>
      <c r="AA21" s="92">
        <v>-13.501083000000001</v>
      </c>
      <c r="AB21" s="92">
        <v>-16.421019000000001</v>
      </c>
      <c r="AC21" s="92">
        <v>-9.9670000000000005</v>
      </c>
      <c r="AD21" s="92">
        <v>-310.911</v>
      </c>
      <c r="AE21" s="92">
        <f t="shared" si="35"/>
        <v>-350.80010199999998</v>
      </c>
      <c r="AF21" s="92">
        <v>-164.72164099999998</v>
      </c>
      <c r="AG21" s="92">
        <v>-21.890484999999995</v>
      </c>
      <c r="AH21" s="92">
        <v>-20.673258000000001</v>
      </c>
      <c r="AI21" s="92">
        <v>-22.625901999999993</v>
      </c>
      <c r="AJ21" s="92">
        <f t="shared" si="39"/>
        <v>-229.91128599999996</v>
      </c>
      <c r="AK21" s="92">
        <v>-24.324973999999997</v>
      </c>
    </row>
    <row r="22" spans="1:37" x14ac:dyDescent="0.25">
      <c r="A22" s="6" t="s">
        <v>100</v>
      </c>
      <c r="B22" s="88">
        <v>0.104</v>
      </c>
      <c r="C22" s="88">
        <v>-9.6579999999999995</v>
      </c>
      <c r="D22" s="88">
        <v>0.55390499999999887</v>
      </c>
      <c r="E22" s="88">
        <v>5.5950660000000001</v>
      </c>
      <c r="F22" s="88">
        <f t="shared" si="36"/>
        <v>-3.4050290000000016</v>
      </c>
      <c r="G22" s="92">
        <v>0</v>
      </c>
      <c r="H22" s="88">
        <v>7.1052920000000004</v>
      </c>
      <c r="I22" s="88">
        <v>-2.9076340000000007</v>
      </c>
      <c r="J22" s="88">
        <v>-3.58170177</v>
      </c>
      <c r="K22" s="88">
        <f t="shared" si="37"/>
        <v>0.61595622999999966</v>
      </c>
      <c r="L22" s="88">
        <v>-2.92</v>
      </c>
      <c r="M22" s="88">
        <v>0</v>
      </c>
      <c r="N22" s="88">
        <v>5.7569999999999997</v>
      </c>
      <c r="O22" s="88">
        <v>-5.5430000000000001</v>
      </c>
      <c r="P22" s="88">
        <f t="shared" si="38"/>
        <v>-2.7060000000000004</v>
      </c>
      <c r="Q22" s="88">
        <f>-0.306</f>
        <v>-0.30599999999999999</v>
      </c>
      <c r="R22" s="88">
        <v>0.96750000000000003</v>
      </c>
      <c r="S22" s="88">
        <v>-2.0607664999999997</v>
      </c>
      <c r="T22" s="92">
        <v>-2.363</v>
      </c>
      <c r="U22" s="92">
        <f t="shared" si="33"/>
        <v>-3.7622665</v>
      </c>
      <c r="V22" s="92">
        <v>0</v>
      </c>
      <c r="W22" s="92">
        <v>0</v>
      </c>
      <c r="X22" s="92">
        <v>0</v>
      </c>
      <c r="Y22" s="92">
        <v>-10</v>
      </c>
      <c r="Z22" s="92">
        <f t="shared" si="34"/>
        <v>-10</v>
      </c>
      <c r="AA22" s="92">
        <v>0</v>
      </c>
      <c r="AB22" s="92"/>
      <c r="AC22" s="92">
        <v>0</v>
      </c>
      <c r="AD22" s="92">
        <v>0</v>
      </c>
      <c r="AE22" s="92">
        <f t="shared" si="35"/>
        <v>0</v>
      </c>
      <c r="AF22" s="92">
        <v>0</v>
      </c>
      <c r="AG22" s="92">
        <v>0</v>
      </c>
      <c r="AH22" s="92">
        <v>0</v>
      </c>
      <c r="AI22" s="92">
        <v>-99.997921999999988</v>
      </c>
      <c r="AJ22" s="92">
        <f t="shared" si="39"/>
        <v>-99.997921999999988</v>
      </c>
      <c r="AK22" s="92">
        <v>0</v>
      </c>
    </row>
    <row r="23" spans="1:37" x14ac:dyDescent="0.25">
      <c r="A23" s="6" t="s">
        <v>148</v>
      </c>
      <c r="B23" s="88">
        <v>0</v>
      </c>
      <c r="C23" s="88">
        <v>0</v>
      </c>
      <c r="D23" s="88">
        <v>0</v>
      </c>
      <c r="E23" s="88">
        <v>0</v>
      </c>
      <c r="F23" s="88">
        <v>0</v>
      </c>
      <c r="G23" s="88">
        <v>0</v>
      </c>
      <c r="H23" s="88">
        <v>0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-350.00098699999995</v>
      </c>
      <c r="AH23" s="88">
        <v>100</v>
      </c>
      <c r="AI23" s="88">
        <v>-500</v>
      </c>
      <c r="AJ23" s="92">
        <f t="shared" si="39"/>
        <v>-750.0009869999999</v>
      </c>
      <c r="AK23" s="92">
        <v>0</v>
      </c>
    </row>
    <row r="24" spans="1:37" x14ac:dyDescent="0.25">
      <c r="A24" s="6" t="s">
        <v>147</v>
      </c>
      <c r="B24" s="88">
        <v>0</v>
      </c>
      <c r="C24" s="88">
        <v>0</v>
      </c>
      <c r="D24" s="88">
        <v>0</v>
      </c>
      <c r="E24" s="88">
        <v>0</v>
      </c>
      <c r="F24" s="88">
        <v>0</v>
      </c>
      <c r="G24" s="88">
        <v>0</v>
      </c>
      <c r="H24" s="88">
        <v>0</v>
      </c>
      <c r="I24" s="88">
        <v>0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8">
        <v>0</v>
      </c>
      <c r="Y24" s="88">
        <v>0</v>
      </c>
      <c r="Z24" s="88">
        <v>0</v>
      </c>
      <c r="AA24" s="88"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290.72860309589686</v>
      </c>
      <c r="AH24" s="88">
        <v>506.15333994598046</v>
      </c>
      <c r="AI24" s="88">
        <v>-688.73552834656562</v>
      </c>
      <c r="AJ24" s="92">
        <f t="shared" si="39"/>
        <v>108.14641469531171</v>
      </c>
      <c r="AK24" s="92">
        <v>-74.112331093720016</v>
      </c>
    </row>
    <row r="25" spans="1:37" x14ac:dyDescent="0.25">
      <c r="A25" s="6" t="s">
        <v>152</v>
      </c>
      <c r="B25" s="88">
        <v>0</v>
      </c>
      <c r="C25" s="88">
        <v>0</v>
      </c>
      <c r="D25" s="88">
        <v>0</v>
      </c>
      <c r="E25" s="88">
        <v>0</v>
      </c>
      <c r="F25" s="88">
        <v>0</v>
      </c>
      <c r="G25" s="88">
        <v>0</v>
      </c>
      <c r="H25" s="88">
        <v>0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0</v>
      </c>
      <c r="Z25" s="88">
        <v>0</v>
      </c>
      <c r="AA25" s="88"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-86.759202156773981</v>
      </c>
      <c r="AJ25" s="92">
        <f t="shared" si="39"/>
        <v>-86.759202156773981</v>
      </c>
      <c r="AK25" s="92">
        <v>0</v>
      </c>
    </row>
    <row r="26" spans="1:37" x14ac:dyDescent="0.25">
      <c r="A26" s="7" t="s">
        <v>101</v>
      </c>
      <c r="B26" s="89">
        <f t="shared" ref="B26:AF26" si="41">+SUM(B16:B24)</f>
        <v>-12.616000000000001</v>
      </c>
      <c r="C26" s="89">
        <f t="shared" si="41"/>
        <v>-4.7989999999999622</v>
      </c>
      <c r="D26" s="89">
        <f t="shared" si="41"/>
        <v>-115.44729370449041</v>
      </c>
      <c r="E26" s="89">
        <f t="shared" si="41"/>
        <v>183.16989778929093</v>
      </c>
      <c r="F26" s="89">
        <f t="shared" si="41"/>
        <v>50.307604084800587</v>
      </c>
      <c r="G26" s="89">
        <f t="shared" si="41"/>
        <v>-9.7701350997299095</v>
      </c>
      <c r="H26" s="89">
        <f t="shared" si="41"/>
        <v>-2.8768106772339817</v>
      </c>
      <c r="I26" s="89">
        <f t="shared" si="41"/>
        <v>-14.795229196836701</v>
      </c>
      <c r="J26" s="89">
        <f t="shared" si="41"/>
        <v>-12.650869330037859</v>
      </c>
      <c r="K26" s="89">
        <f t="shared" si="41"/>
        <v>-40.093044303838447</v>
      </c>
      <c r="L26" s="89">
        <f t="shared" si="41"/>
        <v>-28.79290414735771</v>
      </c>
      <c r="M26" s="89">
        <f t="shared" si="41"/>
        <v>-28.533999999999999</v>
      </c>
      <c r="N26" s="89">
        <f t="shared" si="41"/>
        <v>-23.962629</v>
      </c>
      <c r="O26" s="89">
        <f t="shared" si="41"/>
        <v>-162.40386000000001</v>
      </c>
      <c r="P26" s="89">
        <f t="shared" si="41"/>
        <v>-243.69339314735768</v>
      </c>
      <c r="Q26" s="89">
        <f t="shared" si="41"/>
        <v>-12.846</v>
      </c>
      <c r="R26" s="89">
        <f t="shared" si="41"/>
        <v>299.97102500000005</v>
      </c>
      <c r="S26" s="89">
        <f t="shared" si="41"/>
        <v>-18.259620055016921</v>
      </c>
      <c r="T26" s="89">
        <f t="shared" si="41"/>
        <v>42.828999129299639</v>
      </c>
      <c r="U26" s="89">
        <f t="shared" si="41"/>
        <v>311.69440407428272</v>
      </c>
      <c r="V26" s="89">
        <f t="shared" si="41"/>
        <v>-20.347084974741428</v>
      </c>
      <c r="W26" s="89">
        <f t="shared" si="41"/>
        <v>-21.568445602626063</v>
      </c>
      <c r="X26" s="89">
        <f t="shared" si="41"/>
        <v>-18.118192422632511</v>
      </c>
      <c r="Y26" s="89">
        <f t="shared" si="41"/>
        <v>2435.5188592</v>
      </c>
      <c r="Z26" s="89">
        <f t="shared" si="41"/>
        <v>2375.4851361999999</v>
      </c>
      <c r="AA26" s="89">
        <f t="shared" si="41"/>
        <v>-83.185279000000008</v>
      </c>
      <c r="AB26" s="89">
        <f t="shared" si="41"/>
        <v>20.854453680320013</v>
      </c>
      <c r="AC26" s="89">
        <f t="shared" si="41"/>
        <v>-51.179000000000002</v>
      </c>
      <c r="AD26" s="89">
        <f t="shared" si="41"/>
        <v>-388.26066599999996</v>
      </c>
      <c r="AE26" s="89">
        <f t="shared" si="41"/>
        <v>-501.77049131967988</v>
      </c>
      <c r="AF26" s="89">
        <f t="shared" si="41"/>
        <v>-238.44140599999997</v>
      </c>
      <c r="AG26" s="89">
        <f>+SUM(AG16:AG24)</f>
        <v>-143.2576119041031</v>
      </c>
      <c r="AH26" s="89">
        <f>+SUM(AH16:AH24)</f>
        <v>529.58039794598051</v>
      </c>
      <c r="AI26" s="89">
        <f>+SUM(AI16:AI25)</f>
        <v>-1491.8445875033394</v>
      </c>
      <c r="AJ26" s="89">
        <f>+SUM(AJ16:AJ25)</f>
        <v>-1343.9632074614622</v>
      </c>
      <c r="AK26" s="89">
        <f>+SUM(AK16:AK25)</f>
        <v>-169.40226209372003</v>
      </c>
    </row>
    <row r="27" spans="1:37" x14ac:dyDescent="0.25">
      <c r="A27" s="6" t="s">
        <v>102</v>
      </c>
      <c r="B27" s="88">
        <v>-161.845</v>
      </c>
      <c r="C27" s="88">
        <v>133.036</v>
      </c>
      <c r="D27" s="88">
        <v>-336.83662837626918</v>
      </c>
      <c r="E27" s="88">
        <v>495.29701412740451</v>
      </c>
      <c r="F27" s="88">
        <f>+SUM(B27:E27)</f>
        <v>129.65138575113531</v>
      </c>
      <c r="G27" s="88">
        <v>-282.39377613656046</v>
      </c>
      <c r="H27" s="88">
        <v>92.736350306070605</v>
      </c>
      <c r="I27" s="88">
        <v>-130.57717735779761</v>
      </c>
      <c r="J27" s="88">
        <v>325.37730473844886</v>
      </c>
      <c r="K27" s="88">
        <f>+SUM(G27:J27)</f>
        <v>5.1427015501614051</v>
      </c>
      <c r="L27" s="88">
        <f>+L26+L14+L10</f>
        <v>-286.30091378624769</v>
      </c>
      <c r="M27" s="88">
        <f>+M26+M14+M10</f>
        <v>623.50900000000001</v>
      </c>
      <c r="N27" s="88">
        <f>+N26+N14+N10</f>
        <v>-676.35575399999993</v>
      </c>
      <c r="O27" s="88">
        <f>+O26+O14+O10</f>
        <v>201.26746999999864</v>
      </c>
      <c r="P27" s="88">
        <f>+SUM(L27:O27)</f>
        <v>-137.88019778624897</v>
      </c>
      <c r="Q27" s="88">
        <f>+Q26+Q14+Q10</f>
        <v>85.174999999999997</v>
      </c>
      <c r="R27" s="88">
        <f>+R26+R14+R10</f>
        <v>1361.1620090000008</v>
      </c>
      <c r="S27" s="88">
        <f>+S26+S14+S10</f>
        <v>-1276.4832752837087</v>
      </c>
      <c r="T27" s="88">
        <f>+T26+T14+T10</f>
        <v>989.49365619056641</v>
      </c>
      <c r="U27" s="88">
        <f t="shared" ref="U27:U30" si="42">+SUM(Q27:T27)</f>
        <v>1159.3473899068586</v>
      </c>
      <c r="V27" s="88">
        <f>(+V26+V14+V10)</f>
        <v>-434.90994996689165</v>
      </c>
      <c r="W27" s="88">
        <f>(+W26+W14+W10)</f>
        <v>464.26682061689297</v>
      </c>
      <c r="X27" s="88">
        <f>(+X26+X14+X10)</f>
        <v>-616.19259033252263</v>
      </c>
      <c r="Y27" s="88">
        <f>((+Y26+Y14+Y10))</f>
        <v>427.3687687127001</v>
      </c>
      <c r="Z27" s="88">
        <f>V27+W27+X27+Y27</f>
        <v>-159.46695096982126</v>
      </c>
      <c r="AA27" s="88">
        <f t="shared" ref="AA27:AI27" si="43">((+AA26+AA14+AA10))</f>
        <v>-434.63057499999934</v>
      </c>
      <c r="AB27" s="88">
        <f t="shared" si="43"/>
        <v>424.5361366803204</v>
      </c>
      <c r="AC27" s="88">
        <f t="shared" si="43"/>
        <v>-594.51642900000149</v>
      </c>
      <c r="AD27" s="88">
        <f t="shared" si="43"/>
        <v>-19.991665999999952</v>
      </c>
      <c r="AE27" s="88">
        <f t="shared" si="43"/>
        <v>-624.60253331968033</v>
      </c>
      <c r="AF27" s="88">
        <f t="shared" si="43"/>
        <v>-203.13186571104922</v>
      </c>
      <c r="AG27" s="88">
        <f t="shared" si="43"/>
        <v>-55.717514810172077</v>
      </c>
      <c r="AH27" s="88">
        <f t="shared" si="43"/>
        <v>-457.35274540404231</v>
      </c>
      <c r="AI27" s="88">
        <f t="shared" si="43"/>
        <v>577.49339384783025</v>
      </c>
      <c r="AJ27" s="88">
        <f>((+AJ26+AJ14+AJ10))</f>
        <v>-138.70873207743352</v>
      </c>
      <c r="AK27" s="88">
        <f>((+AK26+AK14+AK10))</f>
        <v>-117.97359404425495</v>
      </c>
    </row>
    <row r="28" spans="1:37" x14ac:dyDescent="0.25">
      <c r="A28" s="6" t="s">
        <v>103</v>
      </c>
      <c r="B28" s="88">
        <v>227.905</v>
      </c>
      <c r="C28" s="88">
        <v>66.515000000000001</v>
      </c>
      <c r="D28" s="88">
        <v>204.72102799999993</v>
      </c>
      <c r="E28" s="88">
        <v>-136.42562600000005</v>
      </c>
      <c r="F28" s="88">
        <f>+B28</f>
        <v>227.905</v>
      </c>
      <c r="G28" s="88">
        <v>368.44242099999997</v>
      </c>
      <c r="H28" s="88">
        <v>76.440507002645603</v>
      </c>
      <c r="I28" s="88">
        <v>165.51235630220251</v>
      </c>
      <c r="J28" s="88">
        <v>33.855389999999993</v>
      </c>
      <c r="K28" s="88">
        <f>+G28</f>
        <v>368.44242099999997</v>
      </c>
      <c r="L28" s="88">
        <v>379.28193600000014</v>
      </c>
      <c r="M28" s="88">
        <v>84.034052294612479</v>
      </c>
      <c r="N28" s="88">
        <v>707.76451300000031</v>
      </c>
      <c r="O28" s="88">
        <v>40.118990999999923</v>
      </c>
      <c r="P28" s="88">
        <f>+L28</f>
        <v>379.28193600000014</v>
      </c>
      <c r="Q28" s="88">
        <v>238.81700000000001</v>
      </c>
      <c r="R28" s="88">
        <f>+Q31</f>
        <v>330.43200000000002</v>
      </c>
      <c r="S28" s="88">
        <f>+R31</f>
        <v>1689.3600090000009</v>
      </c>
      <c r="T28" s="88">
        <f>+S31</f>
        <v>412.79323371629215</v>
      </c>
      <c r="U28" s="88">
        <f>+P31</f>
        <v>238.84265714101048</v>
      </c>
      <c r="V28" s="88">
        <f>+U31</f>
        <v>1394.1439772127139</v>
      </c>
      <c r="W28" s="88">
        <v>962.05925937486802</v>
      </c>
      <c r="X28" s="88">
        <v>1414.6193639999999</v>
      </c>
      <c r="Y28" s="88">
        <f>+X31</f>
        <v>796.28517713780525</v>
      </c>
      <c r="Z28" s="88">
        <f>+U31</f>
        <v>1394.1439772127139</v>
      </c>
      <c r="AA28" s="88">
        <f>+Z31</f>
        <v>1216.6387990392213</v>
      </c>
      <c r="AB28" s="88">
        <f>+AA31</f>
        <v>784.67276333331074</v>
      </c>
      <c r="AC28" s="88">
        <v>1213.0136609999993</v>
      </c>
      <c r="AD28" s="88">
        <v>604.71900000000005</v>
      </c>
      <c r="AE28" s="88">
        <f>+Z31</f>
        <v>1216.6387990392213</v>
      </c>
      <c r="AF28" s="88">
        <v>1529.641271</v>
      </c>
      <c r="AG28" s="88">
        <v>1412.9232339999996</v>
      </c>
      <c r="AH28" s="88">
        <v>1405.354077</v>
      </c>
      <c r="AI28" s="88">
        <v>907.14416800000026</v>
      </c>
      <c r="AJ28" s="88">
        <f>+AE31</f>
        <v>1529.662758832585</v>
      </c>
      <c r="AK28" s="88">
        <f>+AI31</f>
        <v>1466.9682073626775</v>
      </c>
    </row>
    <row r="29" spans="1:37" x14ac:dyDescent="0.25">
      <c r="A29" s="6" t="s">
        <v>104</v>
      </c>
      <c r="B29" s="88">
        <v>0</v>
      </c>
      <c r="C29" s="88">
        <v>0</v>
      </c>
      <c r="D29" s="88">
        <v>0</v>
      </c>
      <c r="E29" s="88">
        <v>0</v>
      </c>
      <c r="F29" s="88">
        <f>+B29</f>
        <v>0</v>
      </c>
      <c r="G29" s="88">
        <v>0</v>
      </c>
      <c r="H29" s="88">
        <v>0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  <c r="AC29" s="88">
        <v>0</v>
      </c>
      <c r="AD29" s="88">
        <v>900.00099999999998</v>
      </c>
      <c r="AE29" s="88">
        <f>+AD29</f>
        <v>900.00099999999998</v>
      </c>
      <c r="AF29" s="88">
        <v>0</v>
      </c>
      <c r="AG29" s="88">
        <v>0</v>
      </c>
      <c r="AH29" s="88">
        <v>0</v>
      </c>
      <c r="AI29" s="88">
        <v>0</v>
      </c>
      <c r="AJ29" s="88">
        <f>+AI29</f>
        <v>0</v>
      </c>
      <c r="AK29" s="88">
        <v>0</v>
      </c>
    </row>
    <row r="30" spans="1:37" x14ac:dyDescent="0.25">
      <c r="A30" s="6" t="s">
        <v>105</v>
      </c>
      <c r="B30" s="88">
        <v>0.45500000000000002</v>
      </c>
      <c r="C30" s="88">
        <v>5.17</v>
      </c>
      <c r="D30" s="88">
        <v>-4.3100256237306604</v>
      </c>
      <c r="E30" s="88">
        <v>9.5710328590103995</v>
      </c>
      <c r="F30" s="88">
        <f>+SUM(B30:E30)</f>
        <v>10.886007235279738</v>
      </c>
      <c r="G30" s="88">
        <v>-9.6081378607938888</v>
      </c>
      <c r="H30" s="88">
        <v>-3.664501006513714</v>
      </c>
      <c r="I30" s="88">
        <v>-1.0797889444049142</v>
      </c>
      <c r="J30" s="88">
        <v>20.049241261551273</v>
      </c>
      <c r="K30" s="88">
        <f>+SUM(G30:J30)</f>
        <v>5.696813449838757</v>
      </c>
      <c r="L30" s="88">
        <v>-8.9749699191399515</v>
      </c>
      <c r="M30" s="88">
        <v>0.246</v>
      </c>
      <c r="N30" s="88">
        <v>8.7398888463992481</v>
      </c>
      <c r="O30" s="88">
        <v>-2.57</v>
      </c>
      <c r="P30" s="88">
        <f>+SUM(L30:O30)</f>
        <v>-2.5590810727407027</v>
      </c>
      <c r="Q30" s="88">
        <v>6.44</v>
      </c>
      <c r="R30" s="88">
        <v>-2.234</v>
      </c>
      <c r="S30" s="88">
        <v>-8.3500000000000005E-2</v>
      </c>
      <c r="T30" s="88">
        <v>-8.1685698351549849</v>
      </c>
      <c r="U30" s="88">
        <f t="shared" si="42"/>
        <v>-4.0460698351549844</v>
      </c>
      <c r="V30" s="88">
        <v>2.8484148574522998</v>
      </c>
      <c r="W30" s="88">
        <v>-11.7078183277803</v>
      </c>
      <c r="X30" s="88">
        <v>-2.1415965296719799</v>
      </c>
      <c r="Y30" s="88">
        <v>-7.0372272036713435</v>
      </c>
      <c r="Z30" s="88">
        <f>V30+W30+X30+Y30</f>
        <v>-18.038227203671322</v>
      </c>
      <c r="AA30" s="88">
        <v>2.66453929408878</v>
      </c>
      <c r="AB30" s="88">
        <v>3.8267220140829701</v>
      </c>
      <c r="AC30" s="88">
        <v>-13.778768195127675</v>
      </c>
      <c r="AD30" s="88">
        <v>44.912999999999997</v>
      </c>
      <c r="AE30" s="88">
        <f>AD30+AC30+AB30+AA30</f>
        <v>37.625493113044072</v>
      </c>
      <c r="AF30" s="88">
        <v>86.532398711049979</v>
      </c>
      <c r="AG30" s="88">
        <v>47.929496844301973</v>
      </c>
      <c r="AH30" s="88">
        <v>-40.85871762351492</v>
      </c>
      <c r="AI30" s="88">
        <v>-17.669354485153061</v>
      </c>
      <c r="AJ30" s="88">
        <f>AI30+AH30+AG30+AF30</f>
        <v>75.933823446683959</v>
      </c>
      <c r="AK30" s="88">
        <v>52.582234656016006</v>
      </c>
    </row>
    <row r="31" spans="1:37" x14ac:dyDescent="0.25">
      <c r="A31" s="19" t="s">
        <v>106</v>
      </c>
      <c r="B31" s="94">
        <v>66.515000000000001</v>
      </c>
      <c r="C31" s="94">
        <v>204.721</v>
      </c>
      <c r="D31" s="94">
        <v>-136.42562599999994</v>
      </c>
      <c r="E31" s="94">
        <v>368.44242098641485</v>
      </c>
      <c r="F31" s="94">
        <f>+SUM(F27:F30)</f>
        <v>368.44239298641503</v>
      </c>
      <c r="G31" s="94">
        <v>76.440507002645603</v>
      </c>
      <c r="H31" s="94">
        <v>165.51235630220251</v>
      </c>
      <c r="I31" s="94">
        <v>33.855389999999993</v>
      </c>
      <c r="J31" s="94">
        <v>379.28193600000014</v>
      </c>
      <c r="K31" s="94">
        <f>+SUM(K27:K30)</f>
        <v>379.28193600000014</v>
      </c>
      <c r="L31" s="94">
        <v>84.034052294612479</v>
      </c>
      <c r="M31" s="94">
        <f t="shared" ref="M31:U31" si="44">+SUM(M27:M30)</f>
        <v>707.78905229461247</v>
      </c>
      <c r="N31" s="94">
        <f t="shared" si="44"/>
        <v>40.148647846399619</v>
      </c>
      <c r="O31" s="94">
        <f t="shared" si="44"/>
        <v>238.81646099999858</v>
      </c>
      <c r="P31" s="94">
        <f t="shared" si="44"/>
        <v>238.84265714101048</v>
      </c>
      <c r="Q31" s="94">
        <f t="shared" si="44"/>
        <v>330.43200000000002</v>
      </c>
      <c r="R31" s="94">
        <f t="shared" si="44"/>
        <v>1689.3600090000009</v>
      </c>
      <c r="S31" s="94">
        <f t="shared" si="44"/>
        <v>412.79323371629215</v>
      </c>
      <c r="T31" s="94">
        <f t="shared" si="44"/>
        <v>1394.1183200717035</v>
      </c>
      <c r="U31" s="94">
        <f t="shared" si="44"/>
        <v>1394.1439772127139</v>
      </c>
      <c r="V31" s="94">
        <f t="shared" ref="V31" si="45">+SUM(V27:V30)</f>
        <v>962.08244210327462</v>
      </c>
      <c r="W31" s="94">
        <f t="shared" ref="W31" si="46">+SUM(W27:W30)</f>
        <v>1414.6182616639805</v>
      </c>
      <c r="X31" s="94">
        <f t="shared" ref="X31" si="47">+SUM(X27:X30)</f>
        <v>796.28517713780525</v>
      </c>
      <c r="Y31" s="94">
        <f>+SUM(Y27:Y30)</f>
        <v>1216.616718646834</v>
      </c>
      <c r="Z31" s="94">
        <f>+SUM(Z27:Z30)</f>
        <v>1216.6387990392213</v>
      </c>
      <c r="AA31" s="94">
        <f t="shared" ref="AA31:AE31" si="48">+SUM(AA27:AA30)</f>
        <v>784.67276333331074</v>
      </c>
      <c r="AB31" s="94">
        <f t="shared" si="48"/>
        <v>1213.035622027714</v>
      </c>
      <c r="AC31" s="94">
        <f t="shared" si="48"/>
        <v>604.71846380487011</v>
      </c>
      <c r="AD31" s="94">
        <f t="shared" si="48"/>
        <v>1529.6413340000001</v>
      </c>
      <c r="AE31" s="94">
        <f t="shared" si="48"/>
        <v>1529.662758832585</v>
      </c>
      <c r="AF31" s="94">
        <f t="shared" ref="AF31:AG31" si="49">+SUM(AF27:AF30)</f>
        <v>1413.0418040000009</v>
      </c>
      <c r="AG31" s="94">
        <f t="shared" si="49"/>
        <v>1405.1352160341294</v>
      </c>
      <c r="AH31" s="94">
        <f t="shared" ref="AH31:AI31" si="50">+SUM(AH27:AH30)</f>
        <v>907.14261397244275</v>
      </c>
      <c r="AI31" s="94">
        <f t="shared" si="50"/>
        <v>1466.9682073626775</v>
      </c>
      <c r="AJ31" s="94">
        <f t="shared" ref="AJ31:AK31" si="51">+SUM(AJ27:AJ30)</f>
        <v>1466.8878502018356</v>
      </c>
      <c r="AK31" s="94">
        <f t="shared" si="51"/>
        <v>1401.5768479744386</v>
      </c>
    </row>
    <row r="32" spans="1:37" x14ac:dyDescent="0.25">
      <c r="AH32" s="109"/>
    </row>
    <row r="35" spans="1:1" x14ac:dyDescent="0.25">
      <c r="A35" s="119" t="s">
        <v>158</v>
      </c>
    </row>
  </sheetData>
  <phoneticPr fontId="16" type="noConversion"/>
  <pageMargins left="0.7" right="0.7" top="0.75" bottom="0.75" header="0.3" footer="0.3"/>
  <pageSetup paperSize="9" orientation="portrait" r:id="rId1"/>
  <headerFooter>
    <oddFooter>&amp;L_x000D_&amp;1#&amp;"Calibri"&amp;10&amp;K000000 Crayon Group - Internal Only</oddFooter>
  </headerFooter>
  <ignoredErrors>
    <ignoredError sqref="K19 P12" formulaRange="1"/>
    <ignoredError sqref="F28 K28 P10 P14 U28 P27:P2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EA362-FFA5-4189-BED5-C842198ED57D}">
  <sheetPr codeName="Sheet4"/>
  <dimension ref="A1:W49"/>
  <sheetViews>
    <sheetView showGridLines="0" zoomScale="110" zoomScaleNormal="110" workbookViewId="0">
      <pane xSplit="1" topLeftCell="L1" activePane="topRight" state="frozen"/>
      <selection activeCell="N34" sqref="N34"/>
      <selection pane="topRight" activeCell="Z22" sqref="Z22"/>
    </sheetView>
  </sheetViews>
  <sheetFormatPr baseColWidth="10" defaultColWidth="6.28515625" defaultRowHeight="15" x14ac:dyDescent="0.25"/>
  <cols>
    <col min="1" max="1" width="19" style="15" customWidth="1"/>
    <col min="2" max="5" width="7" style="15" bestFit="1" customWidth="1"/>
    <col min="6" max="6" width="8.140625" style="15" bestFit="1" customWidth="1"/>
    <col min="7" max="10" width="13.85546875" style="15" bestFit="1" customWidth="1"/>
    <col min="11" max="11" width="11.28515625" style="15" bestFit="1" customWidth="1"/>
    <col min="12" max="14" width="13.85546875" style="15" bestFit="1" customWidth="1"/>
    <col min="15" max="15" width="13.140625" style="15" customWidth="1"/>
    <col min="16" max="17" width="13.85546875" style="15" bestFit="1" customWidth="1"/>
    <col min="18" max="23" width="13.85546875" style="15" customWidth="1"/>
    <col min="24" max="16384" width="6.28515625" style="15"/>
  </cols>
  <sheetData>
    <row r="1" spans="1:23" x14ac:dyDescent="0.25">
      <c r="A1" s="10" t="s">
        <v>0</v>
      </c>
      <c r="B1" s="8" t="s">
        <v>13</v>
      </c>
      <c r="C1" s="8" t="s">
        <v>14</v>
      </c>
      <c r="D1" s="8" t="s">
        <v>15</v>
      </c>
      <c r="E1" s="8" t="s">
        <v>16</v>
      </c>
      <c r="F1" s="8">
        <v>2020</v>
      </c>
      <c r="G1" s="8" t="s">
        <v>145</v>
      </c>
      <c r="H1" s="8" t="s">
        <v>144</v>
      </c>
      <c r="I1" s="8" t="s">
        <v>143</v>
      </c>
      <c r="J1" s="8" t="s">
        <v>142</v>
      </c>
      <c r="K1" s="8">
        <v>2021</v>
      </c>
      <c r="L1" s="8" t="s">
        <v>141</v>
      </c>
      <c r="M1" s="8" t="s">
        <v>139</v>
      </c>
      <c r="N1" s="8" t="s">
        <v>140</v>
      </c>
      <c r="O1" s="8" t="s">
        <v>107</v>
      </c>
      <c r="P1" s="8" t="s">
        <v>17</v>
      </c>
      <c r="Q1" s="8">
        <v>2022</v>
      </c>
      <c r="R1" s="8" t="s">
        <v>18</v>
      </c>
      <c r="S1" s="8" t="s">
        <v>146</v>
      </c>
      <c r="T1" s="8" t="s">
        <v>149</v>
      </c>
      <c r="U1" s="8" t="s">
        <v>150</v>
      </c>
      <c r="V1" s="8">
        <v>2023</v>
      </c>
      <c r="W1" s="8" t="s">
        <v>154</v>
      </c>
    </row>
    <row r="2" spans="1:23" ht="12.6" customHeight="1" x14ac:dyDescent="0.25">
      <c r="A2" s="3" t="s">
        <v>108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</row>
    <row r="3" spans="1:23" x14ac:dyDescent="0.25">
      <c r="A3" s="6" t="s">
        <v>109</v>
      </c>
      <c r="B3" s="92">
        <v>392.00270800000004</v>
      </c>
      <c r="C3" s="92">
        <v>440.47961600000042</v>
      </c>
      <c r="D3" s="92">
        <v>309.19726199999963</v>
      </c>
      <c r="E3" s="92">
        <v>455.79975699999954</v>
      </c>
      <c r="F3" s="92">
        <f>+SUM(B3:E3)</f>
        <v>1597.4793429999997</v>
      </c>
      <c r="G3" s="92">
        <v>435.63910900000008</v>
      </c>
      <c r="H3" s="92">
        <v>531.11788500000011</v>
      </c>
      <c r="I3" s="92">
        <v>423.96742300000113</v>
      </c>
      <c r="J3" s="92">
        <v>592.30724499999917</v>
      </c>
      <c r="K3" s="92">
        <f>G3+H3+I3+J3</f>
        <v>1983.0316620000003</v>
      </c>
      <c r="L3" s="92">
        <v>549.7912950000001</v>
      </c>
      <c r="M3" s="92">
        <v>595.52029900000059</v>
      </c>
      <c r="N3" s="92">
        <v>475.17508199999997</v>
      </c>
      <c r="O3" s="92">
        <v>5.9860999999991691</v>
      </c>
      <c r="P3" s="92">
        <f>647065.929/1000</f>
        <v>647.06592899999998</v>
      </c>
      <c r="Q3" s="92">
        <f t="shared" ref="Q3:Q8" si="0">P3+N3+M3+O3+L3</f>
        <v>2273.5387049999999</v>
      </c>
      <c r="R3" s="92">
        <v>652.3299370000002</v>
      </c>
      <c r="S3" s="92">
        <v>673.95884699999999</v>
      </c>
      <c r="T3" s="92">
        <v>561.2183950000001</v>
      </c>
      <c r="U3" s="92">
        <v>733.07844199999977</v>
      </c>
      <c r="V3" s="92">
        <f>U3+T3+S3+R3</f>
        <v>2620.5856210000002</v>
      </c>
      <c r="W3" s="92">
        <v>684.89105800000004</v>
      </c>
    </row>
    <row r="4" spans="1:23" x14ac:dyDescent="0.25">
      <c r="A4" s="6" t="s">
        <v>110</v>
      </c>
      <c r="B4" s="92">
        <v>103.52440199999999</v>
      </c>
      <c r="C4" s="92">
        <v>156.29082300000019</v>
      </c>
      <c r="D4" s="92">
        <v>122.89856899999992</v>
      </c>
      <c r="E4" s="92">
        <v>155.73292299999994</v>
      </c>
      <c r="F4" s="92">
        <f t="shared" ref="F4:F8" si="1">+SUM(B4:E4)</f>
        <v>538.44671700000004</v>
      </c>
      <c r="G4" s="92">
        <v>132.789061</v>
      </c>
      <c r="H4" s="92">
        <v>182.65036100000034</v>
      </c>
      <c r="I4" s="92">
        <v>149.78680899999932</v>
      </c>
      <c r="J4" s="92">
        <v>213.15785700000032</v>
      </c>
      <c r="K4" s="92">
        <f t="shared" ref="K4:K10" si="2">G4+H4+I4+J4</f>
        <v>678.38408800000002</v>
      </c>
      <c r="L4" s="92">
        <v>162.76174199999986</v>
      </c>
      <c r="M4" s="92">
        <v>279.26453500000019</v>
      </c>
      <c r="N4" s="92">
        <v>250.90437700000001</v>
      </c>
      <c r="O4" s="92">
        <v>8.3170269999998254</v>
      </c>
      <c r="P4" s="92">
        <f>334164.047/1000</f>
        <v>334.16404700000004</v>
      </c>
      <c r="Q4" s="92">
        <f t="shared" si="0"/>
        <v>1035.411728</v>
      </c>
      <c r="R4" s="92">
        <v>276.298002</v>
      </c>
      <c r="S4" s="92">
        <v>371.08374499999996</v>
      </c>
      <c r="T4" s="92">
        <v>324.62388399999998</v>
      </c>
      <c r="U4" s="92">
        <v>424.76897000000002</v>
      </c>
      <c r="V4" s="92">
        <f t="shared" ref="V4:V10" si="3">U4+T4+S4+R4</f>
        <v>1396.7746009999998</v>
      </c>
      <c r="W4" s="92">
        <v>352.53530699999999</v>
      </c>
    </row>
    <row r="5" spans="1:23" x14ac:dyDescent="0.25">
      <c r="A5" s="6" t="s">
        <v>111</v>
      </c>
      <c r="B5" s="92">
        <v>67.095133000000004</v>
      </c>
      <c r="C5" s="92">
        <v>113.45069300000026</v>
      </c>
      <c r="D5" s="92">
        <v>72.053170999999622</v>
      </c>
      <c r="E5" s="92">
        <v>93.328401000000454</v>
      </c>
      <c r="F5" s="92">
        <f t="shared" si="1"/>
        <v>345.92739800000032</v>
      </c>
      <c r="G5" s="92">
        <v>91.603771000000052</v>
      </c>
      <c r="H5" s="92">
        <v>149.87058700000006</v>
      </c>
      <c r="I5" s="92">
        <v>109.78987799999965</v>
      </c>
      <c r="J5" s="92">
        <v>289.51430800000082</v>
      </c>
      <c r="K5" s="92">
        <f t="shared" si="2"/>
        <v>640.77854400000058</v>
      </c>
      <c r="L5" s="92">
        <v>291.89756100000011</v>
      </c>
      <c r="M5" s="92">
        <v>386.33656000000053</v>
      </c>
      <c r="N5" s="92">
        <v>371.23845</v>
      </c>
      <c r="O5" s="92">
        <v>1.2527209999991555</v>
      </c>
      <c r="P5" s="92">
        <f>407813.462/1000</f>
        <v>407.81346200000002</v>
      </c>
      <c r="Q5" s="92">
        <f t="shared" si="0"/>
        <v>1458.5387539999997</v>
      </c>
      <c r="R5" s="92">
        <v>350.39680200000004</v>
      </c>
      <c r="S5" s="92">
        <v>415.49924700000003</v>
      </c>
      <c r="T5" s="92">
        <v>471.45408400000008</v>
      </c>
      <c r="U5" s="92">
        <v>505.05771700000003</v>
      </c>
      <c r="V5" s="92">
        <f t="shared" si="3"/>
        <v>1742.4078500000001</v>
      </c>
      <c r="W5" s="92">
        <v>398.83810899999997</v>
      </c>
    </row>
    <row r="6" spans="1:23" x14ac:dyDescent="0.25">
      <c r="A6" s="6" t="s">
        <v>112</v>
      </c>
      <c r="B6" s="92">
        <v>70.814491999999987</v>
      </c>
      <c r="C6" s="92">
        <v>84.93529999999997</v>
      </c>
      <c r="D6" s="92">
        <v>87.229245999999932</v>
      </c>
      <c r="E6" s="92">
        <v>98.183552000000148</v>
      </c>
      <c r="F6" s="92">
        <f t="shared" si="1"/>
        <v>341.16259000000002</v>
      </c>
      <c r="G6" s="92">
        <v>98.38857400000002</v>
      </c>
      <c r="H6" s="92">
        <v>117.28103800000012</v>
      </c>
      <c r="I6" s="92">
        <v>122.28026699999975</v>
      </c>
      <c r="J6" s="92">
        <v>124.15803800000018</v>
      </c>
      <c r="K6" s="92">
        <f t="shared" si="2"/>
        <v>462.10791700000004</v>
      </c>
      <c r="L6" s="92">
        <v>120.79133200000003</v>
      </c>
      <c r="M6" s="92">
        <v>137.79289099999971</v>
      </c>
      <c r="N6" s="92">
        <v>130.09819399999998</v>
      </c>
      <c r="O6" s="92">
        <v>0</v>
      </c>
      <c r="P6" s="92">
        <f>158306.418/1000</f>
        <v>158.30641800000001</v>
      </c>
      <c r="Q6" s="92">
        <f t="shared" si="0"/>
        <v>546.98883499999977</v>
      </c>
      <c r="R6" s="92">
        <v>158.58008799999999</v>
      </c>
      <c r="S6" s="92">
        <v>197.199769</v>
      </c>
      <c r="T6" s="92">
        <v>172.66281900000001</v>
      </c>
      <c r="U6" s="92">
        <v>191.36435699999993</v>
      </c>
      <c r="V6" s="92">
        <f t="shared" si="3"/>
        <v>719.80703299999982</v>
      </c>
      <c r="W6" s="92">
        <v>185.52020400000001</v>
      </c>
    </row>
    <row r="7" spans="1:23" x14ac:dyDescent="0.25">
      <c r="A7" s="6" t="s">
        <v>113</v>
      </c>
      <c r="B7" s="92">
        <v>13.942478999999999</v>
      </c>
      <c r="C7" s="92">
        <v>13.453632000000001</v>
      </c>
      <c r="D7" s="92">
        <v>15.697094999999997</v>
      </c>
      <c r="E7" s="92">
        <v>15.562708999999995</v>
      </c>
      <c r="F7" s="92">
        <f t="shared" si="1"/>
        <v>58.655914999999993</v>
      </c>
      <c r="G7" s="92">
        <v>16.210024000000001</v>
      </c>
      <c r="H7" s="92">
        <v>15.535288999999997</v>
      </c>
      <c r="I7" s="92">
        <v>16.657625000000003</v>
      </c>
      <c r="J7" s="92">
        <v>17.152754999999999</v>
      </c>
      <c r="K7" s="92">
        <f t="shared" si="2"/>
        <v>65.555692999999991</v>
      </c>
      <c r="L7" s="92">
        <v>24.816763999999999</v>
      </c>
      <c r="M7" s="92">
        <v>25.905979000000002</v>
      </c>
      <c r="N7" s="92">
        <v>25.839275000000001</v>
      </c>
      <c r="O7" s="92">
        <v>0</v>
      </c>
      <c r="P7" s="92">
        <f>26227.213/1000</f>
        <v>26.227212999999999</v>
      </c>
      <c r="Q7" s="92">
        <f t="shared" si="0"/>
        <v>102.789231</v>
      </c>
      <c r="R7" s="92">
        <v>81.813917000000004</v>
      </c>
      <c r="S7" s="92">
        <v>203.378173</v>
      </c>
      <c r="T7" s="92">
        <v>103.618713</v>
      </c>
      <c r="U7" s="92">
        <v>112.42327799999998</v>
      </c>
      <c r="V7" s="92">
        <f t="shared" si="3"/>
        <v>501.234081</v>
      </c>
      <c r="W7" s="92">
        <v>160.74789200000001</v>
      </c>
    </row>
    <row r="8" spans="1:23" x14ac:dyDescent="0.25">
      <c r="A8" s="6" t="s">
        <v>161</v>
      </c>
      <c r="B8" s="92">
        <v>0</v>
      </c>
      <c r="C8" s="92">
        <v>0</v>
      </c>
      <c r="D8" s="92">
        <v>0</v>
      </c>
      <c r="E8" s="92">
        <v>0</v>
      </c>
      <c r="F8" s="92">
        <f t="shared" si="1"/>
        <v>0</v>
      </c>
      <c r="G8" s="92">
        <v>0</v>
      </c>
      <c r="H8" s="92">
        <v>0</v>
      </c>
      <c r="I8" s="92">
        <v>0</v>
      </c>
      <c r="J8" s="92">
        <v>0</v>
      </c>
      <c r="K8" s="92">
        <f t="shared" si="2"/>
        <v>0</v>
      </c>
      <c r="L8" s="92">
        <v>0</v>
      </c>
      <c r="M8" s="92">
        <v>0</v>
      </c>
      <c r="N8" s="92">
        <v>0</v>
      </c>
      <c r="O8" s="92">
        <v>0</v>
      </c>
      <c r="P8" s="92">
        <v>0</v>
      </c>
      <c r="Q8" s="92">
        <f t="shared" si="0"/>
        <v>0</v>
      </c>
      <c r="R8" s="92">
        <v>0</v>
      </c>
      <c r="S8" s="92">
        <v>0</v>
      </c>
      <c r="T8" s="92">
        <v>0</v>
      </c>
      <c r="U8" s="92">
        <v>0</v>
      </c>
      <c r="V8" s="92">
        <f t="shared" si="3"/>
        <v>0</v>
      </c>
      <c r="W8" s="92">
        <v>28.081223000000001</v>
      </c>
    </row>
    <row r="9" spans="1:23" x14ac:dyDescent="0.25">
      <c r="A9" s="6" t="s">
        <v>114</v>
      </c>
      <c r="B9" s="92">
        <v>-44.878326000000001</v>
      </c>
      <c r="C9" s="92">
        <v>-49.530746999999977</v>
      </c>
      <c r="D9" s="92">
        <v>-41.739585000000019</v>
      </c>
      <c r="E9" s="92">
        <v>-57.17478999999998</v>
      </c>
      <c r="F9" s="92">
        <f t="shared" ref="F9" si="4">+SUM(B9:E9)</f>
        <v>-193.32344799999998</v>
      </c>
      <c r="G9" s="92">
        <v>-63.834741000000001</v>
      </c>
      <c r="H9" s="92">
        <v>-56.044302999999978</v>
      </c>
      <c r="I9" s="92">
        <v>-72.075640000000035</v>
      </c>
      <c r="J9" s="92">
        <v>-104.07268000974308</v>
      </c>
      <c r="K9" s="92">
        <f t="shared" ref="K9" si="5">G9+H9+I9+J9</f>
        <v>-296.02736400974311</v>
      </c>
      <c r="L9" s="92">
        <v>-109.93064991811762</v>
      </c>
      <c r="M9" s="92">
        <v>-124.63503608188233</v>
      </c>
      <c r="N9" s="92">
        <v>-72.35320499999969</v>
      </c>
      <c r="O9" s="92">
        <v>-15.556267999993601</v>
      </c>
      <c r="P9" s="92">
        <v>-38.002000000000002</v>
      </c>
      <c r="Q9" s="92">
        <f t="shared" ref="Q9" si="6">P9+N9+M9+O9+L9</f>
        <v>-360.47715899999326</v>
      </c>
      <c r="R9" s="92">
        <v>-103.15316000000003</v>
      </c>
      <c r="S9" s="92">
        <v>-145.69742200000002</v>
      </c>
      <c r="T9" s="92">
        <v>-173.51419499999994</v>
      </c>
      <c r="U9" s="92">
        <v>-161.78698900000003</v>
      </c>
      <c r="V9" s="92">
        <f t="shared" ref="V9" si="7">U9+T9+S9+R9</f>
        <v>-584.15176600000007</v>
      </c>
      <c r="W9" s="92">
        <v>-177.469481</v>
      </c>
    </row>
    <row r="10" spans="1:23" customFormat="1" x14ac:dyDescent="0.25">
      <c r="A10" s="6" t="s">
        <v>115</v>
      </c>
      <c r="B10" s="95"/>
      <c r="C10" s="95"/>
      <c r="D10" s="95"/>
      <c r="E10" s="95"/>
      <c r="F10" s="95"/>
      <c r="G10" s="95">
        <v>25.134028000000001</v>
      </c>
      <c r="H10" s="95">
        <v>34.062131999999998</v>
      </c>
      <c r="I10" s="95">
        <v>11.131971999999999</v>
      </c>
      <c r="J10" s="95">
        <v>54.628531000000002</v>
      </c>
      <c r="K10" s="95">
        <f t="shared" si="2"/>
        <v>124.95666299999999</v>
      </c>
      <c r="L10" s="95">
        <v>31.044060000000002</v>
      </c>
      <c r="M10" s="95">
        <v>115.569794</v>
      </c>
      <c r="N10" s="95">
        <v>25.088716000000002</v>
      </c>
      <c r="O10" s="95"/>
      <c r="P10" s="95">
        <v>-28.931000000000001</v>
      </c>
      <c r="Q10" s="95">
        <f>P10+N10+M10+L10</f>
        <v>142.77157</v>
      </c>
      <c r="R10" s="95">
        <v>0</v>
      </c>
      <c r="S10" s="95">
        <v>0</v>
      </c>
      <c r="T10" s="95">
        <v>0</v>
      </c>
      <c r="U10" s="95">
        <v>0</v>
      </c>
      <c r="V10" s="118">
        <f t="shared" si="3"/>
        <v>0</v>
      </c>
      <c r="W10" s="95">
        <v>0</v>
      </c>
    </row>
    <row r="11" spans="1:23" x14ac:dyDescent="0.25">
      <c r="A11" s="7" t="s">
        <v>116</v>
      </c>
      <c r="B11" s="96">
        <f>+SUM(B3:B10)</f>
        <v>602.50088800000003</v>
      </c>
      <c r="C11" s="96">
        <f t="shared" ref="C11:O11" si="8">+SUM(C3:C10)</f>
        <v>759.07931700000074</v>
      </c>
      <c r="D11" s="96">
        <f t="shared" si="8"/>
        <v>565.33575799999903</v>
      </c>
      <c r="E11" s="96">
        <f t="shared" si="8"/>
        <v>761.4325520000001</v>
      </c>
      <c r="F11" s="96">
        <f t="shared" si="8"/>
        <v>2688.3485149999997</v>
      </c>
      <c r="G11" s="96">
        <f t="shared" si="8"/>
        <v>735.92982600000028</v>
      </c>
      <c r="H11" s="96">
        <f t="shared" si="8"/>
        <v>974.47298900000055</v>
      </c>
      <c r="I11" s="96">
        <f t="shared" si="8"/>
        <v>761.53833399999985</v>
      </c>
      <c r="J11" s="96">
        <f t="shared" si="8"/>
        <v>1186.8460539902576</v>
      </c>
      <c r="K11" s="96">
        <f t="shared" si="8"/>
        <v>3658.7872029902578</v>
      </c>
      <c r="L11" s="96">
        <f t="shared" si="8"/>
        <v>1071.1721040818825</v>
      </c>
      <c r="M11" s="96">
        <f t="shared" si="8"/>
        <v>1415.7550219181185</v>
      </c>
      <c r="N11" s="96">
        <f t="shared" si="8"/>
        <v>1205.9908890000004</v>
      </c>
      <c r="O11" s="96">
        <f t="shared" si="8"/>
        <v>-4.199999954508371E-4</v>
      </c>
      <c r="P11" s="96">
        <f t="shared" ref="P11:Q11" si="9">+SUM(P3:P10)</f>
        <v>1506.6440690000002</v>
      </c>
      <c r="Q11" s="96">
        <f t="shared" si="9"/>
        <v>5199.5616640000053</v>
      </c>
      <c r="R11" s="96">
        <f t="shared" ref="R11" si="10">+SUM(R3:R10)</f>
        <v>1416.265586</v>
      </c>
      <c r="S11" s="96">
        <f t="shared" ref="S11:T11" si="11">+SUM(S3:S10)</f>
        <v>1715.4223590000001</v>
      </c>
      <c r="T11" s="96">
        <f t="shared" si="11"/>
        <v>1460.0637000000002</v>
      </c>
      <c r="U11" s="96">
        <f t="shared" ref="U11" si="12">+SUM(U3:U10)</f>
        <v>1804.9057749999997</v>
      </c>
      <c r="V11" s="96">
        <f t="shared" ref="V11:V21" si="13">U11+T11+S11+R11</f>
        <v>6396.6574199999995</v>
      </c>
      <c r="W11" s="96">
        <f t="shared" ref="W11" si="14">+SUM(W3:W10)</f>
        <v>1633.1443119999999</v>
      </c>
    </row>
    <row r="12" spans="1:23" x14ac:dyDescent="0.25">
      <c r="A12" s="28" t="s">
        <v>22</v>
      </c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</row>
    <row r="13" spans="1:23" x14ac:dyDescent="0.25">
      <c r="A13" s="6" t="s">
        <v>109</v>
      </c>
      <c r="B13" s="92">
        <v>299.90051300000005</v>
      </c>
      <c r="C13" s="92">
        <v>351.95913299999989</v>
      </c>
      <c r="D13" s="92">
        <v>235.38613899999996</v>
      </c>
      <c r="E13" s="92">
        <v>348.21130499999992</v>
      </c>
      <c r="F13" s="92">
        <f>+SUM(B13:E13)</f>
        <v>1235.4570899999999</v>
      </c>
      <c r="G13" s="92">
        <v>346.21151900000001</v>
      </c>
      <c r="H13" s="92">
        <v>411.30325400000004</v>
      </c>
      <c r="I13" s="92">
        <v>320.041</v>
      </c>
      <c r="J13" s="92">
        <v>438.75465474079016</v>
      </c>
      <c r="K13" s="92">
        <f t="shared" ref="K13:K20" si="15">G13+H13+I13+J13</f>
        <v>1516.3104277407901</v>
      </c>
      <c r="L13" s="92">
        <v>426.56883599999998</v>
      </c>
      <c r="M13" s="92">
        <v>468.44080400000007</v>
      </c>
      <c r="N13" s="92">
        <v>373.69889699999999</v>
      </c>
      <c r="O13" s="92">
        <v>0</v>
      </c>
      <c r="P13" s="92">
        <v>495.96899999999999</v>
      </c>
      <c r="Q13" s="92">
        <f t="shared" ref="Q13:Q20" si="16">P13+N13+M13+O13+L13</f>
        <v>1764.677537</v>
      </c>
      <c r="R13" s="92">
        <v>538.5693040000001</v>
      </c>
      <c r="S13" s="92">
        <v>545.25801700000011</v>
      </c>
      <c r="T13" s="92">
        <v>450.49044400000002</v>
      </c>
      <c r="U13" s="92">
        <v>602.6084330000001</v>
      </c>
      <c r="V13" s="92">
        <f t="shared" si="13"/>
        <v>2136.9261980000001</v>
      </c>
      <c r="W13" s="92">
        <v>573.69880899999998</v>
      </c>
    </row>
    <row r="14" spans="1:23" x14ac:dyDescent="0.25">
      <c r="A14" s="6" t="s">
        <v>110</v>
      </c>
      <c r="B14" s="92">
        <v>89.16269699999998</v>
      </c>
      <c r="C14" s="92">
        <v>142.458752</v>
      </c>
      <c r="D14" s="92">
        <v>113.94033600000016</v>
      </c>
      <c r="E14" s="92">
        <v>150.92636899999988</v>
      </c>
      <c r="F14" s="92">
        <f t="shared" ref="F14:F19" si="17">+SUM(B14:E14)</f>
        <v>496.48815400000001</v>
      </c>
      <c r="G14" s="92">
        <v>119.97068699999998</v>
      </c>
      <c r="H14" s="92">
        <v>178.45855900000001</v>
      </c>
      <c r="I14" s="92">
        <v>142.16395700000004</v>
      </c>
      <c r="J14" s="92">
        <v>196.3845849999999</v>
      </c>
      <c r="K14" s="92">
        <f t="shared" si="15"/>
        <v>636.97778799999992</v>
      </c>
      <c r="L14" s="92">
        <v>151.96163999999999</v>
      </c>
      <c r="M14" s="92">
        <v>227.06528599999993</v>
      </c>
      <c r="N14" s="92">
        <v>202.78095799999994</v>
      </c>
      <c r="O14" s="92">
        <v>0</v>
      </c>
      <c r="P14" s="92">
        <v>265.88499999999999</v>
      </c>
      <c r="Q14" s="92">
        <f t="shared" si="16"/>
        <v>847.69288399999982</v>
      </c>
      <c r="R14" s="92">
        <v>231.77637300000004</v>
      </c>
      <c r="S14" s="92">
        <v>340.66584599999987</v>
      </c>
      <c r="T14" s="92">
        <v>279.08337200000005</v>
      </c>
      <c r="U14" s="92">
        <v>334.15243099999998</v>
      </c>
      <c r="V14" s="92">
        <f t="shared" si="13"/>
        <v>1185.6780220000001</v>
      </c>
      <c r="W14" s="92">
        <v>303.26771500000001</v>
      </c>
    </row>
    <row r="15" spans="1:23" x14ac:dyDescent="0.25">
      <c r="A15" s="6" t="s">
        <v>111</v>
      </c>
      <c r="B15" s="92">
        <v>61.379643000000002</v>
      </c>
      <c r="C15" s="92">
        <v>96.301926000000009</v>
      </c>
      <c r="D15" s="92">
        <v>64.592994999999959</v>
      </c>
      <c r="E15" s="92">
        <v>81.425380999999959</v>
      </c>
      <c r="F15" s="92">
        <f t="shared" si="17"/>
        <v>303.69994499999996</v>
      </c>
      <c r="G15" s="92">
        <v>80.436309000000008</v>
      </c>
      <c r="H15" s="92">
        <v>121.70505999999997</v>
      </c>
      <c r="I15" s="92">
        <v>79.41783599999998</v>
      </c>
      <c r="J15" s="92">
        <v>210.06728600000008</v>
      </c>
      <c r="K15" s="92">
        <f t="shared" si="15"/>
        <v>491.62649100000004</v>
      </c>
      <c r="L15" s="92">
        <v>237.56376999999998</v>
      </c>
      <c r="M15" s="92">
        <v>306.04374600000006</v>
      </c>
      <c r="N15" s="92">
        <v>302.06790900000004</v>
      </c>
      <c r="O15" s="92">
        <v>0</v>
      </c>
      <c r="P15" s="92">
        <v>333.822</v>
      </c>
      <c r="Q15" s="92">
        <f t="shared" si="16"/>
        <v>1179.497425</v>
      </c>
      <c r="R15" s="92">
        <v>287.41769599999992</v>
      </c>
      <c r="S15" s="92">
        <v>322.246939</v>
      </c>
      <c r="T15" s="92">
        <v>353.25511299999999</v>
      </c>
      <c r="U15" s="92">
        <v>365.3504979999999</v>
      </c>
      <c r="V15" s="92">
        <f t="shared" si="13"/>
        <v>1328.270246</v>
      </c>
      <c r="W15" s="92">
        <v>327.96350000000001</v>
      </c>
    </row>
    <row r="16" spans="1:23" x14ac:dyDescent="0.25">
      <c r="A16" s="6" t="s">
        <v>112</v>
      </c>
      <c r="B16" s="92">
        <v>67.256328999999994</v>
      </c>
      <c r="C16" s="92">
        <v>81.793598000000003</v>
      </c>
      <c r="D16" s="92">
        <v>80.902768000000009</v>
      </c>
      <c r="E16" s="92">
        <v>88.530770999999945</v>
      </c>
      <c r="F16" s="92">
        <f t="shared" si="17"/>
        <v>318.48346599999996</v>
      </c>
      <c r="G16" s="92">
        <v>90.304660999999996</v>
      </c>
      <c r="H16" s="92">
        <v>104.54906600000002</v>
      </c>
      <c r="I16" s="92">
        <v>108.99273899999994</v>
      </c>
      <c r="J16" s="92">
        <v>113.36640300000005</v>
      </c>
      <c r="K16" s="92">
        <f t="shared" si="15"/>
        <v>417.21286900000001</v>
      </c>
      <c r="L16" s="92">
        <v>115.25968399999999</v>
      </c>
      <c r="M16" s="92">
        <v>130.19543200000001</v>
      </c>
      <c r="N16" s="92">
        <v>126.67277799999998</v>
      </c>
      <c r="O16" s="92">
        <v>0</v>
      </c>
      <c r="P16" s="92">
        <v>148.59</v>
      </c>
      <c r="Q16" s="92">
        <f t="shared" si="16"/>
        <v>520.717894</v>
      </c>
      <c r="R16" s="92">
        <v>144.134117</v>
      </c>
      <c r="S16" s="92">
        <v>170.56691499999999</v>
      </c>
      <c r="T16" s="92">
        <v>150.33159599999999</v>
      </c>
      <c r="U16" s="92">
        <v>165.97047400000002</v>
      </c>
      <c r="V16" s="92">
        <f t="shared" si="13"/>
        <v>631.00310200000001</v>
      </c>
      <c r="W16" s="92">
        <v>157.62007199999999</v>
      </c>
    </row>
    <row r="17" spans="1:23" x14ac:dyDescent="0.25">
      <c r="A17" s="6" t="s">
        <v>113</v>
      </c>
      <c r="B17" s="92">
        <v>14.662891</v>
      </c>
      <c r="C17" s="92">
        <v>15.109614000000001</v>
      </c>
      <c r="D17" s="92">
        <v>17.945954</v>
      </c>
      <c r="E17" s="92">
        <v>15.194512000000003</v>
      </c>
      <c r="F17" s="92">
        <f t="shared" si="17"/>
        <v>62.912971000000006</v>
      </c>
      <c r="G17" s="92">
        <v>16.133731000000001</v>
      </c>
      <c r="H17" s="92">
        <v>15.389959999999999</v>
      </c>
      <c r="I17" s="92">
        <v>16.654506000000001</v>
      </c>
      <c r="J17" s="92">
        <v>17.174487999999997</v>
      </c>
      <c r="K17" s="92">
        <f t="shared" si="15"/>
        <v>65.352684999999994</v>
      </c>
      <c r="L17" s="92">
        <v>24.669437000000002</v>
      </c>
      <c r="M17" s="92">
        <v>25.878776000000002</v>
      </c>
      <c r="N17" s="92">
        <v>25.672764000000004</v>
      </c>
      <c r="O17" s="92">
        <v>0</v>
      </c>
      <c r="P17" s="92">
        <v>26.117999999999999</v>
      </c>
      <c r="Q17" s="92">
        <f t="shared" si="16"/>
        <v>102.33897700000001</v>
      </c>
      <c r="R17" s="92">
        <v>81.715877000000006</v>
      </c>
      <c r="S17" s="92">
        <v>203.250474</v>
      </c>
      <c r="T17" s="92">
        <v>103.64483300000001</v>
      </c>
      <c r="U17" s="92">
        <v>141.317992</v>
      </c>
      <c r="V17" s="92">
        <f t="shared" si="13"/>
        <v>529.92917599999998</v>
      </c>
      <c r="W17" s="92">
        <v>160.74792099999999</v>
      </c>
    </row>
    <row r="18" spans="1:23" x14ac:dyDescent="0.25">
      <c r="A18" s="6" t="s">
        <v>161</v>
      </c>
      <c r="B18" s="92"/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>
        <v>28.081223000000001</v>
      </c>
    </row>
    <row r="19" spans="1:23" x14ac:dyDescent="0.25">
      <c r="A19" s="6" t="s">
        <v>114</v>
      </c>
      <c r="B19" s="92">
        <v>-17.155806999999999</v>
      </c>
      <c r="C19" s="92">
        <v>-21.783953999999998</v>
      </c>
      <c r="D19" s="92">
        <v>-16.463665000000002</v>
      </c>
      <c r="E19" s="92">
        <v>-16.853386000000008</v>
      </c>
      <c r="F19" s="92">
        <f t="shared" si="17"/>
        <v>-72.256811999999996</v>
      </c>
      <c r="G19" s="92">
        <v>-18.115749999999998</v>
      </c>
      <c r="H19" s="92">
        <v>-19.788588000000004</v>
      </c>
      <c r="I19" s="92">
        <v>-25.499108999999997</v>
      </c>
      <c r="J19" s="92">
        <v>-24.329919999999998</v>
      </c>
      <c r="K19" s="92">
        <f t="shared" si="15"/>
        <v>-87.733367000000001</v>
      </c>
      <c r="L19" s="92">
        <v>-27.209263</v>
      </c>
      <c r="M19" s="92">
        <v>-28.077520000000003</v>
      </c>
      <c r="N19" s="92">
        <v>-38.344671000000005</v>
      </c>
      <c r="O19" s="92">
        <v>0</v>
      </c>
      <c r="P19" s="92">
        <v>31.498999999999999</v>
      </c>
      <c r="Q19" s="92">
        <f t="shared" si="16"/>
        <v>-62.13245400000001</v>
      </c>
      <c r="R19" s="92">
        <v>-25.870825999999969</v>
      </c>
      <c r="S19" s="92">
        <v>-49.438473999999999</v>
      </c>
      <c r="T19" s="92">
        <v>-76.945284999999998</v>
      </c>
      <c r="U19" s="92">
        <v>2.0795460000000019</v>
      </c>
      <c r="V19" s="92">
        <f t="shared" si="13"/>
        <v>-150.17503899999997</v>
      </c>
      <c r="W19" s="92">
        <v>-77.479726999999997</v>
      </c>
    </row>
    <row r="20" spans="1:23" customFormat="1" x14ac:dyDescent="0.25">
      <c r="A20" s="6" t="s">
        <v>115</v>
      </c>
      <c r="B20" s="95"/>
      <c r="C20" s="95"/>
      <c r="D20" s="95"/>
      <c r="E20" s="95"/>
      <c r="F20" s="95"/>
      <c r="G20" s="95">
        <v>25.134027999999901</v>
      </c>
      <c r="H20" s="95">
        <v>34.062131999999998</v>
      </c>
      <c r="I20" s="95">
        <v>11.131971999999999</v>
      </c>
      <c r="J20" s="95">
        <v>54.628531000000002</v>
      </c>
      <c r="K20" s="95">
        <f t="shared" si="15"/>
        <v>124.95666299999991</v>
      </c>
      <c r="L20" s="95">
        <v>31.044060000000002</v>
      </c>
      <c r="M20" s="95">
        <v>115.569794</v>
      </c>
      <c r="N20" s="95">
        <v>25.088716000000002</v>
      </c>
      <c r="O20" s="95">
        <v>0</v>
      </c>
      <c r="P20" s="95">
        <v>-28.931000000000001</v>
      </c>
      <c r="Q20" s="95">
        <f t="shared" si="16"/>
        <v>142.77157</v>
      </c>
      <c r="R20" s="95">
        <v>0</v>
      </c>
      <c r="S20" s="95">
        <v>0</v>
      </c>
      <c r="T20" s="95">
        <v>0</v>
      </c>
      <c r="U20" s="95">
        <v>0</v>
      </c>
      <c r="V20" s="95">
        <f t="shared" si="13"/>
        <v>0</v>
      </c>
      <c r="W20" s="95">
        <v>0</v>
      </c>
    </row>
    <row r="21" spans="1:23" x14ac:dyDescent="0.25">
      <c r="A21" s="7" t="s">
        <v>117</v>
      </c>
      <c r="B21" s="96">
        <f>+SUM(B13:B20)</f>
        <v>515.20626600000003</v>
      </c>
      <c r="C21" s="96">
        <f t="shared" ref="C21:O21" si="18">+SUM(C13:C20)</f>
        <v>665.83906899999988</v>
      </c>
      <c r="D21" s="96">
        <f t="shared" si="18"/>
        <v>496.30452700000012</v>
      </c>
      <c r="E21" s="96">
        <f t="shared" si="18"/>
        <v>667.43495199999984</v>
      </c>
      <c r="F21" s="96">
        <f t="shared" si="18"/>
        <v>2344.7848140000001</v>
      </c>
      <c r="G21" s="96">
        <f t="shared" si="18"/>
        <v>660.07518499999992</v>
      </c>
      <c r="H21" s="96">
        <f t="shared" si="18"/>
        <v>845.67944300000011</v>
      </c>
      <c r="I21" s="96">
        <f t="shared" si="18"/>
        <v>652.90290099999993</v>
      </c>
      <c r="J21" s="96">
        <f t="shared" si="18"/>
        <v>1006.0460277407902</v>
      </c>
      <c r="K21" s="96">
        <f t="shared" si="18"/>
        <v>3164.7035567407902</v>
      </c>
      <c r="L21" s="96">
        <f>+SUM(L13:L20)</f>
        <v>959.85816399999999</v>
      </c>
      <c r="M21" s="96">
        <f t="shared" si="18"/>
        <v>1245.1163180000001</v>
      </c>
      <c r="N21" s="96">
        <f>+SUM(N13:N20)</f>
        <v>1017.6373509999999</v>
      </c>
      <c r="O21" s="96">
        <f t="shared" si="18"/>
        <v>0</v>
      </c>
      <c r="P21" s="96">
        <f t="shared" ref="P21:Q21" si="19">+SUM(P13:P20)</f>
        <v>1272.9519999999998</v>
      </c>
      <c r="Q21" s="96">
        <f t="shared" si="19"/>
        <v>4495.5638330000002</v>
      </c>
      <c r="R21" s="96">
        <f t="shared" ref="R21" si="20">+SUM(R13:R20)</f>
        <v>1257.7425410000001</v>
      </c>
      <c r="S21" s="96">
        <f t="shared" ref="S21:T21" si="21">+SUM(S13:S20)</f>
        <v>1532.5497169999999</v>
      </c>
      <c r="T21" s="96">
        <f t="shared" si="21"/>
        <v>1259.8600730000001</v>
      </c>
      <c r="U21" s="96">
        <f t="shared" ref="U21" si="22">+SUM(U13:U20)</f>
        <v>1611.479374</v>
      </c>
      <c r="V21" s="96">
        <f t="shared" si="13"/>
        <v>5661.6317049999998</v>
      </c>
      <c r="W21" s="96">
        <f t="shared" ref="W21" si="23">+SUM(W13:W20)</f>
        <v>1473.8995129999998</v>
      </c>
    </row>
    <row r="22" spans="1:23" x14ac:dyDescent="0.25">
      <c r="A22" s="28" t="s">
        <v>28</v>
      </c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</row>
    <row r="23" spans="1:23" x14ac:dyDescent="0.25">
      <c r="A23" s="6" t="s">
        <v>109</v>
      </c>
      <c r="B23" s="92">
        <v>94.419922999999997</v>
      </c>
      <c r="C23" s="92">
        <v>143.57572300000001</v>
      </c>
      <c r="D23" s="92">
        <v>66.813046</v>
      </c>
      <c r="E23" s="92">
        <v>110.35806399999996</v>
      </c>
      <c r="F23" s="92">
        <f>+SUM(B23:E23)</f>
        <v>415.16675599999996</v>
      </c>
      <c r="G23" s="92">
        <v>123.36383599999999</v>
      </c>
      <c r="H23" s="92">
        <v>155.966534</v>
      </c>
      <c r="I23" s="92">
        <v>102.899</v>
      </c>
      <c r="J23" s="92">
        <v>152.71209774079</v>
      </c>
      <c r="K23" s="92">
        <f t="shared" ref="K23:K30" si="24">G23+H23+I23+J23</f>
        <v>534.94146774079002</v>
      </c>
      <c r="L23" s="92">
        <v>148.87603200000001</v>
      </c>
      <c r="M23" s="92">
        <v>179.98044999999996</v>
      </c>
      <c r="N23" s="92">
        <v>105.745791</v>
      </c>
      <c r="O23" s="92">
        <v>-9.2151959999999917</v>
      </c>
      <c r="P23" s="92">
        <v>174.601</v>
      </c>
      <c r="Q23" s="92">
        <f t="shared" ref="Q23:Q30" si="25">P23+N23+M23+O23+L23</f>
        <v>599.98807699999998</v>
      </c>
      <c r="R23" s="92">
        <v>176.695762</v>
      </c>
      <c r="S23" s="92">
        <v>157.68278000000004</v>
      </c>
      <c r="T23" s="92">
        <v>139.799871</v>
      </c>
      <c r="U23" s="92">
        <v>159.90964700000001</v>
      </c>
      <c r="V23" s="92">
        <f t="shared" ref="V23:V30" si="26">U23+T23+S23+R23</f>
        <v>634.08806000000004</v>
      </c>
      <c r="W23" s="92">
        <v>147.68118200000001</v>
      </c>
    </row>
    <row r="24" spans="1:23" x14ac:dyDescent="0.25">
      <c r="A24" s="6" t="s">
        <v>110</v>
      </c>
      <c r="B24" s="92">
        <v>-10.963715000000002</v>
      </c>
      <c r="C24" s="92">
        <v>27.424024999999993</v>
      </c>
      <c r="D24" s="92">
        <v>8.0718860000000028</v>
      </c>
      <c r="E24" s="92">
        <v>30.752978999999971</v>
      </c>
      <c r="F24" s="92">
        <f t="shared" ref="F24:F27" si="27">+SUM(B24:E24)</f>
        <v>55.285174999999967</v>
      </c>
      <c r="G24" s="92">
        <v>-4.6907999999995807E-2</v>
      </c>
      <c r="H24" s="92">
        <v>54.758382999999981</v>
      </c>
      <c r="I24" s="92">
        <v>2.9220130000000135</v>
      </c>
      <c r="J24" s="92">
        <v>60.299990000000022</v>
      </c>
      <c r="K24" s="92">
        <f t="shared" si="24"/>
        <v>117.93347800000002</v>
      </c>
      <c r="L24" s="92">
        <v>12.073532000000014</v>
      </c>
      <c r="M24" s="92">
        <v>64.04658299999997</v>
      </c>
      <c r="N24" s="92">
        <v>1.8917529999999965</v>
      </c>
      <c r="O24" s="92">
        <v>-6.7509099999999478</v>
      </c>
      <c r="P24" s="92">
        <v>60.302999999999997</v>
      </c>
      <c r="Q24" s="92">
        <f t="shared" si="25"/>
        <v>131.56395800000001</v>
      </c>
      <c r="R24" s="92">
        <v>17.734558000000003</v>
      </c>
      <c r="S24" s="92">
        <v>85.677405999999991</v>
      </c>
      <c r="T24" s="92">
        <v>22.695461999999999</v>
      </c>
      <c r="U24" s="92">
        <v>28.256481999999995</v>
      </c>
      <c r="V24" s="92">
        <f t="shared" si="26"/>
        <v>154.36390799999998</v>
      </c>
      <c r="W24" s="92">
        <v>-1.986631</v>
      </c>
    </row>
    <row r="25" spans="1:23" x14ac:dyDescent="0.25">
      <c r="A25" s="6" t="s">
        <v>111</v>
      </c>
      <c r="B25" s="92">
        <v>-4.5809610000000012</v>
      </c>
      <c r="C25" s="92">
        <v>32.076243000000005</v>
      </c>
      <c r="D25" s="92">
        <v>2.9133329999999988</v>
      </c>
      <c r="E25" s="92">
        <v>16.032852000000009</v>
      </c>
      <c r="F25" s="92">
        <f t="shared" si="27"/>
        <v>46.44146700000001</v>
      </c>
      <c r="G25" s="92">
        <v>1.655786999999993</v>
      </c>
      <c r="H25" s="92">
        <v>61.913146999999995</v>
      </c>
      <c r="I25" s="92">
        <v>-5.2201599999999964</v>
      </c>
      <c r="J25" s="92">
        <v>56.806544999999993</v>
      </c>
      <c r="K25" s="92">
        <f t="shared" si="24"/>
        <v>115.15531899999999</v>
      </c>
      <c r="L25" s="92">
        <v>33.581112000000019</v>
      </c>
      <c r="M25" s="92">
        <v>111.86380599999998</v>
      </c>
      <c r="N25" s="92">
        <v>65.734940000000009</v>
      </c>
      <c r="O25" s="92">
        <v>-2.2099310000000969</v>
      </c>
      <c r="P25" s="92">
        <v>60.42</v>
      </c>
      <c r="Q25" s="92">
        <f t="shared" si="25"/>
        <v>269.38992699999994</v>
      </c>
      <c r="R25" s="92">
        <v>33.460309000000002</v>
      </c>
      <c r="S25" s="92">
        <v>43.468614000000002</v>
      </c>
      <c r="T25" s="92">
        <v>52.614338999999966</v>
      </c>
      <c r="U25" s="92">
        <v>55.430220000000034</v>
      </c>
      <c r="V25" s="92">
        <f t="shared" si="26"/>
        <v>184.97348199999999</v>
      </c>
      <c r="W25" s="92">
        <v>37.295350999999997</v>
      </c>
    </row>
    <row r="26" spans="1:23" x14ac:dyDescent="0.25">
      <c r="A26" s="6" t="s">
        <v>112</v>
      </c>
      <c r="B26" s="92">
        <v>-10.238804</v>
      </c>
      <c r="C26" s="92">
        <v>-0.36259000000000013</v>
      </c>
      <c r="D26" s="92">
        <v>5.1578970000000002</v>
      </c>
      <c r="E26" s="92">
        <v>9.1374645023640007</v>
      </c>
      <c r="F26" s="92">
        <f t="shared" si="27"/>
        <v>3.693967502364</v>
      </c>
      <c r="G26" s="92">
        <v>-0.26054500000000097</v>
      </c>
      <c r="H26" s="92">
        <v>16.248995999999995</v>
      </c>
      <c r="I26" s="92">
        <v>9.6402020000000057</v>
      </c>
      <c r="J26" s="92">
        <v>10.735774000000008</v>
      </c>
      <c r="K26" s="92">
        <f t="shared" si="24"/>
        <v>36.364427000000006</v>
      </c>
      <c r="L26" s="92">
        <v>6.8506380000000009</v>
      </c>
      <c r="M26" s="92">
        <v>30.376178000000014</v>
      </c>
      <c r="N26" s="92">
        <v>-16.561475999999999</v>
      </c>
      <c r="O26" s="92">
        <v>-4.5705880000000114</v>
      </c>
      <c r="P26" s="92">
        <v>13.329000000000001</v>
      </c>
      <c r="Q26" s="92">
        <f t="shared" si="25"/>
        <v>29.423752000000004</v>
      </c>
      <c r="R26" s="92">
        <v>-8.7954319999999981</v>
      </c>
      <c r="S26" s="92">
        <v>9.8207820000000048</v>
      </c>
      <c r="T26" s="92">
        <v>-12.281293999999995</v>
      </c>
      <c r="U26" s="92">
        <v>8.333904000000004</v>
      </c>
      <c r="V26" s="92">
        <f t="shared" si="26"/>
        <v>-2.9220399999999849</v>
      </c>
      <c r="W26" s="92">
        <v>-0.85906099999999996</v>
      </c>
    </row>
    <row r="27" spans="1:23" x14ac:dyDescent="0.25">
      <c r="A27" s="6" t="s">
        <v>113</v>
      </c>
      <c r="B27" s="92">
        <v>-28.034633000000003</v>
      </c>
      <c r="C27" s="92">
        <v>-31.526400999999996</v>
      </c>
      <c r="D27" s="92">
        <v>-19.003135999999998</v>
      </c>
      <c r="E27" s="92">
        <v>-29.121308000000006</v>
      </c>
      <c r="F27" s="92">
        <f t="shared" si="27"/>
        <v>-107.68547799999999</v>
      </c>
      <c r="G27" s="92">
        <v>-31.683335999999997</v>
      </c>
      <c r="H27" s="92">
        <v>-33.03988600000001</v>
      </c>
      <c r="I27" s="92">
        <v>-28.878308999999994</v>
      </c>
      <c r="J27" s="92">
        <v>-55.893862000000006</v>
      </c>
      <c r="K27" s="92">
        <f t="shared" si="24"/>
        <v>-149.49539300000001</v>
      </c>
      <c r="L27" s="92">
        <v>-55.393981999999994</v>
      </c>
      <c r="M27" s="92">
        <v>-56.706932000000023</v>
      </c>
      <c r="N27" s="92">
        <v>-29.366612079970945</v>
      </c>
      <c r="O27" s="92">
        <v>22.745952079970948</v>
      </c>
      <c r="P27" s="92">
        <v>-21.712</v>
      </c>
      <c r="Q27" s="92">
        <f t="shared" si="25"/>
        <v>-140.43357400000002</v>
      </c>
      <c r="R27" s="92">
        <v>-34.268768000000009</v>
      </c>
      <c r="S27" s="92">
        <v>54.834776924308009</v>
      </c>
      <c r="T27" s="92">
        <v>-60.281659999999995</v>
      </c>
      <c r="U27" s="92">
        <v>-11.411913999999996</v>
      </c>
      <c r="V27" s="92">
        <f t="shared" si="26"/>
        <v>-51.127565075691983</v>
      </c>
      <c r="W27" s="92">
        <v>-7.214639</v>
      </c>
    </row>
    <row r="28" spans="1:23" x14ac:dyDescent="0.25">
      <c r="A28" s="6" t="s">
        <v>161</v>
      </c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>
        <v>28.081223000000001</v>
      </c>
    </row>
    <row r="29" spans="1:23" x14ac:dyDescent="0.25">
      <c r="A29" s="6" t="s">
        <v>114</v>
      </c>
      <c r="B29" s="92">
        <v>0</v>
      </c>
      <c r="C29" s="92">
        <v>0</v>
      </c>
      <c r="D29" s="92">
        <v>0</v>
      </c>
      <c r="E29" s="92">
        <v>0</v>
      </c>
      <c r="F29" s="92">
        <v>0</v>
      </c>
      <c r="G29" s="92">
        <v>0</v>
      </c>
      <c r="H29" s="92">
        <v>0</v>
      </c>
      <c r="I29" s="92">
        <v>0</v>
      </c>
      <c r="J29" s="92">
        <v>0</v>
      </c>
      <c r="K29" s="92">
        <f t="shared" si="24"/>
        <v>0</v>
      </c>
      <c r="L29" s="92">
        <v>0</v>
      </c>
      <c r="M29" s="92">
        <v>0</v>
      </c>
      <c r="N29" s="92">
        <v>0</v>
      </c>
      <c r="O29" s="92"/>
      <c r="P29" s="92">
        <v>0</v>
      </c>
      <c r="Q29" s="92">
        <f t="shared" si="25"/>
        <v>0</v>
      </c>
      <c r="R29" s="92">
        <v>0</v>
      </c>
      <c r="S29" s="92">
        <v>0</v>
      </c>
      <c r="T29" s="92">
        <v>0</v>
      </c>
      <c r="U29" s="92">
        <v>0</v>
      </c>
      <c r="V29" s="92">
        <f t="shared" si="26"/>
        <v>0</v>
      </c>
      <c r="W29" s="92">
        <v>0</v>
      </c>
    </row>
    <row r="30" spans="1:23" x14ac:dyDescent="0.25">
      <c r="A30" s="6" t="s">
        <v>115</v>
      </c>
      <c r="B30" s="98"/>
      <c r="C30" s="98"/>
      <c r="D30" s="98"/>
      <c r="E30" s="98"/>
      <c r="F30" s="98"/>
      <c r="G30" s="98">
        <v>22.69</v>
      </c>
      <c r="H30" s="98">
        <v>-4.1621771322122703</v>
      </c>
      <c r="I30" s="98">
        <v>-11.6069559231347</v>
      </c>
      <c r="J30" s="98">
        <v>-18.248613810736</v>
      </c>
      <c r="K30" s="98">
        <f t="shared" si="24"/>
        <v>-11.32774686608297</v>
      </c>
      <c r="L30" s="98">
        <v>-22.976596499999999</v>
      </c>
      <c r="M30" s="98">
        <v>15.5807383574115</v>
      </c>
      <c r="N30" s="98">
        <v>-14.387780078685999</v>
      </c>
      <c r="O30" s="98"/>
      <c r="P30" s="98">
        <v>-28.931000000000001</v>
      </c>
      <c r="Q30" s="98">
        <f t="shared" si="25"/>
        <v>-50.714638221274505</v>
      </c>
      <c r="R30" s="98">
        <v>0</v>
      </c>
      <c r="S30" s="98">
        <v>0</v>
      </c>
      <c r="T30" s="98">
        <v>0</v>
      </c>
      <c r="U30" s="98">
        <v>0</v>
      </c>
      <c r="V30" s="98">
        <f t="shared" si="26"/>
        <v>0</v>
      </c>
      <c r="W30" s="98">
        <v>0</v>
      </c>
    </row>
    <row r="31" spans="1:23" x14ac:dyDescent="0.25">
      <c r="A31" s="7" t="s">
        <v>118</v>
      </c>
      <c r="B31" s="96">
        <f>+SUM(B23:B30)</f>
        <v>40.601809999999986</v>
      </c>
      <c r="C31" s="96">
        <f t="shared" ref="C31:O31" si="28">+SUM(C23:C30)</f>
        <v>171.18700000000001</v>
      </c>
      <c r="D31" s="96">
        <f t="shared" si="28"/>
        <v>63.953026000000008</v>
      </c>
      <c r="E31" s="96">
        <f t="shared" si="28"/>
        <v>137.16005150236396</v>
      </c>
      <c r="F31" s="96">
        <f t="shared" si="28"/>
        <v>412.90188750236393</v>
      </c>
      <c r="G31" s="96">
        <f t="shared" si="28"/>
        <v>115.71883399999997</v>
      </c>
      <c r="H31" s="96">
        <f t="shared" si="28"/>
        <v>251.68499686778767</v>
      </c>
      <c r="I31" s="96">
        <f t="shared" si="28"/>
        <v>69.75579007686531</v>
      </c>
      <c r="J31" s="96">
        <f t="shared" si="28"/>
        <v>206.41193093005398</v>
      </c>
      <c r="K31" s="96">
        <f t="shared" si="28"/>
        <v>643.57155187470698</v>
      </c>
      <c r="L31" s="96">
        <f t="shared" si="28"/>
        <v>123.01073550000004</v>
      </c>
      <c r="M31" s="96">
        <f t="shared" si="28"/>
        <v>345.14082335741148</v>
      </c>
      <c r="N31" s="96">
        <f t="shared" si="28"/>
        <v>113.05661584134305</v>
      </c>
      <c r="O31" s="96">
        <f t="shared" si="28"/>
        <v>-6.7292002909979942E-4</v>
      </c>
      <c r="P31" s="96">
        <f t="shared" ref="P31:Q31" si="29">+SUM(P23:P30)</f>
        <v>258.01000000000005</v>
      </c>
      <c r="Q31" s="96">
        <f t="shared" si="29"/>
        <v>839.21750177872525</v>
      </c>
      <c r="R31" s="96">
        <f t="shared" ref="R31" si="30">+SUM(R23:R30)</f>
        <v>184.82642899999996</v>
      </c>
      <c r="S31" s="96">
        <f t="shared" ref="S31:T31" si="31">+SUM(S23:S30)</f>
        <v>351.48435892430803</v>
      </c>
      <c r="T31" s="96">
        <f t="shared" si="31"/>
        <v>142.54671799999997</v>
      </c>
      <c r="U31" s="96">
        <f t="shared" ref="U31" si="32">+SUM(U23:U30)</f>
        <v>240.51833900000005</v>
      </c>
      <c r="V31" s="96">
        <f>U31+T31+S31+R31</f>
        <v>919.37584492430801</v>
      </c>
      <c r="W31" s="96">
        <f t="shared" ref="W31" si="33">+SUM(W23:W30)</f>
        <v>202.99742500000002</v>
      </c>
    </row>
    <row r="32" spans="1:23" x14ac:dyDescent="0.25">
      <c r="J32" s="33"/>
      <c r="K32" s="33"/>
      <c r="L32" s="33"/>
      <c r="M32" s="33"/>
      <c r="N32" s="33"/>
      <c r="O32" s="33"/>
      <c r="P32" s="33"/>
      <c r="Q32" s="33"/>
    </row>
    <row r="33" spans="2:21" s="30" customFormat="1" x14ac:dyDescent="0.25">
      <c r="B33" s="34"/>
      <c r="C33" s="34"/>
      <c r="D33" s="34"/>
      <c r="E33" s="34"/>
      <c r="F33" s="34"/>
      <c r="G33" s="34"/>
      <c r="H33" s="34"/>
      <c r="I33" s="33"/>
      <c r="J33" s="33"/>
      <c r="K33" s="33"/>
      <c r="L33" s="33"/>
      <c r="M33" s="73"/>
      <c r="N33" s="33"/>
      <c r="O33" s="73"/>
      <c r="Q33" s="33"/>
      <c r="T33" s="111"/>
      <c r="U33" s="112"/>
    </row>
    <row r="34" spans="2:21" s="30" customFormat="1" x14ac:dyDescent="0.25">
      <c r="B34" s="35"/>
      <c r="C34" s="35"/>
      <c r="D34" s="35"/>
      <c r="E34" s="35"/>
      <c r="F34" s="35"/>
      <c r="G34" s="35"/>
      <c r="H34" s="35"/>
      <c r="I34" s="35"/>
      <c r="J34" s="33"/>
      <c r="K34" s="33"/>
      <c r="L34" s="33"/>
      <c r="M34" s="33"/>
      <c r="N34" s="33"/>
      <c r="O34" s="33"/>
      <c r="Q34" s="33"/>
    </row>
    <row r="35" spans="2:21" s="30" customFormat="1" x14ac:dyDescent="0.25"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Q35" s="35"/>
    </row>
    <row r="36" spans="2:21" s="30" customFormat="1" x14ac:dyDescent="0.25"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</row>
    <row r="37" spans="2:21" s="30" customFormat="1" x14ac:dyDescent="0.25"/>
    <row r="38" spans="2:21" s="30" customFormat="1" x14ac:dyDescent="0.25"/>
    <row r="39" spans="2:21" s="30" customFormat="1" x14ac:dyDescent="0.25"/>
    <row r="40" spans="2:21" s="30" customFormat="1" x14ac:dyDescent="0.25"/>
    <row r="41" spans="2:21" s="30" customFormat="1" x14ac:dyDescent="0.25"/>
    <row r="42" spans="2:21" s="30" customFormat="1" x14ac:dyDescent="0.25"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</row>
    <row r="43" spans="2:21" s="30" customFormat="1" x14ac:dyDescent="0.25"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</row>
    <row r="44" spans="2:21" s="30" customFormat="1" x14ac:dyDescent="0.25"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</row>
    <row r="45" spans="2:21" s="30" customFormat="1" x14ac:dyDescent="0.25"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</row>
    <row r="46" spans="2:21" s="30" customFormat="1" x14ac:dyDescent="0.25"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</row>
    <row r="47" spans="2:21" s="30" customFormat="1" x14ac:dyDescent="0.25"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</row>
    <row r="48" spans="2:21" x14ac:dyDescent="0.25"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</row>
    <row r="49" spans="2:17" x14ac:dyDescent="0.25"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</row>
  </sheetData>
  <pageMargins left="0.7" right="0.7" top="0.75" bottom="0.75" header="0.3" footer="0.3"/>
  <pageSetup paperSize="9" orientation="portrait" r:id="rId1"/>
  <headerFooter>
    <oddFooter>&amp;L_x000D_&amp;1#&amp;"Calibri"&amp;10&amp;K000000 Crayon Group - Internal Only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E1980-9C27-431E-AF51-EFFBCD83287E}">
  <sheetPr codeName="Sheet5"/>
  <dimension ref="A1:AR177"/>
  <sheetViews>
    <sheetView showGridLines="0" workbookViewId="0">
      <pane xSplit="1" topLeftCell="O1" activePane="topRight" state="frozen"/>
      <selection activeCell="AG36" sqref="AG36"/>
      <selection pane="topRight" activeCell="W29" sqref="W29"/>
    </sheetView>
  </sheetViews>
  <sheetFormatPr baseColWidth="10" defaultColWidth="9.28515625" defaultRowHeight="15" x14ac:dyDescent="0.25"/>
  <cols>
    <col min="1" max="1" width="23.28515625" bestFit="1" customWidth="1"/>
    <col min="2" max="5" width="6.85546875" bestFit="1" customWidth="1"/>
    <col min="6" max="6" width="6" bestFit="1" customWidth="1"/>
    <col min="7" max="19" width="13.85546875" customWidth="1"/>
    <col min="20" max="23" width="13.85546875" style="15" customWidth="1"/>
    <col min="24" max="24" width="15.42578125" style="15" bestFit="1" customWidth="1"/>
    <col min="25" max="25" width="14.28515625" style="15" bestFit="1" customWidth="1"/>
    <col min="26" max="26" width="11.140625" style="15" customWidth="1"/>
    <col min="27" max="44" width="9.28515625" style="15" customWidth="1"/>
  </cols>
  <sheetData>
    <row r="1" spans="1:26" x14ac:dyDescent="0.25">
      <c r="A1" s="10" t="s">
        <v>0</v>
      </c>
      <c r="B1" s="18" t="s">
        <v>13</v>
      </c>
      <c r="C1" s="18" t="s">
        <v>14</v>
      </c>
      <c r="D1" s="18" t="s">
        <v>15</v>
      </c>
      <c r="E1" s="18" t="s">
        <v>16</v>
      </c>
      <c r="F1" s="18">
        <v>2020</v>
      </c>
      <c r="G1" s="8" t="s">
        <v>145</v>
      </c>
      <c r="H1" s="8" t="s">
        <v>144</v>
      </c>
      <c r="I1" s="8" t="s">
        <v>143</v>
      </c>
      <c r="J1" s="8" t="s">
        <v>142</v>
      </c>
      <c r="K1" s="8">
        <v>2021</v>
      </c>
      <c r="L1" s="8" t="s">
        <v>141</v>
      </c>
      <c r="M1" s="8" t="s">
        <v>139</v>
      </c>
      <c r="N1" s="8" t="s">
        <v>140</v>
      </c>
      <c r="O1" s="8" t="s">
        <v>107</v>
      </c>
      <c r="P1" s="8" t="s">
        <v>17</v>
      </c>
      <c r="Q1" s="8">
        <v>2022</v>
      </c>
      <c r="R1" s="8" t="s">
        <v>18</v>
      </c>
      <c r="S1" s="8" t="s">
        <v>146</v>
      </c>
      <c r="T1" s="8" t="s">
        <v>149</v>
      </c>
      <c r="U1" s="8" t="s">
        <v>150</v>
      </c>
      <c r="V1" s="8">
        <v>2023</v>
      </c>
      <c r="W1" s="8" t="s">
        <v>154</v>
      </c>
    </row>
    <row r="2" spans="1:26" x14ac:dyDescent="0.25">
      <c r="A2" s="28" t="s">
        <v>108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</row>
    <row r="3" spans="1:26" x14ac:dyDescent="0.25">
      <c r="A3" s="6" t="s">
        <v>119</v>
      </c>
      <c r="B3" s="99">
        <v>183.69376</v>
      </c>
      <c r="C3" s="99">
        <v>294.70221800000093</v>
      </c>
      <c r="D3" s="99">
        <v>166.05381399999919</v>
      </c>
      <c r="E3" s="99">
        <v>267.3555019999996</v>
      </c>
      <c r="F3" s="99">
        <f t="shared" ref="F3:F8" si="0">+SUM(B3:E3)</f>
        <v>911.80529399999978</v>
      </c>
      <c r="G3" s="99">
        <v>221.21370300000009</v>
      </c>
      <c r="H3" s="99">
        <v>347.38706800000057</v>
      </c>
      <c r="I3" s="99">
        <v>201.50737200000017</v>
      </c>
      <c r="J3" s="99">
        <v>341.90025900000035</v>
      </c>
      <c r="K3" s="99">
        <v>1112.0084019999999</v>
      </c>
      <c r="L3" s="99">
        <v>261.82103300000006</v>
      </c>
      <c r="M3" s="99">
        <v>429.54910000000069</v>
      </c>
      <c r="N3" s="99">
        <v>328.67755799999929</v>
      </c>
      <c r="O3" s="99">
        <v>-2.7455999999801861E-2</v>
      </c>
      <c r="P3" s="99">
        <v>408.19400000000002</v>
      </c>
      <c r="Q3" s="99">
        <f t="shared" ref="Q3:Q9" si="1">P3+N3+M3+O3+L3</f>
        <v>1428.2142350000004</v>
      </c>
      <c r="R3" s="99">
        <v>402.29493400000013</v>
      </c>
      <c r="S3" s="99">
        <v>559.79751699999997</v>
      </c>
      <c r="T3" s="99">
        <v>393.26361800000006</v>
      </c>
      <c r="U3" s="99">
        <v>601.36299399999984</v>
      </c>
      <c r="V3" s="99">
        <f t="shared" ref="V3:V9" si="2">U3+T3+S3+R3</f>
        <v>1956.719063</v>
      </c>
      <c r="W3" s="99">
        <v>479.17467599999998</v>
      </c>
      <c r="Z3" s="77"/>
    </row>
    <row r="4" spans="1:26" x14ac:dyDescent="0.25">
      <c r="A4" s="6" t="s">
        <v>120</v>
      </c>
      <c r="B4" s="99">
        <v>73.597248999999991</v>
      </c>
      <c r="C4" s="99">
        <v>83.604680999999914</v>
      </c>
      <c r="D4" s="99">
        <v>78.627586999999906</v>
      </c>
      <c r="E4" s="99">
        <v>89.3819330000006</v>
      </c>
      <c r="F4" s="99">
        <f t="shared" si="0"/>
        <v>325.21145000000035</v>
      </c>
      <c r="G4" s="99">
        <v>86.547923000000068</v>
      </c>
      <c r="H4" s="99">
        <v>87.0927030000001</v>
      </c>
      <c r="I4" s="99">
        <v>94.438631999999757</v>
      </c>
      <c r="J4" s="99">
        <v>177.51826000000037</v>
      </c>
      <c r="K4" s="99">
        <v>445.59751800000026</v>
      </c>
      <c r="L4" s="99">
        <v>196.49753799999999</v>
      </c>
      <c r="M4" s="99">
        <v>231.16988100000034</v>
      </c>
      <c r="N4" s="99">
        <v>222.57526100000018</v>
      </c>
      <c r="O4" s="99">
        <v>-1.8200000067736255E-4</v>
      </c>
      <c r="P4" s="99">
        <v>257.43900000000002</v>
      </c>
      <c r="Q4" s="99">
        <f t="shared" si="1"/>
        <v>907.68149799999981</v>
      </c>
      <c r="R4" s="99">
        <f>256.527199+6.493688</f>
        <v>263.02088700000002</v>
      </c>
      <c r="S4" s="99">
        <v>253.25731400000001</v>
      </c>
      <c r="T4" s="99">
        <v>292.015804</v>
      </c>
      <c r="U4" s="99">
        <v>249.72076899999996</v>
      </c>
      <c r="V4" s="99">
        <f t="shared" si="2"/>
        <v>1058.0147739999998</v>
      </c>
      <c r="W4" s="99">
        <v>319.84605800000003</v>
      </c>
      <c r="Z4" s="77"/>
    </row>
    <row r="5" spans="1:26" x14ac:dyDescent="0.25">
      <c r="A5" s="6" t="s">
        <v>121</v>
      </c>
      <c r="B5" s="99">
        <v>115.85647800000001</v>
      </c>
      <c r="C5" s="99">
        <v>123.23677499999997</v>
      </c>
      <c r="D5" s="99">
        <v>131.28584600000008</v>
      </c>
      <c r="E5" s="99">
        <v>156.40625399999996</v>
      </c>
      <c r="F5" s="99">
        <f t="shared" si="0"/>
        <v>526.78535299999999</v>
      </c>
      <c r="G5" s="99">
        <v>136.55865100000003</v>
      </c>
      <c r="H5" s="99">
        <v>156.55133699999999</v>
      </c>
      <c r="I5" s="99">
        <v>150.12444799999997</v>
      </c>
      <c r="J5" s="99">
        <v>205.74796900000004</v>
      </c>
      <c r="K5" s="99">
        <v>648.98240500000009</v>
      </c>
      <c r="L5" s="99">
        <v>151.22130300000001</v>
      </c>
      <c r="M5" s="99">
        <v>177.56797999999998</v>
      </c>
      <c r="N5" s="99">
        <v>173.66001199999999</v>
      </c>
      <c r="O5" s="99">
        <v>5.3516859999999724</v>
      </c>
      <c r="P5" s="99">
        <v>234.56399999999999</v>
      </c>
      <c r="Q5" s="99">
        <f t="shared" si="1"/>
        <v>742.36498099999994</v>
      </c>
      <c r="R5" s="99">
        <v>215.35563300000001</v>
      </c>
      <c r="S5" s="99">
        <v>223.28224</v>
      </c>
      <c r="T5" s="99">
        <v>208.124054</v>
      </c>
      <c r="U5" s="99">
        <v>253.60605500000003</v>
      </c>
      <c r="V5" s="99">
        <f t="shared" si="2"/>
        <v>900.3679820000001</v>
      </c>
      <c r="W5" s="99">
        <v>240.985615</v>
      </c>
      <c r="Z5" s="77"/>
    </row>
    <row r="6" spans="1:26" x14ac:dyDescent="0.25">
      <c r="A6" s="6" t="s">
        <v>122</v>
      </c>
      <c r="B6" s="99">
        <v>250.20670399999997</v>
      </c>
      <c r="C6" s="99">
        <v>276.39772600000009</v>
      </c>
      <c r="D6" s="99">
        <v>213.47892299999995</v>
      </c>
      <c r="E6" s="99">
        <v>302.14719899999989</v>
      </c>
      <c r="F6" s="99">
        <f t="shared" si="0"/>
        <v>1042.230552</v>
      </c>
      <c r="G6" s="99">
        <v>302.67289699999998</v>
      </c>
      <c r="H6" s="99">
        <v>392.20724599999994</v>
      </c>
      <c r="I6" s="99">
        <v>349.79338399999983</v>
      </c>
      <c r="J6" s="99">
        <v>505.09869400000014</v>
      </c>
      <c r="K6" s="99">
        <v>1549.7722209999997</v>
      </c>
      <c r="L6" s="99">
        <v>500.05203699999998</v>
      </c>
      <c r="M6" s="99">
        <v>547.48031800000001</v>
      </c>
      <c r="N6" s="99">
        <v>498.98210699999998</v>
      </c>
      <c r="O6" s="99">
        <v>2.5681710000003477</v>
      </c>
      <c r="P6" s="99">
        <v>600.46699999999998</v>
      </c>
      <c r="Q6" s="99">
        <f t="shared" si="1"/>
        <v>2149.5496330000001</v>
      </c>
      <c r="R6" s="99">
        <v>594.17774699999995</v>
      </c>
      <c r="S6" s="99">
        <v>654.32563500000003</v>
      </c>
      <c r="T6" s="99">
        <v>655.56328800000017</v>
      </c>
      <c r="U6" s="99">
        <v>753.42160100000001</v>
      </c>
      <c r="V6" s="99">
        <f t="shared" si="2"/>
        <v>2657.4882710000002</v>
      </c>
      <c r="W6" s="99">
        <v>622.91167299999995</v>
      </c>
      <c r="Z6" s="77"/>
    </row>
    <row r="7" spans="1:26" x14ac:dyDescent="0.25">
      <c r="A7" s="6" t="s">
        <v>123</v>
      </c>
      <c r="B7" s="99">
        <v>24.025023000000001</v>
      </c>
      <c r="C7" s="99">
        <v>30.668663999999996</v>
      </c>
      <c r="D7" s="99">
        <v>17.629173000000016</v>
      </c>
      <c r="E7" s="99">
        <v>3.3164539999999834</v>
      </c>
      <c r="F7" s="99">
        <f t="shared" si="0"/>
        <v>75.639313999999999</v>
      </c>
      <c r="G7" s="99">
        <v>52.771393000000003</v>
      </c>
      <c r="H7" s="99">
        <v>47.278937999999997</v>
      </c>
      <c r="I7" s="99">
        <v>37.750138000000007</v>
      </c>
      <c r="J7" s="99">
        <v>60.653551999999991</v>
      </c>
      <c r="K7" s="99">
        <v>198.45402100000001</v>
      </c>
      <c r="L7" s="99">
        <v>71.510842999999994</v>
      </c>
      <c r="M7" s="99">
        <v>154.62277900000001</v>
      </c>
      <c r="N7" s="99">
        <v>54.476772999999994</v>
      </c>
      <c r="O7" s="99">
        <v>7.6359420000000613</v>
      </c>
      <c r="P7" s="99">
        <v>43.981662999999998</v>
      </c>
      <c r="Q7" s="99">
        <f t="shared" si="1"/>
        <v>332.22800000000007</v>
      </c>
      <c r="R7" s="99">
        <v>72.488973999999999</v>
      </c>
      <c r="S7" s="99">
        <v>185.40845300000001</v>
      </c>
      <c r="T7" s="99">
        <v>75.088021999999995</v>
      </c>
      <c r="U7" s="99">
        <v>115.173643</v>
      </c>
      <c r="V7" s="99">
        <f t="shared" si="2"/>
        <v>448.15909199999999</v>
      </c>
      <c r="W7" s="99">
        <v>147.69577100000001</v>
      </c>
      <c r="Z7" s="77"/>
    </row>
    <row r="8" spans="1:26" x14ac:dyDescent="0.25">
      <c r="A8" s="6" t="s">
        <v>114</v>
      </c>
      <c r="B8" s="99">
        <v>-44.878326000000001</v>
      </c>
      <c r="C8" s="99">
        <v>-49.530746999999977</v>
      </c>
      <c r="D8" s="99">
        <v>-41.739585000000019</v>
      </c>
      <c r="E8" s="99">
        <v>-57.17478999999998</v>
      </c>
      <c r="F8" s="99">
        <f t="shared" si="0"/>
        <v>-193.32344799999998</v>
      </c>
      <c r="G8" s="99">
        <v>-63.834741000000001</v>
      </c>
      <c r="H8" s="99">
        <v>-56.044302999999978</v>
      </c>
      <c r="I8" s="99">
        <v>-72.075640000000035</v>
      </c>
      <c r="J8" s="99">
        <v>-104.07268000974308</v>
      </c>
      <c r="K8" s="99">
        <v>-296.02736400974311</v>
      </c>
      <c r="L8" s="99">
        <v>-109.93064991811762</v>
      </c>
      <c r="M8" s="99">
        <v>-124.63503608188233</v>
      </c>
      <c r="N8" s="99">
        <v>-72.353204999999704</v>
      </c>
      <c r="O8" s="99">
        <v>-15.555689000003667</v>
      </c>
      <c r="P8" s="99">
        <v>-38.002419999996647</v>
      </c>
      <c r="Q8" s="99">
        <f t="shared" si="1"/>
        <v>-360.47699999999998</v>
      </c>
      <c r="R8" s="99">
        <v>-131.07258899999999</v>
      </c>
      <c r="S8" s="99">
        <v>-160.64880000000002</v>
      </c>
      <c r="T8" s="99">
        <v>-163.99108599999994</v>
      </c>
      <c r="U8" s="99">
        <v>-168.37928700000003</v>
      </c>
      <c r="V8" s="99">
        <f t="shared" si="2"/>
        <v>-624.09176200000002</v>
      </c>
      <c r="W8" s="99">
        <v>-177.469481</v>
      </c>
      <c r="Z8" s="77"/>
    </row>
    <row r="9" spans="1:26" x14ac:dyDescent="0.25">
      <c r="A9" s="6" t="s">
        <v>27</v>
      </c>
      <c r="B9" s="99">
        <v>0</v>
      </c>
      <c r="C9" s="99">
        <v>0</v>
      </c>
      <c r="D9" s="99">
        <v>0</v>
      </c>
      <c r="E9" s="99">
        <v>0</v>
      </c>
      <c r="F9" s="99">
        <v>0</v>
      </c>
      <c r="G9" s="99">
        <v>0</v>
      </c>
      <c r="H9" s="99">
        <v>0</v>
      </c>
      <c r="I9" s="99">
        <v>0</v>
      </c>
      <c r="J9" s="99">
        <v>0</v>
      </c>
      <c r="K9" s="99">
        <v>0</v>
      </c>
      <c r="L9" s="99">
        <v>0</v>
      </c>
      <c r="M9" s="99">
        <v>0</v>
      </c>
      <c r="N9" s="99">
        <v>0</v>
      </c>
      <c r="O9" s="99"/>
      <c r="P9" s="99">
        <v>0</v>
      </c>
      <c r="Q9" s="99">
        <f t="shared" si="1"/>
        <v>0</v>
      </c>
      <c r="R9" s="99">
        <v>0</v>
      </c>
      <c r="S9" s="99"/>
      <c r="T9" s="99">
        <v>0</v>
      </c>
      <c r="U9" s="99">
        <v>0</v>
      </c>
      <c r="V9" s="99">
        <f t="shared" si="2"/>
        <v>0</v>
      </c>
      <c r="W9" s="99">
        <v>0</v>
      </c>
      <c r="Z9" s="77"/>
    </row>
    <row r="10" spans="1:26" x14ac:dyDescent="0.25">
      <c r="A10" s="7" t="s">
        <v>116</v>
      </c>
      <c r="B10" s="100">
        <f t="shared" ref="B10:F10" si="3">+SUM(B3:B9)</f>
        <v>602.50088799999992</v>
      </c>
      <c r="C10" s="100">
        <f t="shared" si="3"/>
        <v>759.07931700000086</v>
      </c>
      <c r="D10" s="100">
        <f t="shared" si="3"/>
        <v>565.33575799999903</v>
      </c>
      <c r="E10" s="100">
        <f t="shared" si="3"/>
        <v>761.4325520000001</v>
      </c>
      <c r="F10" s="100">
        <f t="shared" si="3"/>
        <v>2688.3485149999997</v>
      </c>
      <c r="G10" s="100">
        <f t="shared" ref="G10" si="4">+SUM(G3:G9)</f>
        <v>735.92982600000016</v>
      </c>
      <c r="H10" s="100">
        <f t="shared" ref="H10" si="5">+SUM(H3:H9)</f>
        <v>974.47298900000044</v>
      </c>
      <c r="I10" s="100">
        <f t="shared" ref="I10" si="6">+SUM(I3:I9)</f>
        <v>761.53833399999974</v>
      </c>
      <c r="J10" s="100">
        <f t="shared" ref="J10" si="7">+SUM(J3:J9)</f>
        <v>1186.8460539902578</v>
      </c>
      <c r="K10" s="100">
        <f>+SUM(K3:K9)</f>
        <v>3658.7872029902569</v>
      </c>
      <c r="L10" s="100">
        <f t="shared" ref="L10" si="8">+SUM(L3:L9)</f>
        <v>1071.1721040818825</v>
      </c>
      <c r="M10" s="100">
        <f t="shared" ref="M10" si="9">+SUM(M3:M9)</f>
        <v>1415.7550219181187</v>
      </c>
      <c r="N10" s="100">
        <f t="shared" ref="N10:P10" si="10">+SUM(N3:N9)</f>
        <v>1206.0185059999999</v>
      </c>
      <c r="O10" s="100">
        <f t="shared" si="10"/>
        <v>-2.7528000003766095E-2</v>
      </c>
      <c r="P10" s="100">
        <f t="shared" si="10"/>
        <v>1506.6432430000034</v>
      </c>
      <c r="Q10" s="100">
        <f>P10+N10+M10+L10</f>
        <v>5199.5888750000049</v>
      </c>
      <c r="R10" s="100">
        <f>+SUM(R3:R9)</f>
        <v>1416.265586</v>
      </c>
      <c r="S10" s="100">
        <f>+SUM(S3:S9)</f>
        <v>1715.4223590000001</v>
      </c>
      <c r="T10" s="100">
        <f>+SUM(T3:T9)</f>
        <v>1460.0637000000002</v>
      </c>
      <c r="U10" s="100">
        <f>+SUM(U3:U9)</f>
        <v>1804.9057749999999</v>
      </c>
      <c r="V10" s="100">
        <f>U10+T10+S10+R10</f>
        <v>6396.6574199999995</v>
      </c>
      <c r="W10" s="100">
        <f>+SUM(W3:W9)</f>
        <v>1633.1443119999997</v>
      </c>
    </row>
    <row r="11" spans="1:26" x14ac:dyDescent="0.25">
      <c r="A11" s="28" t="s">
        <v>22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</row>
    <row r="12" spans="1:26" x14ac:dyDescent="0.25">
      <c r="A12" s="6" t="s">
        <v>119</v>
      </c>
      <c r="B12" s="99">
        <v>183.69376</v>
      </c>
      <c r="C12" s="99">
        <v>294.70221800000002</v>
      </c>
      <c r="D12" s="99">
        <v>166.0538139999999</v>
      </c>
      <c r="E12" s="99">
        <v>267.35550200000012</v>
      </c>
      <c r="F12" s="99">
        <f t="shared" ref="F12:F17" si="11">+SUM(B12:E12)</f>
        <v>911.805294</v>
      </c>
      <c r="G12" s="99">
        <v>221.21370300000004</v>
      </c>
      <c r="H12" s="99">
        <v>347.387068</v>
      </c>
      <c r="I12" s="99">
        <v>201.50716500000001</v>
      </c>
      <c r="J12" s="99">
        <v>341.90025737039491</v>
      </c>
      <c r="K12" s="99">
        <v>1112.008193370395</v>
      </c>
      <c r="L12" s="99">
        <v>261.821033</v>
      </c>
      <c r="M12" s="99">
        <v>429.54910000000001</v>
      </c>
      <c r="N12" s="99">
        <v>328.65009800000001</v>
      </c>
      <c r="O12" s="99">
        <v>0</v>
      </c>
      <c r="P12" s="99">
        <v>408.19400000000002</v>
      </c>
      <c r="Q12" s="99">
        <f t="shared" ref="Q12:Q16" si="12">P12+N12+M12+L12</f>
        <v>1428.2142309999999</v>
      </c>
      <c r="R12" s="99">
        <v>402.29493400000001</v>
      </c>
      <c r="S12" s="99">
        <v>559.79751699999997</v>
      </c>
      <c r="T12" s="99">
        <v>393.26461799999998</v>
      </c>
      <c r="U12" s="99">
        <v>601.36399400000005</v>
      </c>
      <c r="V12" s="99">
        <f t="shared" ref="V12:V17" si="13">U12+T12+S12+R12</f>
        <v>1956.721063</v>
      </c>
      <c r="W12" s="99">
        <v>479.17467599999998</v>
      </c>
    </row>
    <row r="13" spans="1:26" x14ac:dyDescent="0.25">
      <c r="A13" s="6" t="s">
        <v>120</v>
      </c>
      <c r="B13" s="99">
        <v>73.597248999999991</v>
      </c>
      <c r="C13" s="99">
        <v>83.604680999999999</v>
      </c>
      <c r="D13" s="99">
        <v>78.627587000000005</v>
      </c>
      <c r="E13" s="99">
        <v>89.381933000000018</v>
      </c>
      <c r="F13" s="99">
        <f t="shared" si="11"/>
        <v>325.21145000000001</v>
      </c>
      <c r="G13" s="99">
        <v>86.547923000000011</v>
      </c>
      <c r="H13" s="99">
        <v>87.092702999999986</v>
      </c>
      <c r="I13" s="99">
        <v>94.438999999999993</v>
      </c>
      <c r="J13" s="99">
        <v>177.51825937039499</v>
      </c>
      <c r="K13" s="99">
        <v>445.59788537039492</v>
      </c>
      <c r="L13" s="99">
        <v>196.49753799999999</v>
      </c>
      <c r="M13" s="99">
        <v>231.16988100000006</v>
      </c>
      <c r="N13" s="99">
        <v>222.57526100000001</v>
      </c>
      <c r="O13" s="99">
        <v>0</v>
      </c>
      <c r="P13" s="99">
        <v>257.43900000000002</v>
      </c>
      <c r="Q13" s="99">
        <f t="shared" si="12"/>
        <v>907.68168000000003</v>
      </c>
      <c r="R13" s="99">
        <f>256.527199+6.493688</f>
        <v>263.02088700000002</v>
      </c>
      <c r="S13" s="99">
        <v>253.35968700000001</v>
      </c>
      <c r="T13" s="99">
        <v>292.015804</v>
      </c>
      <c r="U13" s="99">
        <v>249.72076899999999</v>
      </c>
      <c r="V13" s="99">
        <f t="shared" si="13"/>
        <v>1058.1171469999999</v>
      </c>
      <c r="W13" s="99">
        <v>319.84605800000003</v>
      </c>
    </row>
    <row r="14" spans="1:26" x14ac:dyDescent="0.25">
      <c r="A14" s="6" t="s">
        <v>121</v>
      </c>
      <c r="B14" s="99">
        <v>100.50459900000001</v>
      </c>
      <c r="C14" s="99">
        <v>113.69222599999999</v>
      </c>
      <c r="D14" s="99">
        <v>110.28369300000003</v>
      </c>
      <c r="E14" s="99">
        <v>125.70002699999995</v>
      </c>
      <c r="F14" s="99">
        <f t="shared" si="11"/>
        <v>450.18054499999994</v>
      </c>
      <c r="G14" s="99">
        <v>115.556228</v>
      </c>
      <c r="H14" s="99">
        <v>127.404212</v>
      </c>
      <c r="I14" s="99">
        <v>129.68159800000001</v>
      </c>
      <c r="J14" s="99">
        <v>156.94978800000001</v>
      </c>
      <c r="K14" s="99">
        <v>529.59182600000008</v>
      </c>
      <c r="L14" s="99">
        <v>134.47373099999999</v>
      </c>
      <c r="M14" s="99">
        <v>151.07366500000001</v>
      </c>
      <c r="N14" s="99">
        <v>154.92578800000001</v>
      </c>
      <c r="O14" s="99">
        <v>0</v>
      </c>
      <c r="P14" s="99">
        <v>188.733</v>
      </c>
      <c r="Q14" s="99">
        <f t="shared" si="12"/>
        <v>629.20618400000001</v>
      </c>
      <c r="R14" s="99">
        <v>177.16615899999999</v>
      </c>
      <c r="S14" s="99">
        <v>193.04780299999999</v>
      </c>
      <c r="T14" s="99">
        <v>180.54250400000001</v>
      </c>
      <c r="U14" s="99">
        <v>208.960792</v>
      </c>
      <c r="V14" s="99">
        <f t="shared" si="13"/>
        <v>759.71725800000002</v>
      </c>
      <c r="W14" s="99">
        <v>204.43017</v>
      </c>
    </row>
    <row r="15" spans="1:26" x14ac:dyDescent="0.25">
      <c r="A15" s="6" t="s">
        <v>122</v>
      </c>
      <c r="B15" s="99">
        <v>159.36197199999998</v>
      </c>
      <c r="C15" s="99">
        <v>174.24408599999998</v>
      </c>
      <c r="D15" s="99">
        <v>137.22668999999999</v>
      </c>
      <c r="E15" s="99">
        <v>184.68353900000005</v>
      </c>
      <c r="F15" s="99">
        <f t="shared" si="11"/>
        <v>655.51628699999992</v>
      </c>
      <c r="G15" s="99">
        <v>201.69612599999999</v>
      </c>
      <c r="H15" s="99">
        <v>255.099299</v>
      </c>
      <c r="I15" s="99">
        <v>213.68874499999993</v>
      </c>
      <c r="J15" s="99">
        <v>293.72780700000004</v>
      </c>
      <c r="K15" s="99">
        <v>964.21197699999993</v>
      </c>
      <c r="L15" s="99">
        <v>317.53796600000004</v>
      </c>
      <c r="M15" s="99">
        <v>314.30484599999988</v>
      </c>
      <c r="N15" s="99">
        <v>293.98639800000007</v>
      </c>
      <c r="O15" s="99">
        <v>0</v>
      </c>
      <c r="P15" s="99">
        <v>369.161</v>
      </c>
      <c r="Q15" s="99">
        <f t="shared" si="12"/>
        <v>1294.9902099999999</v>
      </c>
      <c r="R15" s="99">
        <v>397.15257200000008</v>
      </c>
      <c r="S15" s="99">
        <v>405.44276300000001</v>
      </c>
      <c r="T15" s="99">
        <v>386.37278099999997</v>
      </c>
      <c r="U15" s="99">
        <v>462.06216999999998</v>
      </c>
      <c r="V15" s="99">
        <f t="shared" si="13"/>
        <v>1651.0302860000002</v>
      </c>
      <c r="W15" s="99">
        <v>400.23256500000002</v>
      </c>
    </row>
    <row r="16" spans="1:26" x14ac:dyDescent="0.25">
      <c r="A16" s="6" t="s">
        <v>123</v>
      </c>
      <c r="B16" s="99">
        <v>15.204493000000001</v>
      </c>
      <c r="C16" s="99">
        <v>21.379812000000005</v>
      </c>
      <c r="D16" s="99">
        <v>20.57640799999999</v>
      </c>
      <c r="E16" s="99">
        <v>17.167337000000007</v>
      </c>
      <c r="F16" s="99">
        <f t="shared" si="11"/>
        <v>74.328050000000005</v>
      </c>
      <c r="G16" s="99">
        <v>53.176955</v>
      </c>
      <c r="H16" s="99">
        <v>48.484749000000001</v>
      </c>
      <c r="I16" s="99">
        <v>39.085860000000004</v>
      </c>
      <c r="J16" s="99">
        <v>60.279836000000003</v>
      </c>
      <c r="K16" s="99">
        <v>201.0274</v>
      </c>
      <c r="L16" s="99">
        <v>76.737158999999991</v>
      </c>
      <c r="M16" s="99">
        <v>147.09634600000001</v>
      </c>
      <c r="N16" s="99">
        <v>55.844773000000004</v>
      </c>
      <c r="O16" s="99">
        <v>0</v>
      </c>
      <c r="P16" s="99">
        <v>17.923999999999999</v>
      </c>
      <c r="Q16" s="99">
        <f t="shared" si="12"/>
        <v>297.60227800000001</v>
      </c>
      <c r="R16" s="99">
        <v>72.488973999999999</v>
      </c>
      <c r="S16" s="99">
        <v>185.40845300000001</v>
      </c>
      <c r="T16" s="99">
        <v>75.045623000000006</v>
      </c>
      <c r="U16" s="99">
        <v>116.769262</v>
      </c>
      <c r="V16" s="99">
        <f t="shared" si="13"/>
        <v>449.712312</v>
      </c>
      <c r="W16" s="99">
        <v>147.69577100000001</v>
      </c>
    </row>
    <row r="17" spans="1:26" x14ac:dyDescent="0.25">
      <c r="A17" s="6" t="s">
        <v>114</v>
      </c>
      <c r="B17" s="99">
        <v>-17.155806999999999</v>
      </c>
      <c r="C17" s="99">
        <v>-21.783953999999998</v>
      </c>
      <c r="D17" s="99">
        <v>-16.463665000000002</v>
      </c>
      <c r="E17" s="99">
        <v>-16.853386000000008</v>
      </c>
      <c r="F17" s="99">
        <f t="shared" si="11"/>
        <v>-72.256811999999996</v>
      </c>
      <c r="G17" s="99">
        <v>-18.115749999999998</v>
      </c>
      <c r="H17" s="99">
        <v>-19.788588000000004</v>
      </c>
      <c r="I17" s="99">
        <v>-25.499108999999997</v>
      </c>
      <c r="J17" s="99">
        <v>-24.329919999999998</v>
      </c>
      <c r="K17" s="99">
        <v>-87.733367000000001</v>
      </c>
      <c r="L17" s="99">
        <v>-27.209263</v>
      </c>
      <c r="M17" s="99">
        <v>-28.07752</v>
      </c>
      <c r="N17" s="99">
        <v>-38.344670999999998</v>
      </c>
      <c r="O17" s="99">
        <v>0</v>
      </c>
      <c r="P17" s="99">
        <v>31.498999999999999</v>
      </c>
      <c r="Q17" s="99">
        <f>P17+N17+M17+L17</f>
        <v>-62.132454000000003</v>
      </c>
      <c r="R17" s="99">
        <v>-54.380984999999995</v>
      </c>
      <c r="S17" s="99">
        <v>-64.506506000000002</v>
      </c>
      <c r="T17" s="99">
        <v>-67.381257000000005</v>
      </c>
      <c r="U17" s="99">
        <v>-27.397612999999996</v>
      </c>
      <c r="V17" s="99">
        <f t="shared" si="13"/>
        <v>-213.66636099999999</v>
      </c>
      <c r="W17" s="99">
        <v>-77.479726999999997</v>
      </c>
    </row>
    <row r="18" spans="1:26" x14ac:dyDescent="0.25">
      <c r="A18" s="7" t="s">
        <v>117</v>
      </c>
      <c r="B18" s="100">
        <f t="shared" ref="B18:F18" si="14">+SUM(B12:B17)</f>
        <v>515.20626600000003</v>
      </c>
      <c r="C18" s="100">
        <f t="shared" si="14"/>
        <v>665.83906899999999</v>
      </c>
      <c r="D18" s="100">
        <f t="shared" si="14"/>
        <v>496.30452699999989</v>
      </c>
      <c r="E18" s="100">
        <f t="shared" si="14"/>
        <v>667.43495200000018</v>
      </c>
      <c r="F18" s="100">
        <f t="shared" si="14"/>
        <v>2344.7848140000001</v>
      </c>
      <c r="G18" s="100">
        <f t="shared" ref="G18" si="15">+SUM(G12:G17)</f>
        <v>660.07518499999992</v>
      </c>
      <c r="H18" s="100">
        <f t="shared" ref="H18" si="16">+SUM(H12:H17)</f>
        <v>845.67944299999988</v>
      </c>
      <c r="I18" s="100">
        <f t="shared" ref="I18" si="17">+SUM(I12:I17)</f>
        <v>652.90325899999993</v>
      </c>
      <c r="J18" s="100">
        <f t="shared" ref="J18" si="18">+SUM(J12:J17)</f>
        <v>1006.0460277407898</v>
      </c>
      <c r="K18" s="100">
        <f t="shared" ref="K18" si="19">+SUM(K12:K17)</f>
        <v>3164.7039147407904</v>
      </c>
      <c r="L18" s="100">
        <f t="shared" ref="L18" si="20">+SUM(L12:L17)</f>
        <v>959.85816400000022</v>
      </c>
      <c r="M18" s="100">
        <f t="shared" ref="M18" si="21">+SUM(M12:M17)</f>
        <v>1245.1163179999999</v>
      </c>
      <c r="N18" s="100">
        <f t="shared" ref="N18:P18" si="22">+SUM(N12:N17)</f>
        <v>1017.6376470000001</v>
      </c>
      <c r="O18" s="100">
        <f>+SUM(O12:O17)</f>
        <v>0</v>
      </c>
      <c r="P18" s="100">
        <f t="shared" si="22"/>
        <v>1272.95</v>
      </c>
      <c r="Q18" s="100">
        <f>P18+N18+M18+L18</f>
        <v>4495.5621289999999</v>
      </c>
      <c r="R18" s="100">
        <f t="shared" ref="R18:U18" si="23">+SUM(R12:R17)</f>
        <v>1257.7425410000001</v>
      </c>
      <c r="S18" s="100">
        <f t="shared" si="23"/>
        <v>1532.5497170000001</v>
      </c>
      <c r="T18" s="100">
        <f t="shared" si="23"/>
        <v>1259.8600730000001</v>
      </c>
      <c r="U18" s="100">
        <f t="shared" si="23"/>
        <v>1611.479374</v>
      </c>
      <c r="V18" s="100">
        <f>U18+T18+S18+R18</f>
        <v>5661.6317049999998</v>
      </c>
      <c r="W18" s="100">
        <f t="shared" ref="W18" si="24">+SUM(W12:W17)</f>
        <v>1473.8995130000001</v>
      </c>
    </row>
    <row r="19" spans="1:26" x14ac:dyDescent="0.25">
      <c r="A19" s="28" t="s">
        <v>28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</row>
    <row r="20" spans="1:26" x14ac:dyDescent="0.25">
      <c r="A20" s="6" t="s">
        <v>119</v>
      </c>
      <c r="B20" s="99">
        <v>60.794209000000002</v>
      </c>
      <c r="C20" s="99">
        <v>166.40295399999999</v>
      </c>
      <c r="D20" s="99">
        <v>53.888201000000038</v>
      </c>
      <c r="E20" s="99">
        <v>125.70988044068608</v>
      </c>
      <c r="F20" s="99">
        <f t="shared" ref="F20:F24" si="25">+SUM(B20:E20)</f>
        <v>406.79524444068613</v>
      </c>
      <c r="G20" s="99">
        <v>85.911655999999994</v>
      </c>
      <c r="H20" s="99">
        <v>210.11541600000001</v>
      </c>
      <c r="I20" s="99">
        <v>57.581165000000006</v>
      </c>
      <c r="J20" s="99">
        <v>199.25372637039499</v>
      </c>
      <c r="K20" s="99">
        <v>552.86196337039496</v>
      </c>
      <c r="L20" s="99">
        <v>112.61233299999998</v>
      </c>
      <c r="M20" s="99">
        <v>278.90551199999999</v>
      </c>
      <c r="N20" s="99">
        <v>151.694456</v>
      </c>
      <c r="O20" s="99">
        <v>2.6271100000001297</v>
      </c>
      <c r="P20" s="99">
        <v>181.339</v>
      </c>
      <c r="Q20" s="99">
        <f t="shared" ref="Q20:Q25" si="26">P20+N20+M20+O20+L20</f>
        <v>727.1784110000001</v>
      </c>
      <c r="R20" s="99">
        <v>186.42064800000003</v>
      </c>
      <c r="S20" s="99">
        <v>296.09124500000001</v>
      </c>
      <c r="T20" s="99">
        <v>158.487255</v>
      </c>
      <c r="U20" s="99">
        <v>295.499413</v>
      </c>
      <c r="V20" s="99">
        <f t="shared" ref="V20:V25" si="27">U20+T20+S20+R20</f>
        <v>936.49856100000011</v>
      </c>
      <c r="W20" s="99">
        <v>198.904664</v>
      </c>
    </row>
    <row r="21" spans="1:26" x14ac:dyDescent="0.25">
      <c r="A21" s="6" t="s">
        <v>120</v>
      </c>
      <c r="B21" s="99">
        <v>28.178069999999998</v>
      </c>
      <c r="C21" s="99">
        <v>31.804649000000001</v>
      </c>
      <c r="D21" s="99">
        <v>34.940217999999987</v>
      </c>
      <c r="E21" s="99">
        <v>41.818504988221768</v>
      </c>
      <c r="F21" s="99">
        <f t="shared" si="25"/>
        <v>136.74144198822177</v>
      </c>
      <c r="G21" s="99">
        <v>49.455853000000005</v>
      </c>
      <c r="H21" s="99">
        <v>52.616301999999997</v>
      </c>
      <c r="I21" s="99">
        <v>52.683999999999997</v>
      </c>
      <c r="J21" s="99">
        <v>94.892805370394981</v>
      </c>
      <c r="K21" s="99">
        <v>249.648960370395</v>
      </c>
      <c r="L21" s="99">
        <v>97.36890600000001</v>
      </c>
      <c r="M21" s="99">
        <v>125.01229499999999</v>
      </c>
      <c r="N21" s="99">
        <v>124.453153</v>
      </c>
      <c r="O21" s="99">
        <v>1.800280999999984</v>
      </c>
      <c r="P21" s="99">
        <v>155.328</v>
      </c>
      <c r="Q21" s="99">
        <f t="shared" si="26"/>
        <v>503.96263499999998</v>
      </c>
      <c r="R21" s="99">
        <v>155.82691499999999</v>
      </c>
      <c r="S21" s="99">
        <v>130.431164</v>
      </c>
      <c r="T21" s="99">
        <v>152.528108</v>
      </c>
      <c r="U21" s="99">
        <v>130.19184000000004</v>
      </c>
      <c r="V21" s="99">
        <f t="shared" si="27"/>
        <v>568.978027</v>
      </c>
      <c r="W21" s="99">
        <v>221.50536600000001</v>
      </c>
    </row>
    <row r="22" spans="1:26" x14ac:dyDescent="0.25">
      <c r="A22" s="6" t="s">
        <v>121</v>
      </c>
      <c r="B22" s="99">
        <v>-1.2079999999999991</v>
      </c>
      <c r="C22" s="99">
        <v>7.3691379999999977</v>
      </c>
      <c r="D22" s="99">
        <v>13.30941</v>
      </c>
      <c r="E22" s="99">
        <v>22.585851389668196</v>
      </c>
      <c r="F22" s="99">
        <f t="shared" si="25"/>
        <v>42.056399389668194</v>
      </c>
      <c r="G22" s="99">
        <v>11.050306000000001</v>
      </c>
      <c r="H22" s="99">
        <v>19.851359999999996</v>
      </c>
      <c r="I22" s="99">
        <v>18.816279999999999</v>
      </c>
      <c r="J22" s="99">
        <v>34.610984000000009</v>
      </c>
      <c r="K22" s="99">
        <v>84.328930000000014</v>
      </c>
      <c r="L22" s="99">
        <v>11.969768999999999</v>
      </c>
      <c r="M22" s="99">
        <v>22.925898</v>
      </c>
      <c r="N22" s="99">
        <v>18.170791000000001</v>
      </c>
      <c r="O22" s="99">
        <v>1.358263000000008</v>
      </c>
      <c r="P22" s="99">
        <v>33.634</v>
      </c>
      <c r="Q22" s="99">
        <f t="shared" si="26"/>
        <v>88.058721000000006</v>
      </c>
      <c r="R22" s="99">
        <v>20.526823</v>
      </c>
      <c r="S22" s="99">
        <v>19.195747999999998</v>
      </c>
      <c r="T22" s="99">
        <v>13.236214000000031</v>
      </c>
      <c r="U22" s="99">
        <v>15.982053000000001</v>
      </c>
      <c r="V22" s="99">
        <f t="shared" si="27"/>
        <v>68.940838000000042</v>
      </c>
      <c r="W22" s="99">
        <v>12.061342</v>
      </c>
    </row>
    <row r="23" spans="1:26" x14ac:dyDescent="0.25">
      <c r="A23" s="6" t="s">
        <v>122</v>
      </c>
      <c r="B23" s="99">
        <v>22.374171999999998</v>
      </c>
      <c r="C23" s="99">
        <v>31.925538000000003</v>
      </c>
      <c r="D23" s="99">
        <v>19.03653199999998</v>
      </c>
      <c r="E23" s="99">
        <v>26.090860125603765</v>
      </c>
      <c r="F23" s="99">
        <f t="shared" si="25"/>
        <v>99.427102125603753</v>
      </c>
      <c r="G23" s="99">
        <v>27.825946000000002</v>
      </c>
      <c r="H23" s="99">
        <v>56.079646999999987</v>
      </c>
      <c r="I23" s="99">
        <v>31.461006000000008</v>
      </c>
      <c r="J23" s="99">
        <v>53.707991999999983</v>
      </c>
      <c r="K23" s="99">
        <v>169.07459099999997</v>
      </c>
      <c r="L23" s="99">
        <v>45.285784</v>
      </c>
      <c r="M23" s="99">
        <v>45.953110000000002</v>
      </c>
      <c r="N23" s="99">
        <v>34.213366999999998</v>
      </c>
      <c r="O23" s="99">
        <v>6.9432809999999847</v>
      </c>
      <c r="P23" s="99">
        <v>15.122</v>
      </c>
      <c r="Q23" s="99">
        <f t="shared" si="26"/>
        <v>147.51754199999999</v>
      </c>
      <c r="R23" s="99">
        <v>21.528052000000059</v>
      </c>
      <c r="S23" s="99">
        <v>4.5201650000000004</v>
      </c>
      <c r="T23" s="99">
        <v>19.174634999999999</v>
      </c>
      <c r="U23" s="99">
        <v>-22.107669999999942</v>
      </c>
      <c r="V23" s="99">
        <f>U23+T23+S23+R23</f>
        <v>23.115182000000118</v>
      </c>
      <c r="W23" s="99">
        <v>-17.087886000000001</v>
      </c>
    </row>
    <row r="24" spans="1:26" x14ac:dyDescent="0.25">
      <c r="A24" s="6" t="s">
        <v>123</v>
      </c>
      <c r="B24" s="99">
        <v>-69.536641000000003</v>
      </c>
      <c r="C24" s="99">
        <v>-66.315279000000004</v>
      </c>
      <c r="D24" s="99">
        <v>-57.221335000000067</v>
      </c>
      <c r="E24" s="99">
        <v>-79.045045441815859</v>
      </c>
      <c r="F24" s="99">
        <f t="shared" si="25"/>
        <v>-272.1183004418159</v>
      </c>
      <c r="G24" s="99">
        <v>-58.524947000000012</v>
      </c>
      <c r="H24" s="99">
        <v>-86.977728000000027</v>
      </c>
      <c r="I24" s="99">
        <v>-90.787659999999988</v>
      </c>
      <c r="J24" s="99">
        <v>-176.05312400000005</v>
      </c>
      <c r="K24" s="99">
        <v>-412.34345900000005</v>
      </c>
      <c r="L24" s="99">
        <v>-144.226057</v>
      </c>
      <c r="M24" s="99">
        <v>-127.655992</v>
      </c>
      <c r="N24" s="99">
        <v>-215.47515110000001</v>
      </c>
      <c r="O24" s="99">
        <v>-12.728040121274603</v>
      </c>
      <c r="P24" s="99">
        <v>-127.41500000000001</v>
      </c>
      <c r="Q24" s="99">
        <f t="shared" si="26"/>
        <v>-627.50024022127457</v>
      </c>
      <c r="R24" s="99">
        <v>-199.476009</v>
      </c>
      <c r="S24" s="99">
        <v>-98.665963000000005</v>
      </c>
      <c r="T24" s="99">
        <v>-200.89504700000001</v>
      </c>
      <c r="U24" s="99">
        <v>-178.97534099999999</v>
      </c>
      <c r="V24" s="99">
        <f t="shared" si="27"/>
        <v>-678.01235999999994</v>
      </c>
      <c r="W24" s="99">
        <v>-212.38606100000001</v>
      </c>
      <c r="Y24" s="110"/>
      <c r="Z24" s="76"/>
    </row>
    <row r="25" spans="1:26" x14ac:dyDescent="0.25">
      <c r="A25" s="6" t="s">
        <v>114</v>
      </c>
      <c r="B25" s="99">
        <v>0</v>
      </c>
      <c r="C25" s="99">
        <v>0</v>
      </c>
      <c r="D25" s="99">
        <v>0</v>
      </c>
      <c r="E25" s="99">
        <v>0</v>
      </c>
      <c r="F25" s="99">
        <v>0</v>
      </c>
      <c r="G25" s="99">
        <v>0</v>
      </c>
      <c r="H25" s="99">
        <v>0</v>
      </c>
      <c r="I25" s="99">
        <v>0</v>
      </c>
      <c r="J25" s="99">
        <v>0</v>
      </c>
      <c r="K25" s="99">
        <v>0</v>
      </c>
      <c r="L25" s="99">
        <v>0</v>
      </c>
      <c r="M25" s="99">
        <v>0</v>
      </c>
      <c r="N25" s="99">
        <v>0</v>
      </c>
      <c r="O25" s="99">
        <v>0</v>
      </c>
      <c r="P25" s="99">
        <v>0</v>
      </c>
      <c r="Q25" s="99">
        <f t="shared" si="26"/>
        <v>0</v>
      </c>
      <c r="R25" s="99">
        <v>0</v>
      </c>
      <c r="S25" s="99">
        <v>0</v>
      </c>
      <c r="T25" s="99">
        <v>0</v>
      </c>
      <c r="U25" s="99">
        <v>0</v>
      </c>
      <c r="V25" s="99">
        <f t="shared" si="27"/>
        <v>0</v>
      </c>
      <c r="W25" s="99">
        <v>0</v>
      </c>
    </row>
    <row r="26" spans="1:26" x14ac:dyDescent="0.25">
      <c r="A26" s="7" t="s">
        <v>118</v>
      </c>
      <c r="B26" s="100">
        <f t="shared" ref="B26:F26" si="28">+SUM(B20:B25)</f>
        <v>40.60181</v>
      </c>
      <c r="C26" s="100">
        <f t="shared" si="28"/>
        <v>171.18699999999998</v>
      </c>
      <c r="D26" s="100">
        <f t="shared" si="28"/>
        <v>63.953025999999937</v>
      </c>
      <c r="E26" s="100">
        <f t="shared" si="28"/>
        <v>137.16005150236396</v>
      </c>
      <c r="F26" s="100">
        <f t="shared" si="28"/>
        <v>412.90188750236382</v>
      </c>
      <c r="G26" s="100">
        <f t="shared" ref="G26" si="29">+SUM(G20:G25)</f>
        <v>115.71881399999999</v>
      </c>
      <c r="H26" s="100">
        <f t="shared" ref="H26" si="30">+SUM(H20:H25)</f>
        <v>251.68499699999995</v>
      </c>
      <c r="I26" s="100">
        <f t="shared" ref="I26" si="31">+SUM(I20:I25)</f>
        <v>69.754791000000012</v>
      </c>
      <c r="J26" s="100">
        <f t="shared" ref="J26" si="32">+SUM(J20:J25)</f>
        <v>206.41238374078992</v>
      </c>
      <c r="K26" s="100">
        <f t="shared" ref="K26" si="33">+SUM(K20:K25)</f>
        <v>643.57098574078998</v>
      </c>
      <c r="L26" s="100">
        <f t="shared" ref="L26" si="34">+SUM(L20:L25)</f>
        <v>123.01073499999998</v>
      </c>
      <c r="M26" s="100">
        <f>+SUM(M20:M25)</f>
        <v>345.14082299999995</v>
      </c>
      <c r="N26" s="100">
        <f t="shared" ref="N26:P26" si="35">+SUM(N20:N25)</f>
        <v>113.0566159</v>
      </c>
      <c r="O26" s="100">
        <f t="shared" si="35"/>
        <v>8.94878725503645E-4</v>
      </c>
      <c r="P26" s="100">
        <f t="shared" si="35"/>
        <v>258.00800000000004</v>
      </c>
      <c r="Q26" s="100">
        <f>P26+N26+M26+L26</f>
        <v>839.21617389999994</v>
      </c>
      <c r="R26" s="100">
        <f t="shared" ref="R26:U26" si="36">+SUM(R20:R25)</f>
        <v>184.82642900000005</v>
      </c>
      <c r="S26" s="100">
        <f t="shared" si="36"/>
        <v>351.57235900000001</v>
      </c>
      <c r="T26" s="100">
        <f t="shared" si="36"/>
        <v>142.53116500000002</v>
      </c>
      <c r="U26" s="100">
        <f t="shared" si="36"/>
        <v>240.59029500000017</v>
      </c>
      <c r="V26" s="100">
        <f>U26+T26+S26+R26</f>
        <v>919.52024800000027</v>
      </c>
      <c r="W26" s="100">
        <f t="shared" ref="W26" si="37">+SUM(W20:W25)</f>
        <v>202.99742499999999</v>
      </c>
    </row>
    <row r="27" spans="1:26" s="15" customFormat="1" x14ac:dyDescent="0.25">
      <c r="Q27" s="120"/>
      <c r="R27" s="120"/>
      <c r="S27" s="120"/>
      <c r="T27" s="120"/>
      <c r="U27" s="120"/>
      <c r="V27" s="120"/>
    </row>
    <row r="28" spans="1:26" s="15" customFormat="1" x14ac:dyDescent="0.25"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</row>
    <row r="29" spans="1:26" s="15" customFormat="1" x14ac:dyDescent="0.25"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121"/>
      <c r="Q29" s="121"/>
      <c r="R29" s="121"/>
      <c r="S29" s="121"/>
      <c r="T29" s="121"/>
      <c r="U29" s="121"/>
    </row>
    <row r="30" spans="1:26" s="15" customFormat="1" x14ac:dyDescent="0.25"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V30" s="1"/>
    </row>
    <row r="31" spans="1:26" s="15" customFormat="1" x14ac:dyDescent="0.25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26" s="15" customFormat="1" x14ac:dyDescent="0.25">
      <c r="U32" s="108"/>
    </row>
    <row r="33" spans="2:21" s="15" customFormat="1" x14ac:dyDescent="0.25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U33" s="108"/>
    </row>
    <row r="34" spans="2:21" s="15" customFormat="1" x14ac:dyDescent="0.25">
      <c r="U34" s="108"/>
    </row>
    <row r="35" spans="2:21" s="15" customFormat="1" x14ac:dyDescent="0.25"/>
    <row r="36" spans="2:21" s="15" customFormat="1" x14ac:dyDescent="0.25"/>
    <row r="37" spans="2:21" s="15" customFormat="1" x14ac:dyDescent="0.25"/>
    <row r="38" spans="2:21" s="15" customFormat="1" x14ac:dyDescent="0.25"/>
    <row r="39" spans="2:21" s="15" customFormat="1" x14ac:dyDescent="0.25"/>
    <row r="40" spans="2:21" s="15" customFormat="1" x14ac:dyDescent="0.25"/>
    <row r="41" spans="2:21" s="15" customFormat="1" x14ac:dyDescent="0.25"/>
    <row r="42" spans="2:21" s="15" customFormat="1" x14ac:dyDescent="0.25"/>
    <row r="43" spans="2:21" s="15" customFormat="1" x14ac:dyDescent="0.25"/>
    <row r="44" spans="2:21" s="15" customFormat="1" x14ac:dyDescent="0.25"/>
    <row r="45" spans="2:21" s="15" customFormat="1" x14ac:dyDescent="0.25"/>
    <row r="46" spans="2:21" s="15" customFormat="1" x14ac:dyDescent="0.25"/>
    <row r="47" spans="2:21" s="15" customFormat="1" x14ac:dyDescent="0.25"/>
    <row r="48" spans="2:21" s="15" customFormat="1" x14ac:dyDescent="0.25"/>
    <row r="49" s="15" customFormat="1" x14ac:dyDescent="0.25"/>
    <row r="50" s="15" customFormat="1" x14ac:dyDescent="0.25"/>
    <row r="51" s="15" customFormat="1" x14ac:dyDescent="0.25"/>
    <row r="52" s="15" customFormat="1" x14ac:dyDescent="0.25"/>
    <row r="53" s="15" customFormat="1" x14ac:dyDescent="0.25"/>
    <row r="54" s="15" customFormat="1" x14ac:dyDescent="0.25"/>
    <row r="55" s="15" customFormat="1" x14ac:dyDescent="0.25"/>
    <row r="56" s="15" customFormat="1" x14ac:dyDescent="0.25"/>
    <row r="57" s="15" customFormat="1" x14ac:dyDescent="0.25"/>
    <row r="58" s="15" customFormat="1" x14ac:dyDescent="0.25"/>
    <row r="59" s="15" customFormat="1" x14ac:dyDescent="0.25"/>
    <row r="60" s="15" customFormat="1" x14ac:dyDescent="0.25"/>
    <row r="61" s="15" customFormat="1" x14ac:dyDescent="0.25"/>
    <row r="62" s="15" customFormat="1" x14ac:dyDescent="0.25"/>
    <row r="63" s="15" customFormat="1" x14ac:dyDescent="0.25"/>
    <row r="64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  <row r="74" s="15" customFormat="1" x14ac:dyDescent="0.25"/>
    <row r="75" s="15" customFormat="1" x14ac:dyDescent="0.25"/>
    <row r="76" s="15" customFormat="1" x14ac:dyDescent="0.25"/>
    <row r="77" s="15" customFormat="1" x14ac:dyDescent="0.25"/>
    <row r="78" s="15" customFormat="1" x14ac:dyDescent="0.25"/>
    <row r="79" s="15" customFormat="1" x14ac:dyDescent="0.25"/>
    <row r="80" s="15" customFormat="1" x14ac:dyDescent="0.25"/>
    <row r="81" s="15" customFormat="1" x14ac:dyDescent="0.25"/>
    <row r="82" s="15" customFormat="1" x14ac:dyDescent="0.25"/>
    <row r="83" s="15" customFormat="1" x14ac:dyDescent="0.25"/>
    <row r="84" s="15" customFormat="1" x14ac:dyDescent="0.25"/>
    <row r="85" s="15" customFormat="1" x14ac:dyDescent="0.25"/>
    <row r="86" s="15" customFormat="1" x14ac:dyDescent="0.25"/>
    <row r="87" s="15" customFormat="1" x14ac:dyDescent="0.25"/>
    <row r="88" s="15" customFormat="1" x14ac:dyDescent="0.25"/>
    <row r="89" s="15" customFormat="1" x14ac:dyDescent="0.25"/>
    <row r="90" s="15" customFormat="1" x14ac:dyDescent="0.25"/>
    <row r="91" s="15" customFormat="1" x14ac:dyDescent="0.25"/>
    <row r="92" s="15" customFormat="1" x14ac:dyDescent="0.25"/>
    <row r="93" s="15" customFormat="1" x14ac:dyDescent="0.25"/>
    <row r="94" s="15" customFormat="1" x14ac:dyDescent="0.25"/>
    <row r="95" s="15" customFormat="1" x14ac:dyDescent="0.25"/>
    <row r="96" s="15" customFormat="1" x14ac:dyDescent="0.25"/>
    <row r="97" s="15" customFormat="1" x14ac:dyDescent="0.25"/>
    <row r="98" s="15" customFormat="1" x14ac:dyDescent="0.25"/>
    <row r="99" s="15" customFormat="1" x14ac:dyDescent="0.25"/>
    <row r="100" s="15" customFormat="1" x14ac:dyDescent="0.25"/>
    <row r="101" s="15" customFormat="1" x14ac:dyDescent="0.25"/>
    <row r="102" s="15" customFormat="1" x14ac:dyDescent="0.25"/>
    <row r="103" s="15" customFormat="1" x14ac:dyDescent="0.25"/>
    <row r="104" s="15" customFormat="1" x14ac:dyDescent="0.25"/>
    <row r="105" s="15" customFormat="1" x14ac:dyDescent="0.25"/>
    <row r="106" s="15" customFormat="1" x14ac:dyDescent="0.25"/>
    <row r="107" s="15" customFormat="1" x14ac:dyDescent="0.25"/>
    <row r="108" s="15" customFormat="1" x14ac:dyDescent="0.25"/>
    <row r="109" s="15" customFormat="1" x14ac:dyDescent="0.25"/>
    <row r="110" s="15" customFormat="1" x14ac:dyDescent="0.25"/>
    <row r="111" s="15" customFormat="1" x14ac:dyDescent="0.25"/>
    <row r="112" s="15" customFormat="1" x14ac:dyDescent="0.25"/>
    <row r="113" s="15" customFormat="1" x14ac:dyDescent="0.25"/>
    <row r="114" s="15" customFormat="1" x14ac:dyDescent="0.25"/>
    <row r="115" s="15" customFormat="1" x14ac:dyDescent="0.25"/>
    <row r="116" s="15" customFormat="1" x14ac:dyDescent="0.25"/>
    <row r="117" s="15" customFormat="1" x14ac:dyDescent="0.25"/>
    <row r="118" s="15" customFormat="1" x14ac:dyDescent="0.25"/>
    <row r="119" s="15" customFormat="1" x14ac:dyDescent="0.25"/>
    <row r="120" s="15" customFormat="1" x14ac:dyDescent="0.25"/>
    <row r="121" s="15" customFormat="1" x14ac:dyDescent="0.25"/>
    <row r="122" s="15" customFormat="1" x14ac:dyDescent="0.25"/>
    <row r="123" s="15" customFormat="1" x14ac:dyDescent="0.25"/>
    <row r="124" s="15" customFormat="1" x14ac:dyDescent="0.25"/>
    <row r="125" s="15" customFormat="1" x14ac:dyDescent="0.25"/>
    <row r="126" s="15" customFormat="1" x14ac:dyDescent="0.25"/>
    <row r="127" s="15" customFormat="1" x14ac:dyDescent="0.25"/>
    <row r="128" s="15" customFormat="1" x14ac:dyDescent="0.25"/>
    <row r="129" s="15" customFormat="1" x14ac:dyDescent="0.25"/>
    <row r="130" s="15" customFormat="1" x14ac:dyDescent="0.25"/>
    <row r="131" s="15" customFormat="1" x14ac:dyDescent="0.25"/>
    <row r="132" s="15" customFormat="1" x14ac:dyDescent="0.25"/>
    <row r="133" s="15" customFormat="1" x14ac:dyDescent="0.25"/>
    <row r="134" s="15" customFormat="1" x14ac:dyDescent="0.25"/>
    <row r="135" s="15" customFormat="1" x14ac:dyDescent="0.25"/>
    <row r="136" s="15" customFormat="1" x14ac:dyDescent="0.25"/>
    <row r="137" s="15" customFormat="1" x14ac:dyDescent="0.25"/>
    <row r="138" s="15" customFormat="1" x14ac:dyDescent="0.25"/>
    <row r="139" s="15" customFormat="1" x14ac:dyDescent="0.25"/>
    <row r="140" s="15" customFormat="1" x14ac:dyDescent="0.25"/>
    <row r="141" s="15" customFormat="1" x14ac:dyDescent="0.25"/>
    <row r="142" s="15" customFormat="1" x14ac:dyDescent="0.25"/>
    <row r="143" s="15" customFormat="1" x14ac:dyDescent="0.25"/>
    <row r="144" s="15" customFormat="1" x14ac:dyDescent="0.25"/>
    <row r="145" s="15" customFormat="1" x14ac:dyDescent="0.25"/>
    <row r="146" s="15" customFormat="1" x14ac:dyDescent="0.25"/>
    <row r="147" s="15" customFormat="1" x14ac:dyDescent="0.25"/>
    <row r="148" s="15" customFormat="1" x14ac:dyDescent="0.25"/>
    <row r="149" s="15" customFormat="1" x14ac:dyDescent="0.25"/>
    <row r="150" s="15" customFormat="1" x14ac:dyDescent="0.25"/>
    <row r="151" s="15" customFormat="1" x14ac:dyDescent="0.25"/>
    <row r="152" s="15" customFormat="1" x14ac:dyDescent="0.25"/>
    <row r="153" s="15" customFormat="1" x14ac:dyDescent="0.25"/>
    <row r="154" s="15" customFormat="1" x14ac:dyDescent="0.25"/>
    <row r="155" s="15" customFormat="1" x14ac:dyDescent="0.25"/>
    <row r="156" s="15" customFormat="1" x14ac:dyDescent="0.25"/>
    <row r="157" s="15" customFormat="1" x14ac:dyDescent="0.25"/>
    <row r="158" s="15" customFormat="1" x14ac:dyDescent="0.25"/>
    <row r="159" s="15" customFormat="1" x14ac:dyDescent="0.25"/>
    <row r="160" s="15" customFormat="1" x14ac:dyDescent="0.25"/>
    <row r="161" s="15" customFormat="1" x14ac:dyDescent="0.25"/>
    <row r="162" s="15" customFormat="1" x14ac:dyDescent="0.25"/>
    <row r="163" s="15" customFormat="1" x14ac:dyDescent="0.25"/>
    <row r="164" s="15" customFormat="1" x14ac:dyDescent="0.25"/>
    <row r="165" s="15" customFormat="1" x14ac:dyDescent="0.25"/>
    <row r="166" s="15" customFormat="1" x14ac:dyDescent="0.25"/>
    <row r="167" s="15" customFormat="1" x14ac:dyDescent="0.25"/>
    <row r="168" s="15" customFormat="1" x14ac:dyDescent="0.25"/>
    <row r="169" s="15" customFormat="1" x14ac:dyDescent="0.25"/>
    <row r="170" s="15" customFormat="1" x14ac:dyDescent="0.25"/>
    <row r="171" s="15" customFormat="1" x14ac:dyDescent="0.25"/>
    <row r="172" s="15" customFormat="1" x14ac:dyDescent="0.25"/>
    <row r="173" s="15" customFormat="1" x14ac:dyDescent="0.25"/>
    <row r="174" s="15" customFormat="1" x14ac:dyDescent="0.25"/>
    <row r="175" s="15" customFormat="1" x14ac:dyDescent="0.25"/>
    <row r="176" s="15" customFormat="1" x14ac:dyDescent="0.25"/>
    <row r="177" s="15" customFormat="1" x14ac:dyDescent="0.25"/>
  </sheetData>
  <pageMargins left="0.7" right="0.7" top="0.75" bottom="0.75" header="0.3" footer="0.3"/>
  <pageSetup paperSize="9" orientation="portrait" r:id="rId1"/>
  <headerFooter>
    <oddFooter>&amp;L_x000D_&amp;1#&amp;"Calibri"&amp;10&amp;K000000 Crayon Group - Internal Only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CD64"/>
  <sheetViews>
    <sheetView showGridLines="0" workbookViewId="0">
      <pane xSplit="1" ySplit="1" topLeftCell="H2" activePane="bottomRight" state="frozen"/>
      <selection pane="topRight" activeCell="B1" sqref="B1"/>
      <selection pane="bottomLeft" activeCell="A2" sqref="A2"/>
      <selection pane="bottomRight" activeCell="X35" sqref="X35"/>
    </sheetView>
  </sheetViews>
  <sheetFormatPr baseColWidth="10" defaultColWidth="9.28515625" defaultRowHeight="15" x14ac:dyDescent="0.25"/>
  <cols>
    <col min="1" max="1" width="17.42578125" bestFit="1" customWidth="1"/>
    <col min="2" max="5" width="6.85546875" bestFit="1" customWidth="1"/>
    <col min="6" max="6" width="7.42578125" bestFit="1" customWidth="1"/>
    <col min="7" max="10" width="13.85546875" bestFit="1" customWidth="1"/>
    <col min="11" max="11" width="13.28515625" customWidth="1"/>
    <col min="12" max="14" width="13.85546875" bestFit="1" customWidth="1"/>
    <col min="15" max="15" width="15.140625" customWidth="1"/>
    <col min="16" max="17" width="13.85546875" bestFit="1" customWidth="1"/>
    <col min="18" max="19" width="13.85546875" customWidth="1"/>
    <col min="20" max="22" width="13.85546875" style="15" customWidth="1"/>
    <col min="23" max="82" width="9.28515625" style="15" customWidth="1"/>
  </cols>
  <sheetData>
    <row r="1" spans="1:23" x14ac:dyDescent="0.25">
      <c r="A1" s="10" t="s">
        <v>0</v>
      </c>
      <c r="B1" s="8" t="s">
        <v>13</v>
      </c>
      <c r="C1" s="8" t="s">
        <v>14</v>
      </c>
      <c r="D1" s="8" t="s">
        <v>15</v>
      </c>
      <c r="E1" s="8" t="s">
        <v>16</v>
      </c>
      <c r="F1" s="8">
        <v>2020</v>
      </c>
      <c r="G1" s="8" t="s">
        <v>145</v>
      </c>
      <c r="H1" s="8" t="s">
        <v>144</v>
      </c>
      <c r="I1" s="8" t="s">
        <v>143</v>
      </c>
      <c r="J1" s="8" t="s">
        <v>142</v>
      </c>
      <c r="K1" s="8">
        <v>2021</v>
      </c>
      <c r="L1" s="8" t="s">
        <v>141</v>
      </c>
      <c r="M1" s="8" t="s">
        <v>139</v>
      </c>
      <c r="N1" s="8" t="s">
        <v>140</v>
      </c>
      <c r="O1" s="8" t="s">
        <v>107</v>
      </c>
      <c r="P1" s="8" t="s">
        <v>17</v>
      </c>
      <c r="Q1" s="8">
        <v>2022</v>
      </c>
      <c r="R1" s="8" t="s">
        <v>18</v>
      </c>
      <c r="S1" s="8" t="s">
        <v>146</v>
      </c>
      <c r="T1" s="8" t="s">
        <v>149</v>
      </c>
      <c r="U1" s="8" t="s">
        <v>150</v>
      </c>
      <c r="V1" s="8">
        <v>2023</v>
      </c>
      <c r="W1" s="8" t="s">
        <v>154</v>
      </c>
    </row>
    <row r="2" spans="1:23" x14ac:dyDescent="0.25">
      <c r="A2" s="28" t="s">
        <v>109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71"/>
      <c r="O2" s="71"/>
      <c r="P2" s="71"/>
      <c r="Q2" s="71"/>
      <c r="R2" s="71"/>
      <c r="S2" s="71"/>
      <c r="T2" s="71"/>
      <c r="U2" s="71"/>
      <c r="V2" s="71"/>
      <c r="W2" s="71"/>
    </row>
    <row r="3" spans="1:23" x14ac:dyDescent="0.25">
      <c r="A3" s="26" t="s">
        <v>124</v>
      </c>
      <c r="B3" s="102">
        <v>252.24567299999998</v>
      </c>
      <c r="C3" s="102">
        <v>259.00899200000009</v>
      </c>
      <c r="D3" s="102">
        <v>209.3981729999999</v>
      </c>
      <c r="E3" s="102">
        <v>280.30682400000001</v>
      </c>
      <c r="F3" s="102">
        <f>+SUM(B3:E3)</f>
        <v>1000.959662</v>
      </c>
      <c r="G3" s="102">
        <v>282.22109899999998</v>
      </c>
      <c r="H3" s="102">
        <v>346.56913500000002</v>
      </c>
      <c r="I3" s="102">
        <v>301.5169269999999</v>
      </c>
      <c r="J3" s="102">
        <v>401.5236000000001</v>
      </c>
      <c r="K3" s="102">
        <v>1331.8307610000002</v>
      </c>
      <c r="L3" s="102">
        <v>383.50307099999998</v>
      </c>
      <c r="M3" s="102">
        <v>363.85572100000002</v>
      </c>
      <c r="N3" s="102">
        <v>320.86564199999987</v>
      </c>
      <c r="O3" s="102">
        <v>1.1799999970207864E-4</v>
      </c>
      <c r="P3" s="102">
        <v>430.69</v>
      </c>
      <c r="Q3" s="102">
        <f>P3+N3+M3+O3+L3</f>
        <v>1498.9145519999993</v>
      </c>
      <c r="R3" s="102">
        <v>429.86019500000003</v>
      </c>
      <c r="S3" s="102">
        <v>428.24566199999992</v>
      </c>
      <c r="T3" s="102">
        <v>376.07442800000007</v>
      </c>
      <c r="U3" s="102">
        <v>459.51937400000003</v>
      </c>
      <c r="V3" s="102">
        <f t="shared" ref="V3:V5" si="0">U3+T3+S3+R3</f>
        <v>1693.6996590000001</v>
      </c>
      <c r="W3" s="102">
        <v>414.37903299999999</v>
      </c>
    </row>
    <row r="4" spans="1:23" x14ac:dyDescent="0.25">
      <c r="A4" s="26" t="s">
        <v>125</v>
      </c>
      <c r="B4" s="102">
        <v>131.39022700000001</v>
      </c>
      <c r="C4" s="102">
        <v>179.48840500000043</v>
      </c>
      <c r="D4" s="102">
        <v>98.207842999999642</v>
      </c>
      <c r="E4" s="102">
        <v>173.53450299999957</v>
      </c>
      <c r="F4" s="102">
        <f t="shared" ref="F4:F5" si="1">+SUM(B4:E4)</f>
        <v>582.6209779999997</v>
      </c>
      <c r="G4" s="102">
        <v>152.26777700000005</v>
      </c>
      <c r="H4" s="102">
        <v>184.8943440000001</v>
      </c>
      <c r="I4" s="102">
        <v>121.56280200000118</v>
      </c>
      <c r="J4" s="102">
        <v>189.13269399999945</v>
      </c>
      <c r="K4" s="102">
        <v>647.8576170000008</v>
      </c>
      <c r="L4" s="102">
        <v>171.73223300000006</v>
      </c>
      <c r="M4" s="102">
        <v>218.43003900000051</v>
      </c>
      <c r="N4" s="102">
        <v>153.28634999999963</v>
      </c>
      <c r="O4" s="102">
        <v>7.0000002097003744E-6</v>
      </c>
      <c r="P4" s="102">
        <v>214.267</v>
      </c>
      <c r="Q4" s="102">
        <f>P4+N4+M4+O4+L4</f>
        <v>757.71562900000038</v>
      </c>
      <c r="R4" s="102">
        <v>223.81956000000008</v>
      </c>
      <c r="S4" s="102">
        <v>244.45491000000007</v>
      </c>
      <c r="T4" s="102">
        <v>186.30790900000005</v>
      </c>
      <c r="U4" s="102">
        <v>273.32819000000001</v>
      </c>
      <c r="V4" s="102">
        <f t="shared" si="0"/>
        <v>927.91056900000012</v>
      </c>
      <c r="W4" s="102">
        <v>267.77922899999999</v>
      </c>
    </row>
    <row r="5" spans="1:23" x14ac:dyDescent="0.25">
      <c r="A5" s="26" t="s">
        <v>123</v>
      </c>
      <c r="B5" s="102">
        <v>8.3668079999999989</v>
      </c>
      <c r="C5" s="102">
        <v>1.9822190000000011</v>
      </c>
      <c r="D5" s="102">
        <v>1.591246000000001</v>
      </c>
      <c r="E5" s="102">
        <v>1.9584299999999986</v>
      </c>
      <c r="F5" s="102">
        <f t="shared" si="1"/>
        <v>13.898702999999999</v>
      </c>
      <c r="G5" s="102">
        <v>1.1502329999999998</v>
      </c>
      <c r="H5" s="102">
        <v>-0.34559400000000007</v>
      </c>
      <c r="I5" s="102">
        <v>0.88769400000000021</v>
      </c>
      <c r="J5" s="102">
        <v>1.6509510000000001</v>
      </c>
      <c r="K5" s="102">
        <v>3.3432840000000001</v>
      </c>
      <c r="L5" s="102">
        <v>-5.4440090000000003</v>
      </c>
      <c r="M5" s="102">
        <v>13.234538999999998</v>
      </c>
      <c r="N5" s="102">
        <v>1.0230900000000001</v>
      </c>
      <c r="O5" s="102">
        <v>5.9861540000000026</v>
      </c>
      <c r="P5" s="102">
        <v>2.109</v>
      </c>
      <c r="Q5" s="102">
        <f>P5+N5+M5+O5+L5</f>
        <v>16.908773999999998</v>
      </c>
      <c r="R5" s="102">
        <v>-1.3498179999999997</v>
      </c>
      <c r="S5" s="102">
        <v>1.2582749999999998</v>
      </c>
      <c r="T5" s="102">
        <v>-1.163942</v>
      </c>
      <c r="U5" s="102">
        <v>0.233928</v>
      </c>
      <c r="V5" s="102">
        <f t="shared" si="0"/>
        <v>-1.021557</v>
      </c>
      <c r="W5" s="102">
        <v>2.732796</v>
      </c>
    </row>
    <row r="6" spans="1:23" x14ac:dyDescent="0.25">
      <c r="A6" s="27" t="s">
        <v>126</v>
      </c>
      <c r="B6" s="103">
        <f t="shared" ref="B6:E6" si="2">(+SUM(B3:B5))</f>
        <v>392.00270799999998</v>
      </c>
      <c r="C6" s="103">
        <f t="shared" si="2"/>
        <v>440.47961600000053</v>
      </c>
      <c r="D6" s="103">
        <f t="shared" si="2"/>
        <v>309.19726199999957</v>
      </c>
      <c r="E6" s="103">
        <f t="shared" si="2"/>
        <v>455.7997569999996</v>
      </c>
      <c r="F6" s="103">
        <f>(+SUM(F3:F5))</f>
        <v>1597.4793429999997</v>
      </c>
      <c r="G6" s="103">
        <f t="shared" ref="G6" si="3">(+SUM(G3:G5))</f>
        <v>435.63910900000002</v>
      </c>
      <c r="H6" s="103">
        <f t="shared" ref="H6" si="4">(+SUM(H3:H5))</f>
        <v>531.11788500000011</v>
      </c>
      <c r="I6" s="103">
        <f t="shared" ref="I6" si="5">(+SUM(I3:I5))</f>
        <v>423.96742300000108</v>
      </c>
      <c r="J6" s="103">
        <f>(+SUM(J3:J5))</f>
        <v>592.30724499999951</v>
      </c>
      <c r="K6" s="103">
        <f>G6+H6+I6+J6</f>
        <v>1983.0316620000008</v>
      </c>
      <c r="L6" s="103">
        <f t="shared" ref="L6:P6" si="6">(+SUM(L3:L5))</f>
        <v>549.79129499999999</v>
      </c>
      <c r="M6" s="103">
        <f t="shared" si="6"/>
        <v>595.52029900000059</v>
      </c>
      <c r="N6" s="103">
        <f t="shared" si="6"/>
        <v>475.17508199999952</v>
      </c>
      <c r="O6" s="103">
        <f t="shared" si="6"/>
        <v>5.9862789999999144</v>
      </c>
      <c r="P6" s="103">
        <f t="shared" si="6"/>
        <v>647.06600000000003</v>
      </c>
      <c r="Q6" s="103">
        <f>P6+N6+M6+O6+L6</f>
        <v>2273.538955</v>
      </c>
      <c r="R6" s="103">
        <f>(+SUM(R3:R5))</f>
        <v>652.32993700000009</v>
      </c>
      <c r="S6" s="103">
        <f>(+SUM(S3:S5))</f>
        <v>673.95884699999999</v>
      </c>
      <c r="T6" s="103">
        <f>(+SUM(T3:T5))</f>
        <v>561.2183950000001</v>
      </c>
      <c r="U6" s="103">
        <f>(+SUM(U3:U5))</f>
        <v>733.08149200000003</v>
      </c>
      <c r="V6" s="103">
        <f>SUM(V3:V5)</f>
        <v>2620.5886710000004</v>
      </c>
      <c r="W6" s="103">
        <v>684.89105799999993</v>
      </c>
    </row>
    <row r="7" spans="1:23" x14ac:dyDescent="0.25">
      <c r="A7" s="28" t="s">
        <v>110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>
        <v>0</v>
      </c>
      <c r="Q7" s="104"/>
      <c r="R7" s="104"/>
      <c r="S7" s="104"/>
      <c r="T7" s="104"/>
      <c r="U7" s="104"/>
      <c r="V7" s="104"/>
      <c r="W7" s="104"/>
    </row>
    <row r="8" spans="1:23" x14ac:dyDescent="0.25">
      <c r="A8" s="26" t="s">
        <v>124</v>
      </c>
      <c r="B8" s="102">
        <v>43.225434</v>
      </c>
      <c r="C8" s="102">
        <v>39.788025000000005</v>
      </c>
      <c r="D8" s="102">
        <v>43.672230999999989</v>
      </c>
      <c r="E8" s="102">
        <v>66.737339000000006</v>
      </c>
      <c r="F8" s="102">
        <f>+SUM(B8:E8)</f>
        <v>193.42302899999999</v>
      </c>
      <c r="G8" s="102">
        <v>53.015808000000007</v>
      </c>
      <c r="H8" s="102">
        <v>59.534140000000001</v>
      </c>
      <c r="I8" s="102">
        <v>58.365889999999986</v>
      </c>
      <c r="J8" s="102">
        <v>86.590307000000038</v>
      </c>
      <c r="K8" s="102">
        <v>257.506145</v>
      </c>
      <c r="L8" s="102">
        <v>64.662299000000004</v>
      </c>
      <c r="M8" s="102">
        <v>123.942088</v>
      </c>
      <c r="N8" s="102">
        <v>118.682</v>
      </c>
      <c r="O8" s="102">
        <v>7.3196559999998954</v>
      </c>
      <c r="P8" s="102">
        <v>135.53100000000001</v>
      </c>
      <c r="Q8" s="102">
        <f>P8+N8+M8+O8+L8</f>
        <v>450.13704299999995</v>
      </c>
      <c r="R8" s="102">
        <v>129.10713999999999</v>
      </c>
      <c r="S8" s="102">
        <v>125.82228699999997</v>
      </c>
      <c r="T8" s="102">
        <v>152.636315</v>
      </c>
      <c r="U8" s="102">
        <v>214.67240899999999</v>
      </c>
      <c r="V8" s="102">
        <f t="shared" ref="V8:V10" si="7">U8+T8+S8+R8</f>
        <v>622.2381509999999</v>
      </c>
      <c r="W8" s="102">
        <v>169.71897799999999</v>
      </c>
    </row>
    <row r="9" spans="1:23" x14ac:dyDescent="0.25">
      <c r="A9" s="26" t="s">
        <v>125</v>
      </c>
      <c r="B9" s="102">
        <v>59.730241999999997</v>
      </c>
      <c r="C9" s="102">
        <v>102.29545400000018</v>
      </c>
      <c r="D9" s="102">
        <v>78.198288999999932</v>
      </c>
      <c r="E9" s="102">
        <v>102.52953599999996</v>
      </c>
      <c r="F9" s="102">
        <f t="shared" ref="F9:F10" si="8">+SUM(B9:E9)</f>
        <v>342.75352100000009</v>
      </c>
      <c r="G9" s="102">
        <v>79.177353999999994</v>
      </c>
      <c r="H9" s="102">
        <v>122.94235200000037</v>
      </c>
      <c r="I9" s="102">
        <v>90.693720999999314</v>
      </c>
      <c r="J9" s="102">
        <v>124.78463500000024</v>
      </c>
      <c r="K9" s="102">
        <v>417.59806199999991</v>
      </c>
      <c r="L9" s="102">
        <v>97.325898999999865</v>
      </c>
      <c r="M9" s="102">
        <v>155.43124900000018</v>
      </c>
      <c r="N9" s="102">
        <v>130.83699999999999</v>
      </c>
      <c r="O9" s="102">
        <v>5.0100000009933865E-4</v>
      </c>
      <c r="P9" s="102">
        <v>172.45099999999999</v>
      </c>
      <c r="Q9" s="102">
        <f>P9+N9+M9+O9+L9</f>
        <v>556.04564900000014</v>
      </c>
      <c r="R9" s="102">
        <v>145.563919</v>
      </c>
      <c r="S9" s="102">
        <v>244.33065699999995</v>
      </c>
      <c r="T9" s="102">
        <v>169.90306100000001</v>
      </c>
      <c r="U9" s="102">
        <v>207.324983</v>
      </c>
      <c r="V9" s="102">
        <f t="shared" si="7"/>
        <v>767.12261999999987</v>
      </c>
      <c r="W9" s="102">
        <v>179.53218799999999</v>
      </c>
    </row>
    <row r="10" spans="1:23" x14ac:dyDescent="0.25">
      <c r="A10" s="26" t="s">
        <v>123</v>
      </c>
      <c r="B10" s="102">
        <v>0.56872599999999984</v>
      </c>
      <c r="C10" s="102">
        <v>14.207343999999999</v>
      </c>
      <c r="D10" s="102">
        <v>1.0280489999999991</v>
      </c>
      <c r="E10" s="102">
        <v>-13.533951999999999</v>
      </c>
      <c r="F10" s="102">
        <f t="shared" si="8"/>
        <v>2.2701669999999989</v>
      </c>
      <c r="G10" s="102">
        <v>0.59589899999999996</v>
      </c>
      <c r="H10" s="102">
        <v>0.17386900000000002</v>
      </c>
      <c r="I10" s="102">
        <v>0.7271979999999999</v>
      </c>
      <c r="J10" s="102">
        <v>1.7829150000000005</v>
      </c>
      <c r="K10" s="102">
        <v>3.2798810000000005</v>
      </c>
      <c r="L10" s="102">
        <v>0.77354400000000001</v>
      </c>
      <c r="M10" s="102">
        <v>-0.10880200000000002</v>
      </c>
      <c r="N10" s="102">
        <v>1.3852869999999999</v>
      </c>
      <c r="O10" s="102">
        <v>0.99800699999999765</v>
      </c>
      <c r="P10" s="102">
        <v>26.181000000000001</v>
      </c>
      <c r="Q10" s="102">
        <f>P10+N10+M10+O10+L10</f>
        <v>29.229036000000001</v>
      </c>
      <c r="R10" s="102">
        <v>1.626943</v>
      </c>
      <c r="S10" s="102">
        <v>0.93080099999999988</v>
      </c>
      <c r="T10" s="102">
        <v>2.0845079999999996</v>
      </c>
      <c r="U10" s="102">
        <v>2.7726839999999999</v>
      </c>
      <c r="V10" s="102">
        <f t="shared" si="7"/>
        <v>7.4149359999999991</v>
      </c>
      <c r="W10" s="102">
        <v>3.284141</v>
      </c>
    </row>
    <row r="11" spans="1:23" x14ac:dyDescent="0.25">
      <c r="A11" s="27" t="s">
        <v>127</v>
      </c>
      <c r="B11" s="103">
        <f t="shared" ref="B11:E11" si="9">+SUM(B8:B10)</f>
        <v>103.52440199999999</v>
      </c>
      <c r="C11" s="103">
        <f t="shared" si="9"/>
        <v>156.29082300000019</v>
      </c>
      <c r="D11" s="103">
        <f t="shared" si="9"/>
        <v>122.89856899999991</v>
      </c>
      <c r="E11" s="103">
        <f t="shared" si="9"/>
        <v>155.73292299999997</v>
      </c>
      <c r="F11" s="103">
        <f t="shared" ref="F11" si="10">+SUM(F8:F10)</f>
        <v>538.44671700000015</v>
      </c>
      <c r="G11" s="103">
        <f t="shared" ref="G11" si="11">+SUM(G8:G10)</f>
        <v>132.789061</v>
      </c>
      <c r="H11" s="103">
        <f t="shared" ref="H11" si="12">+SUM(H8:H10)</f>
        <v>182.65036100000037</v>
      </c>
      <c r="I11" s="103">
        <f t="shared" ref="I11" si="13">+SUM(I8:I10)</f>
        <v>149.78680899999929</v>
      </c>
      <c r="J11" s="103">
        <f t="shared" ref="J11" si="14">+SUM(J8:J10)</f>
        <v>213.15785700000026</v>
      </c>
      <c r="K11" s="103">
        <f>G11+H11+I11+J11</f>
        <v>678.38408799999991</v>
      </c>
      <c r="L11" s="103">
        <f t="shared" ref="L11" si="15">+SUM(L8:L10)</f>
        <v>162.76174199999986</v>
      </c>
      <c r="M11" s="103">
        <f t="shared" ref="M11" si="16">+SUM(M8:M10)</f>
        <v>279.26453500000014</v>
      </c>
      <c r="N11" s="103">
        <f t="shared" ref="N11:P11" si="17">+SUM(N8:N10)</f>
        <v>250.90428700000001</v>
      </c>
      <c r="O11" s="103">
        <f>+SUM(O8:O10)</f>
        <v>8.3181639999999923</v>
      </c>
      <c r="P11" s="103">
        <f t="shared" si="17"/>
        <v>334.16299999999995</v>
      </c>
      <c r="Q11" s="103">
        <f>P11+N11+M11+O11+L11</f>
        <v>1035.411728</v>
      </c>
      <c r="R11" s="103">
        <f t="shared" ref="R11:U11" si="18">+SUM(R8:R10)</f>
        <v>276.298002</v>
      </c>
      <c r="S11" s="103">
        <f t="shared" si="18"/>
        <v>371.08374499999991</v>
      </c>
      <c r="T11" s="103">
        <f t="shared" si="18"/>
        <v>324.62388399999998</v>
      </c>
      <c r="U11" s="103">
        <f t="shared" si="18"/>
        <v>424.77007600000002</v>
      </c>
      <c r="V11" s="103">
        <f>SUM(V8:V10)</f>
        <v>1396.7757069999996</v>
      </c>
      <c r="W11" s="103">
        <v>352.53530699999999</v>
      </c>
    </row>
    <row r="12" spans="1:23" x14ac:dyDescent="0.25">
      <c r="A12" s="28" t="s">
        <v>111</v>
      </c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>
        <v>0</v>
      </c>
      <c r="Q12" s="104"/>
      <c r="R12" s="104"/>
      <c r="S12" s="104"/>
      <c r="T12" s="104"/>
      <c r="U12" s="104"/>
      <c r="V12" s="104"/>
      <c r="W12" s="104"/>
    </row>
    <row r="13" spans="1:23" x14ac:dyDescent="0.25">
      <c r="A13" s="26" t="s">
        <v>124</v>
      </c>
      <c r="B13" s="102">
        <v>20.076519000000001</v>
      </c>
      <c r="C13" s="102">
        <v>42.779813000000011</v>
      </c>
      <c r="D13" s="102">
        <v>28.180241999999993</v>
      </c>
      <c r="E13" s="102">
        <v>40.588861999999985</v>
      </c>
      <c r="F13" s="102">
        <f t="shared" ref="F13:F15" si="19">+SUM(B13:E13)</f>
        <v>131.62543599999998</v>
      </c>
      <c r="G13" s="102">
        <v>28.611758999999999</v>
      </c>
      <c r="H13" s="102">
        <v>61.840345000000006</v>
      </c>
      <c r="I13" s="102">
        <v>57.174232000000003</v>
      </c>
      <c r="J13" s="102">
        <v>130.549104</v>
      </c>
      <c r="K13" s="102">
        <v>278.17543999999998</v>
      </c>
      <c r="L13" s="102">
        <v>121.866998</v>
      </c>
      <c r="M13" s="102">
        <v>155.29829499999994</v>
      </c>
      <c r="N13" s="102">
        <v>151.22900000000001</v>
      </c>
      <c r="O13" s="102">
        <v>0.60001600000009603</v>
      </c>
      <c r="P13" s="102">
        <v>159.64599999999999</v>
      </c>
      <c r="Q13" s="102">
        <f>P13+N13+M13+O13+L13</f>
        <v>588.640309</v>
      </c>
      <c r="R13" s="102">
        <v>143.43914100000001</v>
      </c>
      <c r="S13" s="102">
        <v>192.91555099999999</v>
      </c>
      <c r="T13" s="102">
        <v>219.72406400000006</v>
      </c>
      <c r="U13" s="102">
        <v>214.48951700000003</v>
      </c>
      <c r="V13" s="102">
        <f t="shared" ref="V13:V15" si="20">U13+T13+S13+R13</f>
        <v>770.56827300000009</v>
      </c>
      <c r="W13" s="102">
        <v>153.46129199999999</v>
      </c>
    </row>
    <row r="14" spans="1:23" x14ac:dyDescent="0.25">
      <c r="A14" s="26" t="s">
        <v>125</v>
      </c>
      <c r="B14" s="102">
        <v>46.047793000000006</v>
      </c>
      <c r="C14" s="102">
        <v>69.873798000000249</v>
      </c>
      <c r="D14" s="102">
        <v>42.288597999999652</v>
      </c>
      <c r="E14" s="102">
        <v>51.295485000000454</v>
      </c>
      <c r="F14" s="102">
        <f t="shared" si="19"/>
        <v>209.50567400000034</v>
      </c>
      <c r="G14" s="102">
        <v>62.353418000000062</v>
      </c>
      <c r="H14" s="102">
        <v>87.508680000000055</v>
      </c>
      <c r="I14" s="102">
        <v>51.826150999999605</v>
      </c>
      <c r="J14" s="102">
        <v>157.12618800000089</v>
      </c>
      <c r="K14" s="102">
        <v>358.81443700000062</v>
      </c>
      <c r="L14" s="102">
        <v>168.18970800000011</v>
      </c>
      <c r="M14" s="102">
        <v>228.5392850000006</v>
      </c>
      <c r="N14" s="102">
        <v>214.81399999999999</v>
      </c>
      <c r="O14" s="102">
        <v>1.4499999917916284E-4</v>
      </c>
      <c r="P14" s="102">
        <v>232.911</v>
      </c>
      <c r="Q14" s="102">
        <f>P14+N14+M14+O14+L14</f>
        <v>844.45413799999994</v>
      </c>
      <c r="R14" s="102">
        <v>211.26672600000006</v>
      </c>
      <c r="S14" s="102">
        <v>219.883534</v>
      </c>
      <c r="T14" s="102">
        <v>249.71985599999999</v>
      </c>
      <c r="U14" s="102">
        <v>260.28218399999997</v>
      </c>
      <c r="V14" s="102">
        <f t="shared" si="20"/>
        <v>941.15229999999997</v>
      </c>
      <c r="W14" s="102">
        <v>243.900724</v>
      </c>
    </row>
    <row r="15" spans="1:23" x14ac:dyDescent="0.25">
      <c r="A15" s="26" t="s">
        <v>123</v>
      </c>
      <c r="B15" s="102">
        <v>0.97082099999999993</v>
      </c>
      <c r="C15" s="102">
        <v>0.79708200000000029</v>
      </c>
      <c r="D15" s="102">
        <v>1.5843310000000002</v>
      </c>
      <c r="E15" s="102">
        <v>1.4440539999999993</v>
      </c>
      <c r="F15" s="102">
        <f t="shared" si="19"/>
        <v>4.7962879999999997</v>
      </c>
      <c r="G15" s="102">
        <v>0.63859399999999988</v>
      </c>
      <c r="H15" s="102">
        <v>0.52156199999999997</v>
      </c>
      <c r="I15" s="102">
        <v>0.78949500000000017</v>
      </c>
      <c r="J15" s="102">
        <v>1.8390159999999998</v>
      </c>
      <c r="K15" s="102">
        <v>3.7886669999999993</v>
      </c>
      <c r="L15" s="102">
        <v>1.8408549999999999</v>
      </c>
      <c r="M15" s="102">
        <v>2.4989799999999991</v>
      </c>
      <c r="N15" s="102">
        <v>5.1954750000000001</v>
      </c>
      <c r="O15" s="102">
        <v>0.65199700000000149</v>
      </c>
      <c r="P15" s="102">
        <v>15.257</v>
      </c>
      <c r="Q15" s="102">
        <f>P15+N15+M15+O15+L15</f>
        <v>25.444307000000002</v>
      </c>
      <c r="R15" s="102">
        <v>-4.3090650000000004</v>
      </c>
      <c r="S15" s="102">
        <v>2.7001620000000011</v>
      </c>
      <c r="T15" s="102">
        <v>2.0101640000000001</v>
      </c>
      <c r="U15" s="102">
        <v>30.286016000000004</v>
      </c>
      <c r="V15" s="102">
        <f t="shared" si="20"/>
        <v>30.687277000000005</v>
      </c>
      <c r="W15" s="102">
        <v>1.4760930000000001</v>
      </c>
    </row>
    <row r="16" spans="1:23" x14ac:dyDescent="0.25">
      <c r="A16" s="27" t="s">
        <v>128</v>
      </c>
      <c r="B16" s="103">
        <f t="shared" ref="B16:E16" si="21">+SUM(B13:B15)</f>
        <v>67.095133000000004</v>
      </c>
      <c r="C16" s="103">
        <f t="shared" si="21"/>
        <v>113.45069300000027</v>
      </c>
      <c r="D16" s="103">
        <f t="shared" si="21"/>
        <v>72.053170999999651</v>
      </c>
      <c r="E16" s="103">
        <f t="shared" si="21"/>
        <v>93.32840100000044</v>
      </c>
      <c r="F16" s="103">
        <f t="shared" ref="F16" si="22">+SUM(F13:F15)</f>
        <v>345.92739800000032</v>
      </c>
      <c r="G16" s="103">
        <f t="shared" ref="G16" si="23">+SUM(G13:G15)</f>
        <v>91.603771000000066</v>
      </c>
      <c r="H16" s="103">
        <f t="shared" ref="H16" si="24">+SUM(H13:H15)</f>
        <v>149.87058700000006</v>
      </c>
      <c r="I16" s="103">
        <f t="shared" ref="I16" si="25">+SUM(I13:I15)</f>
        <v>109.7898779999996</v>
      </c>
      <c r="J16" s="103">
        <f t="shared" ref="J16" si="26">+SUM(J13:J15)</f>
        <v>289.51430800000094</v>
      </c>
      <c r="K16" s="103">
        <f>G16+H16+I16+J16</f>
        <v>640.77854400000069</v>
      </c>
      <c r="L16" s="103">
        <f t="shared" ref="L16" si="27">+SUM(L13:L15)</f>
        <v>291.89756100000005</v>
      </c>
      <c r="M16" s="103">
        <f t="shared" ref="M16" si="28">+SUM(M13:M15)</f>
        <v>386.33656000000059</v>
      </c>
      <c r="N16" s="103">
        <f t="shared" ref="N16:P16" si="29">+SUM(N13:N15)</f>
        <v>371.23847499999999</v>
      </c>
      <c r="O16" s="103">
        <f>+SUM(O13:O15)</f>
        <v>1.2521579999992767</v>
      </c>
      <c r="P16" s="103">
        <f t="shared" si="29"/>
        <v>407.81400000000002</v>
      </c>
      <c r="Q16" s="103">
        <f>P16+N16+M16+O16+L16</f>
        <v>1458.5387539999999</v>
      </c>
      <c r="R16" s="103">
        <f t="shared" ref="R16:U16" si="30">+SUM(R13:R15)</f>
        <v>350.39680200000009</v>
      </c>
      <c r="S16" s="103">
        <f t="shared" si="30"/>
        <v>415.49924699999997</v>
      </c>
      <c r="T16" s="103">
        <f t="shared" si="30"/>
        <v>471.45408400000002</v>
      </c>
      <c r="U16" s="103">
        <f t="shared" si="30"/>
        <v>505.05771700000003</v>
      </c>
      <c r="V16" s="103">
        <f>SUM(V13:V15)</f>
        <v>1742.4078500000001</v>
      </c>
      <c r="W16" s="103">
        <v>398.83810899999997</v>
      </c>
    </row>
    <row r="17" spans="1:23" x14ac:dyDescent="0.25">
      <c r="A17" s="28" t="s">
        <v>112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4">
        <v>0</v>
      </c>
      <c r="Q17" s="104"/>
      <c r="R17" s="104"/>
      <c r="S17" s="104"/>
      <c r="T17" s="104"/>
      <c r="U17" s="104"/>
      <c r="V17" s="104"/>
      <c r="W17" s="104"/>
    </row>
    <row r="18" spans="1:23" x14ac:dyDescent="0.25">
      <c r="A18" s="26" t="s">
        <v>124</v>
      </c>
      <c r="B18" s="102">
        <v>50.513302000000003</v>
      </c>
      <c r="C18" s="102">
        <v>58.057670999999992</v>
      </c>
      <c r="D18" s="102">
        <v>63.513502000000017</v>
      </c>
      <c r="E18" s="102">
        <v>70.870649999999969</v>
      </c>
      <c r="F18" s="102">
        <f t="shared" ref="F18:F20" si="31">+SUM(B18:E18)</f>
        <v>242.95512499999995</v>
      </c>
      <c r="G18" s="102">
        <v>75.130802000000003</v>
      </c>
      <c r="H18" s="102">
        <v>80.381133000000005</v>
      </c>
      <c r="I18" s="102">
        <v>82.698788999999991</v>
      </c>
      <c r="J18" s="102">
        <v>92.019640999999993</v>
      </c>
      <c r="K18" s="102">
        <v>330.23036499999995</v>
      </c>
      <c r="L18" s="102">
        <v>81.123796999999996</v>
      </c>
      <c r="M18" s="102">
        <v>81.641141999999988</v>
      </c>
      <c r="N18" s="102">
        <v>81.980999999999995</v>
      </c>
      <c r="O18" s="102">
        <v>-3.2699999991336881E-4</v>
      </c>
      <c r="P18" s="102">
        <v>108.58499999999999</v>
      </c>
      <c r="Q18" s="102">
        <f>P18+N18+M18+O18+L18</f>
        <v>353.33061200000009</v>
      </c>
      <c r="R18" s="102">
        <v>107.094769</v>
      </c>
      <c r="S18" s="102">
        <v>126.69035</v>
      </c>
      <c r="T18" s="102">
        <v>116.92360200000002</v>
      </c>
      <c r="U18" s="102">
        <v>134.17812900000001</v>
      </c>
      <c r="V18" s="102">
        <f t="shared" ref="V18:V20" si="32">U18+T18+S18+R18</f>
        <v>484.88685000000004</v>
      </c>
      <c r="W18" s="102">
        <v>127.322852</v>
      </c>
    </row>
    <row r="19" spans="1:23" x14ac:dyDescent="0.25">
      <c r="A19" s="26" t="s">
        <v>125</v>
      </c>
      <c r="B19" s="102">
        <v>20.048832999999984</v>
      </c>
      <c r="C19" s="102">
        <v>26.587582999999984</v>
      </c>
      <c r="D19" s="102">
        <v>23.727367999999899</v>
      </c>
      <c r="E19" s="102">
        <v>27.084657000000238</v>
      </c>
      <c r="F19" s="102">
        <f t="shared" si="31"/>
        <v>97.448441000000102</v>
      </c>
      <c r="G19" s="102">
        <v>23.053318000000029</v>
      </c>
      <c r="H19" s="102">
        <v>36.707320000000124</v>
      </c>
      <c r="I19" s="102">
        <v>39.336987999999778</v>
      </c>
      <c r="J19" s="102">
        <v>31.808288000000175</v>
      </c>
      <c r="K19" s="102">
        <v>130.90591400000011</v>
      </c>
      <c r="L19" s="102">
        <v>39.608579000000027</v>
      </c>
      <c r="M19" s="102">
        <v>55.992721999999716</v>
      </c>
      <c r="N19" s="102">
        <v>48.872999999999998</v>
      </c>
      <c r="O19" s="102">
        <v>-1.129999996294373E-4</v>
      </c>
      <c r="P19" s="102">
        <v>48.585000000000001</v>
      </c>
      <c r="Q19" s="102">
        <f>P19+N19+M19+O19+L19</f>
        <v>193.05918800000009</v>
      </c>
      <c r="R19" s="102">
        <v>51.459249000000007</v>
      </c>
      <c r="S19" s="102">
        <v>70.362305000000006</v>
      </c>
      <c r="T19" s="102">
        <v>55.623834000000002</v>
      </c>
      <c r="U19" s="102">
        <v>56.912101</v>
      </c>
      <c r="V19" s="102">
        <f t="shared" si="32"/>
        <v>234.35748899999999</v>
      </c>
      <c r="W19" s="102">
        <v>57.970267999999997</v>
      </c>
    </row>
    <row r="20" spans="1:23" x14ac:dyDescent="0.25">
      <c r="A20" s="26" t="s">
        <v>123</v>
      </c>
      <c r="B20" s="102">
        <v>0.252357</v>
      </c>
      <c r="C20" s="102">
        <v>0.29004599999999991</v>
      </c>
      <c r="D20" s="102">
        <v>-1.162399999999991E-2</v>
      </c>
      <c r="E20" s="102">
        <v>0.228245</v>
      </c>
      <c r="F20" s="102">
        <f t="shared" si="31"/>
        <v>0.75902400000000014</v>
      </c>
      <c r="G20" s="102">
        <v>0.204454</v>
      </c>
      <c r="H20" s="102">
        <v>0.19258499999999998</v>
      </c>
      <c r="I20" s="102">
        <v>0.24449000000000001</v>
      </c>
      <c r="J20" s="102">
        <v>0.33010900000000004</v>
      </c>
      <c r="K20" s="102">
        <v>0.971638</v>
      </c>
      <c r="L20" s="102">
        <v>5.8956000000000001E-2</v>
      </c>
      <c r="M20" s="102">
        <v>0.15902699999999997</v>
      </c>
      <c r="N20" s="102">
        <v>-0.75526000000000937</v>
      </c>
      <c r="O20" s="102">
        <v>0</v>
      </c>
      <c r="P20" s="102">
        <v>1.1359999999999999</v>
      </c>
      <c r="Q20" s="102">
        <f>P20+N20+M20+O20+L20</f>
        <v>0.59872299999999057</v>
      </c>
      <c r="R20" s="102">
        <v>2.6069999999999999E-2</v>
      </c>
      <c r="S20" s="102">
        <v>0.14711400000000002</v>
      </c>
      <c r="T20" s="102">
        <v>0.11538299999999999</v>
      </c>
      <c r="U20" s="102">
        <v>0.27412700000000001</v>
      </c>
      <c r="V20" s="102">
        <f t="shared" si="32"/>
        <v>0.56269400000000003</v>
      </c>
      <c r="W20" s="102">
        <v>0.22708400000000001</v>
      </c>
    </row>
    <row r="21" spans="1:23" x14ac:dyDescent="0.25">
      <c r="A21" s="27" t="s">
        <v>129</v>
      </c>
      <c r="B21" s="103">
        <f t="shared" ref="B21:E21" si="33">+SUM(B18:B20)</f>
        <v>70.814491999999987</v>
      </c>
      <c r="C21" s="103">
        <f t="shared" si="33"/>
        <v>84.935299999999984</v>
      </c>
      <c r="D21" s="103">
        <f t="shared" si="33"/>
        <v>87.229245999999918</v>
      </c>
      <c r="E21" s="103">
        <f t="shared" si="33"/>
        <v>98.183552000000205</v>
      </c>
      <c r="F21" s="103">
        <f t="shared" ref="F21" si="34">+SUM(F18:F20)</f>
        <v>341.16259000000008</v>
      </c>
      <c r="G21" s="103">
        <f t="shared" ref="G21" si="35">+SUM(G18:G20)</f>
        <v>98.388574000000034</v>
      </c>
      <c r="H21" s="103">
        <f t="shared" ref="H21" si="36">+SUM(H18:H20)</f>
        <v>117.28103800000012</v>
      </c>
      <c r="I21" s="103">
        <f t="shared" ref="I21" si="37">+SUM(I18:I20)</f>
        <v>122.28026699999977</v>
      </c>
      <c r="J21" s="103">
        <f t="shared" ref="J21" si="38">+SUM(J18:J20)</f>
        <v>124.15803800000016</v>
      </c>
      <c r="K21" s="103">
        <f>G21+H21+I21+J21</f>
        <v>462.10791700000004</v>
      </c>
      <c r="L21" s="103">
        <f t="shared" ref="L21" si="39">+SUM(L18:L20)</f>
        <v>120.79133200000001</v>
      </c>
      <c r="M21" s="103">
        <f t="shared" ref="M21" si="40">+SUM(M18:M20)</f>
        <v>137.79289099999971</v>
      </c>
      <c r="N21" s="103">
        <f t="shared" ref="N21" si="41">+SUM(N18:N20)</f>
        <v>130.09873999999996</v>
      </c>
      <c r="O21" s="103">
        <f>+SUM(O18:O20)</f>
        <v>-4.3999999954280611E-4</v>
      </c>
      <c r="P21" s="103">
        <f>+SUM(P18:P20)</f>
        <v>158.30599999999998</v>
      </c>
      <c r="Q21" s="103">
        <f>P21+N21+M21+O21+L21</f>
        <v>546.9885230000001</v>
      </c>
      <c r="R21" s="103">
        <f>+SUM(R18:R20)</f>
        <v>158.58008800000002</v>
      </c>
      <c r="S21" s="103">
        <f>+SUM(S18:S20)</f>
        <v>197.199769</v>
      </c>
      <c r="T21" s="103">
        <f>+SUM(T18:T20)</f>
        <v>172.66281900000001</v>
      </c>
      <c r="U21" s="103">
        <f>+SUM(U18:U20)</f>
        <v>191.36435700000001</v>
      </c>
      <c r="V21" s="103">
        <f>SUM(V18:V20)</f>
        <v>719.80703300000005</v>
      </c>
      <c r="W21" s="103">
        <v>185.52020399999998</v>
      </c>
    </row>
    <row r="22" spans="1:23" x14ac:dyDescent="0.25">
      <c r="A22" s="28" t="s">
        <v>113</v>
      </c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>
        <v>0</v>
      </c>
      <c r="Q22" s="104"/>
      <c r="R22" s="104"/>
      <c r="S22" s="104"/>
      <c r="T22" s="104"/>
      <c r="U22" s="104"/>
      <c r="V22" s="104"/>
      <c r="W22" s="104"/>
    </row>
    <row r="23" spans="1:23" x14ac:dyDescent="0.25">
      <c r="A23" s="26" t="s">
        <v>124</v>
      </c>
      <c r="B23" s="102">
        <v>2.2540000000000377E-3</v>
      </c>
      <c r="C23" s="102">
        <v>0</v>
      </c>
      <c r="D23" s="102">
        <v>6.2100000000000002E-4</v>
      </c>
      <c r="E23" s="102">
        <v>4.9777999999999961E-2</v>
      </c>
      <c r="F23" s="102">
        <f t="shared" ref="F23:F25" si="42">+SUM(B23:E23)</f>
        <v>5.2652999999999998E-2</v>
      </c>
      <c r="G23" s="102">
        <v>0.25208000000000003</v>
      </c>
      <c r="H23" s="102">
        <v>0.43382999999999994</v>
      </c>
      <c r="I23" s="102">
        <v>0.16199400000000003</v>
      </c>
      <c r="J23" s="102">
        <v>0.16401099999999996</v>
      </c>
      <c r="K23" s="102">
        <v>1.0119149999999999</v>
      </c>
      <c r="L23" s="102">
        <v>0.117175</v>
      </c>
      <c r="M23" s="102">
        <v>0.31105199999999994</v>
      </c>
      <c r="N23" s="102">
        <v>-0.11497599999999999</v>
      </c>
      <c r="O23" s="102">
        <v>8.3000000000055252E-5</v>
      </c>
      <c r="P23" s="102">
        <v>0.57899999999999996</v>
      </c>
      <c r="Q23" s="102">
        <f>P23+N23+M23+O23+L23</f>
        <v>0.89233399999999996</v>
      </c>
      <c r="R23" s="102">
        <v>0.622865</v>
      </c>
      <c r="S23" s="102">
        <v>3.9483060000000001</v>
      </c>
      <c r="T23" s="102">
        <v>-1.670587</v>
      </c>
      <c r="U23" s="102">
        <v>-2.448404</v>
      </c>
      <c r="V23" s="102">
        <f t="shared" ref="V23:V25" si="43">U23+T23+S23+R23</f>
        <v>0.4521799999999998</v>
      </c>
      <c r="W23" s="102">
        <v>-0.98486700000000005</v>
      </c>
    </row>
    <row r="24" spans="1:23" x14ac:dyDescent="0.25">
      <c r="A24" s="26" t="s">
        <v>125</v>
      </c>
      <c r="B24" s="102">
        <v>7.3914000000000007E-2</v>
      </c>
      <c r="C24" s="102">
        <v>6.1659000000000005E-2</v>
      </c>
      <c r="D24" s="102">
        <v>2.2593030000000001</v>
      </c>
      <c r="E24" s="102">
        <v>2.2932539999999992</v>
      </c>
      <c r="F24" s="102">
        <f t="shared" si="42"/>
        <v>4.6881299999999992</v>
      </c>
      <c r="G24" s="102">
        <v>0</v>
      </c>
      <c r="H24" s="102">
        <v>0</v>
      </c>
      <c r="I24" s="102">
        <v>0.116177</v>
      </c>
      <c r="J24" s="102">
        <v>-3.0000000000001136E-5</v>
      </c>
      <c r="K24" s="102">
        <v>0.116147</v>
      </c>
      <c r="L24" s="102">
        <v>0</v>
      </c>
      <c r="M24" s="102">
        <v>-5.3211000000000001E-2</v>
      </c>
      <c r="N24" s="102">
        <v>0</v>
      </c>
      <c r="O24" s="102">
        <v>-2.0999999999998797E-4</v>
      </c>
      <c r="P24" s="102">
        <v>-8.0000000000000002E-3</v>
      </c>
      <c r="Q24" s="102">
        <f>P24+N24+M24+O24+L24</f>
        <v>-6.1420999999999989E-2</v>
      </c>
      <c r="R24" s="102">
        <v>4.6962080000000004</v>
      </c>
      <c r="S24" s="102">
        <v>19.057766000000001</v>
      </c>
      <c r="T24" s="102">
        <v>33.247391</v>
      </c>
      <c r="U24" s="102">
        <v>33.264794000000002</v>
      </c>
      <c r="V24" s="102">
        <f t="shared" si="43"/>
        <v>90.266159000000002</v>
      </c>
      <c r="W24" s="102">
        <v>21.757100000000001</v>
      </c>
    </row>
    <row r="25" spans="1:23" x14ac:dyDescent="0.25">
      <c r="A25" s="26" t="s">
        <v>123</v>
      </c>
      <c r="B25" s="102">
        <v>13.866311</v>
      </c>
      <c r="C25" s="102">
        <v>13.391973</v>
      </c>
      <c r="D25" s="102">
        <v>13.437171000000003</v>
      </c>
      <c r="E25" s="102">
        <v>13.219676999999995</v>
      </c>
      <c r="F25" s="102">
        <f t="shared" si="42"/>
        <v>53.915132</v>
      </c>
      <c r="G25" s="102">
        <v>15.957944000000001</v>
      </c>
      <c r="H25" s="102">
        <v>15.101458999999997</v>
      </c>
      <c r="I25" s="102">
        <v>16.379454000000006</v>
      </c>
      <c r="J25" s="102">
        <v>16.988773999999999</v>
      </c>
      <c r="K25" s="102">
        <v>64.427630999999991</v>
      </c>
      <c r="L25" s="102">
        <v>24.699589</v>
      </c>
      <c r="M25" s="102">
        <v>25.648137999999999</v>
      </c>
      <c r="N25" s="102">
        <v>25.954250999999999</v>
      </c>
      <c r="O25" s="102">
        <v>1.2340000000008899E-2</v>
      </c>
      <c r="P25" s="102">
        <v>25.643999999999998</v>
      </c>
      <c r="Q25" s="102">
        <f>P25+N25+M25+O25+L25</f>
        <v>101.95831800000001</v>
      </c>
      <c r="R25" s="102">
        <v>76.494844000000001</v>
      </c>
      <c r="S25" s="102">
        <v>180.37210099999999</v>
      </c>
      <c r="T25" s="102">
        <v>72.041909000000004</v>
      </c>
      <c r="U25" s="102">
        <v>81.606887999999984</v>
      </c>
      <c r="V25" s="102">
        <f t="shared" si="43"/>
        <v>410.51574199999999</v>
      </c>
      <c r="W25" s="102">
        <v>139.97565900000001</v>
      </c>
    </row>
    <row r="26" spans="1:23" x14ac:dyDescent="0.25">
      <c r="A26" s="27" t="s">
        <v>130</v>
      </c>
      <c r="B26" s="103">
        <f t="shared" ref="B26:E26" si="44">+SUM(B23:B25)</f>
        <v>13.942479000000001</v>
      </c>
      <c r="C26" s="103">
        <f t="shared" si="44"/>
        <v>13.453632000000001</v>
      </c>
      <c r="D26" s="103">
        <f t="shared" si="44"/>
        <v>15.697095000000003</v>
      </c>
      <c r="E26" s="103">
        <f t="shared" si="44"/>
        <v>15.562708999999995</v>
      </c>
      <c r="F26" s="103">
        <f t="shared" ref="F26" si="45">+SUM(F23:F25)</f>
        <v>58.655915</v>
      </c>
      <c r="G26" s="103">
        <f t="shared" ref="G26" si="46">+SUM(G23:G25)</f>
        <v>16.210024000000001</v>
      </c>
      <c r="H26" s="103">
        <f t="shared" ref="H26" si="47">+SUM(H23:H25)</f>
        <v>15.535288999999997</v>
      </c>
      <c r="I26" s="103">
        <f t="shared" ref="I26" si="48">+SUM(I23:I25)</f>
        <v>16.657625000000007</v>
      </c>
      <c r="J26" s="103">
        <f t="shared" ref="J26" si="49">+SUM(J23:J25)</f>
        <v>17.152754999999999</v>
      </c>
      <c r="K26" s="103">
        <f>G26+H26+I26+J26</f>
        <v>65.555693000000005</v>
      </c>
      <c r="L26" s="103">
        <f t="shared" ref="L26" si="50">+SUM(L23:L25)</f>
        <v>24.816763999999999</v>
      </c>
      <c r="M26" s="103">
        <f t="shared" ref="M26" si="51">+SUM(M23:M25)</f>
        <v>25.905978999999999</v>
      </c>
      <c r="N26" s="103">
        <f t="shared" ref="N26" si="52">+SUM(N23:N25)</f>
        <v>25.839275000000001</v>
      </c>
      <c r="O26" s="103">
        <v>1.2213000000002694E-2</v>
      </c>
      <c r="P26" s="103">
        <f>+SUM(P23:P25)</f>
        <v>26.215</v>
      </c>
      <c r="Q26" s="103">
        <f>P26+N26+M26+O26+L26</f>
        <v>102.789231</v>
      </c>
      <c r="R26" s="103">
        <f t="shared" ref="R26:U26" si="53">+SUM(R23:R25)</f>
        <v>81.813917000000004</v>
      </c>
      <c r="S26" s="103">
        <f t="shared" si="53"/>
        <v>203.37817299999998</v>
      </c>
      <c r="T26" s="103">
        <f t="shared" si="53"/>
        <v>103.618713</v>
      </c>
      <c r="U26" s="103">
        <f t="shared" si="53"/>
        <v>112.42327799999998</v>
      </c>
      <c r="V26" s="103">
        <f>SUM(V23:V25)</f>
        <v>501.234081</v>
      </c>
      <c r="W26" s="103">
        <v>160.74789200000001</v>
      </c>
    </row>
    <row r="27" spans="1:23" x14ac:dyDescent="0.25">
      <c r="A27" s="28" t="s">
        <v>161</v>
      </c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</row>
    <row r="28" spans="1:23" x14ac:dyDescent="0.25">
      <c r="A28" s="26" t="s">
        <v>124</v>
      </c>
      <c r="B28" s="102">
        <v>0</v>
      </c>
      <c r="C28" s="102">
        <v>0</v>
      </c>
      <c r="D28" s="102">
        <v>0</v>
      </c>
      <c r="E28" s="102">
        <v>0</v>
      </c>
      <c r="F28" s="102">
        <f t="shared" ref="F28:F30" si="54">+SUM(B28:E28)</f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f t="shared" ref="K28:K30" si="55">+SUM(G28:J28)</f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f>+SUM(L28:P28)</f>
        <v>0</v>
      </c>
      <c r="R28" s="102">
        <v>0</v>
      </c>
      <c r="S28" s="102">
        <v>0</v>
      </c>
      <c r="T28" s="102">
        <v>0</v>
      </c>
      <c r="U28" s="102">
        <v>0</v>
      </c>
      <c r="V28" s="102">
        <f t="shared" ref="V28:V30" si="56">+SUM(R28:U28)</f>
        <v>0</v>
      </c>
      <c r="W28" s="102">
        <v>0</v>
      </c>
    </row>
    <row r="29" spans="1:23" x14ac:dyDescent="0.25">
      <c r="A29" s="26" t="s">
        <v>125</v>
      </c>
      <c r="B29" s="102">
        <v>0</v>
      </c>
      <c r="C29" s="102">
        <v>0</v>
      </c>
      <c r="D29" s="102">
        <v>0</v>
      </c>
      <c r="E29" s="102">
        <v>0</v>
      </c>
      <c r="F29" s="102">
        <f t="shared" si="54"/>
        <v>0</v>
      </c>
      <c r="G29" s="102">
        <v>0</v>
      </c>
      <c r="H29" s="102">
        <v>0</v>
      </c>
      <c r="I29" s="102">
        <v>0</v>
      </c>
      <c r="J29" s="102">
        <v>0</v>
      </c>
      <c r="K29" s="102">
        <f t="shared" si="55"/>
        <v>0</v>
      </c>
      <c r="L29" s="102">
        <v>0</v>
      </c>
      <c r="M29" s="102">
        <v>0</v>
      </c>
      <c r="N29" s="102">
        <v>0</v>
      </c>
      <c r="O29" s="102">
        <v>0</v>
      </c>
      <c r="P29" s="102">
        <v>0</v>
      </c>
      <c r="Q29" s="102">
        <f t="shared" ref="Q29:Q30" si="57">+SUM(L29:P29)</f>
        <v>0</v>
      </c>
      <c r="R29" s="102">
        <v>0</v>
      </c>
      <c r="S29" s="102">
        <v>0</v>
      </c>
      <c r="T29" s="102">
        <v>0</v>
      </c>
      <c r="U29" s="102">
        <v>0</v>
      </c>
      <c r="V29" s="102">
        <f t="shared" si="56"/>
        <v>0</v>
      </c>
      <c r="W29" s="102">
        <v>28.081225</v>
      </c>
    </row>
    <row r="30" spans="1:23" x14ac:dyDescent="0.25">
      <c r="A30" s="26" t="s">
        <v>123</v>
      </c>
      <c r="B30" s="102">
        <v>0</v>
      </c>
      <c r="C30" s="102">
        <v>0</v>
      </c>
      <c r="D30" s="102">
        <v>0</v>
      </c>
      <c r="E30" s="102">
        <v>0</v>
      </c>
      <c r="F30" s="102">
        <f t="shared" si="54"/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f t="shared" si="55"/>
        <v>0</v>
      </c>
      <c r="L30" s="102">
        <v>0</v>
      </c>
      <c r="M30" s="102">
        <v>0</v>
      </c>
      <c r="N30" s="102">
        <v>0</v>
      </c>
      <c r="O30" s="102">
        <v>0</v>
      </c>
      <c r="P30" s="102">
        <v>0</v>
      </c>
      <c r="Q30" s="102">
        <f t="shared" si="57"/>
        <v>0</v>
      </c>
      <c r="R30" s="102">
        <v>0</v>
      </c>
      <c r="S30" s="102">
        <v>0</v>
      </c>
      <c r="T30" s="102">
        <v>0</v>
      </c>
      <c r="U30" s="102">
        <v>0</v>
      </c>
      <c r="V30" s="102">
        <f t="shared" si="56"/>
        <v>0</v>
      </c>
      <c r="W30" s="102">
        <v>-1.9999999999999999E-6</v>
      </c>
    </row>
    <row r="31" spans="1:23" x14ac:dyDescent="0.25">
      <c r="A31" s="19" t="s">
        <v>162</v>
      </c>
      <c r="B31" s="103">
        <f>SUM(B28:B30)</f>
        <v>0</v>
      </c>
      <c r="C31" s="103">
        <f t="shared" ref="C31:V31" si="58">SUM(C28:C30)</f>
        <v>0</v>
      </c>
      <c r="D31" s="103">
        <f t="shared" si="58"/>
        <v>0</v>
      </c>
      <c r="E31" s="103">
        <f t="shared" si="58"/>
        <v>0</v>
      </c>
      <c r="F31" s="103">
        <f t="shared" si="58"/>
        <v>0</v>
      </c>
      <c r="G31" s="103">
        <f t="shared" si="58"/>
        <v>0</v>
      </c>
      <c r="H31" s="103">
        <f t="shared" si="58"/>
        <v>0</v>
      </c>
      <c r="I31" s="103">
        <f t="shared" si="58"/>
        <v>0</v>
      </c>
      <c r="J31" s="103">
        <f t="shared" si="58"/>
        <v>0</v>
      </c>
      <c r="K31" s="103">
        <f t="shared" si="58"/>
        <v>0</v>
      </c>
      <c r="L31" s="103">
        <f t="shared" si="58"/>
        <v>0</v>
      </c>
      <c r="M31" s="103">
        <f t="shared" si="58"/>
        <v>0</v>
      </c>
      <c r="N31" s="103">
        <f t="shared" si="58"/>
        <v>0</v>
      </c>
      <c r="O31" s="103">
        <f t="shared" si="58"/>
        <v>0</v>
      </c>
      <c r="P31" s="103">
        <f t="shared" si="58"/>
        <v>0</v>
      </c>
      <c r="Q31" s="103">
        <f t="shared" si="58"/>
        <v>0</v>
      </c>
      <c r="R31" s="103">
        <f t="shared" si="58"/>
        <v>0</v>
      </c>
      <c r="S31" s="103">
        <f t="shared" si="58"/>
        <v>0</v>
      </c>
      <c r="T31" s="103">
        <f t="shared" si="58"/>
        <v>0</v>
      </c>
      <c r="U31" s="103">
        <f t="shared" si="58"/>
        <v>0</v>
      </c>
      <c r="V31" s="103">
        <f t="shared" si="58"/>
        <v>0</v>
      </c>
      <c r="W31" s="103">
        <f t="shared" ref="W31" si="59">SUM(W28:W30)</f>
        <v>28.081223000000001</v>
      </c>
    </row>
    <row r="32" spans="1:23" x14ac:dyDescent="0.25">
      <c r="A32" s="28" t="s">
        <v>131</v>
      </c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</row>
    <row r="33" spans="1:26" x14ac:dyDescent="0.25">
      <c r="A33" s="26" t="s">
        <v>124</v>
      </c>
      <c r="B33" s="102">
        <f t="shared" ref="B33:E35" si="60">+B3+B8+B13+B18+B23</f>
        <v>366.06318199999998</v>
      </c>
      <c r="C33" s="102">
        <f t="shared" si="60"/>
        <v>399.63450100000006</v>
      </c>
      <c r="D33" s="102">
        <f t="shared" si="60"/>
        <v>344.76476899999989</v>
      </c>
      <c r="E33" s="102">
        <f t="shared" si="60"/>
        <v>458.55345299999999</v>
      </c>
      <c r="F33" s="102">
        <f t="shared" ref="F33:F36" si="61">+SUM(B33:E33)</f>
        <v>1569.015905</v>
      </c>
      <c r="G33" s="102">
        <v>439.23154799999998</v>
      </c>
      <c r="H33" s="102">
        <v>548.75858299999993</v>
      </c>
      <c r="I33" s="102">
        <v>499.91783199999986</v>
      </c>
      <c r="J33" s="102">
        <v>710.84666300000004</v>
      </c>
      <c r="K33" s="102">
        <v>2198.7546259999999</v>
      </c>
      <c r="L33" s="102">
        <v>651.27333999999996</v>
      </c>
      <c r="M33" s="102">
        <v>725.04829799999993</v>
      </c>
      <c r="N33" s="102">
        <v>672.64266599999996</v>
      </c>
      <c r="O33" s="102">
        <v>7.9193100000002232</v>
      </c>
      <c r="P33" s="102">
        <f>+P3+P8+P13+P18+P23</f>
        <v>835.03099999999995</v>
      </c>
      <c r="Q33" s="102">
        <f>P33+N33+M33+O33+L33</f>
        <v>2891.9146140000003</v>
      </c>
      <c r="R33" s="115">
        <f t="shared" ref="R33:U35" si="62">+R3+R8+R13+R18+R23</f>
        <v>810.1241100000002</v>
      </c>
      <c r="S33" s="115">
        <f t="shared" si="62"/>
        <v>877.62215599999979</v>
      </c>
      <c r="T33" s="115">
        <f t="shared" si="62"/>
        <v>863.68782200000021</v>
      </c>
      <c r="U33" s="115">
        <f t="shared" si="62"/>
        <v>1020.411025</v>
      </c>
      <c r="V33" s="102">
        <f t="shared" ref="V33:V36" si="63">U33+T33+S33+R33</f>
        <v>3571.8451130000003</v>
      </c>
      <c r="W33" s="115">
        <f>+W3+W8+W13+W18+W23+W28</f>
        <v>863.897288</v>
      </c>
    </row>
    <row r="34" spans="1:26" x14ac:dyDescent="0.25">
      <c r="A34" s="26" t="s">
        <v>125</v>
      </c>
      <c r="B34" s="102">
        <f t="shared" si="60"/>
        <v>257.29100900000003</v>
      </c>
      <c r="C34" s="102">
        <f t="shared" si="60"/>
        <v>378.30689900000084</v>
      </c>
      <c r="D34" s="102">
        <f t="shared" si="60"/>
        <v>244.68140099999908</v>
      </c>
      <c r="E34" s="102">
        <f t="shared" si="60"/>
        <v>356.73743500000018</v>
      </c>
      <c r="F34" s="102">
        <f t="shared" si="61"/>
        <v>1237.0167440000002</v>
      </c>
      <c r="G34" s="102">
        <v>351.07613600000013</v>
      </c>
      <c r="H34" s="102">
        <v>434.47977100000065</v>
      </c>
      <c r="I34" s="102">
        <v>295.9460039999999</v>
      </c>
      <c r="J34" s="102">
        <v>519.41851900000074</v>
      </c>
      <c r="K34" s="102">
        <v>1600.9204300000015</v>
      </c>
      <c r="L34" s="102">
        <v>458.31857100000008</v>
      </c>
      <c r="M34" s="102">
        <v>660.71898100000101</v>
      </c>
      <c r="N34" s="102">
        <v>551.22529299999962</v>
      </c>
      <c r="O34" s="102">
        <v>-1.1200000108146924E-4</v>
      </c>
      <c r="P34" s="102">
        <f>+P4+P9+P14+P19+P24-2.573</f>
        <v>665.63299999999992</v>
      </c>
      <c r="Q34" s="102">
        <f>P34+N34+M34+O34+L34</f>
        <v>2335.8957329999998</v>
      </c>
      <c r="R34" s="115">
        <f t="shared" si="62"/>
        <v>636.8056620000001</v>
      </c>
      <c r="S34" s="115">
        <f t="shared" si="62"/>
        <v>798.08917199999996</v>
      </c>
      <c r="T34" s="115">
        <f t="shared" si="62"/>
        <v>694.80205100000001</v>
      </c>
      <c r="U34" s="115">
        <v>832.70371499999999</v>
      </c>
      <c r="V34" s="102">
        <f t="shared" si="63"/>
        <v>2962.4006000000004</v>
      </c>
      <c r="W34" s="115">
        <f>+W4+W9+W14+W19+W24+W29</f>
        <v>799.02073400000006</v>
      </c>
    </row>
    <row r="35" spans="1:26" x14ac:dyDescent="0.25">
      <c r="A35" s="26" t="s">
        <v>123</v>
      </c>
      <c r="B35" s="102">
        <f t="shared" si="60"/>
        <v>24.025022999999997</v>
      </c>
      <c r="C35" s="102">
        <f t="shared" si="60"/>
        <v>30.668664</v>
      </c>
      <c r="D35" s="102">
        <f t="shared" si="60"/>
        <v>17.629173000000002</v>
      </c>
      <c r="E35" s="102">
        <f t="shared" si="60"/>
        <v>3.3164539999999931</v>
      </c>
      <c r="F35" s="102">
        <f t="shared" si="61"/>
        <v>75.639313999999985</v>
      </c>
      <c r="G35" s="102">
        <v>9.4568829999999995</v>
      </c>
      <c r="H35" s="102">
        <v>47.278937999999997</v>
      </c>
      <c r="I35" s="102">
        <v>37.750138000000007</v>
      </c>
      <c r="J35" s="102">
        <v>60.653552000000005</v>
      </c>
      <c r="K35" s="102">
        <v>155.13951100000003</v>
      </c>
      <c r="L35" s="102">
        <v>71.510842999999994</v>
      </c>
      <c r="M35" s="102">
        <v>154.62277900000001</v>
      </c>
      <c r="N35" s="102">
        <v>54.476615999999993</v>
      </c>
      <c r="O35" s="102">
        <v>8.6488095429204463</v>
      </c>
      <c r="P35" s="102">
        <f>+P5+P10+P15+P20+P25-26.358</f>
        <v>43.968999999999994</v>
      </c>
      <c r="Q35" s="102">
        <f>P35+N35+M35+O35+L35</f>
        <v>333.22804754292042</v>
      </c>
      <c r="R35" s="102">
        <f t="shared" si="62"/>
        <v>72.488973999999999</v>
      </c>
      <c r="S35" s="102">
        <f t="shared" si="62"/>
        <v>185.40845299999998</v>
      </c>
      <c r="T35" s="102">
        <f t="shared" si="62"/>
        <v>75.088022000000009</v>
      </c>
      <c r="U35" s="102">
        <f t="shared" si="62"/>
        <v>115.17364299999998</v>
      </c>
      <c r="V35" s="102">
        <f t="shared" si="63"/>
        <v>448.15909199999999</v>
      </c>
      <c r="W35" s="102">
        <f>+W5+W10+W15+W20+W25+W30</f>
        <v>147.69577100000001</v>
      </c>
    </row>
    <row r="36" spans="1:26" x14ac:dyDescent="0.25">
      <c r="A36" s="26" t="s">
        <v>114</v>
      </c>
      <c r="B36" s="102">
        <v>-44.878326000000001</v>
      </c>
      <c r="C36" s="102">
        <v>-49.530746999999977</v>
      </c>
      <c r="D36" s="102">
        <v>-41.739585000000019</v>
      </c>
      <c r="E36" s="102">
        <v>-57.17478999999998</v>
      </c>
      <c r="F36" s="102">
        <f t="shared" si="61"/>
        <v>-193.32344799999998</v>
      </c>
      <c r="G36" s="102">
        <v>-63.834741000000001</v>
      </c>
      <c r="H36" s="102">
        <v>-56.044302999999978</v>
      </c>
      <c r="I36" s="102">
        <v>-72.075640000000035</v>
      </c>
      <c r="J36" s="102">
        <v>-104.07268000974308</v>
      </c>
      <c r="K36" s="102">
        <v>-296.02736400974311</v>
      </c>
      <c r="L36" s="102">
        <v>-109.93064991811762</v>
      </c>
      <c r="M36" s="102">
        <v>-124.63503608188233</v>
      </c>
      <c r="N36" s="102">
        <v>-72.353204999999704</v>
      </c>
      <c r="O36" s="102">
        <v>-15.5682679999936</v>
      </c>
      <c r="P36" s="102">
        <v>-37.99</v>
      </c>
      <c r="Q36" s="102">
        <f>P36+N36+M36+O36+L36</f>
        <v>-360.47715899999326</v>
      </c>
      <c r="R36" s="102">
        <v>-103.15316000000003</v>
      </c>
      <c r="S36" s="102">
        <v>-145.69742200000002</v>
      </c>
      <c r="T36" s="102">
        <v>-173.51419499999994</v>
      </c>
      <c r="U36" s="102">
        <v>-163.382608</v>
      </c>
      <c r="V36" s="102">
        <f t="shared" si="63"/>
        <v>-585.74738500000001</v>
      </c>
      <c r="W36" s="102">
        <v>-177.469481</v>
      </c>
    </row>
    <row r="37" spans="1:26" x14ac:dyDescent="0.25">
      <c r="A37" s="19" t="s">
        <v>132</v>
      </c>
      <c r="B37" s="105">
        <f t="shared" ref="B37:J37" si="64">+SUM(B33:B36)</f>
        <v>602.50088800000003</v>
      </c>
      <c r="C37" s="105">
        <f t="shared" si="64"/>
        <v>759.07931700000086</v>
      </c>
      <c r="D37" s="105">
        <f t="shared" si="64"/>
        <v>565.33575799999903</v>
      </c>
      <c r="E37" s="105">
        <f t="shared" si="64"/>
        <v>761.43255200000021</v>
      </c>
      <c r="F37" s="105">
        <f t="shared" si="64"/>
        <v>2688.3485150000001</v>
      </c>
      <c r="G37" s="105">
        <f t="shared" si="64"/>
        <v>735.92982600000005</v>
      </c>
      <c r="H37" s="105">
        <f t="shared" si="64"/>
        <v>974.47298900000044</v>
      </c>
      <c r="I37" s="105">
        <f t="shared" si="64"/>
        <v>761.53833399999974</v>
      </c>
      <c r="J37" s="105">
        <f t="shared" si="64"/>
        <v>1186.8460539902576</v>
      </c>
      <c r="K37" s="103">
        <f>G37+H37+I37+J37</f>
        <v>3658.7872029902578</v>
      </c>
      <c r="L37" s="105">
        <f>+SUM(L33:L36)</f>
        <v>1071.1721040818825</v>
      </c>
      <c r="M37" s="105">
        <f>+SUM(M33:M36)</f>
        <v>1415.7550219181187</v>
      </c>
      <c r="N37" s="105">
        <f>+SUM(N33:N36)</f>
        <v>1205.99137</v>
      </c>
      <c r="O37" s="105"/>
      <c r="P37" s="105">
        <f>+SUM(P33:P36)</f>
        <v>1506.6429999999998</v>
      </c>
      <c r="Q37" s="103">
        <f>P37+N37+M37+L37</f>
        <v>5199.5614960000003</v>
      </c>
      <c r="R37" s="103">
        <f>+SUM(R33:R36)</f>
        <v>1416.2655860000004</v>
      </c>
      <c r="S37" s="103">
        <f>+SUM(S33:S36)</f>
        <v>1715.4223589999999</v>
      </c>
      <c r="T37" s="103">
        <f>+SUM(T33:T36)</f>
        <v>1460.0637000000002</v>
      </c>
      <c r="U37" s="103">
        <f>+SUM(U33:U36)</f>
        <v>1804.9057750000002</v>
      </c>
      <c r="V37" s="103">
        <f>SUM(V33:V36)</f>
        <v>6396.6574200000005</v>
      </c>
      <c r="W37" s="103">
        <f>+SUM(W33:W36)</f>
        <v>1633.1443119999999</v>
      </c>
    </row>
    <row r="38" spans="1:26" s="15" customFormat="1" x14ac:dyDescent="0.25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</row>
    <row r="39" spans="1:26" s="15" customFormat="1" x14ac:dyDescent="0.25">
      <c r="A39" s="30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74"/>
      <c r="Q39" s="22"/>
      <c r="R39" s="22"/>
      <c r="S39" s="22"/>
      <c r="V39" s="109"/>
    </row>
    <row r="40" spans="1:26" s="15" customFormat="1" x14ac:dyDescent="0.25">
      <c r="A40" s="30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</row>
    <row r="41" spans="1:26" s="15" customFormat="1" x14ac:dyDescent="0.25">
      <c r="A41" s="30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</row>
    <row r="42" spans="1:26" s="12" customFormat="1" x14ac:dyDescent="0.25">
      <c r="A42" s="3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W42" s="15"/>
      <c r="X42" s="15"/>
      <c r="Y42" s="15"/>
      <c r="Z42" s="15"/>
    </row>
    <row r="43" spans="1:26" s="12" customFormat="1" x14ac:dyDescent="0.25">
      <c r="A43" s="3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W43" s="15"/>
      <c r="X43" s="15"/>
      <c r="Y43" s="15"/>
      <c r="Z43" s="15"/>
    </row>
    <row r="44" spans="1:26" s="12" customFormat="1" x14ac:dyDescent="0.25">
      <c r="A44" s="30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W44" s="15"/>
      <c r="X44" s="15"/>
      <c r="Y44" s="15"/>
      <c r="Z44" s="15"/>
    </row>
    <row r="45" spans="1:26" s="12" customFormat="1" x14ac:dyDescent="0.25">
      <c r="A45" s="30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W45" s="15"/>
      <c r="X45" s="15"/>
      <c r="Y45" s="15"/>
      <c r="Z45" s="15"/>
    </row>
    <row r="46" spans="1:26" s="12" customFormat="1" x14ac:dyDescent="0.25">
      <c r="A46" s="3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W46" s="15"/>
      <c r="X46" s="15"/>
      <c r="Y46" s="15"/>
      <c r="Z46" s="15"/>
    </row>
    <row r="47" spans="1:26" s="12" customFormat="1" x14ac:dyDescent="0.25">
      <c r="A47" s="30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W47" s="15"/>
      <c r="X47" s="15"/>
      <c r="Y47" s="15"/>
      <c r="Z47" s="15"/>
    </row>
    <row r="48" spans="1:26" s="12" customFormat="1" x14ac:dyDescent="0.25">
      <c r="A48" s="30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W48" s="15"/>
      <c r="X48" s="15"/>
      <c r="Y48" s="15"/>
      <c r="Z48" s="15"/>
    </row>
    <row r="49" spans="1:26" s="12" customFormat="1" x14ac:dyDescent="0.25">
      <c r="A49" s="30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W49" s="15"/>
      <c r="X49" s="15"/>
      <c r="Y49" s="15"/>
      <c r="Z49" s="15"/>
    </row>
    <row r="50" spans="1:26" s="12" customFormat="1" x14ac:dyDescent="0.25">
      <c r="A50" s="30"/>
      <c r="W50" s="15"/>
      <c r="X50" s="15"/>
      <c r="Y50" s="15"/>
      <c r="Z50" s="15"/>
    </row>
    <row r="51" spans="1:26" s="12" customFormat="1" x14ac:dyDescent="0.25">
      <c r="A51" s="30"/>
      <c r="W51" s="15"/>
      <c r="X51" s="15"/>
      <c r="Y51" s="15"/>
      <c r="Z51" s="15"/>
    </row>
    <row r="52" spans="1:26" s="12" customFormat="1" x14ac:dyDescent="0.25">
      <c r="A52" s="30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W52" s="15"/>
      <c r="X52" s="15"/>
      <c r="Y52" s="15"/>
      <c r="Z52" s="15"/>
    </row>
    <row r="53" spans="1:26" s="12" customFormat="1" x14ac:dyDescent="0.25">
      <c r="A53" s="30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W53" s="15"/>
      <c r="X53" s="15"/>
      <c r="Y53" s="15"/>
      <c r="Z53" s="15"/>
    </row>
    <row r="54" spans="1:26" s="12" customFormat="1" x14ac:dyDescent="0.25">
      <c r="A54" s="30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W54" s="15"/>
      <c r="X54" s="15"/>
      <c r="Y54" s="15"/>
      <c r="Z54" s="15"/>
    </row>
    <row r="55" spans="1:26" s="12" customFormat="1" x14ac:dyDescent="0.25">
      <c r="A55" s="30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W55" s="15"/>
      <c r="X55" s="15"/>
      <c r="Y55" s="15"/>
      <c r="Z55" s="15"/>
    </row>
    <row r="56" spans="1:26" s="12" customFormat="1" x14ac:dyDescent="0.25">
      <c r="A56" s="30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W56" s="15"/>
      <c r="X56" s="15"/>
      <c r="Y56" s="15"/>
      <c r="Z56" s="15"/>
    </row>
    <row r="57" spans="1:26" s="12" customFormat="1" x14ac:dyDescent="0.25">
      <c r="W57" s="15"/>
      <c r="X57" s="15"/>
      <c r="Y57" s="15"/>
      <c r="Z57" s="15"/>
    </row>
    <row r="58" spans="1:26" s="12" customFormat="1" x14ac:dyDescent="0.25">
      <c r="W58" s="15"/>
      <c r="X58" s="15"/>
      <c r="Y58" s="15"/>
      <c r="Z58" s="15"/>
    </row>
    <row r="59" spans="1:26" s="12" customFormat="1" x14ac:dyDescent="0.25">
      <c r="W59" s="15"/>
      <c r="X59" s="15"/>
      <c r="Y59" s="15"/>
      <c r="Z59" s="15"/>
    </row>
    <row r="60" spans="1:26" s="12" customFormat="1" x14ac:dyDescent="0.25">
      <c r="W60" s="15"/>
      <c r="X60" s="15"/>
      <c r="Y60" s="15"/>
      <c r="Z60" s="15"/>
    </row>
    <row r="61" spans="1:26" s="12" customFormat="1" x14ac:dyDescent="0.25">
      <c r="W61" s="15"/>
      <c r="X61" s="15"/>
      <c r="Y61" s="15"/>
      <c r="Z61" s="15"/>
    </row>
    <row r="62" spans="1:26" s="12" customFormat="1" x14ac:dyDescent="0.25">
      <c r="W62" s="15"/>
      <c r="X62" s="15"/>
      <c r="Y62" s="15"/>
      <c r="Z62" s="15"/>
    </row>
    <row r="63" spans="1:26" s="12" customFormat="1" x14ac:dyDescent="0.25">
      <c r="W63" s="15"/>
      <c r="X63" s="15"/>
      <c r="Y63" s="15"/>
      <c r="Z63" s="15"/>
    </row>
    <row r="64" spans="1:26" s="12" customFormat="1" x14ac:dyDescent="0.25">
      <c r="W64" s="15"/>
      <c r="X64" s="15"/>
      <c r="Y64" s="15"/>
      <c r="Z64" s="15"/>
    </row>
  </sheetData>
  <phoneticPr fontId="16" type="noConversion"/>
  <pageMargins left="0.7" right="0.7" top="0.75" bottom="0.75" header="0.3" footer="0.3"/>
  <pageSetup paperSize="9" orientation="portrait" verticalDpi="1200" r:id="rId1"/>
  <headerFooter>
    <oddFooter>&amp;L_x000D_&amp;1#&amp;"Calibri"&amp;10&amp;K000000 Crayon Group - Internal Only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CA68"/>
  <sheetViews>
    <sheetView tabSelected="1" workbookViewId="0">
      <pane xSplit="1" topLeftCell="AC1" activePane="topRight" state="frozen"/>
      <selection activeCell="N34" sqref="N34"/>
      <selection pane="topRight" activeCell="AM32" sqref="AM32"/>
    </sheetView>
  </sheetViews>
  <sheetFormatPr baseColWidth="10" defaultColWidth="9.28515625" defaultRowHeight="15" x14ac:dyDescent="0.25"/>
  <cols>
    <col min="1" max="1" width="18.7109375" bestFit="1" customWidth="1"/>
    <col min="2" max="3" width="6.85546875" bestFit="1" customWidth="1"/>
    <col min="4" max="5" width="6.85546875" style="32" bestFit="1" customWidth="1"/>
    <col min="6" max="6" width="7.28515625" style="32" bestFit="1" customWidth="1"/>
    <col min="7" max="10" width="6.85546875" style="32" bestFit="1" customWidth="1"/>
    <col min="11" max="11" width="7.28515625" style="32" bestFit="1" customWidth="1"/>
    <col min="12" max="12" width="6.85546875" style="32" bestFit="1" customWidth="1"/>
    <col min="13" max="15" width="6.85546875" style="30" bestFit="1" customWidth="1"/>
    <col min="16" max="16" width="7.28515625" style="32" bestFit="1" customWidth="1"/>
    <col min="17" max="20" width="6.85546875" style="32" bestFit="1" customWidth="1"/>
    <col min="21" max="21" width="7.28515625" style="32" bestFit="1" customWidth="1"/>
    <col min="22" max="23" width="13.7109375" style="32" bestFit="1" customWidth="1"/>
    <col min="24" max="25" width="13.7109375" style="30" bestFit="1" customWidth="1"/>
    <col min="26" max="26" width="11.140625" style="32" bestFit="1" customWidth="1"/>
    <col min="27" max="30" width="13.7109375" style="30" bestFit="1" customWidth="1"/>
    <col min="31" max="36" width="13.85546875" style="30" customWidth="1"/>
    <col min="37" max="37" width="13.85546875" style="15" customWidth="1"/>
    <col min="38" max="40" width="9.28515625" style="15" customWidth="1"/>
    <col min="41" max="79" width="9.28515625" style="30" customWidth="1"/>
    <col min="80" max="16384" width="9.28515625" style="32"/>
  </cols>
  <sheetData>
    <row r="1" spans="1:79" customFormat="1" x14ac:dyDescent="0.25">
      <c r="A1" s="10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>
        <v>2017</v>
      </c>
      <c r="G1" s="8" t="s">
        <v>5</v>
      </c>
      <c r="H1" s="8" t="s">
        <v>6</v>
      </c>
      <c r="I1" s="8" t="s">
        <v>7</v>
      </c>
      <c r="J1" s="8" t="s">
        <v>8</v>
      </c>
      <c r="K1" s="8">
        <v>2018</v>
      </c>
      <c r="L1" s="9" t="s">
        <v>9</v>
      </c>
      <c r="M1" s="9" t="s">
        <v>10</v>
      </c>
      <c r="N1" s="9" t="s">
        <v>11</v>
      </c>
      <c r="O1" s="9" t="s">
        <v>12</v>
      </c>
      <c r="P1" s="8">
        <v>2019</v>
      </c>
      <c r="Q1" s="8" t="s">
        <v>13</v>
      </c>
      <c r="R1" s="8" t="s">
        <v>14</v>
      </c>
      <c r="S1" s="8" t="s">
        <v>15</v>
      </c>
      <c r="T1" s="8" t="s">
        <v>16</v>
      </c>
      <c r="U1" s="8">
        <v>2020</v>
      </c>
      <c r="V1" s="8" t="s">
        <v>145</v>
      </c>
      <c r="W1" s="8" t="s">
        <v>144</v>
      </c>
      <c r="X1" s="8" t="s">
        <v>143</v>
      </c>
      <c r="Y1" s="8" t="s">
        <v>142</v>
      </c>
      <c r="Z1" s="8">
        <v>2021</v>
      </c>
      <c r="AA1" s="8" t="s">
        <v>141</v>
      </c>
      <c r="AB1" s="8" t="s">
        <v>139</v>
      </c>
      <c r="AC1" s="8" t="s">
        <v>140</v>
      </c>
      <c r="AD1" s="8" t="s">
        <v>17</v>
      </c>
      <c r="AE1" s="8">
        <v>2022</v>
      </c>
      <c r="AF1" s="8" t="s">
        <v>18</v>
      </c>
      <c r="AG1" s="8" t="s">
        <v>146</v>
      </c>
      <c r="AH1" s="8" t="s">
        <v>149</v>
      </c>
      <c r="AI1" s="8" t="s">
        <v>150</v>
      </c>
      <c r="AJ1" s="8">
        <v>2023</v>
      </c>
      <c r="AK1" s="8" t="s">
        <v>154</v>
      </c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</row>
    <row r="2" spans="1:79" customFormat="1" x14ac:dyDescent="0.25">
      <c r="A2" s="28" t="s">
        <v>109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</row>
    <row r="3" spans="1:79" customFormat="1" x14ac:dyDescent="0.25">
      <c r="A3" s="6" t="s">
        <v>124</v>
      </c>
      <c r="B3" s="106">
        <v>93.812371609983245</v>
      </c>
      <c r="C3" s="106">
        <v>98.700832977720196</v>
      </c>
      <c r="D3" s="106">
        <v>85.113382475178653</v>
      </c>
      <c r="E3" s="106">
        <v>111.88899999999995</v>
      </c>
      <c r="F3" s="106">
        <f>+SUM(B3:E3)</f>
        <v>389.51558706288205</v>
      </c>
      <c r="G3" s="106">
        <v>109.83516536867896</v>
      </c>
      <c r="H3" s="106">
        <v>115.37816148136737</v>
      </c>
      <c r="I3" s="106">
        <v>102.55905594373267</v>
      </c>
      <c r="J3" s="106">
        <v>136.56750848379966</v>
      </c>
      <c r="K3" s="106">
        <f t="shared" ref="K3:K5" si="0">+SUM(G3:J3)</f>
        <v>464.33989127757866</v>
      </c>
      <c r="L3" s="106">
        <v>139.55085600000001</v>
      </c>
      <c r="M3" s="106">
        <v>135.52920099999994</v>
      </c>
      <c r="N3" s="106">
        <v>121.31917500000003</v>
      </c>
      <c r="O3" s="106">
        <v>158.60403600000006</v>
      </c>
      <c r="P3" s="106">
        <f t="shared" ref="P3:P5" si="1">+SUM(L3:O3)</f>
        <v>555.00326800000005</v>
      </c>
      <c r="Q3" s="106">
        <v>168.61436699999999</v>
      </c>
      <c r="R3" s="106">
        <v>170.375968</v>
      </c>
      <c r="S3" s="106">
        <v>135.60373800000002</v>
      </c>
      <c r="T3" s="106">
        <v>173.62776799999997</v>
      </c>
      <c r="U3" s="106">
        <f>+SUM(Q3:T3)</f>
        <v>648.22184099999993</v>
      </c>
      <c r="V3" s="106">
        <v>192.83741199999997</v>
      </c>
      <c r="W3" s="106">
        <v>226.90894800000001</v>
      </c>
      <c r="X3" s="106">
        <v>197.29050999999995</v>
      </c>
      <c r="Y3" s="106">
        <v>247.79570000000004</v>
      </c>
      <c r="Z3" s="106">
        <v>864.83256999999992</v>
      </c>
      <c r="AA3" s="106">
        <v>254.38636199999999</v>
      </c>
      <c r="AB3" s="106">
        <v>246.322711</v>
      </c>
      <c r="AC3" s="106">
        <v>219.41266899999999</v>
      </c>
      <c r="AD3" s="106">
        <v>279.56400000000002</v>
      </c>
      <c r="AE3" s="106">
        <f>AD3+AC3+AB3+AA3</f>
        <v>999.685742</v>
      </c>
      <c r="AF3" s="106">
        <v>316.09956200000005</v>
      </c>
      <c r="AG3" s="106">
        <v>299.54483199999999</v>
      </c>
      <c r="AH3" s="106">
        <v>265.34647700000005</v>
      </c>
      <c r="AI3" s="106">
        <v>329.04631500000005</v>
      </c>
      <c r="AJ3" s="106">
        <f>AI3+AH3+AG3+AF3</f>
        <v>1210.0371860000002</v>
      </c>
      <c r="AK3" s="106">
        <v>303.18678399999999</v>
      </c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</row>
    <row r="4" spans="1:79" customFormat="1" x14ac:dyDescent="0.25">
      <c r="A4" s="6" t="s">
        <v>125</v>
      </c>
      <c r="B4" s="106">
        <v>78.929120772983623</v>
      </c>
      <c r="C4" s="106">
        <v>113.44733243789557</v>
      </c>
      <c r="D4" s="106">
        <v>52.830258936125595</v>
      </c>
      <c r="E4" s="106">
        <v>123.48700000000002</v>
      </c>
      <c r="F4" s="106">
        <f t="shared" ref="F4:F5" si="2">+SUM(B4:E4)</f>
        <v>368.69371214700482</v>
      </c>
      <c r="G4" s="106">
        <v>86.359698031980841</v>
      </c>
      <c r="H4" s="106">
        <v>132.10231542551259</v>
      </c>
      <c r="I4" s="106">
        <v>72.994295839334782</v>
      </c>
      <c r="J4" s="106">
        <v>144.94512774963297</v>
      </c>
      <c r="K4" s="106">
        <f t="shared" si="0"/>
        <v>436.40143704646118</v>
      </c>
      <c r="L4" s="106">
        <v>100.65190599999998</v>
      </c>
      <c r="M4" s="106">
        <v>151.28987800000004</v>
      </c>
      <c r="N4" s="106">
        <v>88.275469999999956</v>
      </c>
      <c r="O4" s="106">
        <v>137.78106600000007</v>
      </c>
      <c r="P4" s="106">
        <f t="shared" si="1"/>
        <v>477.99832000000009</v>
      </c>
      <c r="Q4" s="106">
        <v>131.39022700000001</v>
      </c>
      <c r="R4" s="106">
        <v>179.488405</v>
      </c>
      <c r="S4" s="106">
        <v>98.207842999999968</v>
      </c>
      <c r="T4" s="106">
        <v>173.53450300000003</v>
      </c>
      <c r="U4" s="106">
        <f t="shared" ref="U4:U5" si="3">+SUM(Q4:T4)</f>
        <v>582.62097800000004</v>
      </c>
      <c r="V4" s="106">
        <v>152.267777</v>
      </c>
      <c r="W4" s="106">
        <v>184.89434400000005</v>
      </c>
      <c r="X4" s="106">
        <v>121.563</v>
      </c>
      <c r="Y4" s="106">
        <v>189.13269074079</v>
      </c>
      <c r="Z4" s="106">
        <v>647.85781174079011</v>
      </c>
      <c r="AA4" s="106">
        <v>171.73223300000001</v>
      </c>
      <c r="AB4" s="106">
        <v>218.43003900000002</v>
      </c>
      <c r="AC4" s="106">
        <v>153.28634999999997</v>
      </c>
      <c r="AD4" s="106">
        <v>214.267</v>
      </c>
      <c r="AE4" s="106">
        <f>AD4+AC4+AB4+AA4</f>
        <v>757.71562199999994</v>
      </c>
      <c r="AF4" s="106">
        <v>223.81956</v>
      </c>
      <c r="AG4" s="106">
        <v>244.45491000000004</v>
      </c>
      <c r="AH4" s="106">
        <v>186.30642800000001</v>
      </c>
      <c r="AI4" s="106">
        <v>273.32513999999998</v>
      </c>
      <c r="AJ4" s="106">
        <f>AI4+AH4+AG4+AF4</f>
        <v>927.90603800000008</v>
      </c>
      <c r="AK4" s="106">
        <v>267.77922899999999</v>
      </c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</row>
    <row r="5" spans="1:79" customFormat="1" x14ac:dyDescent="0.25">
      <c r="A5" s="6" t="s">
        <v>123</v>
      </c>
      <c r="B5" s="106">
        <v>2.6971701205320802</v>
      </c>
      <c r="C5" s="106">
        <v>0.94488527755214213</v>
      </c>
      <c r="D5" s="106">
        <v>0.58344266540614997</v>
      </c>
      <c r="E5" s="106">
        <v>0.80200000000000005</v>
      </c>
      <c r="F5" s="106">
        <f t="shared" si="2"/>
        <v>5.0274980634903716</v>
      </c>
      <c r="G5" s="106">
        <v>1.1585134020365413</v>
      </c>
      <c r="H5" s="106">
        <v>1.9045179264998069</v>
      </c>
      <c r="I5" s="106">
        <v>0.46684008134009447</v>
      </c>
      <c r="J5" s="106">
        <v>0.79780287957933116</v>
      </c>
      <c r="K5" s="106">
        <f t="shared" si="0"/>
        <v>4.327674289455774</v>
      </c>
      <c r="L5" s="106">
        <v>0.92615499999999995</v>
      </c>
      <c r="M5" s="106">
        <v>2.6850000000000485E-3</v>
      </c>
      <c r="N5" s="106">
        <v>0.93818799999999991</v>
      </c>
      <c r="O5" s="106">
        <v>1.1330689999999999</v>
      </c>
      <c r="P5" s="106">
        <f t="shared" si="1"/>
        <v>3.0000969999999998</v>
      </c>
      <c r="Q5" s="106">
        <v>-0.10408100000000001</v>
      </c>
      <c r="R5" s="106">
        <v>2.0947600000000004</v>
      </c>
      <c r="S5" s="106">
        <v>1.5745579999999999</v>
      </c>
      <c r="T5" s="106">
        <v>1.0490339999999996</v>
      </c>
      <c r="U5" s="106">
        <f t="shared" si="3"/>
        <v>4.6142709999999996</v>
      </c>
      <c r="V5" s="106">
        <v>1.10633</v>
      </c>
      <c r="W5" s="106">
        <v>-0.50003799999999987</v>
      </c>
      <c r="X5" s="106">
        <v>1.1878849999999999</v>
      </c>
      <c r="Y5" s="106">
        <v>1.8262630000000002</v>
      </c>
      <c r="Z5" s="106">
        <v>3.6204400000000003</v>
      </c>
      <c r="AA5" s="106">
        <v>0.450241</v>
      </c>
      <c r="AB5" s="106">
        <v>3.6880540000000002</v>
      </c>
      <c r="AC5" s="106">
        <v>0.99987799999999971</v>
      </c>
      <c r="AD5" s="106">
        <v>2.1374019999999998</v>
      </c>
      <c r="AE5" s="106">
        <f>AD5+AC5+AB5+AA5</f>
        <v>7.2755749999999999</v>
      </c>
      <c r="AF5" s="106">
        <v>-1.349818</v>
      </c>
      <c r="AG5" s="106">
        <v>1.2582749999999998</v>
      </c>
      <c r="AH5" s="106">
        <v>-1.1624609999999997</v>
      </c>
      <c r="AI5" s="106">
        <v>0.23697800000000005</v>
      </c>
      <c r="AJ5" s="106">
        <f>AI5+AH5+AG5+AF5</f>
        <v>-1.017026</v>
      </c>
      <c r="AK5" s="106">
        <v>2.732796</v>
      </c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</row>
    <row r="6" spans="1:79" customFormat="1" x14ac:dyDescent="0.25">
      <c r="A6" s="7" t="s">
        <v>133</v>
      </c>
      <c r="B6" s="96">
        <f>+SUM(B3:B5)</f>
        <v>175.43866250349896</v>
      </c>
      <c r="C6" s="96">
        <f t="shared" ref="C6:L6" si="4">+SUM(C3:C5)</f>
        <v>213.09305069316792</v>
      </c>
      <c r="D6" s="96">
        <f t="shared" si="4"/>
        <v>138.52708407671039</v>
      </c>
      <c r="E6" s="96">
        <f t="shared" si="4"/>
        <v>236.17799999999997</v>
      </c>
      <c r="F6" s="96">
        <f t="shared" si="4"/>
        <v>763.23679727337731</v>
      </c>
      <c r="G6" s="96">
        <f t="shared" si="4"/>
        <v>197.35337680269635</v>
      </c>
      <c r="H6" s="96">
        <f t="shared" si="4"/>
        <v>249.38499483337978</v>
      </c>
      <c r="I6" s="96">
        <f t="shared" si="4"/>
        <v>176.02019186440754</v>
      </c>
      <c r="J6" s="96">
        <f t="shared" si="4"/>
        <v>282.31043911301197</v>
      </c>
      <c r="K6" s="96">
        <f>+SUM(K3:K5)</f>
        <v>905.06900261349563</v>
      </c>
      <c r="L6" s="96">
        <f t="shared" si="4"/>
        <v>241.128917</v>
      </c>
      <c r="M6" s="96">
        <f t="shared" ref="M6:O6" si="5">+SUM(M3:M5)</f>
        <v>286.82176399999997</v>
      </c>
      <c r="N6" s="96">
        <f t="shared" si="5"/>
        <v>210.53283299999998</v>
      </c>
      <c r="O6" s="96">
        <f t="shared" si="5"/>
        <v>297.51817100000011</v>
      </c>
      <c r="P6" s="96">
        <f t="shared" ref="P6:U6" si="6">+SUM(P3:P5)</f>
        <v>1036.0016850000002</v>
      </c>
      <c r="Q6" s="96">
        <f t="shared" si="6"/>
        <v>299.90051299999999</v>
      </c>
      <c r="R6" s="96">
        <f t="shared" si="6"/>
        <v>351.95913300000001</v>
      </c>
      <c r="S6" s="96">
        <f t="shared" si="6"/>
        <v>235.38613899999999</v>
      </c>
      <c r="T6" s="96">
        <f t="shared" si="6"/>
        <v>348.21130500000004</v>
      </c>
      <c r="U6" s="96">
        <f t="shared" si="6"/>
        <v>1235.4570899999999</v>
      </c>
      <c r="V6" s="96">
        <f t="shared" ref="V6" si="7">+SUM(V3:V5)</f>
        <v>346.21151900000001</v>
      </c>
      <c r="W6" s="96">
        <f t="shared" ref="W6" si="8">+SUM(W3:W5)</f>
        <v>411.30325400000004</v>
      </c>
      <c r="X6" s="96">
        <f t="shared" ref="X6" si="9">+SUM(X3:X5)</f>
        <v>320.04139499999997</v>
      </c>
      <c r="Y6" s="96">
        <f t="shared" ref="Y6" si="10">+SUM(Y3:Y5)</f>
        <v>438.75465374079005</v>
      </c>
      <c r="Z6" s="96">
        <f t="shared" ref="Z6" si="11">+SUM(Z3:Z5)</f>
        <v>1516.3108217407901</v>
      </c>
      <c r="AA6" s="96">
        <f t="shared" ref="AA6" si="12">+SUM(AA3:AA5)</f>
        <v>426.56883600000003</v>
      </c>
      <c r="AB6" s="96">
        <f t="shared" ref="AB6" si="13">+SUM(AB3:AB5)</f>
        <v>468.44080400000001</v>
      </c>
      <c r="AC6" s="96">
        <f t="shared" ref="AC6" si="14">+SUM(AC3:AC5)</f>
        <v>373.69889699999999</v>
      </c>
      <c r="AD6" s="96">
        <f t="shared" ref="AD6" si="15">+SUM(AD3:AD5)</f>
        <v>495.96840200000003</v>
      </c>
      <c r="AE6" s="96">
        <f>AD6+AC6+AB6+AA6</f>
        <v>1764.6769389999999</v>
      </c>
      <c r="AF6" s="96">
        <f>+SUM(AF3:AF5)</f>
        <v>538.56930399999999</v>
      </c>
      <c r="AG6" s="96">
        <f>+SUM(AG3:AG5)</f>
        <v>545.258017</v>
      </c>
      <c r="AH6" s="96">
        <f>+SUM(AH3:AH5)</f>
        <v>450.49044400000002</v>
      </c>
      <c r="AI6" s="96">
        <f>+SUM(AI3:AI5)</f>
        <v>602.60843299999999</v>
      </c>
      <c r="AJ6" s="96">
        <f t="shared" ref="AJ6:AK6" si="16">+SUM(AJ3:AJ5)</f>
        <v>2136.9261980000006</v>
      </c>
      <c r="AK6" s="96">
        <f t="shared" si="16"/>
        <v>573.69880899999998</v>
      </c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</row>
    <row r="7" spans="1:79" customFormat="1" x14ac:dyDescent="0.25">
      <c r="A7" s="28" t="s">
        <v>110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</row>
    <row r="8" spans="1:79" customFormat="1" x14ac:dyDescent="0.25">
      <c r="A8" s="6" t="s">
        <v>124</v>
      </c>
      <c r="B8" s="106">
        <v>19.32445946721473</v>
      </c>
      <c r="C8" s="106">
        <v>17.487308696784609</v>
      </c>
      <c r="D8" s="106">
        <v>13.237112279987755</v>
      </c>
      <c r="E8" s="106">
        <v>21.838000000000001</v>
      </c>
      <c r="F8" s="106">
        <f t="shared" ref="F8:F10" si="17">+SUM(B8:E8)</f>
        <v>71.886880443987096</v>
      </c>
      <c r="G8" s="106">
        <v>21.223908870667199</v>
      </c>
      <c r="H8" s="106">
        <v>23.738652326428383</v>
      </c>
      <c r="I8" s="106">
        <v>19.758694171032172</v>
      </c>
      <c r="J8" s="106">
        <v>28.823909647017317</v>
      </c>
      <c r="K8" s="106">
        <f t="shared" ref="K8:K10" si="18">+SUM(G8:J8)</f>
        <v>93.545165015145074</v>
      </c>
      <c r="L8" s="106">
        <v>25.949885999999999</v>
      </c>
      <c r="M8" s="106">
        <v>29.562249000000001</v>
      </c>
      <c r="N8" s="106">
        <v>24.51079</v>
      </c>
      <c r="O8" s="106">
        <v>41.566270000000003</v>
      </c>
      <c r="P8" s="106">
        <f t="shared" ref="P8:P10" si="19">+SUM(L8:O8)</f>
        <v>121.589195</v>
      </c>
      <c r="Q8" s="106">
        <v>28.346401</v>
      </c>
      <c r="R8" s="106">
        <v>39.585620000000013</v>
      </c>
      <c r="S8" s="106">
        <v>34.756011999999998</v>
      </c>
      <c r="T8" s="106">
        <v>47.384054000000006</v>
      </c>
      <c r="U8" s="106">
        <f t="shared" ref="U8:U10" si="20">+SUM(Q8:T8)</f>
        <v>150.07208700000001</v>
      </c>
      <c r="V8" s="106">
        <v>40.217500000000001</v>
      </c>
      <c r="W8" s="106">
        <v>54.899354000000017</v>
      </c>
      <c r="X8" s="106">
        <v>50.733632</v>
      </c>
      <c r="Y8" s="106">
        <v>69.486105999999978</v>
      </c>
      <c r="Z8" s="106">
        <v>215.336592</v>
      </c>
      <c r="AA8" s="106">
        <v>54.01596</v>
      </c>
      <c r="AB8" s="106">
        <v>70.746120000000005</v>
      </c>
      <c r="AC8" s="106">
        <v>70.222670999999991</v>
      </c>
      <c r="AD8" s="106">
        <v>93.995999999999995</v>
      </c>
      <c r="AE8" s="106">
        <f>AD8+AC8+AB8+AA8</f>
        <v>288.980751</v>
      </c>
      <c r="AF8" s="106">
        <v>84.585510999999997</v>
      </c>
      <c r="AG8" s="106">
        <v>95.404387999999997</v>
      </c>
      <c r="AH8" s="106">
        <v>107.095803</v>
      </c>
      <c r="AI8" s="106">
        <v>124.05476400000001</v>
      </c>
      <c r="AJ8" s="106">
        <f>AI8+AH8+AG8+AF8</f>
        <v>411.140466</v>
      </c>
      <c r="AK8" s="106">
        <v>120.451386</v>
      </c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</row>
    <row r="9" spans="1:79" customFormat="1" x14ac:dyDescent="0.25">
      <c r="A9" s="6" t="s">
        <v>125</v>
      </c>
      <c r="B9" s="106">
        <v>21.273538203721685</v>
      </c>
      <c r="C9" s="106">
        <v>55.4572173102504</v>
      </c>
      <c r="D9" s="106">
        <v>26.188889913931497</v>
      </c>
      <c r="E9" s="106">
        <v>36.420999999999992</v>
      </c>
      <c r="F9" s="106">
        <f t="shared" si="17"/>
        <v>139.34064542790358</v>
      </c>
      <c r="G9" s="106">
        <v>30.346294719771347</v>
      </c>
      <c r="H9" s="106">
        <v>56.207165860671566</v>
      </c>
      <c r="I9" s="106">
        <v>38.827368686261963</v>
      </c>
      <c r="J9" s="106">
        <v>46.091610548710541</v>
      </c>
      <c r="K9" s="106">
        <f t="shared" si="18"/>
        <v>171.47243981541541</v>
      </c>
      <c r="L9" s="106">
        <v>34.564709000000001</v>
      </c>
      <c r="M9" s="106">
        <v>69.916988000000003</v>
      </c>
      <c r="N9" s="106">
        <v>54.560760999999985</v>
      </c>
      <c r="O9" s="106">
        <v>71.729468000000026</v>
      </c>
      <c r="P9" s="106">
        <f t="shared" si="19"/>
        <v>230.77192600000001</v>
      </c>
      <c r="Q9" s="106">
        <v>59.730241999999997</v>
      </c>
      <c r="R9" s="106">
        <v>102.29545399999999</v>
      </c>
      <c r="S9" s="106">
        <v>78.198289000000017</v>
      </c>
      <c r="T9" s="106">
        <v>102.52953599999996</v>
      </c>
      <c r="U9" s="106">
        <f t="shared" si="20"/>
        <v>342.75352099999998</v>
      </c>
      <c r="V9" s="106">
        <v>79.177353999999994</v>
      </c>
      <c r="W9" s="106">
        <v>122.94235200000001</v>
      </c>
      <c r="X9" s="106">
        <v>90.693721000000025</v>
      </c>
      <c r="Y9" s="106">
        <v>124.78463400000003</v>
      </c>
      <c r="Z9" s="106">
        <v>417.59806100000009</v>
      </c>
      <c r="AA9" s="106">
        <v>97.325899000000007</v>
      </c>
      <c r="AB9" s="106">
        <v>155.43124899999998</v>
      </c>
      <c r="AC9" s="106">
        <v>130.83706600000005</v>
      </c>
      <c r="AD9" s="106">
        <v>172.45099999999999</v>
      </c>
      <c r="AE9" s="106">
        <f>AD9+AC9+AB9+AA9</f>
        <v>556.0452140000001</v>
      </c>
      <c r="AF9" s="106">
        <v>145.56391900000003</v>
      </c>
      <c r="AG9" s="106">
        <v>244.33065699999995</v>
      </c>
      <c r="AH9" s="106">
        <v>169.90269499999999</v>
      </c>
      <c r="AI9" s="106">
        <v>207.32387700000001</v>
      </c>
      <c r="AJ9" s="106">
        <f>AI9+AH9+AG9+AF9</f>
        <v>767.12114800000006</v>
      </c>
      <c r="AK9" s="106">
        <v>179.53218799999999</v>
      </c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</row>
    <row r="10" spans="1:79" customFormat="1" x14ac:dyDescent="0.25">
      <c r="A10" s="6" t="s">
        <v>123</v>
      </c>
      <c r="B10" s="106">
        <v>1.9711366180525702</v>
      </c>
      <c r="C10" s="106">
        <v>1.0658807033858599</v>
      </c>
      <c r="D10" s="106">
        <v>0.89174789758125117</v>
      </c>
      <c r="E10" s="106">
        <v>0.45699999999999985</v>
      </c>
      <c r="F10" s="106">
        <f t="shared" si="17"/>
        <v>4.3857652190196816</v>
      </c>
      <c r="G10" s="106">
        <v>1.0118008422490501</v>
      </c>
      <c r="H10" s="106">
        <v>1.0051423304963101</v>
      </c>
      <c r="I10" s="106">
        <v>1.4625075502440397</v>
      </c>
      <c r="J10" s="106">
        <v>1.8611725344648602</v>
      </c>
      <c r="K10" s="106">
        <f t="shared" si="18"/>
        <v>5.3406232574542596</v>
      </c>
      <c r="L10" s="106">
        <v>0.43323700000000004</v>
      </c>
      <c r="M10" s="106">
        <v>0.58081499999999986</v>
      </c>
      <c r="N10" s="106">
        <v>0.57573300000000005</v>
      </c>
      <c r="O10" s="106">
        <v>0.33255499999999993</v>
      </c>
      <c r="P10" s="106">
        <f t="shared" si="19"/>
        <v>1.9223399999999999</v>
      </c>
      <c r="Q10" s="106">
        <v>1.0860540000000001</v>
      </c>
      <c r="R10" s="106">
        <v>0.57767799999999991</v>
      </c>
      <c r="S10" s="106">
        <v>0.98603499999999988</v>
      </c>
      <c r="T10" s="106">
        <v>1.0127790000000001</v>
      </c>
      <c r="U10" s="106">
        <f t="shared" si="20"/>
        <v>3.6625459999999999</v>
      </c>
      <c r="V10" s="106">
        <v>0.57583299999999993</v>
      </c>
      <c r="W10" s="106">
        <v>0.61685299999999998</v>
      </c>
      <c r="X10" s="106">
        <v>0.73660400000000004</v>
      </c>
      <c r="Y10" s="106">
        <v>2.1138439999999998</v>
      </c>
      <c r="Z10" s="106">
        <v>4.0431340000000002</v>
      </c>
      <c r="AA10" s="106">
        <v>0.61978099999999992</v>
      </c>
      <c r="AB10" s="106">
        <v>0.88791700000000018</v>
      </c>
      <c r="AC10" s="106">
        <v>1.7212209999999997</v>
      </c>
      <c r="AD10" s="106">
        <v>-0.56271599999999999</v>
      </c>
      <c r="AE10" s="106">
        <f>AD10+AC10+AB10+AA10</f>
        <v>2.6662029999999994</v>
      </c>
      <c r="AF10" s="106">
        <v>1.626943</v>
      </c>
      <c r="AG10" s="106">
        <v>0.93080099999999988</v>
      </c>
      <c r="AH10" s="106">
        <v>2.0848739999999997</v>
      </c>
      <c r="AI10" s="106">
        <v>2.77379</v>
      </c>
      <c r="AJ10" s="106">
        <f>AI10+AH10+AG10+AF10</f>
        <v>7.4164079999999988</v>
      </c>
      <c r="AK10" s="106">
        <v>3.284141</v>
      </c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</row>
    <row r="11" spans="1:79" customFormat="1" x14ac:dyDescent="0.25">
      <c r="A11" s="7" t="s">
        <v>134</v>
      </c>
      <c r="B11" s="96">
        <f>+SUM(B8:B10)</f>
        <v>42.569134288988984</v>
      </c>
      <c r="C11" s="96">
        <f t="shared" ref="C11:L11" si="21">+SUM(C8:C10)</f>
        <v>74.010406710420867</v>
      </c>
      <c r="D11" s="96">
        <f t="shared" si="21"/>
        <v>40.317750091500507</v>
      </c>
      <c r="E11" s="96">
        <f t="shared" si="21"/>
        <v>58.715999999999994</v>
      </c>
      <c r="F11" s="96">
        <f>+SUM(F8:F10)</f>
        <v>215.61329109091037</v>
      </c>
      <c r="G11" s="96">
        <f t="shared" si="21"/>
        <v>52.582004432687597</v>
      </c>
      <c r="H11" s="96">
        <f t="shared" si="21"/>
        <v>80.950960517596258</v>
      </c>
      <c r="I11" s="96">
        <f t="shared" si="21"/>
        <v>60.048570407538179</v>
      </c>
      <c r="J11" s="96">
        <f t="shared" si="21"/>
        <v>76.776692730192707</v>
      </c>
      <c r="K11" s="96">
        <f t="shared" si="21"/>
        <v>270.3582280880147</v>
      </c>
      <c r="L11" s="96">
        <f t="shared" si="21"/>
        <v>60.947831999999998</v>
      </c>
      <c r="M11" s="96">
        <f t="shared" ref="M11:Q11" si="22">+SUM(M8:M10)</f>
        <v>100.06005200000001</v>
      </c>
      <c r="N11" s="96">
        <f t="shared" si="22"/>
        <v>79.647283999999985</v>
      </c>
      <c r="O11" s="96">
        <f t="shared" si="22"/>
        <v>113.62829300000003</v>
      </c>
      <c r="P11" s="96">
        <f t="shared" si="22"/>
        <v>354.28346100000005</v>
      </c>
      <c r="Q11" s="96">
        <f t="shared" si="22"/>
        <v>89.162696999999994</v>
      </c>
      <c r="R11" s="96">
        <f t="shared" ref="R11:U11" si="23">+SUM(R8:R10)</f>
        <v>142.458752</v>
      </c>
      <c r="S11" s="96">
        <f t="shared" si="23"/>
        <v>113.94033600000002</v>
      </c>
      <c r="T11" s="96">
        <f t="shared" si="23"/>
        <v>150.92636899999997</v>
      </c>
      <c r="U11" s="96">
        <f t="shared" si="23"/>
        <v>496.48815400000001</v>
      </c>
      <c r="V11" s="96">
        <f t="shared" ref="V11" si="24">+SUM(V8:V10)</f>
        <v>119.970687</v>
      </c>
      <c r="W11" s="96">
        <f t="shared" ref="W11" si="25">+SUM(W8:W10)</f>
        <v>178.45855900000004</v>
      </c>
      <c r="X11" s="96">
        <f t="shared" ref="X11" si="26">+SUM(X8:X10)</f>
        <v>142.16395700000004</v>
      </c>
      <c r="Y11" s="96">
        <f t="shared" ref="Y11" si="27">+SUM(Y8:Y10)</f>
        <v>196.38458399999999</v>
      </c>
      <c r="Z11" s="96">
        <f t="shared" ref="Z11" si="28">+SUM(Z8:Z10)</f>
        <v>636.97778700000003</v>
      </c>
      <c r="AA11" s="96">
        <f t="shared" ref="AA11" si="29">+SUM(AA8:AA10)</f>
        <v>151.96163999999999</v>
      </c>
      <c r="AB11" s="96">
        <f t="shared" ref="AB11" si="30">+SUM(AB8:AB10)</f>
        <v>227.06528599999999</v>
      </c>
      <c r="AC11" s="96">
        <f t="shared" ref="AC11" si="31">+SUM(AC8:AC10)</f>
        <v>202.78095800000003</v>
      </c>
      <c r="AD11" s="96">
        <f t="shared" ref="AD11:AE11" si="32">+SUM(AD8:AD10)</f>
        <v>265.88428399999998</v>
      </c>
      <c r="AE11" s="96">
        <f t="shared" si="32"/>
        <v>847.69216800000004</v>
      </c>
      <c r="AF11" s="96">
        <f>+SUM(AF8:AF10)</f>
        <v>231.77637300000004</v>
      </c>
      <c r="AG11" s="96">
        <f>+SUM(AG8:AG10)</f>
        <v>340.66584599999993</v>
      </c>
      <c r="AH11" s="96">
        <f>+SUM(AH8:AH10)</f>
        <v>279.083372</v>
      </c>
      <c r="AI11" s="96">
        <f>+SUM(AI8:AI10)</f>
        <v>334.15243100000004</v>
      </c>
      <c r="AJ11" s="96">
        <f t="shared" ref="AJ11:AK11" si="33">+SUM(AJ8:AJ10)</f>
        <v>1185.6780220000001</v>
      </c>
      <c r="AK11" s="96">
        <f t="shared" si="33"/>
        <v>303.26771499999995</v>
      </c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</row>
    <row r="12" spans="1:79" customFormat="1" x14ac:dyDescent="0.25">
      <c r="A12" s="28" t="s">
        <v>111</v>
      </c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</row>
    <row r="13" spans="1:79" customFormat="1" x14ac:dyDescent="0.25">
      <c r="A13" s="6" t="s">
        <v>124</v>
      </c>
      <c r="B13" s="106">
        <v>4.3469332609930804</v>
      </c>
      <c r="C13" s="106">
        <v>3.7297428480704293</v>
      </c>
      <c r="D13" s="106">
        <v>4.3570369509187898</v>
      </c>
      <c r="E13" s="106">
        <v>5.6009999999999991</v>
      </c>
      <c r="F13" s="106">
        <f t="shared" ref="F13:F15" si="34">+SUM(B13:E13)</f>
        <v>18.034713059982298</v>
      </c>
      <c r="G13" s="106">
        <v>3.8727842551622604</v>
      </c>
      <c r="H13" s="106">
        <v>5.2688675602371795</v>
      </c>
      <c r="I13" s="106">
        <v>5.4439979213908876</v>
      </c>
      <c r="J13" s="106">
        <v>6.6933483415564732</v>
      </c>
      <c r="K13" s="106">
        <f t="shared" ref="K13:K15" si="35">+SUM(G13:J13)</f>
        <v>21.278998078346799</v>
      </c>
      <c r="L13" s="106">
        <v>6.6091880000000005</v>
      </c>
      <c r="M13" s="106">
        <v>10.742445999999997</v>
      </c>
      <c r="N13" s="106">
        <v>7.1807480000000012</v>
      </c>
      <c r="O13" s="106">
        <v>15.846262000000003</v>
      </c>
      <c r="P13" s="106">
        <f t="shared" ref="P13:P15" si="36">+SUM(L13:O13)</f>
        <v>40.378644000000001</v>
      </c>
      <c r="Q13" s="106">
        <v>14.103479</v>
      </c>
      <c r="R13" s="106">
        <v>24.627758</v>
      </c>
      <c r="S13" s="106">
        <v>20.314457000000001</v>
      </c>
      <c r="T13" s="106">
        <v>28.487589</v>
      </c>
      <c r="U13" s="106">
        <f t="shared" ref="U13:U15" si="37">+SUM(Q13:T13)</f>
        <v>87.533282999999997</v>
      </c>
      <c r="V13" s="106">
        <v>17.180235</v>
      </c>
      <c r="W13" s="106">
        <v>33.108834000000002</v>
      </c>
      <c r="X13" s="106">
        <v>25.921216000000001</v>
      </c>
      <c r="Y13" s="106">
        <v>52.107205</v>
      </c>
      <c r="Z13" s="106">
        <v>128.31748999999999</v>
      </c>
      <c r="AA13" s="106">
        <v>67.977823999999998</v>
      </c>
      <c r="AB13" s="106">
        <v>74.039801000000011</v>
      </c>
      <c r="AC13" s="106">
        <v>81.794499000000016</v>
      </c>
      <c r="AD13" s="106">
        <v>84.26</v>
      </c>
      <c r="AE13" s="106">
        <f>AD13+AC13+AB13+AA13</f>
        <v>308.07212400000003</v>
      </c>
      <c r="AF13" s="106">
        <v>80.460035000000005</v>
      </c>
      <c r="AG13" s="106">
        <v>99.663243000000008</v>
      </c>
      <c r="AH13" s="106">
        <v>101.52509299999998</v>
      </c>
      <c r="AI13" s="106">
        <v>102.34514299999996</v>
      </c>
      <c r="AJ13" s="106">
        <f>AI13+AH13+AG13+AF13</f>
        <v>383.99351399999995</v>
      </c>
      <c r="AK13" s="106">
        <v>82.586682999999994</v>
      </c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</row>
    <row r="14" spans="1:79" customFormat="1" x14ac:dyDescent="0.25">
      <c r="A14" s="6" t="s">
        <v>125</v>
      </c>
      <c r="B14" s="106">
        <v>13.917620984064708</v>
      </c>
      <c r="C14" s="106">
        <v>24.555460465177902</v>
      </c>
      <c r="D14" s="106">
        <v>12.137631106844701</v>
      </c>
      <c r="E14" s="106">
        <v>22.036999999999992</v>
      </c>
      <c r="F14" s="106">
        <f t="shared" si="34"/>
        <v>72.647712556087299</v>
      </c>
      <c r="G14" s="106">
        <v>20.51732388455968</v>
      </c>
      <c r="H14" s="106">
        <v>28.936535392377543</v>
      </c>
      <c r="I14" s="106">
        <v>19.742837881847414</v>
      </c>
      <c r="J14" s="106">
        <v>39.969101041323235</v>
      </c>
      <c r="K14" s="106">
        <f t="shared" si="35"/>
        <v>109.16579820010787</v>
      </c>
      <c r="L14" s="106">
        <v>34.243347</v>
      </c>
      <c r="M14" s="106">
        <v>42.820640999999995</v>
      </c>
      <c r="N14" s="106">
        <v>42.900420000000011</v>
      </c>
      <c r="O14" s="106">
        <v>32.596954999999994</v>
      </c>
      <c r="P14" s="106">
        <f t="shared" si="36"/>
        <v>152.561363</v>
      </c>
      <c r="Q14" s="106">
        <v>46.047792999999999</v>
      </c>
      <c r="R14" s="106">
        <v>69.873797999999994</v>
      </c>
      <c r="S14" s="106">
        <v>42.288598000000022</v>
      </c>
      <c r="T14" s="106">
        <v>51.295485000000014</v>
      </c>
      <c r="U14" s="106">
        <f t="shared" si="37"/>
        <v>209.50567400000003</v>
      </c>
      <c r="V14" s="106">
        <v>62.353418000000005</v>
      </c>
      <c r="W14" s="106">
        <v>87.508679999999998</v>
      </c>
      <c r="X14" s="106">
        <v>51.82615100000001</v>
      </c>
      <c r="Y14" s="106">
        <v>157.12618799999998</v>
      </c>
      <c r="Z14" s="106">
        <v>358.814437</v>
      </c>
      <c r="AA14" s="106">
        <v>168.189708</v>
      </c>
      <c r="AB14" s="106">
        <v>228.53928500000004</v>
      </c>
      <c r="AC14" s="106">
        <v>214.81412800000004</v>
      </c>
      <c r="AD14" s="106">
        <v>232.911</v>
      </c>
      <c r="AE14" s="106">
        <f>AD14+AC14+AB14+AA14</f>
        <v>844.4541210000001</v>
      </c>
      <c r="AF14" s="106">
        <v>211.26672599999998</v>
      </c>
      <c r="AG14" s="106">
        <v>219.883534</v>
      </c>
      <c r="AH14" s="106">
        <v>249.76410200000001</v>
      </c>
      <c r="AI14" s="106">
        <v>260.28218399999997</v>
      </c>
      <c r="AJ14" s="106">
        <f>AI14+AH14+AG14+AF14</f>
        <v>941.19654600000001</v>
      </c>
      <c r="AK14" s="106">
        <v>243.900724</v>
      </c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</row>
    <row r="15" spans="1:79" customFormat="1" x14ac:dyDescent="0.25">
      <c r="A15" s="6" t="s">
        <v>123</v>
      </c>
      <c r="B15" s="106">
        <v>3.2254831128880043E-2</v>
      </c>
      <c r="C15" s="106">
        <v>0</v>
      </c>
      <c r="D15" s="106">
        <v>0</v>
      </c>
      <c r="E15" s="106">
        <v>0</v>
      </c>
      <c r="F15" s="106">
        <f t="shared" si="34"/>
        <v>3.2254831128880043E-2</v>
      </c>
      <c r="G15" s="106">
        <v>0.17222555143647003</v>
      </c>
      <c r="H15" s="106">
        <v>0.21200232835132993</v>
      </c>
      <c r="I15" s="106">
        <v>-3.2962222143480005E-2</v>
      </c>
      <c r="J15" s="106">
        <v>1.6828763184382802</v>
      </c>
      <c r="K15" s="106">
        <f t="shared" si="35"/>
        <v>2.0341419760826001</v>
      </c>
      <c r="L15" s="106">
        <v>1.3519060000000001</v>
      </c>
      <c r="M15" s="106">
        <v>0.24281299999999995</v>
      </c>
      <c r="N15" s="106">
        <v>1.1791770000000001</v>
      </c>
      <c r="O15" s="106">
        <v>1.9456739999999999</v>
      </c>
      <c r="P15" s="106">
        <f t="shared" si="36"/>
        <v>4.71957</v>
      </c>
      <c r="Q15" s="106">
        <v>1.2283710000000001</v>
      </c>
      <c r="R15" s="106">
        <v>1.8003699999999998</v>
      </c>
      <c r="S15" s="106">
        <v>1.9899399999999996</v>
      </c>
      <c r="T15" s="106">
        <v>1.6423070000000006</v>
      </c>
      <c r="U15" s="106">
        <f t="shared" si="37"/>
        <v>6.6609880000000006</v>
      </c>
      <c r="V15" s="106">
        <v>0.9026559999999999</v>
      </c>
      <c r="W15" s="106">
        <v>1.0875460000000001</v>
      </c>
      <c r="X15" s="106">
        <v>1.6704689999999998</v>
      </c>
      <c r="Y15" s="106">
        <v>0.8338920000000003</v>
      </c>
      <c r="Z15" s="106">
        <v>4.4945630000000003</v>
      </c>
      <c r="AA15" s="106">
        <v>1.3962380000000001</v>
      </c>
      <c r="AB15" s="106">
        <v>3.4646599999999999</v>
      </c>
      <c r="AC15" s="106">
        <v>5.459282</v>
      </c>
      <c r="AD15" s="106">
        <v>16.650703</v>
      </c>
      <c r="AE15" s="106">
        <f>AD15+AC15+AB15+AA15</f>
        <v>26.970883000000001</v>
      </c>
      <c r="AF15" s="106">
        <v>-4.3090650000000004</v>
      </c>
      <c r="AG15" s="106">
        <v>2.7001620000000006</v>
      </c>
      <c r="AH15" s="106">
        <v>1.9659180000000001</v>
      </c>
      <c r="AI15" s="106">
        <v>2.7231709999999998</v>
      </c>
      <c r="AJ15" s="106">
        <f>AI15+AH15+AG15+AF15</f>
        <v>3.0801860000000003</v>
      </c>
      <c r="AK15" s="106">
        <v>1.4760930000000001</v>
      </c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</row>
    <row r="16" spans="1:79" customFormat="1" x14ac:dyDescent="0.25">
      <c r="A16" s="7" t="s">
        <v>135</v>
      </c>
      <c r="B16" s="96">
        <f>+SUM(B13:B15)</f>
        <v>18.296809076186669</v>
      </c>
      <c r="C16" s="96">
        <f t="shared" ref="C16:L16" si="38">+SUM(C13:C15)</f>
        <v>28.285203313248331</v>
      </c>
      <c r="D16" s="96">
        <f t="shared" si="38"/>
        <v>16.494668057763491</v>
      </c>
      <c r="E16" s="96">
        <f t="shared" si="38"/>
        <v>27.637999999999991</v>
      </c>
      <c r="F16" s="96">
        <f t="shared" si="38"/>
        <v>90.714680447198475</v>
      </c>
      <c r="G16" s="96">
        <f t="shared" si="38"/>
        <v>24.562333691158408</v>
      </c>
      <c r="H16" s="96">
        <f t="shared" si="38"/>
        <v>34.417405280966051</v>
      </c>
      <c r="I16" s="96">
        <f t="shared" si="38"/>
        <v>25.153873581094821</v>
      </c>
      <c r="J16" s="96">
        <f t="shared" si="38"/>
        <v>48.345325701317989</v>
      </c>
      <c r="K16" s="96">
        <f t="shared" si="38"/>
        <v>132.47893825453727</v>
      </c>
      <c r="L16" s="96">
        <f t="shared" si="38"/>
        <v>42.204441000000003</v>
      </c>
      <c r="M16" s="96">
        <f t="shared" ref="M16:Q16" si="39">+SUM(M13:M15)</f>
        <v>53.805899999999994</v>
      </c>
      <c r="N16" s="96">
        <f t="shared" si="39"/>
        <v>51.260345000000015</v>
      </c>
      <c r="O16" s="96">
        <f t="shared" si="39"/>
        <v>50.388890999999994</v>
      </c>
      <c r="P16" s="96">
        <f t="shared" si="39"/>
        <v>197.65957700000001</v>
      </c>
      <c r="Q16" s="96">
        <f t="shared" si="39"/>
        <v>61.379643000000002</v>
      </c>
      <c r="R16" s="96">
        <f t="shared" ref="R16:U16" si="40">+SUM(R13:R15)</f>
        <v>96.301925999999995</v>
      </c>
      <c r="S16" s="96">
        <f t="shared" si="40"/>
        <v>64.59299500000003</v>
      </c>
      <c r="T16" s="96">
        <f t="shared" si="40"/>
        <v>81.425381000000016</v>
      </c>
      <c r="U16" s="96">
        <f t="shared" si="40"/>
        <v>303.69994500000001</v>
      </c>
      <c r="V16" s="96">
        <f t="shared" ref="V16" si="41">+SUM(V13:V15)</f>
        <v>80.436308999999994</v>
      </c>
      <c r="W16" s="96">
        <f t="shared" ref="W16" si="42">+SUM(W13:W15)</f>
        <v>121.70506</v>
      </c>
      <c r="X16" s="96">
        <f t="shared" ref="X16" si="43">+SUM(X13:X15)</f>
        <v>79.417836000000008</v>
      </c>
      <c r="Y16" s="96">
        <f t="shared" ref="Y16" si="44">+SUM(Y13:Y15)</f>
        <v>210.06728499999997</v>
      </c>
      <c r="Z16" s="96">
        <f t="shared" ref="Z16" si="45">+SUM(Z13:Z15)</f>
        <v>491.62649000000005</v>
      </c>
      <c r="AA16" s="96">
        <f t="shared" ref="AA16" si="46">+SUM(AA13:AA15)</f>
        <v>237.56377000000001</v>
      </c>
      <c r="AB16" s="96">
        <f t="shared" ref="AB16" si="47">+SUM(AB13:AB15)</f>
        <v>306.04374600000006</v>
      </c>
      <c r="AC16" s="96">
        <f t="shared" ref="AC16" si="48">+SUM(AC13:AC15)</f>
        <v>302.06790900000004</v>
      </c>
      <c r="AD16" s="96">
        <f t="shared" ref="AD16:AF16" si="49">+SUM(AD13:AD15)</f>
        <v>333.82170300000001</v>
      </c>
      <c r="AE16" s="96">
        <f t="shared" si="49"/>
        <v>1179.497128</v>
      </c>
      <c r="AF16" s="96">
        <f t="shared" si="49"/>
        <v>287.41769600000003</v>
      </c>
      <c r="AG16" s="96">
        <f t="shared" ref="AG16:AI16" si="50">+SUM(AG13:AG15)</f>
        <v>322.246939</v>
      </c>
      <c r="AH16" s="96">
        <f t="shared" si="50"/>
        <v>353.25511299999999</v>
      </c>
      <c r="AI16" s="96">
        <f t="shared" si="50"/>
        <v>365.3504979999999</v>
      </c>
      <c r="AJ16" s="96">
        <f t="shared" ref="AJ16:AK16" si="51">+SUM(AJ13:AJ15)</f>
        <v>1328.2702459999998</v>
      </c>
      <c r="AK16" s="96">
        <f t="shared" si="51"/>
        <v>327.96349999999995</v>
      </c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</row>
    <row r="17" spans="1:79" customFormat="1" x14ac:dyDescent="0.25">
      <c r="A17" s="28" t="s">
        <v>112</v>
      </c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</row>
    <row r="18" spans="1:79" customFormat="1" x14ac:dyDescent="0.25">
      <c r="A18" s="6" t="s">
        <v>124</v>
      </c>
      <c r="B18" s="106">
        <v>27.261693814673894</v>
      </c>
      <c r="C18" s="106">
        <v>31.19981623818283</v>
      </c>
      <c r="D18" s="106">
        <v>25.281489947143271</v>
      </c>
      <c r="E18" s="106">
        <v>25.13600000000001</v>
      </c>
      <c r="F18" s="106">
        <f t="shared" ref="F18:F20" si="52">+SUM(B18:E18)</f>
        <v>108.879</v>
      </c>
      <c r="G18" s="106">
        <v>27.572314148030824</v>
      </c>
      <c r="H18" s="106">
        <v>27.95384808396339</v>
      </c>
      <c r="I18" s="106">
        <v>30.441340875015989</v>
      </c>
      <c r="J18" s="106">
        <v>31.2892096467687</v>
      </c>
      <c r="K18" s="106">
        <f t="shared" ref="K18:K20" si="53">+SUM(G18:J18)</f>
        <v>117.2567127537789</v>
      </c>
      <c r="L18" s="106">
        <v>31.474324999999997</v>
      </c>
      <c r="M18" s="106">
        <v>34.663037000000003</v>
      </c>
      <c r="N18" s="106">
        <v>40.082005000000024</v>
      </c>
      <c r="O18" s="106">
        <v>46.245732999999987</v>
      </c>
      <c r="P18" s="106">
        <f t="shared" ref="P18:P20" si="54">+SUM(L18:O18)</f>
        <v>152.46510000000001</v>
      </c>
      <c r="Q18" s="106">
        <v>48.447037999999999</v>
      </c>
      <c r="R18" s="106">
        <v>53.346966000000002</v>
      </c>
      <c r="S18" s="106">
        <v>57.124686000000004</v>
      </c>
      <c r="T18" s="106">
        <v>61.130970999999974</v>
      </c>
      <c r="U18" s="106">
        <f t="shared" ref="U18:U20" si="55">+SUM(Q18:T18)</f>
        <v>220.04966099999996</v>
      </c>
      <c r="V18" s="106">
        <v>67.046888999999993</v>
      </c>
      <c r="W18" s="106">
        <v>67.649161000000021</v>
      </c>
      <c r="X18" s="106">
        <v>69.411260999999996</v>
      </c>
      <c r="Y18" s="106">
        <v>81.227988999999994</v>
      </c>
      <c r="Z18" s="106">
        <v>285.33530000000002</v>
      </c>
      <c r="AA18" s="106">
        <v>75.661703000000003</v>
      </c>
      <c r="AB18" s="106">
        <v>74.048636999999999</v>
      </c>
      <c r="AC18" s="106">
        <v>77.698429999999988</v>
      </c>
      <c r="AD18" s="106">
        <v>99.590999999999994</v>
      </c>
      <c r="AE18" s="106">
        <f>AD18+AC18+AB18+AA18</f>
        <v>326.99976999999996</v>
      </c>
      <c r="AF18" s="106">
        <v>92.648797999999999</v>
      </c>
      <c r="AG18" s="106">
        <v>100.057496</v>
      </c>
      <c r="AH18" s="106">
        <v>94.592378999999994</v>
      </c>
      <c r="AI18" s="106">
        <v>108.78424600000001</v>
      </c>
      <c r="AJ18" s="106">
        <f>AI18+AH18+AG18+AF18</f>
        <v>396.082919</v>
      </c>
      <c r="AK18" s="106">
        <v>99.422719999999998</v>
      </c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</row>
    <row r="19" spans="1:79" customFormat="1" x14ac:dyDescent="0.25">
      <c r="A19" s="6" t="s">
        <v>125</v>
      </c>
      <c r="B19" s="106">
        <v>4.6509877062169895</v>
      </c>
      <c r="C19" s="106">
        <v>9.3035663613054194</v>
      </c>
      <c r="D19" s="106">
        <v>4.5506276324775907</v>
      </c>
      <c r="E19" s="106">
        <v>4.8180000000000014</v>
      </c>
      <c r="F19" s="106">
        <f t="shared" si="52"/>
        <v>23.323181700000003</v>
      </c>
      <c r="G19" s="106">
        <v>6.0669257596178756</v>
      </c>
      <c r="H19" s="106">
        <v>11.692649283623632</v>
      </c>
      <c r="I19" s="106">
        <v>8.6726446964791535</v>
      </c>
      <c r="J19" s="106">
        <v>9.8400492482155091</v>
      </c>
      <c r="K19" s="106">
        <f t="shared" si="53"/>
        <v>36.272268987936172</v>
      </c>
      <c r="L19" s="106">
        <v>9.9822489999999995</v>
      </c>
      <c r="M19" s="106">
        <v>23.263867000000001</v>
      </c>
      <c r="N19" s="106">
        <v>16.606269000000005</v>
      </c>
      <c r="O19" s="106">
        <v>18.580747999999993</v>
      </c>
      <c r="P19" s="106">
        <f t="shared" si="54"/>
        <v>68.433132999999998</v>
      </c>
      <c r="Q19" s="106">
        <v>20.048832999999998</v>
      </c>
      <c r="R19" s="106">
        <v>26.587583000000009</v>
      </c>
      <c r="S19" s="106">
        <v>23.727367999999995</v>
      </c>
      <c r="T19" s="106">
        <v>27.084657000000004</v>
      </c>
      <c r="U19" s="106">
        <f t="shared" si="55"/>
        <v>97.448441000000017</v>
      </c>
      <c r="V19" s="106">
        <v>23.053318000000001</v>
      </c>
      <c r="W19" s="106">
        <v>36.70732000000001</v>
      </c>
      <c r="X19" s="106">
        <v>39.336987999999998</v>
      </c>
      <c r="Y19" s="106">
        <v>31.808288000000001</v>
      </c>
      <c r="Z19" s="106">
        <v>130.90591400000002</v>
      </c>
      <c r="AA19" s="106">
        <v>39.608578999999999</v>
      </c>
      <c r="AB19" s="106">
        <v>55.992722000000008</v>
      </c>
      <c r="AC19" s="106">
        <v>48.872872000000001</v>
      </c>
      <c r="AD19" s="106">
        <v>48.585000000000001</v>
      </c>
      <c r="AE19" s="106">
        <f>AD19+AC19+AB19+AA19</f>
        <v>193.05917300000002</v>
      </c>
      <c r="AF19" s="106">
        <v>51.459249</v>
      </c>
      <c r="AG19" s="106">
        <v>70.362305000000006</v>
      </c>
      <c r="AH19" s="106">
        <v>55.623834000000002</v>
      </c>
      <c r="AI19" s="106">
        <v>56.912101</v>
      </c>
      <c r="AJ19" s="106">
        <f>AI19+AH19+AG19+AF19</f>
        <v>234.35748899999999</v>
      </c>
      <c r="AK19" s="106">
        <v>57.970267999999997</v>
      </c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</row>
    <row r="20" spans="1:79" customFormat="1" x14ac:dyDescent="0.25">
      <c r="A20" s="6" t="s">
        <v>123</v>
      </c>
      <c r="B20" s="106">
        <v>0.16293590934847166</v>
      </c>
      <c r="C20" s="106"/>
      <c r="D20" s="106">
        <v>9.3738607815859021E-2</v>
      </c>
      <c r="E20" s="106">
        <v>0.51600000000000001</v>
      </c>
      <c r="F20" s="106">
        <f t="shared" si="52"/>
        <v>0.77267451716433067</v>
      </c>
      <c r="G20" s="106">
        <v>0.11129945356833001</v>
      </c>
      <c r="H20" s="106">
        <v>-7.4853421585740015E-2</v>
      </c>
      <c r="I20" s="106">
        <v>0.7519575554876099</v>
      </c>
      <c r="J20" s="106">
        <v>0.6860037788831701</v>
      </c>
      <c r="K20" s="106">
        <f t="shared" si="53"/>
        <v>1.4744073663533701</v>
      </c>
      <c r="L20" s="106">
        <v>0.221273</v>
      </c>
      <c r="M20" s="106">
        <v>0.53488800000000003</v>
      </c>
      <c r="N20" s="106">
        <v>0.3018550000000001</v>
      </c>
      <c r="O20" s="106">
        <v>0.329426</v>
      </c>
      <c r="P20" s="106">
        <f t="shared" si="54"/>
        <v>1.3874420000000003</v>
      </c>
      <c r="Q20" s="106">
        <v>-1.2395419999999999</v>
      </c>
      <c r="R20" s="106">
        <v>1.859049</v>
      </c>
      <c r="S20" s="106">
        <v>5.0714000000000058E-2</v>
      </c>
      <c r="T20" s="106">
        <v>0.31514300000000001</v>
      </c>
      <c r="U20" s="106">
        <f t="shared" si="55"/>
        <v>0.98536400000000013</v>
      </c>
      <c r="V20" s="106">
        <v>0.204454</v>
      </c>
      <c r="W20" s="106">
        <v>0.19258499999999998</v>
      </c>
      <c r="X20" s="106">
        <v>0.24449000000000001</v>
      </c>
      <c r="Y20" s="106">
        <v>0.33012599999999998</v>
      </c>
      <c r="Z20" s="106">
        <v>0.97165499999999994</v>
      </c>
      <c r="AA20" s="106">
        <v>-1.0598000000000002E-2</v>
      </c>
      <c r="AB20" s="106">
        <v>0.15407300000000002</v>
      </c>
      <c r="AC20" s="106">
        <v>0.101476</v>
      </c>
      <c r="AD20" s="106">
        <v>0.41306500000000002</v>
      </c>
      <c r="AE20" s="106">
        <f>AD20+AC20+AB20+AA20</f>
        <v>0.65801600000000005</v>
      </c>
      <c r="AF20" s="106">
        <v>2.6069999999999999E-2</v>
      </c>
      <c r="AG20" s="106">
        <v>0.14711399999999999</v>
      </c>
      <c r="AH20" s="106">
        <v>0.115383</v>
      </c>
      <c r="AI20" s="106">
        <v>0.27412700000000001</v>
      </c>
      <c r="AJ20" s="106">
        <f>AI20+AH20+AG20+AF20</f>
        <v>0.56269400000000003</v>
      </c>
      <c r="AK20" s="106">
        <v>0.22708400000000001</v>
      </c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</row>
    <row r="21" spans="1:79" customFormat="1" x14ac:dyDescent="0.25">
      <c r="A21" s="7" t="s">
        <v>136</v>
      </c>
      <c r="B21" s="96">
        <f>+SUM(B18:B20)</f>
        <v>32.075617430239355</v>
      </c>
      <c r="C21" s="96">
        <f t="shared" ref="C21:L21" si="56">+SUM(C18:C20)</f>
        <v>40.503382599488248</v>
      </c>
      <c r="D21" s="96">
        <f t="shared" si="56"/>
        <v>29.925856187436722</v>
      </c>
      <c r="E21" s="96">
        <f t="shared" si="56"/>
        <v>30.470000000000013</v>
      </c>
      <c r="F21" s="96">
        <f t="shared" si="56"/>
        <v>132.97485621716433</v>
      </c>
      <c r="G21" s="96">
        <f t="shared" si="56"/>
        <v>33.750539361217029</v>
      </c>
      <c r="H21" s="96">
        <f t="shared" si="56"/>
        <v>39.571643946001281</v>
      </c>
      <c r="I21" s="96">
        <f t="shared" si="56"/>
        <v>39.865943126982749</v>
      </c>
      <c r="J21" s="96">
        <f t="shared" si="56"/>
        <v>41.81526267386738</v>
      </c>
      <c r="K21" s="96">
        <f t="shared" si="56"/>
        <v>155.00338910806846</v>
      </c>
      <c r="L21" s="96">
        <f t="shared" si="56"/>
        <v>41.677846999999993</v>
      </c>
      <c r="M21" s="96">
        <f t="shared" ref="M21:Q21" si="57">+SUM(M18:M20)</f>
        <v>58.46179200000001</v>
      </c>
      <c r="N21" s="96">
        <f t="shared" si="57"/>
        <v>56.990129000000032</v>
      </c>
      <c r="O21" s="96">
        <f t="shared" si="57"/>
        <v>65.155906999999971</v>
      </c>
      <c r="P21" s="96">
        <f t="shared" si="57"/>
        <v>222.285675</v>
      </c>
      <c r="Q21" s="96">
        <f t="shared" si="57"/>
        <v>67.256328999999994</v>
      </c>
      <c r="R21" s="96">
        <f t="shared" ref="R21:U21" si="58">+SUM(R18:R20)</f>
        <v>81.793598000000003</v>
      </c>
      <c r="S21" s="96">
        <f t="shared" si="58"/>
        <v>80.902767999999995</v>
      </c>
      <c r="T21" s="96">
        <f t="shared" si="58"/>
        <v>88.530770999999987</v>
      </c>
      <c r="U21" s="96">
        <f t="shared" si="58"/>
        <v>318.48346599999996</v>
      </c>
      <c r="V21" s="96">
        <f t="shared" ref="V21" si="59">+SUM(V18:V20)</f>
        <v>90.304660999999996</v>
      </c>
      <c r="W21" s="96">
        <f t="shared" ref="W21" si="60">+SUM(W18:W20)</f>
        <v>104.54906600000002</v>
      </c>
      <c r="X21" s="96">
        <f t="shared" ref="X21" si="61">+SUM(X18:X20)</f>
        <v>108.99273899999999</v>
      </c>
      <c r="Y21" s="96">
        <f t="shared" ref="Y21" si="62">+SUM(Y18:Y20)</f>
        <v>113.36640300000001</v>
      </c>
      <c r="Z21" s="96">
        <f t="shared" ref="Z21" si="63">+SUM(Z18:Z20)</f>
        <v>417.21286900000001</v>
      </c>
      <c r="AA21" s="96">
        <f t="shared" ref="AA21" si="64">+SUM(AA18:AA20)</f>
        <v>115.25968400000001</v>
      </c>
      <c r="AB21" s="96">
        <f t="shared" ref="AB21" si="65">+SUM(AB18:AB20)</f>
        <v>130.19543200000001</v>
      </c>
      <c r="AC21" s="96">
        <f t="shared" ref="AC21" si="66">+SUM(AC18:AC20)</f>
        <v>126.67277799999999</v>
      </c>
      <c r="AD21" s="96">
        <f t="shared" ref="AD21:AF21" si="67">+SUM(AD18:AD20)</f>
        <v>148.58906499999998</v>
      </c>
      <c r="AE21" s="96">
        <f t="shared" si="67"/>
        <v>520.71695899999997</v>
      </c>
      <c r="AF21" s="96">
        <f t="shared" si="67"/>
        <v>144.134117</v>
      </c>
      <c r="AG21" s="96">
        <f t="shared" ref="AG21:AI21" si="68">+SUM(AG18:AG20)</f>
        <v>170.56691499999999</v>
      </c>
      <c r="AH21" s="96">
        <f t="shared" si="68"/>
        <v>150.33159599999999</v>
      </c>
      <c r="AI21" s="96">
        <f t="shared" si="68"/>
        <v>165.970474</v>
      </c>
      <c r="AJ21" s="96">
        <f t="shared" ref="AJ21:AK21" si="69">+SUM(AJ18:AJ20)</f>
        <v>631.0031019999999</v>
      </c>
      <c r="AK21" s="96">
        <f t="shared" si="69"/>
        <v>157.62007199999999</v>
      </c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</row>
    <row r="22" spans="1:79" customFormat="1" x14ac:dyDescent="0.25">
      <c r="A22" s="28" t="s">
        <v>113</v>
      </c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</row>
    <row r="23" spans="1:79" customFormat="1" x14ac:dyDescent="0.25">
      <c r="A23" s="6" t="s">
        <v>124</v>
      </c>
      <c r="B23" s="106">
        <v>0</v>
      </c>
      <c r="C23" s="106">
        <v>0</v>
      </c>
      <c r="D23" s="106">
        <v>0</v>
      </c>
      <c r="E23" s="106">
        <v>0</v>
      </c>
      <c r="F23" s="106">
        <f t="shared" ref="F23:F25" si="70">+SUM(B23:E23)</f>
        <v>0</v>
      </c>
      <c r="G23" s="106">
        <v>0</v>
      </c>
      <c r="H23" s="106">
        <v>-9.2249999999999988E-3</v>
      </c>
      <c r="I23" s="106">
        <v>-2.8042919999999995E-2</v>
      </c>
      <c r="J23" s="106">
        <v>1.7763568394002505E-18</v>
      </c>
      <c r="K23" s="106">
        <f t="shared" ref="K23:K25" si="71">+SUM(G23:J23)</f>
        <v>-3.7267919999999996E-2</v>
      </c>
      <c r="L23" s="106">
        <v>-9.0869999999999996E-3</v>
      </c>
      <c r="M23" s="106">
        <v>-3.0450000000000008E-3</v>
      </c>
      <c r="N23" s="106">
        <v>0</v>
      </c>
      <c r="O23" s="106">
        <v>0.11232399999999999</v>
      </c>
      <c r="P23" s="106">
        <f t="shared" ref="P23:P25" si="72">+SUM(L23:O23)</f>
        <v>0.10019199999999999</v>
      </c>
      <c r="Q23" s="106">
        <v>0.35528599999999999</v>
      </c>
      <c r="R23" s="106">
        <v>-1.8651746813702631E-17</v>
      </c>
      <c r="S23" s="106">
        <v>-0.28850999999999999</v>
      </c>
      <c r="T23" s="106">
        <v>-0.24681600000000004</v>
      </c>
      <c r="U23" s="106">
        <f t="shared" ref="U23:U25" si="73">+SUM(Q23:T23)</f>
        <v>-0.18004000000000003</v>
      </c>
      <c r="V23" s="106">
        <v>-2.9682E-2</v>
      </c>
      <c r="W23" s="106">
        <v>-6.2785999999999995E-2</v>
      </c>
      <c r="X23" s="106">
        <v>1.3724000000000004E-2</v>
      </c>
      <c r="Y23" s="106">
        <v>6.0594999999999996E-2</v>
      </c>
      <c r="Z23" s="106">
        <v>-1.8148999999999998E-2</v>
      </c>
      <c r="AA23" s="106">
        <v>-3.0152000000000002E-2</v>
      </c>
      <c r="AB23" s="106">
        <v>0.22124200000000002</v>
      </c>
      <c r="AC23" s="106">
        <v>-0.216083</v>
      </c>
      <c r="AD23" s="106">
        <v>0.48199999999999998</v>
      </c>
      <c r="AE23" s="106">
        <f>AD23+AC23+AB23+AA23</f>
        <v>0.457007</v>
      </c>
      <c r="AF23" s="106">
        <v>0.52482499999999999</v>
      </c>
      <c r="AG23" s="106">
        <v>3.8206069999999999</v>
      </c>
      <c r="AH23" s="106">
        <v>-1.6444669999999999</v>
      </c>
      <c r="AI23" s="106">
        <v>-2.7079979999999999</v>
      </c>
      <c r="AJ23" s="106">
        <f>AI23+AH23+AG23+AF23</f>
        <v>-7.0329999999997339E-3</v>
      </c>
      <c r="AK23" s="106">
        <v>-0.98483799999999999</v>
      </c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</row>
    <row r="24" spans="1:79" customFormat="1" x14ac:dyDescent="0.25">
      <c r="A24" s="6" t="s">
        <v>125</v>
      </c>
      <c r="B24" s="106">
        <v>0.87475436999999878</v>
      </c>
      <c r="C24" s="106">
        <v>-0.81483449999999868</v>
      </c>
      <c r="D24" s="106">
        <v>8.0129999999900559E-5</v>
      </c>
      <c r="E24" s="106">
        <v>-0.29499999999999998</v>
      </c>
      <c r="F24" s="106">
        <f t="shared" si="70"/>
        <v>-0.23499999999999999</v>
      </c>
      <c r="G24" s="106">
        <v>-0.37978183999999998</v>
      </c>
      <c r="H24" s="106">
        <v>-1.1571876499999989</v>
      </c>
      <c r="I24" s="106">
        <v>-0.32903551999999875</v>
      </c>
      <c r="J24" s="106">
        <v>-0.29000000000000142</v>
      </c>
      <c r="K24" s="106">
        <f t="shared" si="71"/>
        <v>-2.156005009999999</v>
      </c>
      <c r="L24" s="106">
        <v>0.103614</v>
      </c>
      <c r="M24" s="106">
        <v>-0.85509199999999996</v>
      </c>
      <c r="N24" s="106">
        <v>-1.3850549999999999</v>
      </c>
      <c r="O24" s="106">
        <v>-6.8845000000000045E-2</v>
      </c>
      <c r="P24" s="106">
        <f t="shared" si="72"/>
        <v>-2.2053780000000001</v>
      </c>
      <c r="Q24" s="106">
        <v>7.3914000000000007E-2</v>
      </c>
      <c r="R24" s="106">
        <v>6.1659000000000005E-2</v>
      </c>
      <c r="S24" s="106">
        <v>2.2593030000000005</v>
      </c>
      <c r="T24" s="106">
        <v>2.2932540000000001</v>
      </c>
      <c r="U24" s="106">
        <f t="shared" si="73"/>
        <v>4.688130000000001</v>
      </c>
      <c r="V24" s="106">
        <v>0</v>
      </c>
      <c r="W24" s="106">
        <v>0</v>
      </c>
      <c r="X24" s="106">
        <v>0.116177</v>
      </c>
      <c r="Y24" s="106">
        <v>-2.9999999999999997E-5</v>
      </c>
      <c r="Z24" s="106">
        <v>0.116147</v>
      </c>
      <c r="AA24" s="106">
        <v>0</v>
      </c>
      <c r="AB24" s="106">
        <v>-5.3211000000000001E-2</v>
      </c>
      <c r="AC24" s="106">
        <v>0</v>
      </c>
      <c r="AD24" s="106">
        <v>-8.0000000000000002E-3</v>
      </c>
      <c r="AE24" s="106">
        <f>AD24+AC24+AB24+AA24</f>
        <v>-6.1211000000000002E-2</v>
      </c>
      <c r="AF24" s="106">
        <v>4.6962080000000004</v>
      </c>
      <c r="AG24" s="106">
        <v>19.057766000000001</v>
      </c>
      <c r="AH24" s="106">
        <v>33.247391</v>
      </c>
      <c r="AI24" s="106">
        <v>33.264794000000002</v>
      </c>
      <c r="AJ24" s="106">
        <f>AI24+AH24+AG24+AF24</f>
        <v>90.266159000000002</v>
      </c>
      <c r="AK24" s="106">
        <v>21.757100000000001</v>
      </c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</row>
    <row r="25" spans="1:79" customFormat="1" x14ac:dyDescent="0.25">
      <c r="A25" s="6" t="s">
        <v>123</v>
      </c>
      <c r="B25" s="106">
        <v>12.43400875</v>
      </c>
      <c r="C25" s="106">
        <v>14.38372779</v>
      </c>
      <c r="D25" s="106">
        <v>14.979263459999999</v>
      </c>
      <c r="E25" s="106">
        <v>21.945</v>
      </c>
      <c r="F25" s="106">
        <f t="shared" si="70"/>
        <v>63.741999999999997</v>
      </c>
      <c r="G25" s="106">
        <v>15.151114039999998</v>
      </c>
      <c r="H25" s="106">
        <v>17.09742846000001</v>
      </c>
      <c r="I25" s="106">
        <v>20.616849759999994</v>
      </c>
      <c r="J25" s="106">
        <v>22.197328060000007</v>
      </c>
      <c r="K25" s="106">
        <f t="shared" si="71"/>
        <v>75.062720320000011</v>
      </c>
      <c r="L25" s="106">
        <v>22.344651000000002</v>
      </c>
      <c r="M25" s="106">
        <v>11.046425999999993</v>
      </c>
      <c r="N25" s="106">
        <v>11.359466000000005</v>
      </c>
      <c r="O25" s="106">
        <v>12.250512999999998</v>
      </c>
      <c r="P25" s="106">
        <f t="shared" si="72"/>
        <v>57.001055999999998</v>
      </c>
      <c r="Q25" s="106">
        <v>14.233691</v>
      </c>
      <c r="R25" s="106">
        <v>15.047955</v>
      </c>
      <c r="S25" s="106">
        <v>15.975161</v>
      </c>
      <c r="T25" s="106">
        <v>13.148074000000001</v>
      </c>
      <c r="U25" s="106">
        <f t="shared" si="73"/>
        <v>58.404881000000003</v>
      </c>
      <c r="V25" s="106">
        <v>16.163413000000002</v>
      </c>
      <c r="W25" s="106">
        <v>15.452745999999999</v>
      </c>
      <c r="X25" s="106">
        <v>16.524605000000005</v>
      </c>
      <c r="Y25" s="106">
        <v>17.113922999999996</v>
      </c>
      <c r="Z25" s="106">
        <v>65.254687000000004</v>
      </c>
      <c r="AA25" s="106">
        <v>24.699589</v>
      </c>
      <c r="AB25" s="106">
        <v>25.710745000000003</v>
      </c>
      <c r="AC25" s="106">
        <v>25.888846999999995</v>
      </c>
      <c r="AD25" s="106">
        <v>25.643923999999998</v>
      </c>
      <c r="AE25" s="106">
        <f>AD25+AC25+AB25+AA25</f>
        <v>101.943105</v>
      </c>
      <c r="AF25" s="106">
        <v>76.494844000000001</v>
      </c>
      <c r="AG25" s="106">
        <v>180.37210099999999</v>
      </c>
      <c r="AH25" s="106">
        <v>72.041909000000004</v>
      </c>
      <c r="AI25" s="106">
        <v>110.761196</v>
      </c>
      <c r="AJ25" s="106">
        <f>AI25+AH25+AG25+AF25</f>
        <v>439.67005</v>
      </c>
      <c r="AK25" s="106">
        <v>139.97565900000001</v>
      </c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</row>
    <row r="26" spans="1:79" customFormat="1" x14ac:dyDescent="0.25">
      <c r="A26" s="7" t="s">
        <v>137</v>
      </c>
      <c r="B26" s="96">
        <f>+SUM(B23:B25)</f>
        <v>13.308763119999998</v>
      </c>
      <c r="C26" s="96">
        <f t="shared" ref="C26:L26" si="74">+SUM(C23:C25)</f>
        <v>13.568893290000002</v>
      </c>
      <c r="D26" s="96">
        <f t="shared" si="74"/>
        <v>14.979343589999999</v>
      </c>
      <c r="E26" s="96">
        <f t="shared" si="74"/>
        <v>21.65</v>
      </c>
      <c r="F26" s="96">
        <f t="shared" si="74"/>
        <v>63.506999999999998</v>
      </c>
      <c r="G26" s="96">
        <f t="shared" si="74"/>
        <v>14.771332199999998</v>
      </c>
      <c r="H26" s="96">
        <f t="shared" si="74"/>
        <v>15.931015810000012</v>
      </c>
      <c r="I26" s="96">
        <f t="shared" si="74"/>
        <v>20.259771319999995</v>
      </c>
      <c r="J26" s="96">
        <f t="shared" si="74"/>
        <v>21.907328060000005</v>
      </c>
      <c r="K26" s="96">
        <f t="shared" si="74"/>
        <v>72.869447390000005</v>
      </c>
      <c r="L26" s="96">
        <f t="shared" si="74"/>
        <v>22.439178000000002</v>
      </c>
      <c r="M26" s="96">
        <f t="shared" ref="M26:Q26" si="75">+SUM(M23:M25)</f>
        <v>10.188288999999994</v>
      </c>
      <c r="N26" s="96">
        <f t="shared" si="75"/>
        <v>9.9744110000000052</v>
      </c>
      <c r="O26" s="96">
        <f t="shared" si="75"/>
        <v>12.293991999999998</v>
      </c>
      <c r="P26" s="96">
        <f t="shared" si="75"/>
        <v>54.895869999999995</v>
      </c>
      <c r="Q26" s="96">
        <f t="shared" si="75"/>
        <v>14.662891</v>
      </c>
      <c r="R26" s="96">
        <f t="shared" ref="R26:U26" si="76">+SUM(R23:R25)</f>
        <v>15.109614000000001</v>
      </c>
      <c r="S26" s="96">
        <f t="shared" si="76"/>
        <v>17.945954</v>
      </c>
      <c r="T26" s="96">
        <f t="shared" si="76"/>
        <v>15.194512000000001</v>
      </c>
      <c r="U26" s="96">
        <f t="shared" si="76"/>
        <v>62.912971000000006</v>
      </c>
      <c r="V26" s="96">
        <f t="shared" ref="V26" si="77">+SUM(V23:V25)</f>
        <v>16.133731000000001</v>
      </c>
      <c r="W26" s="96">
        <f t="shared" ref="W26" si="78">+SUM(W23:W25)</f>
        <v>15.38996</v>
      </c>
      <c r="X26" s="96">
        <f t="shared" ref="X26" si="79">+SUM(X23:X25)</f>
        <v>16.654506000000005</v>
      </c>
      <c r="Y26" s="96">
        <f t="shared" ref="Y26" si="80">+SUM(Y23:Y25)</f>
        <v>17.174487999999997</v>
      </c>
      <c r="Z26" s="96">
        <f t="shared" ref="Z26" si="81">+SUM(Z23:Z25)</f>
        <v>65.352685000000008</v>
      </c>
      <c r="AA26" s="96">
        <f t="shared" ref="AA26" si="82">+SUM(AA23:AA25)</f>
        <v>24.669436999999999</v>
      </c>
      <c r="AB26" s="96">
        <f t="shared" ref="AB26" si="83">+SUM(AB23:AB25)</f>
        <v>25.878776000000002</v>
      </c>
      <c r="AC26" s="96">
        <f t="shared" ref="AC26" si="84">+SUM(AC23:AC25)</f>
        <v>25.672763999999994</v>
      </c>
      <c r="AD26" s="96">
        <f t="shared" ref="AD26:AF26" si="85">+SUM(AD23:AD25)</f>
        <v>26.117923999999999</v>
      </c>
      <c r="AE26" s="96">
        <f t="shared" si="85"/>
        <v>102.33890100000001</v>
      </c>
      <c r="AF26" s="96">
        <f t="shared" si="85"/>
        <v>81.715877000000006</v>
      </c>
      <c r="AG26" s="96">
        <f t="shared" ref="AG26:AI26" si="86">+SUM(AG23:AG25)</f>
        <v>203.250474</v>
      </c>
      <c r="AH26" s="96">
        <f t="shared" si="86"/>
        <v>103.64483300000001</v>
      </c>
      <c r="AI26" s="96">
        <f t="shared" si="86"/>
        <v>141.317992</v>
      </c>
      <c r="AJ26" s="96">
        <f t="shared" ref="AJ26:AK26" si="87">+SUM(AJ23:AJ25)</f>
        <v>529.92917599999998</v>
      </c>
      <c r="AK26" s="96">
        <f t="shared" si="87"/>
        <v>160.74792100000002</v>
      </c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</row>
    <row r="27" spans="1:79" customFormat="1" x14ac:dyDescent="0.25">
      <c r="A27" s="28" t="s">
        <v>160</v>
      </c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</row>
    <row r="28" spans="1:79" customFormat="1" x14ac:dyDescent="0.25">
      <c r="A28" s="6" t="s">
        <v>124</v>
      </c>
      <c r="B28" s="106">
        <v>0</v>
      </c>
      <c r="C28" s="106">
        <v>0</v>
      </c>
      <c r="D28" s="106">
        <v>0</v>
      </c>
      <c r="E28" s="106">
        <v>0</v>
      </c>
      <c r="F28" s="106">
        <f t="shared" ref="F28:F30" si="88">+SUM(B28:E28)</f>
        <v>0</v>
      </c>
      <c r="G28" s="106">
        <v>0</v>
      </c>
      <c r="H28" s="106">
        <v>0</v>
      </c>
      <c r="I28" s="106">
        <v>0</v>
      </c>
      <c r="J28" s="106">
        <v>0</v>
      </c>
      <c r="K28" s="106">
        <f>+SUM(G28:J28)</f>
        <v>0</v>
      </c>
      <c r="L28" s="106">
        <v>0</v>
      </c>
      <c r="M28" s="106">
        <v>0</v>
      </c>
      <c r="N28" s="106">
        <v>0</v>
      </c>
      <c r="O28" s="106">
        <v>0</v>
      </c>
      <c r="P28" s="106">
        <f>+SUM(L28:O28)</f>
        <v>0</v>
      </c>
      <c r="Q28" s="106">
        <v>0</v>
      </c>
      <c r="R28" s="106">
        <v>0</v>
      </c>
      <c r="S28" s="106">
        <v>0</v>
      </c>
      <c r="T28" s="106">
        <v>0</v>
      </c>
      <c r="U28" s="106">
        <f t="shared" ref="U28:U30" si="89">+SUM(Q28:T28)</f>
        <v>0</v>
      </c>
      <c r="V28" s="106">
        <v>0</v>
      </c>
      <c r="W28" s="106">
        <v>0</v>
      </c>
      <c r="X28" s="106">
        <v>0</v>
      </c>
      <c r="Y28" s="106">
        <v>0</v>
      </c>
      <c r="Z28" s="106">
        <f t="shared" ref="Z28:Z30" si="90">+SUM(V28:Y28)</f>
        <v>0</v>
      </c>
      <c r="AA28" s="106">
        <v>0</v>
      </c>
      <c r="AB28" s="106">
        <v>0</v>
      </c>
      <c r="AC28" s="106">
        <v>0</v>
      </c>
      <c r="AD28" s="106">
        <v>0</v>
      </c>
      <c r="AE28" s="106">
        <f t="shared" ref="AE28:AE30" si="91">+SUM(AA28:AD28)</f>
        <v>0</v>
      </c>
      <c r="AF28" s="106">
        <v>0</v>
      </c>
      <c r="AG28" s="106">
        <v>0</v>
      </c>
      <c r="AH28" s="106">
        <v>0</v>
      </c>
      <c r="AI28" s="106">
        <v>0</v>
      </c>
      <c r="AJ28" s="106">
        <f t="shared" ref="AJ28:AJ30" si="92">AI28+AH28+AG28+AF28</f>
        <v>0</v>
      </c>
      <c r="AK28" s="106">
        <v>0</v>
      </c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</row>
    <row r="29" spans="1:79" customFormat="1" x14ac:dyDescent="0.25">
      <c r="A29" s="6" t="s">
        <v>125</v>
      </c>
      <c r="B29" s="106">
        <v>0</v>
      </c>
      <c r="C29" s="106">
        <v>0</v>
      </c>
      <c r="D29" s="106">
        <v>0</v>
      </c>
      <c r="E29" s="106">
        <v>0</v>
      </c>
      <c r="F29" s="106">
        <f t="shared" si="88"/>
        <v>0</v>
      </c>
      <c r="G29" s="106">
        <v>0</v>
      </c>
      <c r="H29" s="106">
        <v>0</v>
      </c>
      <c r="I29" s="106">
        <v>0</v>
      </c>
      <c r="J29" s="106">
        <v>0</v>
      </c>
      <c r="K29" s="106">
        <f t="shared" ref="K29:K30" si="93">+SUM(G29:J29)</f>
        <v>0</v>
      </c>
      <c r="L29" s="106">
        <v>0</v>
      </c>
      <c r="M29" s="106">
        <v>0</v>
      </c>
      <c r="N29" s="106">
        <v>0</v>
      </c>
      <c r="O29" s="106">
        <v>0</v>
      </c>
      <c r="P29" s="106">
        <f t="shared" ref="P29:P30" si="94">+SUM(L29:O29)</f>
        <v>0</v>
      </c>
      <c r="Q29" s="106">
        <v>0</v>
      </c>
      <c r="R29" s="106">
        <v>0</v>
      </c>
      <c r="S29" s="106">
        <v>0</v>
      </c>
      <c r="T29" s="106">
        <v>0</v>
      </c>
      <c r="U29" s="106">
        <f t="shared" si="89"/>
        <v>0</v>
      </c>
      <c r="V29" s="106">
        <v>0</v>
      </c>
      <c r="W29" s="106">
        <v>0</v>
      </c>
      <c r="X29" s="106">
        <v>0</v>
      </c>
      <c r="Y29" s="106">
        <v>0</v>
      </c>
      <c r="Z29" s="106">
        <f t="shared" si="90"/>
        <v>0</v>
      </c>
      <c r="AA29" s="106">
        <v>0</v>
      </c>
      <c r="AB29" s="106">
        <v>0</v>
      </c>
      <c r="AC29" s="106">
        <v>0</v>
      </c>
      <c r="AD29" s="106">
        <v>0</v>
      </c>
      <c r="AE29" s="106">
        <f t="shared" si="91"/>
        <v>0</v>
      </c>
      <c r="AF29" s="106">
        <v>0</v>
      </c>
      <c r="AG29" s="106">
        <v>0</v>
      </c>
      <c r="AH29" s="106">
        <v>0</v>
      </c>
      <c r="AI29" s="106">
        <v>0</v>
      </c>
      <c r="AJ29" s="106">
        <f t="shared" si="92"/>
        <v>0</v>
      </c>
      <c r="AK29" s="106">
        <v>28.081225</v>
      </c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</row>
    <row r="30" spans="1:79" customFormat="1" x14ac:dyDescent="0.25">
      <c r="A30" s="6" t="s">
        <v>123</v>
      </c>
      <c r="B30" s="106">
        <v>0</v>
      </c>
      <c r="C30" s="106">
        <v>0</v>
      </c>
      <c r="D30" s="106">
        <v>0</v>
      </c>
      <c r="E30" s="106">
        <v>0</v>
      </c>
      <c r="F30" s="106">
        <f t="shared" si="88"/>
        <v>0</v>
      </c>
      <c r="G30" s="106">
        <v>0</v>
      </c>
      <c r="H30" s="106">
        <v>0</v>
      </c>
      <c r="I30" s="106">
        <v>0</v>
      </c>
      <c r="J30" s="106">
        <v>0</v>
      </c>
      <c r="K30" s="106">
        <f t="shared" si="93"/>
        <v>0</v>
      </c>
      <c r="L30" s="106">
        <v>0</v>
      </c>
      <c r="M30" s="106">
        <v>0</v>
      </c>
      <c r="N30" s="106">
        <v>0</v>
      </c>
      <c r="O30" s="106">
        <v>0</v>
      </c>
      <c r="P30" s="106">
        <f t="shared" si="94"/>
        <v>0</v>
      </c>
      <c r="Q30" s="106">
        <v>0</v>
      </c>
      <c r="R30" s="106">
        <v>0</v>
      </c>
      <c r="S30" s="106">
        <v>0</v>
      </c>
      <c r="T30" s="106">
        <v>0</v>
      </c>
      <c r="U30" s="106">
        <f t="shared" si="89"/>
        <v>0</v>
      </c>
      <c r="V30" s="106">
        <v>0</v>
      </c>
      <c r="W30" s="106">
        <v>0</v>
      </c>
      <c r="X30" s="106">
        <v>0</v>
      </c>
      <c r="Y30" s="106">
        <v>0</v>
      </c>
      <c r="Z30" s="106">
        <f t="shared" si="90"/>
        <v>0</v>
      </c>
      <c r="AA30" s="106">
        <v>0</v>
      </c>
      <c r="AB30" s="106">
        <v>0</v>
      </c>
      <c r="AC30" s="106">
        <v>0</v>
      </c>
      <c r="AD30" s="106">
        <v>0</v>
      </c>
      <c r="AE30" s="106">
        <f t="shared" si="91"/>
        <v>0</v>
      </c>
      <c r="AF30" s="106">
        <v>0</v>
      </c>
      <c r="AG30" s="106">
        <v>0</v>
      </c>
      <c r="AH30" s="106">
        <v>0</v>
      </c>
      <c r="AI30" s="106">
        <v>0</v>
      </c>
      <c r="AJ30" s="106">
        <f t="shared" si="92"/>
        <v>0</v>
      </c>
      <c r="AK30" s="106">
        <v>-1.9999999999999999E-6</v>
      </c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</row>
    <row r="31" spans="1:79" customFormat="1" x14ac:dyDescent="0.25">
      <c r="A31" s="19" t="s">
        <v>163</v>
      </c>
      <c r="B31" s="107">
        <f t="shared" ref="B31:AK31" si="95">+SUM(B28:B30)</f>
        <v>0</v>
      </c>
      <c r="C31" s="107">
        <f t="shared" si="95"/>
        <v>0</v>
      </c>
      <c r="D31" s="107">
        <f t="shared" si="95"/>
        <v>0</v>
      </c>
      <c r="E31" s="107">
        <f t="shared" si="95"/>
        <v>0</v>
      </c>
      <c r="F31" s="107">
        <f t="shared" si="95"/>
        <v>0</v>
      </c>
      <c r="G31" s="107">
        <f t="shared" si="95"/>
        <v>0</v>
      </c>
      <c r="H31" s="107">
        <f t="shared" si="95"/>
        <v>0</v>
      </c>
      <c r="I31" s="107">
        <f t="shared" si="95"/>
        <v>0</v>
      </c>
      <c r="J31" s="107">
        <f t="shared" si="95"/>
        <v>0</v>
      </c>
      <c r="K31" s="107">
        <f t="shared" si="95"/>
        <v>0</v>
      </c>
      <c r="L31" s="107">
        <f t="shared" si="95"/>
        <v>0</v>
      </c>
      <c r="M31" s="107">
        <f t="shared" si="95"/>
        <v>0</v>
      </c>
      <c r="N31" s="107">
        <f t="shared" si="95"/>
        <v>0</v>
      </c>
      <c r="O31" s="107">
        <f t="shared" si="95"/>
        <v>0</v>
      </c>
      <c r="P31" s="107">
        <f t="shared" si="95"/>
        <v>0</v>
      </c>
      <c r="Q31" s="107">
        <f t="shared" si="95"/>
        <v>0</v>
      </c>
      <c r="R31" s="107">
        <f t="shared" si="95"/>
        <v>0</v>
      </c>
      <c r="S31" s="107">
        <f t="shared" si="95"/>
        <v>0</v>
      </c>
      <c r="T31" s="107">
        <f t="shared" si="95"/>
        <v>0</v>
      </c>
      <c r="U31" s="107">
        <f t="shared" si="95"/>
        <v>0</v>
      </c>
      <c r="V31" s="107">
        <f t="shared" si="95"/>
        <v>0</v>
      </c>
      <c r="W31" s="107">
        <f t="shared" si="95"/>
        <v>0</v>
      </c>
      <c r="X31" s="107">
        <f t="shared" si="95"/>
        <v>0</v>
      </c>
      <c r="Y31" s="107">
        <f t="shared" si="95"/>
        <v>0</v>
      </c>
      <c r="Z31" s="107">
        <f t="shared" si="95"/>
        <v>0</v>
      </c>
      <c r="AA31" s="107">
        <f t="shared" si="95"/>
        <v>0</v>
      </c>
      <c r="AB31" s="107">
        <f t="shared" si="95"/>
        <v>0</v>
      </c>
      <c r="AC31" s="107">
        <f t="shared" si="95"/>
        <v>0</v>
      </c>
      <c r="AD31" s="107">
        <f t="shared" si="95"/>
        <v>0</v>
      </c>
      <c r="AE31" s="107">
        <f t="shared" si="95"/>
        <v>0</v>
      </c>
      <c r="AF31" s="107">
        <f t="shared" si="95"/>
        <v>0</v>
      </c>
      <c r="AG31" s="107">
        <f t="shared" si="95"/>
        <v>0</v>
      </c>
      <c r="AH31" s="107">
        <f t="shared" si="95"/>
        <v>0</v>
      </c>
      <c r="AI31" s="107">
        <f t="shared" si="95"/>
        <v>0</v>
      </c>
      <c r="AJ31" s="107">
        <f t="shared" si="95"/>
        <v>0</v>
      </c>
      <c r="AK31" s="107">
        <f t="shared" si="95"/>
        <v>28.081223000000001</v>
      </c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</row>
    <row r="32" spans="1:79" customFormat="1" x14ac:dyDescent="0.25">
      <c r="A32" s="28" t="s">
        <v>131</v>
      </c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</row>
    <row r="33" spans="1:79" customFormat="1" x14ac:dyDescent="0.25">
      <c r="A33" s="6" t="s">
        <v>124</v>
      </c>
      <c r="B33" s="106">
        <f>+B3+B8+B13+B18+B23</f>
        <v>144.74545815286496</v>
      </c>
      <c r="C33" s="106">
        <f t="shared" ref="C33:E33" si="96">+C3+C8+C13+C18+C23</f>
        <v>151.11770076075805</v>
      </c>
      <c r="D33" s="106">
        <f t="shared" si="96"/>
        <v>127.98902165322848</v>
      </c>
      <c r="E33" s="106">
        <f t="shared" si="96"/>
        <v>164.46399999999994</v>
      </c>
      <c r="F33" s="106">
        <f t="shared" ref="F33:F35" si="97">+SUM(B33:E33)</f>
        <v>588.31618056685147</v>
      </c>
      <c r="G33" s="106">
        <f>+G3+G8+G13+G18+G23</f>
        <v>162.50417264253923</v>
      </c>
      <c r="H33" s="106">
        <f t="shared" ref="H33:I33" si="98">+H3+H8+H13+H18+H23</f>
        <v>172.33030445199631</v>
      </c>
      <c r="I33" s="106">
        <f t="shared" si="98"/>
        <v>158.17504599117174</v>
      </c>
      <c r="J33" s="106">
        <f>+J3+J8+J13+J18+J23</f>
        <v>203.37397611914218</v>
      </c>
      <c r="K33" s="106">
        <f>+SUM(G33:J33)</f>
        <v>696.3834992048495</v>
      </c>
      <c r="L33" s="106">
        <f>+L3+L8+L13+L18+L23</f>
        <v>203.57516799999999</v>
      </c>
      <c r="M33" s="106">
        <f>+M3+M8+M13+M18+M23</f>
        <v>210.49388799999997</v>
      </c>
      <c r="N33" s="106">
        <f>+N3+N8+N13+N18+N23</f>
        <v>193.09271800000005</v>
      </c>
      <c r="O33" s="106">
        <f>+O3+O8+O13+O18+O23</f>
        <v>262.37462500000004</v>
      </c>
      <c r="P33" s="106">
        <f>+SUM(L33:O33)</f>
        <v>869.53639899999996</v>
      </c>
      <c r="Q33" s="106">
        <f>+Q3+Q8+Q13+Q18+Q23</f>
        <v>259.86657099999996</v>
      </c>
      <c r="R33" s="106">
        <f>+R3+R8+R13+R18+R23</f>
        <v>287.93631199999999</v>
      </c>
      <c r="S33" s="106">
        <f>+S3+S8+S13+S18+S23</f>
        <v>247.51038300000002</v>
      </c>
      <c r="T33" s="106">
        <f>+T3+T8+T13+T18+T23</f>
        <v>310.38356599999997</v>
      </c>
      <c r="U33" s="106">
        <f t="shared" ref="U33:U36" si="99">+SUM(Q33:T33)</f>
        <v>1105.6968320000001</v>
      </c>
      <c r="V33" s="106">
        <v>317.25235399999997</v>
      </c>
      <c r="W33" s="106">
        <v>382.50351100000006</v>
      </c>
      <c r="X33" s="106">
        <v>343.37034299999993</v>
      </c>
      <c r="Y33" s="106">
        <v>450.677595</v>
      </c>
      <c r="Z33" s="106">
        <v>1493.8038030000002</v>
      </c>
      <c r="AA33" s="106">
        <v>452.01169699999997</v>
      </c>
      <c r="AB33" s="106">
        <v>465.378511</v>
      </c>
      <c r="AC33" s="106">
        <v>448.91218599999996</v>
      </c>
      <c r="AD33" s="106">
        <v>557.89299999999992</v>
      </c>
      <c r="AE33" s="106">
        <v>1924.1953939999999</v>
      </c>
      <c r="AF33" s="106">
        <f t="shared" ref="AF33:AG35" si="100">+AF3+AF8+AF13+AF18+AF23</f>
        <v>574.31873100000007</v>
      </c>
      <c r="AG33" s="106">
        <f t="shared" si="100"/>
        <v>598.49056599999994</v>
      </c>
      <c r="AH33" s="106">
        <f t="shared" ref="AH33" si="101">+AH3+AH8+AH13+AH18+AH23</f>
        <v>566.91528500000004</v>
      </c>
      <c r="AI33" s="106">
        <v>661.52247</v>
      </c>
      <c r="AJ33" s="106">
        <f t="shared" ref="AJ33:AJ36" si="102">AI33+AH33+AG33+AF33</f>
        <v>2401.2470519999997</v>
      </c>
      <c r="AK33" s="106">
        <f>+AK3+AK8+AK13+AK18+AK23+AK28</f>
        <v>604.662735</v>
      </c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</row>
    <row r="34" spans="1:79" customFormat="1" x14ac:dyDescent="0.25">
      <c r="A34" s="6" t="s">
        <v>125</v>
      </c>
      <c r="B34" s="106">
        <f>+B4+B9+B14+B19+B24</f>
        <v>119.64602203698702</v>
      </c>
      <c r="C34" s="106">
        <f t="shared" ref="C34:E35" si="103">+C4+C9+C14+C19+C24</f>
        <v>201.94874207462931</v>
      </c>
      <c r="D34" s="106">
        <f t="shared" si="103"/>
        <v>95.707487719379387</v>
      </c>
      <c r="E34" s="106">
        <f t="shared" si="103"/>
        <v>186.46800000000002</v>
      </c>
      <c r="F34" s="106">
        <f t="shared" si="97"/>
        <v>603.77025183099568</v>
      </c>
      <c r="G34" s="106">
        <f>+G4+G9+G14+G19+G24</f>
        <v>142.91046055592975</v>
      </c>
      <c r="H34" s="106">
        <f>+H4+H9+H14+H19+H24</f>
        <v>227.78147831218536</v>
      </c>
      <c r="I34" s="106">
        <f>+I4+I9+I14+I19+I24</f>
        <v>139.90811158392333</v>
      </c>
      <c r="J34" s="106">
        <f>+J4+J9+J14+J19+J24</f>
        <v>240.55588858788227</v>
      </c>
      <c r="K34" s="106">
        <f t="shared" ref="K34:K35" si="104">+SUM(G34:J34)</f>
        <v>751.15593903992067</v>
      </c>
      <c r="L34" s="106">
        <f>+L4+L9+L14+L19+L24</f>
        <v>179.54582499999998</v>
      </c>
      <c r="M34" s="106">
        <f>+M4+M9+M14+M19+M24</f>
        <v>286.43628200000001</v>
      </c>
      <c r="N34" s="106">
        <f t="shared" ref="N34:O34" si="105">+N4+N9+N14+N19+N24</f>
        <v>200.95786499999994</v>
      </c>
      <c r="O34" s="106">
        <f t="shared" si="105"/>
        <v>260.61939200000006</v>
      </c>
      <c r="P34" s="106">
        <f t="shared" ref="P34:P35" si="106">+SUM(L34:O34)</f>
        <v>927.55936399999996</v>
      </c>
      <c r="Q34" s="106">
        <f t="shared" ref="Q34:R34" si="107">+Q4+Q9+Q14+Q19+Q24</f>
        <v>257.29100900000003</v>
      </c>
      <c r="R34" s="106">
        <f t="shared" si="107"/>
        <v>378.30689899999999</v>
      </c>
      <c r="S34" s="106">
        <f t="shared" ref="S34:T34" si="108">+S4+S9+S14+S19+S24</f>
        <v>244.68140099999997</v>
      </c>
      <c r="T34" s="106">
        <f t="shared" si="108"/>
        <v>356.73743499999995</v>
      </c>
      <c r="U34" s="106">
        <f t="shared" si="99"/>
        <v>1237.0167439999998</v>
      </c>
      <c r="V34" s="106">
        <v>351.07613599999996</v>
      </c>
      <c r="W34" s="106">
        <v>434.47977100000008</v>
      </c>
      <c r="X34" s="106">
        <v>295.94620200000008</v>
      </c>
      <c r="Y34" s="106">
        <v>519.41851474078999</v>
      </c>
      <c r="Z34" s="106">
        <v>1600.92062374079</v>
      </c>
      <c r="AA34" s="106">
        <v>458.31857100000002</v>
      </c>
      <c r="AB34" s="106">
        <v>660.71898099999999</v>
      </c>
      <c r="AC34" s="106">
        <v>551.22535900000003</v>
      </c>
      <c r="AD34" s="106">
        <v>665.63299999999992</v>
      </c>
      <c r="AE34" s="106">
        <v>2335.8959109999996</v>
      </c>
      <c r="AF34" s="106">
        <f t="shared" si="100"/>
        <v>636.80566199999998</v>
      </c>
      <c r="AG34" s="106">
        <f t="shared" si="100"/>
        <v>798.08917199999996</v>
      </c>
      <c r="AH34" s="106">
        <f t="shared" ref="AH34" si="109">+AH4+AH9+AH14+AH19+AH24</f>
        <v>694.84444999999994</v>
      </c>
      <c r="AI34" s="106">
        <v>831.10809600000005</v>
      </c>
      <c r="AJ34" s="106">
        <f t="shared" si="102"/>
        <v>2960.8473800000002</v>
      </c>
      <c r="AK34" s="106">
        <f>+AK4+AK9+AK14+AK19+AK24+AK29</f>
        <v>799.02073400000006</v>
      </c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</row>
    <row r="35" spans="1:79" customFormat="1" x14ac:dyDescent="0.25">
      <c r="A35" s="6" t="s">
        <v>123</v>
      </c>
      <c r="B35" s="106">
        <f>+B5+B10+B15+B20+B25</f>
        <v>17.297506229062002</v>
      </c>
      <c r="C35" s="106">
        <f t="shared" si="103"/>
        <v>16.394493770938002</v>
      </c>
      <c r="D35" s="106">
        <f t="shared" si="103"/>
        <v>16.548192630803257</v>
      </c>
      <c r="E35" s="106">
        <f t="shared" si="103"/>
        <v>23.72</v>
      </c>
      <c r="F35" s="106">
        <f t="shared" si="97"/>
        <v>73.960192630803263</v>
      </c>
      <c r="G35" s="106">
        <f>+G5+G10+G15+G20+G25</f>
        <v>17.604953289290389</v>
      </c>
      <c r="H35" s="106">
        <f>+H5+H10+H15+H20+H25</f>
        <v>20.144237623761718</v>
      </c>
      <c r="I35" s="106">
        <f>+I5+I10+I15+I20+I25</f>
        <v>23.265192724928259</v>
      </c>
      <c r="J35" s="106">
        <f>+J5+J10+J15+J20+J25</f>
        <v>27.225183571365648</v>
      </c>
      <c r="K35" s="106">
        <f t="shared" si="104"/>
        <v>88.239567209346006</v>
      </c>
      <c r="L35" s="106">
        <f>+L5+L10+L15+L20+L25</f>
        <v>25.277222000000002</v>
      </c>
      <c r="M35" s="106">
        <f>+M5+M10+M15+M20+M25</f>
        <v>12.407626999999993</v>
      </c>
      <c r="N35" s="106">
        <f t="shared" ref="N35:O35" si="110">+N5+N10+N15+N20+N25</f>
        <v>14.354419000000005</v>
      </c>
      <c r="O35" s="106">
        <f t="shared" si="110"/>
        <v>15.991236999999998</v>
      </c>
      <c r="P35" s="106">
        <f t="shared" si="106"/>
        <v>68.030505000000005</v>
      </c>
      <c r="Q35" s="106">
        <f t="shared" ref="Q35:R35" si="111">+Q5+Q10+Q15+Q20+Q25</f>
        <v>15.204493000000001</v>
      </c>
      <c r="R35" s="106">
        <f t="shared" si="111"/>
        <v>21.379812000000001</v>
      </c>
      <c r="S35" s="106">
        <f t="shared" ref="S35:T35" si="112">+S5+S10+S15+S20+S25</f>
        <v>20.576408000000001</v>
      </c>
      <c r="T35" s="106">
        <f t="shared" si="112"/>
        <v>17.167337000000003</v>
      </c>
      <c r="U35" s="106">
        <f t="shared" si="99"/>
        <v>74.328050000000005</v>
      </c>
      <c r="V35" s="106">
        <v>9.8624450000000028</v>
      </c>
      <c r="W35" s="106">
        <v>48.484749000000001</v>
      </c>
      <c r="X35" s="106">
        <v>39.085860000000004</v>
      </c>
      <c r="Y35" s="106">
        <v>60.279834999999999</v>
      </c>
      <c r="Z35" s="106">
        <v>157.71288899999999</v>
      </c>
      <c r="AA35" s="106">
        <v>76.737158999999991</v>
      </c>
      <c r="AB35" s="106">
        <v>147.09634600000001</v>
      </c>
      <c r="AC35" s="106">
        <v>55.844476999999998</v>
      </c>
      <c r="AD35" s="106">
        <v>17.924377999999994</v>
      </c>
      <c r="AE35" s="106">
        <v>297.60235999999998</v>
      </c>
      <c r="AF35" s="106">
        <f t="shared" si="100"/>
        <v>72.488973999999999</v>
      </c>
      <c r="AG35" s="106">
        <f t="shared" si="100"/>
        <v>185.40845299999998</v>
      </c>
      <c r="AH35" s="106">
        <f t="shared" ref="AH35" si="113">+AH5+AH10+AH15+AH20+AH25</f>
        <v>75.045623000000006</v>
      </c>
      <c r="AI35" s="106">
        <v>116.769262</v>
      </c>
      <c r="AJ35" s="106">
        <f t="shared" si="102"/>
        <v>449.712312</v>
      </c>
      <c r="AK35" s="106">
        <f>+AK5+AK10+AK15+AK20+AK25+AK30</f>
        <v>147.69577100000001</v>
      </c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</row>
    <row r="36" spans="1:79" customFormat="1" x14ac:dyDescent="0.25">
      <c r="A36" s="6" t="s">
        <v>114</v>
      </c>
      <c r="B36" s="106">
        <v>-11.900457880632759</v>
      </c>
      <c r="C36" s="106">
        <v>-12.905540208080351</v>
      </c>
      <c r="D36" s="106">
        <v>-12.437732952511666</v>
      </c>
      <c r="E36" s="106">
        <v>-13.001983136445167</v>
      </c>
      <c r="F36" s="106">
        <v>-50.245714177669946</v>
      </c>
      <c r="G36" s="106">
        <v>-13.28448965978501</v>
      </c>
      <c r="H36" s="106">
        <v>-12.727148291308589</v>
      </c>
      <c r="I36" s="106">
        <v>-11.503582229365765</v>
      </c>
      <c r="J36" s="106">
        <v>-12.155875015307386</v>
      </c>
      <c r="K36" s="106">
        <v>-49.671095195766753</v>
      </c>
      <c r="L36" s="106">
        <v>-13.144727999999999</v>
      </c>
      <c r="M36" s="106">
        <v>-15.605562000000001</v>
      </c>
      <c r="N36" s="106">
        <v>-15.259415000000004</v>
      </c>
      <c r="O36" s="106">
        <v>-12.405659999999997</v>
      </c>
      <c r="P36" s="106">
        <f>+SUM(L36:O36)</f>
        <v>-56.415365000000001</v>
      </c>
      <c r="Q36" s="106">
        <v>-17.155806999999999</v>
      </c>
      <c r="R36" s="106">
        <v>-21.783953999999998</v>
      </c>
      <c r="S36" s="106">
        <v>-16.463665000000002</v>
      </c>
      <c r="T36" s="106">
        <v>-16.853386000000008</v>
      </c>
      <c r="U36" s="106">
        <f t="shared" si="99"/>
        <v>-72.256811999999996</v>
      </c>
      <c r="V36" s="106">
        <v>-18.115749999999998</v>
      </c>
      <c r="W36" s="106">
        <v>-19.788588000000004</v>
      </c>
      <c r="X36" s="106">
        <v>-25.499108999999997</v>
      </c>
      <c r="Y36" s="106">
        <v>-24.329919999999998</v>
      </c>
      <c r="Z36" s="106">
        <v>-87.733367000000001</v>
      </c>
      <c r="AA36" s="106">
        <v>-27.209263</v>
      </c>
      <c r="AB36" s="106">
        <v>-28.077520000000003</v>
      </c>
      <c r="AC36" s="106">
        <v>-38.344670999999998</v>
      </c>
      <c r="AD36" s="106">
        <v>31.498999999999999</v>
      </c>
      <c r="AE36" s="106">
        <v>-62.132454000000003</v>
      </c>
      <c r="AF36" s="106">
        <v>-25.870825999999969</v>
      </c>
      <c r="AG36" s="106">
        <v>-49.438473999999999</v>
      </c>
      <c r="AH36" s="106">
        <v>-76.945284999999998</v>
      </c>
      <c r="AI36" s="106">
        <v>2.0795460000000019</v>
      </c>
      <c r="AJ36" s="106">
        <f t="shared" si="102"/>
        <v>-150.17503899999997</v>
      </c>
      <c r="AK36" s="106">
        <v>-77.479726999999997</v>
      </c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</row>
    <row r="37" spans="1:79" customFormat="1" x14ac:dyDescent="0.25">
      <c r="A37" s="19" t="s">
        <v>138</v>
      </c>
      <c r="B37" s="107">
        <f>+SUM(B33:B36)</f>
        <v>269.78852853828118</v>
      </c>
      <c r="C37" s="107">
        <f t="shared" ref="C37:L37" si="114">+SUM(C33:C36)</f>
        <v>356.55539639824502</v>
      </c>
      <c r="D37" s="107">
        <f t="shared" si="114"/>
        <v>227.80696905089945</v>
      </c>
      <c r="E37" s="107">
        <f t="shared" si="114"/>
        <v>361.65001686355475</v>
      </c>
      <c r="F37" s="107">
        <f t="shared" si="114"/>
        <v>1215.8009108509805</v>
      </c>
      <c r="G37" s="107">
        <f>+SUM(G33:G36)</f>
        <v>309.73509682797442</v>
      </c>
      <c r="H37" s="107">
        <f t="shared" si="114"/>
        <v>407.52887209663481</v>
      </c>
      <c r="I37" s="107">
        <f t="shared" si="114"/>
        <v>309.84476807065761</v>
      </c>
      <c r="J37" s="107">
        <f t="shared" si="114"/>
        <v>458.99917326308264</v>
      </c>
      <c r="K37" s="107">
        <f>+SUM(K33:K36)</f>
        <v>1486.1079102583494</v>
      </c>
      <c r="L37" s="107">
        <f t="shared" si="114"/>
        <v>395.25348700000001</v>
      </c>
      <c r="M37" s="107">
        <f>+SUM(M33:M36)</f>
        <v>493.73223499999995</v>
      </c>
      <c r="N37" s="107">
        <f t="shared" ref="N37" si="115">+SUM(N33:N36)</f>
        <v>393.14558699999998</v>
      </c>
      <c r="O37" s="107">
        <f t="shared" ref="O37" si="116">+SUM(O33:O36)</f>
        <v>526.57959400000004</v>
      </c>
      <c r="P37" s="107">
        <f t="shared" ref="P37:U37" si="117">+SUM(P33:P36)</f>
        <v>1808.7109029999997</v>
      </c>
      <c r="Q37" s="107">
        <f t="shared" si="117"/>
        <v>515.20626600000003</v>
      </c>
      <c r="R37" s="107">
        <f t="shared" si="117"/>
        <v>665.83906899999999</v>
      </c>
      <c r="S37" s="107">
        <f t="shared" si="117"/>
        <v>496.30452700000001</v>
      </c>
      <c r="T37" s="107">
        <f t="shared" si="117"/>
        <v>667.43495199999995</v>
      </c>
      <c r="U37" s="107">
        <f t="shared" si="117"/>
        <v>2344.7848140000001</v>
      </c>
      <c r="V37" s="107">
        <f t="shared" ref="V37" si="118">+SUM(V33:V36)</f>
        <v>660.07518499999981</v>
      </c>
      <c r="W37" s="107">
        <f t="shared" ref="W37" si="119">+SUM(W33:W36)</f>
        <v>845.67944300000011</v>
      </c>
      <c r="X37" s="107">
        <f t="shared" ref="X37" si="120">+SUM(X33:X36)</f>
        <v>652.90329600000007</v>
      </c>
      <c r="Y37" s="107">
        <f t="shared" ref="Y37" si="121">+SUM(Y33:Y36)</f>
        <v>1006.0460247407899</v>
      </c>
      <c r="Z37" s="107">
        <f>+SUM(Z33:Z36)</f>
        <v>3164.7039487407906</v>
      </c>
      <c r="AA37" s="107">
        <f>+SUM(AA33:AA36)</f>
        <v>959.85816399999999</v>
      </c>
      <c r="AB37" s="107">
        <f t="shared" ref="AB37" si="122">+SUM(AB33:AB36)</f>
        <v>1245.1163179999999</v>
      </c>
      <c r="AC37" s="107">
        <f t="shared" ref="AC37" si="123">+SUM(AC33:AC36)</f>
        <v>1017.6373510000002</v>
      </c>
      <c r="AD37" s="107">
        <f t="shared" ref="AD37:AE37" si="124">+SUM(AD33:AD36)</f>
        <v>1272.9493779999998</v>
      </c>
      <c r="AE37" s="107">
        <f t="shared" si="124"/>
        <v>4495.5612110000002</v>
      </c>
      <c r="AF37" s="107">
        <f>+SUM(AF33:AF36)</f>
        <v>1257.7425410000001</v>
      </c>
      <c r="AG37" s="107">
        <f>+SUM(AG33:AG36)</f>
        <v>1532.5497169999999</v>
      </c>
      <c r="AH37" s="107">
        <f>+SUM(AH33:AH36)</f>
        <v>1259.8600730000001</v>
      </c>
      <c r="AI37" s="107">
        <f>+SUM(AI33:AI36)</f>
        <v>1611.479374</v>
      </c>
      <c r="AJ37" s="107">
        <f t="shared" ref="AJ37" si="125">+SUM(AJ33:AJ36)</f>
        <v>5661.6317049999998</v>
      </c>
      <c r="AK37" s="107">
        <f t="shared" ref="AK37" si="126">+SUM(AK33:AK36)</f>
        <v>1473.8995130000001</v>
      </c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</row>
    <row r="38" spans="1:79" s="12" customFormat="1" x14ac:dyDescent="0.25">
      <c r="B38" s="23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72"/>
      <c r="AD38" s="72"/>
      <c r="AE38" s="72"/>
      <c r="AF38" s="72"/>
      <c r="AG38" s="72"/>
      <c r="AK38" s="15"/>
      <c r="AL38" s="15"/>
      <c r="AM38" s="15"/>
      <c r="AN38" s="15"/>
    </row>
    <row r="39" spans="1:79" s="12" customFormat="1" x14ac:dyDescent="0.25">
      <c r="B39" s="23"/>
      <c r="C39" s="23"/>
      <c r="D39" s="23"/>
      <c r="E39" s="23"/>
      <c r="F39" s="23"/>
      <c r="G39" s="23"/>
      <c r="H39" s="23"/>
      <c r="I39" s="23"/>
      <c r="J39" s="29"/>
      <c r="K39" s="29"/>
      <c r="L39" s="29"/>
      <c r="M39" s="29"/>
      <c r="N39" s="30"/>
      <c r="O39" s="30"/>
      <c r="P39" s="29"/>
      <c r="Q39" s="29"/>
      <c r="R39" s="29"/>
      <c r="S39" s="29"/>
      <c r="T39" s="29"/>
      <c r="U39" s="29"/>
      <c r="V39" s="29"/>
      <c r="W39" s="29"/>
      <c r="X39" s="30"/>
      <c r="Y39" s="30"/>
      <c r="Z39" s="29"/>
      <c r="AA39" s="30"/>
      <c r="AB39" s="30"/>
      <c r="AC39" s="72"/>
      <c r="AD39" s="72"/>
      <c r="AE39" s="72"/>
      <c r="AF39" s="72"/>
      <c r="AG39" s="72"/>
      <c r="AH39" s="111"/>
      <c r="AI39" s="111"/>
      <c r="AJ39" s="112"/>
      <c r="AK39" s="15"/>
      <c r="AL39" s="15"/>
      <c r="AM39" s="15"/>
      <c r="AN39" s="15"/>
    </row>
    <row r="40" spans="1:79" s="12" customFormat="1" x14ac:dyDescent="0.25">
      <c r="B40" s="23"/>
      <c r="C40" s="23"/>
      <c r="D40" s="23"/>
      <c r="E40" s="23"/>
      <c r="F40" s="23"/>
      <c r="G40" s="23"/>
      <c r="H40" s="23"/>
      <c r="I40" s="23"/>
      <c r="J40" s="29"/>
      <c r="K40" s="29"/>
      <c r="L40" s="29"/>
      <c r="M40" s="29"/>
      <c r="N40" s="30"/>
      <c r="O40" s="30"/>
      <c r="P40" s="29"/>
      <c r="Q40" s="29"/>
      <c r="R40" s="29"/>
      <c r="S40" s="29"/>
      <c r="T40" s="29"/>
      <c r="U40" s="29"/>
      <c r="V40" s="29"/>
      <c r="W40" s="29"/>
      <c r="X40" s="30"/>
      <c r="Y40" s="30"/>
      <c r="Z40" s="29"/>
      <c r="AA40" s="30"/>
      <c r="AB40" s="30"/>
      <c r="AC40" s="30"/>
      <c r="AD40" s="30"/>
      <c r="AE40" s="30"/>
      <c r="AF40" s="30"/>
      <c r="AG40" s="30"/>
      <c r="AK40" s="15"/>
      <c r="AL40" s="15"/>
      <c r="AM40" s="15"/>
      <c r="AN40" s="15"/>
    </row>
    <row r="41" spans="1:79" s="30" customFormat="1" x14ac:dyDescent="0.25">
      <c r="A41" s="12"/>
      <c r="B41" s="23"/>
      <c r="C41" s="23"/>
      <c r="D41" s="29"/>
      <c r="E41" s="29"/>
      <c r="F41" s="29"/>
      <c r="G41" s="29"/>
      <c r="H41" s="29"/>
      <c r="I41" s="29"/>
      <c r="J41" s="29"/>
      <c r="K41" s="29"/>
      <c r="L41" s="29"/>
      <c r="M41" s="29"/>
      <c r="P41" s="29"/>
      <c r="Q41" s="29"/>
      <c r="R41" s="29"/>
      <c r="S41" s="29"/>
      <c r="T41" s="29"/>
      <c r="U41" s="29"/>
      <c r="V41" s="29"/>
      <c r="W41" s="29"/>
      <c r="Z41" s="29"/>
      <c r="AK41" s="15"/>
      <c r="AL41" s="15"/>
      <c r="AM41" s="15"/>
      <c r="AN41" s="15"/>
    </row>
    <row r="42" spans="1:79" s="30" customFormat="1" x14ac:dyDescent="0.25">
      <c r="A42" s="12"/>
      <c r="B42" s="12"/>
      <c r="C42" s="12"/>
      <c r="AK42" s="15"/>
      <c r="AL42" s="15"/>
      <c r="AM42" s="15"/>
      <c r="AN42" s="15"/>
    </row>
    <row r="43" spans="1:79" s="30" customFormat="1" x14ac:dyDescent="0.25">
      <c r="A43" s="12"/>
      <c r="B43" s="12"/>
      <c r="C43" s="12"/>
      <c r="AK43" s="15"/>
      <c r="AL43" s="15"/>
      <c r="AM43" s="15"/>
      <c r="AN43" s="15"/>
    </row>
    <row r="44" spans="1:79" s="30" customFormat="1" x14ac:dyDescent="0.25">
      <c r="A44" s="12"/>
      <c r="B44" s="12"/>
      <c r="C44" s="12"/>
      <c r="AK44" s="15"/>
      <c r="AL44" s="15"/>
      <c r="AM44" s="15"/>
      <c r="AN44" s="15"/>
    </row>
    <row r="45" spans="1:79" s="30" customFormat="1" x14ac:dyDescent="0.25">
      <c r="A45" s="12"/>
      <c r="B45" s="12"/>
      <c r="C45" s="12"/>
      <c r="AK45" s="15"/>
      <c r="AL45" s="15"/>
      <c r="AM45" s="15"/>
      <c r="AN45" s="15"/>
    </row>
    <row r="46" spans="1:79" s="30" customFormat="1" x14ac:dyDescent="0.25">
      <c r="A46" s="12"/>
      <c r="B46" s="12"/>
      <c r="C46" s="12"/>
      <c r="AK46" s="15"/>
      <c r="AL46" s="15"/>
      <c r="AM46" s="15"/>
      <c r="AN46" s="15"/>
    </row>
    <row r="47" spans="1:79" s="30" customFormat="1" x14ac:dyDescent="0.25">
      <c r="A47" s="12"/>
      <c r="B47" s="12"/>
      <c r="C47" s="12"/>
      <c r="AK47" s="15"/>
      <c r="AL47" s="15"/>
      <c r="AM47" s="15"/>
      <c r="AN47" s="15"/>
    </row>
    <row r="48" spans="1:79" s="30" customFormat="1" x14ac:dyDescent="0.25">
      <c r="A48" s="12"/>
      <c r="B48" s="12"/>
      <c r="C48" s="12"/>
      <c r="AK48" s="15"/>
      <c r="AL48" s="15"/>
      <c r="AM48" s="15"/>
      <c r="AN48" s="15"/>
    </row>
    <row r="49" spans="1:40" s="30" customFormat="1" x14ac:dyDescent="0.25">
      <c r="A49" s="12"/>
      <c r="B49" s="12"/>
      <c r="C49" s="12"/>
      <c r="AK49" s="15"/>
      <c r="AL49" s="15"/>
      <c r="AM49" s="15"/>
      <c r="AN49" s="15"/>
    </row>
    <row r="50" spans="1:40" s="30" customFormat="1" x14ac:dyDescent="0.25">
      <c r="A50" s="12"/>
      <c r="B50" s="12"/>
      <c r="C50" s="12"/>
      <c r="AK50" s="15"/>
      <c r="AL50" s="15"/>
      <c r="AM50" s="15"/>
      <c r="AN50" s="15"/>
    </row>
    <row r="51" spans="1:40" s="30" customFormat="1" x14ac:dyDescent="0.25">
      <c r="A51" s="12"/>
      <c r="B51" s="12"/>
      <c r="C51" s="12"/>
      <c r="AK51" s="15"/>
      <c r="AL51" s="15"/>
      <c r="AM51" s="15"/>
      <c r="AN51" s="15"/>
    </row>
    <row r="52" spans="1:40" s="30" customFormat="1" x14ac:dyDescent="0.25">
      <c r="A52" s="12"/>
      <c r="B52" s="12"/>
      <c r="C52" s="12"/>
      <c r="AK52" s="15"/>
      <c r="AL52" s="15"/>
      <c r="AM52" s="15"/>
      <c r="AN52" s="15"/>
    </row>
    <row r="53" spans="1:40" s="30" customFormat="1" x14ac:dyDescent="0.25">
      <c r="A53" s="12"/>
      <c r="B53" s="12"/>
      <c r="C53" s="12"/>
      <c r="AK53" s="15"/>
      <c r="AL53" s="15"/>
      <c r="AM53" s="15"/>
      <c r="AN53" s="15"/>
    </row>
    <row r="54" spans="1:40" s="30" customFormat="1" x14ac:dyDescent="0.25">
      <c r="A54" s="12"/>
      <c r="B54" s="12"/>
      <c r="C54" s="12"/>
      <c r="AK54" s="15"/>
      <c r="AL54" s="15"/>
      <c r="AM54" s="15"/>
      <c r="AN54" s="15"/>
    </row>
    <row r="55" spans="1:40" s="30" customFormat="1" x14ac:dyDescent="0.25">
      <c r="A55" s="12"/>
      <c r="B55" s="12"/>
      <c r="C55" s="12"/>
      <c r="AK55" s="15"/>
      <c r="AL55" s="15"/>
      <c r="AM55" s="15"/>
      <c r="AN55" s="15"/>
    </row>
    <row r="56" spans="1:40" s="30" customFormat="1" x14ac:dyDescent="0.25">
      <c r="A56" s="12"/>
      <c r="B56" s="12"/>
      <c r="C56" s="12"/>
      <c r="AK56" s="15"/>
      <c r="AL56" s="15"/>
      <c r="AM56" s="15"/>
      <c r="AN56" s="15"/>
    </row>
    <row r="57" spans="1:40" s="30" customFormat="1" x14ac:dyDescent="0.25">
      <c r="A57" s="12"/>
      <c r="B57" s="12"/>
      <c r="C57" s="12"/>
      <c r="AK57" s="15"/>
      <c r="AL57" s="15"/>
      <c r="AM57" s="15"/>
      <c r="AN57" s="15"/>
    </row>
    <row r="58" spans="1:40" s="30" customFormat="1" x14ac:dyDescent="0.25">
      <c r="A58" s="12"/>
      <c r="B58" s="12"/>
      <c r="C58" s="12"/>
      <c r="AK58" s="15"/>
      <c r="AL58" s="15"/>
      <c r="AM58" s="15"/>
      <c r="AN58" s="15"/>
    </row>
    <row r="59" spans="1:40" s="30" customFormat="1" x14ac:dyDescent="0.25">
      <c r="A59" s="12"/>
      <c r="B59" s="12"/>
      <c r="C59" s="12"/>
      <c r="AK59" s="15"/>
      <c r="AL59" s="15"/>
      <c r="AM59" s="15"/>
      <c r="AN59" s="15"/>
    </row>
    <row r="60" spans="1:40" s="30" customFormat="1" x14ac:dyDescent="0.25">
      <c r="A60" s="12"/>
      <c r="B60" s="12"/>
      <c r="C60" s="12"/>
      <c r="AK60" s="15"/>
      <c r="AL60" s="15"/>
      <c r="AM60" s="15"/>
      <c r="AN60" s="15"/>
    </row>
    <row r="61" spans="1:40" s="30" customFormat="1" x14ac:dyDescent="0.25">
      <c r="A61" s="12"/>
      <c r="B61" s="12"/>
      <c r="C61" s="12"/>
      <c r="AK61" s="15"/>
      <c r="AL61" s="15"/>
      <c r="AM61" s="15"/>
      <c r="AN61" s="15"/>
    </row>
    <row r="62" spans="1:40" s="30" customFormat="1" x14ac:dyDescent="0.25">
      <c r="A62" s="12"/>
      <c r="B62" s="12"/>
      <c r="C62" s="12"/>
      <c r="AK62" s="15"/>
      <c r="AL62" s="15"/>
      <c r="AM62" s="15"/>
      <c r="AN62" s="15"/>
    </row>
    <row r="63" spans="1:40" s="30" customFormat="1" x14ac:dyDescent="0.25">
      <c r="A63" s="12"/>
      <c r="B63" s="12"/>
      <c r="C63" s="12"/>
      <c r="AK63" s="15"/>
      <c r="AL63" s="15"/>
      <c r="AM63" s="15"/>
      <c r="AN63" s="15"/>
    </row>
    <row r="64" spans="1:40" s="30" customFormat="1" x14ac:dyDescent="0.25">
      <c r="A64" s="12"/>
      <c r="B64" s="12"/>
      <c r="C64" s="12"/>
      <c r="AK64" s="15"/>
      <c r="AL64" s="15"/>
      <c r="AM64" s="15"/>
      <c r="AN64" s="15"/>
    </row>
    <row r="65" spans="1:40" s="30" customFormat="1" x14ac:dyDescent="0.25">
      <c r="A65" s="12"/>
      <c r="B65" s="12"/>
      <c r="C65" s="12"/>
      <c r="AK65" s="15"/>
      <c r="AL65" s="15"/>
      <c r="AM65" s="15"/>
      <c r="AN65" s="15"/>
    </row>
    <row r="66" spans="1:40" s="30" customFormat="1" x14ac:dyDescent="0.25">
      <c r="A66" s="12"/>
      <c r="B66" s="12"/>
      <c r="C66" s="12"/>
      <c r="AK66" s="15"/>
      <c r="AL66" s="15"/>
      <c r="AM66" s="15"/>
      <c r="AN66" s="15"/>
    </row>
    <row r="67" spans="1:40" s="30" customFormat="1" x14ac:dyDescent="0.25">
      <c r="A67" s="12"/>
      <c r="B67" s="12"/>
      <c r="C67" s="12"/>
      <c r="AK67" s="15"/>
      <c r="AL67" s="15"/>
      <c r="AM67" s="15"/>
      <c r="AN67" s="15"/>
    </row>
    <row r="68" spans="1:40" s="30" customFormat="1" x14ac:dyDescent="0.25">
      <c r="A68" s="12"/>
      <c r="B68" s="12"/>
      <c r="C68" s="12"/>
      <c r="AK68" s="15"/>
      <c r="AL68" s="15"/>
      <c r="AM68" s="15"/>
      <c r="AN68" s="15"/>
    </row>
  </sheetData>
  <phoneticPr fontId="16" type="noConversion"/>
  <pageMargins left="0.7" right="0.7" top="0.75" bottom="0.75" header="0.3" footer="0.3"/>
  <pageSetup paperSize="9" orientation="portrait" r:id="rId1"/>
  <headerFooter>
    <oddFooter>&amp;L_x000D_&amp;1#&amp;"Calibri"&amp;10&amp;K000000 Crayon Group - Internal Only</oddFooter>
  </headerFooter>
  <ignoredErrors>
    <ignoredError sqref="F33:F35 K33:K35 F37 P33:P35 U33:U35" formula="1"/>
    <ignoredError sqref="P36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5333722CACDE41A5D4081BB56F8B2D" ma:contentTypeVersion="16" ma:contentTypeDescription="Create a new document." ma:contentTypeScope="" ma:versionID="307157657bb41e9ba06d8d9903c37249">
  <xsd:schema xmlns:xsd="http://www.w3.org/2001/XMLSchema" xmlns:xs="http://www.w3.org/2001/XMLSchema" xmlns:p="http://schemas.microsoft.com/office/2006/metadata/properties" xmlns:ns2="1640f525-bd54-41d5-b89f-ad0ab3703cc0" xmlns:ns3="09279502-b3b0-4c51-802f-23ca924b2481" xmlns:ns4="572807e7-6bb3-4cf6-b489-fe3f6703d216" targetNamespace="http://schemas.microsoft.com/office/2006/metadata/properties" ma:root="true" ma:fieldsID="f1339526a17e474b7fda36391a6c4821" ns2:_="" ns3:_="" ns4:_="">
    <xsd:import namespace="1640f525-bd54-41d5-b89f-ad0ab3703cc0"/>
    <xsd:import namespace="09279502-b3b0-4c51-802f-23ca924b2481"/>
    <xsd:import namespace="572807e7-6bb3-4cf6-b489-fe3f6703d2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40f525-bd54-41d5-b89f-ad0ab3703cc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a06a5d18-4245-4e59-986e-abeea5cd32f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3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79502-b3b0-4c51-802f-23ca924b248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2807e7-6bb3-4cf6-b489-fe3f6703d216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c83e8eec-1ae8-4fd5-b029-b29233f8deb6}" ma:internalName="TaxCatchAll" ma:showField="CatchAllData" ma:web="09279502-b3b0-4c51-802f-23ca924b248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72807e7-6bb3-4cf6-b489-fe3f6703d216" xsi:nil="true"/>
    <SharedWithUsers xmlns="09279502-b3b0-4c51-802f-23ca924b2481">
      <UserInfo>
        <DisplayName>Irina Camus</DisplayName>
        <AccountId>105</AccountId>
        <AccountType/>
      </UserInfo>
    </SharedWithUsers>
    <lcf76f155ced4ddcb4097134ff3c332f xmlns="1640f525-bd54-41d5-b89f-ad0ab3703cc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C403480-6A76-4A69-B0E4-DD0827CF023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604736C-E563-4BE5-926D-9BE94CB9D20C}"/>
</file>

<file path=customXml/itemProps3.xml><?xml version="1.0" encoding="utf-8"?>
<ds:datastoreItem xmlns:ds="http://schemas.openxmlformats.org/officeDocument/2006/customXml" ds:itemID="{CB8FCB00-9604-4212-97AF-28FC4BF46945}">
  <ds:schemaRefs>
    <ds:schemaRef ds:uri="ecbaa7b4-61fa-4d7d-86ff-c05b04c3b887"/>
    <ds:schemaRef ds:uri="http://www.w3.org/XML/1998/namespace"/>
    <ds:schemaRef ds:uri="http://purl.org/dc/elements/1.1/"/>
    <ds:schemaRef ds:uri="07173b8d-9652-4d4e-9e50-2af99aaecf0d"/>
    <ds:schemaRef ds:uri="http://purl.org/dc/terms/"/>
    <ds:schemaRef ds:uri="572807e7-6bb3-4cf6-b489-fe3f6703d21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Income Statement</vt:lpstr>
      <vt:lpstr>Balance Sheet</vt:lpstr>
      <vt:lpstr>Cash Flow Statement</vt:lpstr>
      <vt:lpstr>Income Statement- MC</vt:lpstr>
      <vt:lpstr>Income Statement-BA</vt:lpstr>
      <vt:lpstr>Revenue - MC by BA</vt:lpstr>
      <vt:lpstr>Gross Profit - MC by BA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Giorgi Shiukashvili</dc:creator>
  <cp:keywords/>
  <dc:description/>
  <cp:lastModifiedBy>KjellArne Hansen</cp:lastModifiedBy>
  <cp:revision/>
  <dcterms:created xsi:type="dcterms:W3CDTF">2019-05-06T11:38:59Z</dcterms:created>
  <dcterms:modified xsi:type="dcterms:W3CDTF">2024-05-06T15:47:17Z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0x010100405333722CACDE41A5D4081BB56F8B2D</vt:lpwstr>
  </property>
  <property fmtid="{D5CDD505-2E9C-101B-9397-08002B2CF9AE}" pid="3" name="MediaServiceImageTags">
    <vt:lpwstr/>
  </property>
  <property fmtid="{D5CDD505-2E9C-101B-9397-08002B2CF9AE}" pid="4" name="MSIP_Label_178c0f71-65dc-41d1-a799-91080a268621_Enabled">
    <vt:lpwstr>true</vt:lpwstr>
  </property>
  <property fmtid="{D5CDD505-2E9C-101B-9397-08002B2CF9AE}" pid="5" name="MSIP_Label_178c0f71-65dc-41d1-a799-91080a268621_SetDate">
    <vt:lpwstr>2024-05-06T11:39:23Z</vt:lpwstr>
  </property>
  <property fmtid="{D5CDD505-2E9C-101B-9397-08002B2CF9AE}" pid="6" name="MSIP_Label_178c0f71-65dc-41d1-a799-91080a268621_Method">
    <vt:lpwstr>Standard</vt:lpwstr>
  </property>
  <property fmtid="{D5CDD505-2E9C-101B-9397-08002B2CF9AE}" pid="7" name="MSIP_Label_178c0f71-65dc-41d1-a799-91080a268621_Name">
    <vt:lpwstr>Internal - Crayon Group Only</vt:lpwstr>
  </property>
  <property fmtid="{D5CDD505-2E9C-101B-9397-08002B2CF9AE}" pid="8" name="MSIP_Label_178c0f71-65dc-41d1-a799-91080a268621_SiteId">
    <vt:lpwstr>8f47ad71-44ca-48bf-afe3-56b9360a4495</vt:lpwstr>
  </property>
  <property fmtid="{D5CDD505-2E9C-101B-9397-08002B2CF9AE}" pid="9" name="MSIP_Label_178c0f71-65dc-41d1-a799-91080a268621_ActionId">
    <vt:lpwstr>18249861-8ece-466c-a545-a19e25287126</vt:lpwstr>
  </property>
  <property fmtid="{D5CDD505-2E9C-101B-9397-08002B2CF9AE}" pid="10" name="MSIP_Label_178c0f71-65dc-41d1-a799-91080a268621_ContentBits">
    <vt:lpwstr>2</vt:lpwstr>
  </property>
</Properties>
</file>